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hidePivotFieldList="1"/>
  <mc:AlternateContent xmlns:mc="http://schemas.openxmlformats.org/markup-compatibility/2006">
    <mc:Choice Requires="x15">
      <x15ac:absPath xmlns:x15ac="http://schemas.microsoft.com/office/spreadsheetml/2010/11/ac" url="G:\regioner\Södra Sverige\ÖKS\ÖKS 2014-2020\FM\03 Mallar &amp; rutiner\VERKTYG projekt\MALLAR FÖR PROJEKT\Sammanställning projektkostnader\Ver 1.4\"/>
    </mc:Choice>
  </mc:AlternateContent>
  <workbookProtection workbookAlgorithmName="SHA-512" workbookHashValue="rv6Hco0qe6TYp5CNxIva5rBonSfTe1uetTGqtdwbiTLik/4B823dVK2ZK+sMmIqkQYQ7MB/HMrHpL9Qnp2TuOw==" workbookSaltValue="U8WpbVkD5oifgeCHvJw9Hw==" workbookSpinCount="100000" lockStructure="1"/>
  <bookViews>
    <workbookView xWindow="0" yWindow="0" windowWidth="19200" windowHeight="6810" tabRatio="717" activeTab="4" xr2:uid="{00000000-000D-0000-FFFF-FFFF00000000}"/>
  </bookViews>
  <sheets>
    <sheet name="INSTRUKTION" sheetId="29" r:id="rId1"/>
    <sheet name="SETUP" sheetId="17" r:id="rId2"/>
    <sheet name="REGNSKAB" sheetId="21" r:id="rId3"/>
    <sheet name="Total_Projekt" sheetId="15" state="hidden" r:id="rId4"/>
    <sheet name="TRANSAKTIONER" sheetId="16" r:id="rId5"/>
    <sheet name="EXTERN MEDFINANSIERING" sheetId="28" r:id="rId6"/>
    <sheet name="NO_FINANSIERING" sheetId="14" state="hidden" r:id="rId7"/>
    <sheet name="NO_ANSÖKAN" sheetId="27" state="hidden" r:id="rId8"/>
    <sheet name="EU_ANSÖKAN" sheetId="1" state="hidden" r:id="rId9"/>
    <sheet name="EU_FINANSIERING" sheetId="5" state="hidden" r:id="rId10"/>
  </sheets>
  <definedNames>
    <definedName name="_xlnm._FilterDatabase" localSheetId="5" hidden="1">'EXTERN MEDFINANSIERING'!$P$5:$AD$205</definedName>
    <definedName name="_xlnm._FilterDatabase" localSheetId="3" hidden="1">Total_Projekt!$CL$6:$CL$9</definedName>
    <definedName name="_xlnm._FilterDatabase" localSheetId="4" hidden="1">TRANSAKTIONER!$P$6:$AD$3006</definedName>
    <definedName name="afstemning_partner">#REF!</definedName>
    <definedName name="data_start" localSheetId="5">'EXTERN MEDFINANSIERING'!$P$5</definedName>
    <definedName name="data_start">TRANSAKTIONER!$P$6</definedName>
    <definedName name="lst_accounts" localSheetId="7">OFFSET(lst_accounts_start,0,0,COUNTA(lst_accounts_all),1)</definedName>
    <definedName name="lst_accounts">OFFSET(lst_accounts_start,0,0,COUNTA(lst_accounts_all),1)</definedName>
    <definedName name="lst_accounts_all">SETUP!$D$82:$D$91</definedName>
    <definedName name="lst_accounts_own" localSheetId="5">OFFSET('EXTERN MEDFINANSIERING'!lst_accounts_own_start,0,0,COUNTA('EXTERN MEDFINANSIERING'!lst_accounts_own_all),1)</definedName>
    <definedName name="lst_accounts_own" localSheetId="7">OFFSET(lst_accounts_own_start,0,0,COUNTA(lst_accounts_own_all),1)</definedName>
    <definedName name="lst_accounts_own">OFFSET(lst_accounts_own_start,0,0,COUNTA(lst_accounts_own_all),1)</definedName>
    <definedName name="lst_accounts_own_all" localSheetId="5">SETUP!#REF!</definedName>
    <definedName name="lst_accounts_own_all">SETUP!#REF!</definedName>
    <definedName name="lst_accounts_own_start" localSheetId="5">SETUP!#REF!</definedName>
    <definedName name="lst_accounts_own_start">SETUP!#REF!</definedName>
    <definedName name="lst_accounts_start">SETUP!$D$82</definedName>
    <definedName name="lst_country">SETUP!$D$98:$D$100</definedName>
    <definedName name="lst_currency">SETUP!$E$98:$E$100</definedName>
    <definedName name="lst_partner_dk">SETUP!$D$106:$D$107</definedName>
    <definedName name="lst_partner_no">SETUP!$F$106:$F$107</definedName>
    <definedName name="lst_partner_se">SETUP!$E$106:$E$107</definedName>
    <definedName name="lst_partners" localSheetId="7">OFFSET(lst_partners_start,0,0,COUNTA(lst_partners_all),1)</definedName>
    <definedName name="lst_partners">OFFSET(lst_partners_start,0,0,COUNTA(lst_partners_all),1)</definedName>
    <definedName name="lst_partners_all">SETUP!$D$45:$D$74</definedName>
    <definedName name="lst_partners_start">SETUP!$D$45</definedName>
    <definedName name="lst_periods">SETUP!$C$12:$C$21</definedName>
    <definedName name="lst_regnskab_filter">SETUP!$M$98:$M$101</definedName>
    <definedName name="regnskab_filter_land">REGNSKAB!$L$6</definedName>
    <definedName name="regnskab_filter_land_partner">REGNSKAB!$L$25</definedName>
    <definedName name="regnskab_filter_periode">REGNSKAB!$L$4</definedName>
    <definedName name="regnskab_filter_periode_partner">REGNSKAB!$L$23</definedName>
    <definedName name="report_period">SETUP!$E$6</definedName>
    <definedName name="report_period_end">SETUP!$Q$18</definedName>
    <definedName name="report_period_start">SETUP!$Q$17</definedName>
    <definedName name="setup_accounts">SETUP!$C$82:$D$91</definedName>
    <definedName name="setup_accounts_own" localSheetId="5">SETUP!#REF!</definedName>
    <definedName name="setup_accounts_own">SETUP!#REF!</definedName>
    <definedName name="setup_budget">SETUP!$D$31:$AO$38</definedName>
    <definedName name="setup_budget_header">SETUP!$D$30:$AO$30</definedName>
    <definedName name="setup_budget_valuta" localSheetId="5">SETUP!#REF!</definedName>
    <definedName name="setup_budget_valuta">SETUP!#REF!</definedName>
    <definedName name="setup_country_currency">SETUP!$D$98:$E$100</definedName>
    <definedName name="setup_country_group">SETUP!$D$98:$F$100</definedName>
    <definedName name="setup_currency">SETUP!$C$11:$H$21</definedName>
    <definedName name="setup_currency_header">SETUP!$C$11:$H$11</definedName>
    <definedName name="setup_end_date">SETUP!$Q$14</definedName>
    <definedName name="setup_NOK_budgetrate">SETUP!$E$25</definedName>
    <definedName name="setup_partners">SETUP!$D$45:$E$74</definedName>
    <definedName name="setup_periods">SETUP!$M$12:$N$21</definedName>
    <definedName name="setup_periods_2">SETUP!$C$12:$E$21</definedName>
    <definedName name="setup_start_date">SETUP!$Q$13</definedName>
    <definedName name="_xlnm.Print_Area" localSheetId="5">'EXTERN MEDFINANSIERING'!$A$1:$AD$205</definedName>
    <definedName name="_xlnm.Print_Area" localSheetId="7">NO_ANSÖKAN!$A$1:$H$14</definedName>
    <definedName name="_xlnm.Print_Area" localSheetId="1">SETUP!$A$1:$AO$39</definedName>
    <definedName name="_xlnm.Print_Area" localSheetId="4">TRANSAKTIONER!$A$1:$AD$3006</definedName>
    <definedName name="_xlnm.Print_Titles" localSheetId="5">'EXTERN MEDFINANSIERING'!$5:$5</definedName>
    <definedName name="_xlnm.Print_Titles" localSheetId="2">REGNSKAB!$K:$M</definedName>
    <definedName name="_xlnm.Print_Titles" localSheetId="1">SETUP!$C:$F</definedName>
    <definedName name="_xlnm.Print_Titles" localSheetId="4">TRANSAKTIONER!$6:$6</definedName>
  </definedNames>
  <calcPr calcId="171027"/>
</workbook>
</file>

<file path=xl/calcChain.xml><?xml version="1.0" encoding="utf-8"?>
<calcChain xmlns="http://schemas.openxmlformats.org/spreadsheetml/2006/main">
  <c r="AD205" i="28" l="1"/>
  <c r="L205" i="28" s="1"/>
  <c r="AB205" i="28"/>
  <c r="AA205" i="28" s="1"/>
  <c r="AD204" i="28"/>
  <c r="L204" i="28" s="1"/>
  <c r="AB204" i="28"/>
  <c r="I204" i="28" s="1"/>
  <c r="AD203" i="28"/>
  <c r="F203" i="28" s="1"/>
  <c r="AB203" i="28"/>
  <c r="AA203" i="28" s="1"/>
  <c r="AD202" i="28"/>
  <c r="F202" i="28" s="1"/>
  <c r="AB202" i="28"/>
  <c r="AD201" i="28"/>
  <c r="AB201" i="28"/>
  <c r="AA201" i="28" s="1"/>
  <c r="AD200" i="28"/>
  <c r="L200" i="28" s="1"/>
  <c r="AB200" i="28"/>
  <c r="E200" i="28" s="1"/>
  <c r="AD199" i="28"/>
  <c r="F199" i="28"/>
  <c r="AB199" i="28"/>
  <c r="AA199" i="28" s="1"/>
  <c r="AD198" i="28"/>
  <c r="AB198" i="28"/>
  <c r="AD197" i="28"/>
  <c r="AB197" i="28"/>
  <c r="AD196" i="28"/>
  <c r="L196" i="28" s="1"/>
  <c r="AB196" i="28"/>
  <c r="E196" i="28" s="1"/>
  <c r="AD195" i="28"/>
  <c r="F195" i="28" s="1"/>
  <c r="AB195" i="28"/>
  <c r="AD194" i="28"/>
  <c r="AB194" i="28"/>
  <c r="AD193" i="28"/>
  <c r="L193" i="28" s="1"/>
  <c r="AB193" i="28"/>
  <c r="AA193" i="28" s="1"/>
  <c r="AD192" i="28"/>
  <c r="AB192" i="28"/>
  <c r="AA192" i="28" s="1"/>
  <c r="AD191" i="28"/>
  <c r="L191" i="28" s="1"/>
  <c r="AB191" i="28"/>
  <c r="AA191" i="28" s="1"/>
  <c r="AD190" i="28"/>
  <c r="L190" i="28" s="1"/>
  <c r="AB190" i="28"/>
  <c r="AA190" i="28" s="1"/>
  <c r="AD189" i="28"/>
  <c r="AB189" i="28"/>
  <c r="AA189" i="28" s="1"/>
  <c r="AD188" i="28"/>
  <c r="AB188" i="28"/>
  <c r="AA188" i="28" s="1"/>
  <c r="AD187" i="28"/>
  <c r="F187" i="28" s="1"/>
  <c r="AB187" i="28"/>
  <c r="AA187" i="28" s="1"/>
  <c r="AD186" i="28"/>
  <c r="F186" i="28" s="1"/>
  <c r="AB186" i="28"/>
  <c r="AA186" i="28" s="1"/>
  <c r="AD185" i="28"/>
  <c r="AB185" i="28"/>
  <c r="AA185" i="28" s="1"/>
  <c r="AD184" i="28"/>
  <c r="L184" i="28" s="1"/>
  <c r="AB184" i="28"/>
  <c r="AD183" i="28"/>
  <c r="AB183" i="28"/>
  <c r="AA183" i="28" s="1"/>
  <c r="AD182" i="28"/>
  <c r="F182" i="28"/>
  <c r="AB182" i="28"/>
  <c r="AA182" i="28" s="1"/>
  <c r="AD181" i="28"/>
  <c r="L181" i="28" s="1"/>
  <c r="AB181" i="28"/>
  <c r="AD180" i="28"/>
  <c r="L180" i="28" s="1"/>
  <c r="AB180" i="28"/>
  <c r="AA180" i="28" s="1"/>
  <c r="AD179" i="28"/>
  <c r="AB179" i="28"/>
  <c r="AA179" i="28" s="1"/>
  <c r="AD178" i="28"/>
  <c r="AB178" i="28"/>
  <c r="AD177" i="28"/>
  <c r="L177" i="28" s="1"/>
  <c r="AB177" i="28"/>
  <c r="AA177" i="28" s="1"/>
  <c r="AD176" i="28"/>
  <c r="AB176" i="28"/>
  <c r="AD175" i="28"/>
  <c r="F175" i="28" s="1"/>
  <c r="AB175" i="28"/>
  <c r="AA175" i="28" s="1"/>
  <c r="AD174" i="28"/>
  <c r="AB174" i="28"/>
  <c r="AA174" i="28" s="1"/>
  <c r="AD173" i="28"/>
  <c r="L173" i="28" s="1"/>
  <c r="AB173" i="28"/>
  <c r="AD172" i="28"/>
  <c r="AB172" i="28"/>
  <c r="AA172" i="28" s="1"/>
  <c r="AD171" i="28"/>
  <c r="F171" i="28" s="1"/>
  <c r="AB171" i="28"/>
  <c r="AD170" i="28"/>
  <c r="F170" i="28" s="1"/>
  <c r="AB170" i="28"/>
  <c r="AA170" i="28" s="1"/>
  <c r="AD169" i="28"/>
  <c r="L169" i="28" s="1"/>
  <c r="AB169" i="28"/>
  <c r="AD168" i="28"/>
  <c r="L168" i="28" s="1"/>
  <c r="AB168" i="28"/>
  <c r="AA168" i="28" s="1"/>
  <c r="AD167" i="28"/>
  <c r="F167" i="28" s="1"/>
  <c r="AB167" i="28"/>
  <c r="AD166" i="28"/>
  <c r="L166" i="28" s="1"/>
  <c r="AB166" i="28"/>
  <c r="AA166" i="28" s="1"/>
  <c r="AD165" i="28"/>
  <c r="L165" i="28" s="1"/>
  <c r="AB165" i="28"/>
  <c r="AD164" i="28"/>
  <c r="AB164" i="28"/>
  <c r="AA164" i="28" s="1"/>
  <c r="AD163" i="28"/>
  <c r="L163" i="28" s="1"/>
  <c r="AB163" i="28"/>
  <c r="AA163" i="28" s="1"/>
  <c r="AD162" i="28"/>
  <c r="AB162" i="28"/>
  <c r="AA162" i="28" s="1"/>
  <c r="AD161" i="28"/>
  <c r="L161" i="28" s="1"/>
  <c r="AB161" i="28"/>
  <c r="AA161" i="28" s="1"/>
  <c r="AD160" i="28"/>
  <c r="AB160" i="28"/>
  <c r="AD159" i="28"/>
  <c r="F159" i="28" s="1"/>
  <c r="AB159" i="28"/>
  <c r="AA159" i="28" s="1"/>
  <c r="AD158" i="28"/>
  <c r="AB158" i="28"/>
  <c r="AA158" i="28" s="1"/>
  <c r="AD157" i="28"/>
  <c r="L157" i="28" s="1"/>
  <c r="AB157" i="28"/>
  <c r="AA157" i="28" s="1"/>
  <c r="AD156" i="28"/>
  <c r="AB156" i="28"/>
  <c r="AD155" i="28"/>
  <c r="F155" i="28" s="1"/>
  <c r="AB155" i="28"/>
  <c r="AD154" i="28"/>
  <c r="L154" i="28" s="1"/>
  <c r="AB154" i="28"/>
  <c r="AA154" i="28" s="1"/>
  <c r="AD153" i="28"/>
  <c r="F153" i="28" s="1"/>
  <c r="AB153" i="28"/>
  <c r="AA153" i="28" s="1"/>
  <c r="AD152" i="28"/>
  <c r="L152" i="28"/>
  <c r="AB152" i="28"/>
  <c r="AA152" i="28" s="1"/>
  <c r="AD151" i="28"/>
  <c r="F151" i="28" s="1"/>
  <c r="AB151" i="28"/>
  <c r="AD150" i="28"/>
  <c r="AB150" i="28"/>
  <c r="AA150" i="28" s="1"/>
  <c r="AD149" i="28"/>
  <c r="F149" i="28" s="1"/>
  <c r="AB149" i="28"/>
  <c r="AA149" i="28" s="1"/>
  <c r="AD148" i="28"/>
  <c r="L148" i="28" s="1"/>
  <c r="AB148" i="28"/>
  <c r="AD147" i="28"/>
  <c r="F147" i="28" s="1"/>
  <c r="AB147" i="28"/>
  <c r="AD146" i="28"/>
  <c r="F146" i="28" s="1"/>
  <c r="AB146" i="28"/>
  <c r="AA146" i="28" s="1"/>
  <c r="AD145" i="28"/>
  <c r="L145" i="28" s="1"/>
  <c r="AB145" i="28"/>
  <c r="AA145" i="28" s="1"/>
  <c r="AD144" i="28"/>
  <c r="L144" i="28" s="1"/>
  <c r="AB144" i="28"/>
  <c r="AA144" i="28" s="1"/>
  <c r="AD143" i="28"/>
  <c r="F143" i="28" s="1"/>
  <c r="AB143" i="28"/>
  <c r="AA143" i="28" s="1"/>
  <c r="AD142" i="28"/>
  <c r="F142" i="28" s="1"/>
  <c r="AB142" i="28"/>
  <c r="AA142" i="28" s="1"/>
  <c r="AD141" i="28"/>
  <c r="L141" i="28" s="1"/>
  <c r="AB141" i="28"/>
  <c r="AA141" i="28" s="1"/>
  <c r="AD140" i="28"/>
  <c r="AB140" i="28"/>
  <c r="AA140" i="28" s="1"/>
  <c r="AD139" i="28"/>
  <c r="AB139" i="28"/>
  <c r="AA139" i="28" s="1"/>
  <c r="AD138" i="28"/>
  <c r="AB138" i="28"/>
  <c r="AA138" i="28" s="1"/>
  <c r="AD137" i="28"/>
  <c r="AB137" i="28"/>
  <c r="AA137" i="28" s="1"/>
  <c r="AD136" i="28"/>
  <c r="L136" i="28" s="1"/>
  <c r="AB136" i="28"/>
  <c r="AA136" i="28" s="1"/>
  <c r="AD135" i="28"/>
  <c r="AB135" i="28"/>
  <c r="AA135" i="28" s="1"/>
  <c r="AD134" i="28"/>
  <c r="L134" i="28" s="1"/>
  <c r="AB134" i="28"/>
  <c r="AA134" i="28" s="1"/>
  <c r="AD133" i="28"/>
  <c r="AB133" i="28"/>
  <c r="AA133" i="28" s="1"/>
  <c r="AD132" i="28"/>
  <c r="AB132" i="28"/>
  <c r="AA132" i="28" s="1"/>
  <c r="AD131" i="28"/>
  <c r="AB131" i="28"/>
  <c r="AA131" i="28" s="1"/>
  <c r="AD130" i="28"/>
  <c r="AB130" i="28"/>
  <c r="AA130" i="28" s="1"/>
  <c r="AD129" i="28"/>
  <c r="AB129" i="28"/>
  <c r="AA129" i="28" s="1"/>
  <c r="AD128" i="28"/>
  <c r="AB128" i="28"/>
  <c r="AA128" i="28" s="1"/>
  <c r="AD127" i="28"/>
  <c r="AB127" i="28"/>
  <c r="AA127" i="28" s="1"/>
  <c r="AD126" i="28"/>
  <c r="AB126" i="28"/>
  <c r="AA126" i="28" s="1"/>
  <c r="AD125" i="28"/>
  <c r="AB125" i="28"/>
  <c r="AD124" i="28"/>
  <c r="AB124" i="28"/>
  <c r="AA124" i="28" s="1"/>
  <c r="AD123" i="28"/>
  <c r="L123" i="28" s="1"/>
  <c r="AB123" i="28"/>
  <c r="AD122" i="28"/>
  <c r="L122" i="28" s="1"/>
  <c r="AB122" i="28"/>
  <c r="AA122" i="28" s="1"/>
  <c r="AD121" i="28"/>
  <c r="AB121" i="28"/>
  <c r="AD120" i="28"/>
  <c r="AB120" i="28"/>
  <c r="AA120" i="28" s="1"/>
  <c r="AD119" i="28"/>
  <c r="AB119" i="28"/>
  <c r="AD118" i="28"/>
  <c r="AB118" i="28"/>
  <c r="AA118" i="28" s="1"/>
  <c r="AD117" i="28"/>
  <c r="L117" i="28" s="1"/>
  <c r="AB117" i="28"/>
  <c r="I117" i="28" s="1"/>
  <c r="AD116" i="28"/>
  <c r="L116" i="28" s="1"/>
  <c r="AB116" i="28"/>
  <c r="AA116" i="28" s="1"/>
  <c r="AD115" i="28"/>
  <c r="AB115" i="28"/>
  <c r="AA115" i="28" s="1"/>
  <c r="AD114" i="28"/>
  <c r="AB114" i="28"/>
  <c r="AA114" i="28" s="1"/>
  <c r="AD113" i="28"/>
  <c r="F113" i="28" s="1"/>
  <c r="AB113" i="28"/>
  <c r="AA113" i="28" s="1"/>
  <c r="AD112" i="28"/>
  <c r="L112" i="28" s="1"/>
  <c r="AB112" i="28"/>
  <c r="AA112" i="28" s="1"/>
  <c r="AD111" i="28"/>
  <c r="AB111" i="28"/>
  <c r="AA111" i="28" s="1"/>
  <c r="AD110" i="28"/>
  <c r="AB110" i="28"/>
  <c r="AA110" i="28" s="1"/>
  <c r="AD109" i="28"/>
  <c r="L109" i="28" s="1"/>
  <c r="AB109" i="28"/>
  <c r="AD108" i="28"/>
  <c r="AB108" i="28"/>
  <c r="AD107" i="28"/>
  <c r="L107" i="28" s="1"/>
  <c r="AB107" i="28"/>
  <c r="AA107" i="28" s="1"/>
  <c r="AD106" i="28"/>
  <c r="AB106" i="28"/>
  <c r="AD105" i="28"/>
  <c r="AB105" i="28"/>
  <c r="AA105" i="28" s="1"/>
  <c r="AD104" i="28"/>
  <c r="AB104" i="28"/>
  <c r="AD103" i="28"/>
  <c r="AB103" i="28"/>
  <c r="AA103" i="28" s="1"/>
  <c r="AD102" i="28"/>
  <c r="AB102" i="28"/>
  <c r="AD101" i="28"/>
  <c r="F101" i="28" s="1"/>
  <c r="AB101" i="28"/>
  <c r="AA101" i="28" s="1"/>
  <c r="AD100" i="28"/>
  <c r="AB100" i="28"/>
  <c r="AD99" i="28"/>
  <c r="AB99" i="28"/>
  <c r="AA99" i="28" s="1"/>
  <c r="AD98" i="28"/>
  <c r="L98" i="28" s="1"/>
  <c r="AB98" i="28"/>
  <c r="AA98" i="28" s="1"/>
  <c r="AD97" i="28"/>
  <c r="AB97" i="28"/>
  <c r="AA97" i="28" s="1"/>
  <c r="AD96" i="28"/>
  <c r="AB96" i="28"/>
  <c r="AA96" i="28" s="1"/>
  <c r="AD95" i="28"/>
  <c r="AB95" i="28"/>
  <c r="AA95" i="28" s="1"/>
  <c r="AD94" i="28"/>
  <c r="L94" i="28" s="1"/>
  <c r="AB94" i="28"/>
  <c r="AA94" i="28" s="1"/>
  <c r="AD93" i="28"/>
  <c r="AB93" i="28"/>
  <c r="AD92" i="28"/>
  <c r="AB92" i="28"/>
  <c r="AA92" i="28" s="1"/>
  <c r="AD91" i="28"/>
  <c r="AB91" i="28"/>
  <c r="AD90" i="28"/>
  <c r="AB90" i="28"/>
  <c r="AA90" i="28" s="1"/>
  <c r="AD89" i="28"/>
  <c r="F89" i="28" s="1"/>
  <c r="AB89" i="28"/>
  <c r="AD88" i="28"/>
  <c r="AB88" i="28"/>
  <c r="AD87" i="28"/>
  <c r="AB87" i="28"/>
  <c r="AD86" i="28"/>
  <c r="L86" i="28" s="1"/>
  <c r="AB86" i="28"/>
  <c r="AA86" i="28" s="1"/>
  <c r="AD85" i="28"/>
  <c r="AB85" i="28"/>
  <c r="AA85" i="28" s="1"/>
  <c r="AD84" i="28"/>
  <c r="L84" i="28"/>
  <c r="AB84" i="28"/>
  <c r="AD83" i="28"/>
  <c r="AB83" i="28"/>
  <c r="AA83" i="28" s="1"/>
  <c r="AD82" i="28"/>
  <c r="AB82" i="28"/>
  <c r="AA82" i="28" s="1"/>
  <c r="AD81" i="28"/>
  <c r="AB81" i="28"/>
  <c r="AA81" i="28" s="1"/>
  <c r="AD80" i="28"/>
  <c r="AB80" i="28"/>
  <c r="E80" i="28" s="1"/>
  <c r="AD79" i="28"/>
  <c r="AB79" i="28"/>
  <c r="AD78" i="28"/>
  <c r="AB78" i="28"/>
  <c r="AA78" i="28" s="1"/>
  <c r="AD77" i="28"/>
  <c r="AB77" i="28"/>
  <c r="AD76" i="28"/>
  <c r="L76" i="28" s="1"/>
  <c r="AB76" i="28"/>
  <c r="AA76" i="28" s="1"/>
  <c r="AD75" i="28"/>
  <c r="AB75" i="28"/>
  <c r="AA75" i="28" s="1"/>
  <c r="AD74" i="28"/>
  <c r="AB74" i="28"/>
  <c r="AA74" i="28" s="1"/>
  <c r="AD73" i="28"/>
  <c r="AB73" i="28"/>
  <c r="AA73" i="28" s="1"/>
  <c r="AD72" i="28"/>
  <c r="L72" i="28" s="1"/>
  <c r="AB72" i="28"/>
  <c r="AD71" i="28"/>
  <c r="AB71" i="28"/>
  <c r="AA71" i="28" s="1"/>
  <c r="AD70" i="28"/>
  <c r="F70" i="28" s="1"/>
  <c r="AB70" i="28"/>
  <c r="AA70" i="28" s="1"/>
  <c r="AD69" i="28"/>
  <c r="AB69" i="28"/>
  <c r="AA69" i="28" s="1"/>
  <c r="AD68" i="28"/>
  <c r="L68" i="28" s="1"/>
  <c r="AB68" i="28"/>
  <c r="AA68" i="28" s="1"/>
  <c r="AD67" i="28"/>
  <c r="AB67" i="28"/>
  <c r="AD66" i="28"/>
  <c r="AB66" i="28"/>
  <c r="AA66" i="28" s="1"/>
  <c r="AD65" i="28"/>
  <c r="AB65" i="28"/>
  <c r="AD64" i="28"/>
  <c r="L64" i="28" s="1"/>
  <c r="AB64" i="28"/>
  <c r="AD63" i="28"/>
  <c r="AB63" i="28"/>
  <c r="AA63" i="28" s="1"/>
  <c r="AD62" i="28"/>
  <c r="L62" i="28" s="1"/>
  <c r="AB62" i="28"/>
  <c r="AA62" i="28" s="1"/>
  <c r="AD61" i="28"/>
  <c r="L61" i="28" s="1"/>
  <c r="AB61" i="28"/>
  <c r="AA61" i="28" s="1"/>
  <c r="AD60" i="28"/>
  <c r="L60" i="28" s="1"/>
  <c r="AB60" i="28"/>
  <c r="AD59" i="28"/>
  <c r="AB59" i="28"/>
  <c r="AA59" i="28" s="1"/>
  <c r="AD58" i="28"/>
  <c r="AB58" i="28"/>
  <c r="AD57" i="28"/>
  <c r="L57" i="28" s="1"/>
  <c r="AB57" i="28"/>
  <c r="AA57" i="28" s="1"/>
  <c r="AD56" i="28"/>
  <c r="L56" i="28" s="1"/>
  <c r="AB56" i="28"/>
  <c r="AD55" i="28"/>
  <c r="AB55" i="28"/>
  <c r="E55" i="28" s="1"/>
  <c r="AD54" i="28"/>
  <c r="AB54" i="28"/>
  <c r="AD53" i="28"/>
  <c r="L53" i="28" s="1"/>
  <c r="AB53" i="28"/>
  <c r="AA53" i="28" s="1"/>
  <c r="AD52" i="28"/>
  <c r="L52" i="28" s="1"/>
  <c r="AB52" i="28"/>
  <c r="AA52" i="28" s="1"/>
  <c r="AD51" i="28"/>
  <c r="AB51" i="28"/>
  <c r="AD50" i="28"/>
  <c r="L50" i="28" s="1"/>
  <c r="AB50" i="28"/>
  <c r="AA50" i="28" s="1"/>
  <c r="AD49" i="28"/>
  <c r="AB49" i="28"/>
  <c r="AD48" i="28"/>
  <c r="L48" i="28" s="1"/>
  <c r="AB48" i="28"/>
  <c r="AD47" i="28"/>
  <c r="AB47" i="28"/>
  <c r="AA47" i="28" s="1"/>
  <c r="AD46" i="28"/>
  <c r="F46" i="28" s="1"/>
  <c r="AB46" i="28"/>
  <c r="AD45" i="28"/>
  <c r="AB45" i="28"/>
  <c r="AA45" i="28" s="1"/>
  <c r="AD44" i="28"/>
  <c r="L44" i="28" s="1"/>
  <c r="AB44" i="28"/>
  <c r="AD43" i="28"/>
  <c r="F43" i="28" s="1"/>
  <c r="AB43" i="28"/>
  <c r="AA43" i="28" s="1"/>
  <c r="AD42" i="28"/>
  <c r="AB42" i="28"/>
  <c r="AD41" i="28"/>
  <c r="F41" i="28" s="1"/>
  <c r="AB41" i="28"/>
  <c r="AA41" i="28" s="1"/>
  <c r="AD40" i="28"/>
  <c r="AB40" i="28"/>
  <c r="AD39" i="28"/>
  <c r="AB39" i="28"/>
  <c r="AA39" i="28" s="1"/>
  <c r="AD38" i="28"/>
  <c r="AB38" i="28"/>
  <c r="AA38" i="28" s="1"/>
  <c r="AD37" i="28"/>
  <c r="L37" i="28" s="1"/>
  <c r="AB37" i="28"/>
  <c r="AD36" i="28"/>
  <c r="L36" i="28" s="1"/>
  <c r="AB36" i="28"/>
  <c r="AD35" i="28"/>
  <c r="AB35" i="28"/>
  <c r="AD34" i="28"/>
  <c r="F34" i="28" s="1"/>
  <c r="AB34" i="28"/>
  <c r="AA34" i="28" s="1"/>
  <c r="AD33" i="28"/>
  <c r="AB33" i="28"/>
  <c r="AD32" i="28"/>
  <c r="L32" i="28" s="1"/>
  <c r="AB32" i="28"/>
  <c r="AA32" i="28" s="1"/>
  <c r="AD31" i="28"/>
  <c r="F31" i="28" s="1"/>
  <c r="AB31" i="28"/>
  <c r="AD30" i="28"/>
  <c r="F30" i="28" s="1"/>
  <c r="AB30" i="28"/>
  <c r="AD29" i="28"/>
  <c r="L29" i="28" s="1"/>
  <c r="AB29" i="28"/>
  <c r="AD28" i="28"/>
  <c r="L28" i="28" s="1"/>
  <c r="AB28" i="28"/>
  <c r="AA28" i="28" s="1"/>
  <c r="AD27" i="28"/>
  <c r="AB27" i="28"/>
  <c r="AA27" i="28" s="1"/>
  <c r="AD26" i="28"/>
  <c r="F26" i="28" s="1"/>
  <c r="AB26" i="28"/>
  <c r="AD25" i="28"/>
  <c r="L25" i="28" s="1"/>
  <c r="AB25" i="28"/>
  <c r="AA25" i="28" s="1"/>
  <c r="AD24" i="28"/>
  <c r="AB24" i="28"/>
  <c r="AD23" i="28"/>
  <c r="AB23" i="28"/>
  <c r="AD22" i="28"/>
  <c r="L22" i="28" s="1"/>
  <c r="AB22" i="28"/>
  <c r="AD21" i="28"/>
  <c r="AB21" i="28"/>
  <c r="AA21" i="28" s="1"/>
  <c r="AD20" i="28"/>
  <c r="L20" i="28"/>
  <c r="AB20" i="28"/>
  <c r="AA20" i="28" s="1"/>
  <c r="AD19" i="28"/>
  <c r="AB19" i="28"/>
  <c r="AA19" i="28" s="1"/>
  <c r="AD18" i="28"/>
  <c r="AB18" i="28"/>
  <c r="AA18" i="28" s="1"/>
  <c r="AD17" i="28"/>
  <c r="AB17" i="28"/>
  <c r="AA17" i="28" s="1"/>
  <c r="AD16" i="28"/>
  <c r="AB16" i="28"/>
  <c r="AD15" i="28"/>
  <c r="AB15" i="28"/>
  <c r="AD14" i="28"/>
  <c r="F14" i="28" s="1"/>
  <c r="AB14" i="28"/>
  <c r="AA14" i="28" s="1"/>
  <c r="AD13" i="28"/>
  <c r="AB13" i="28"/>
  <c r="AA13" i="28" s="1"/>
  <c r="AD12" i="28"/>
  <c r="L12" i="28" s="1"/>
  <c r="AB12" i="28"/>
  <c r="E12" i="28" s="1"/>
  <c r="AD11" i="28"/>
  <c r="F11" i="28" s="1"/>
  <c r="AB11" i="28"/>
  <c r="AA11" i="28" s="1"/>
  <c r="AD10" i="28"/>
  <c r="L10" i="28" s="1"/>
  <c r="AB10" i="28"/>
  <c r="AD9" i="28"/>
  <c r="L9" i="28" s="1"/>
  <c r="AB9" i="28"/>
  <c r="AA9" i="28" s="1"/>
  <c r="AD8" i="28"/>
  <c r="AB8" i="28"/>
  <c r="AD7" i="28"/>
  <c r="AB7" i="28"/>
  <c r="AD6" i="28"/>
  <c r="L6" i="28" s="1"/>
  <c r="AB6" i="28"/>
  <c r="AA6" i="28" s="1"/>
  <c r="G16" i="17"/>
  <c r="AB10" i="16"/>
  <c r="D10" i="16" s="1"/>
  <c r="AB11" i="16"/>
  <c r="AB13" i="16"/>
  <c r="AA13" i="16" s="1"/>
  <c r="AB14" i="16"/>
  <c r="AA14" i="16" s="1"/>
  <c r="AB15" i="16"/>
  <c r="AB16" i="16"/>
  <c r="AA16" i="16" s="1"/>
  <c r="AB17" i="16"/>
  <c r="AA17" i="16" s="1"/>
  <c r="AB18" i="16"/>
  <c r="AA18" i="16" s="1"/>
  <c r="AB19" i="16"/>
  <c r="D19" i="16" s="1"/>
  <c r="AB20" i="16"/>
  <c r="AB21" i="16"/>
  <c r="AA21" i="16" s="1"/>
  <c r="AB22" i="16"/>
  <c r="AA22" i="16" s="1"/>
  <c r="AB23" i="16"/>
  <c r="AB24" i="16"/>
  <c r="AA24" i="16" s="1"/>
  <c r="AB25" i="16"/>
  <c r="AB26" i="16"/>
  <c r="AA26" i="16" s="1"/>
  <c r="AB27" i="16"/>
  <c r="AB28" i="16"/>
  <c r="AA28" i="16" s="1"/>
  <c r="AB29" i="16"/>
  <c r="D29" i="16" s="1"/>
  <c r="AB30" i="16"/>
  <c r="AA30" i="16" s="1"/>
  <c r="AB31" i="16"/>
  <c r="AB32" i="16"/>
  <c r="AA32" i="16" s="1"/>
  <c r="AB33" i="16"/>
  <c r="AA33" i="16" s="1"/>
  <c r="AB34" i="16"/>
  <c r="AA34" i="16" s="1"/>
  <c r="AB35" i="16"/>
  <c r="D35" i="16" s="1"/>
  <c r="AB36" i="16"/>
  <c r="AB37" i="16"/>
  <c r="AA37" i="16" s="1"/>
  <c r="AB38" i="16"/>
  <c r="AA38" i="16" s="1"/>
  <c r="AB39" i="16"/>
  <c r="AB40" i="16"/>
  <c r="AA40" i="16" s="1"/>
  <c r="AB41" i="16"/>
  <c r="AA41" i="16" s="1"/>
  <c r="AB42" i="16"/>
  <c r="AA42" i="16" s="1"/>
  <c r="AB43" i="16"/>
  <c r="AB44" i="16"/>
  <c r="AA44" i="16" s="1"/>
  <c r="AB45" i="16"/>
  <c r="AA45" i="16"/>
  <c r="AB46" i="16"/>
  <c r="AA46" i="16" s="1"/>
  <c r="AB47" i="16"/>
  <c r="AB48" i="16"/>
  <c r="AA48" i="16"/>
  <c r="AB49" i="16"/>
  <c r="AA49" i="16" s="1"/>
  <c r="AB50" i="16"/>
  <c r="AA50" i="16" s="1"/>
  <c r="AB51" i="16"/>
  <c r="AB52" i="16"/>
  <c r="AA52" i="16" s="1"/>
  <c r="AB53" i="16"/>
  <c r="B53" i="16" s="1"/>
  <c r="C53" i="16" s="1"/>
  <c r="J53" i="16" s="1"/>
  <c r="AB54" i="16"/>
  <c r="AA54" i="16" s="1"/>
  <c r="AB55" i="16"/>
  <c r="AB56" i="16"/>
  <c r="AA56" i="16" s="1"/>
  <c r="AB57" i="16"/>
  <c r="AA57" i="16" s="1"/>
  <c r="AB58" i="16"/>
  <c r="AA58" i="16" s="1"/>
  <c r="AB59" i="16"/>
  <c r="AB60" i="16"/>
  <c r="AA60" i="16" s="1"/>
  <c r="AB61" i="16"/>
  <c r="AA61" i="16" s="1"/>
  <c r="AB62" i="16"/>
  <c r="AA62" i="16" s="1"/>
  <c r="AB63" i="16"/>
  <c r="AB64" i="16"/>
  <c r="AA64" i="16" s="1"/>
  <c r="AB65" i="16"/>
  <c r="AA65" i="16" s="1"/>
  <c r="AB66" i="16"/>
  <c r="AA66" i="16" s="1"/>
  <c r="AB67" i="16"/>
  <c r="AB68" i="16"/>
  <c r="AA68" i="16" s="1"/>
  <c r="AB69" i="16"/>
  <c r="AA69" i="16" s="1"/>
  <c r="AB70" i="16"/>
  <c r="AA70" i="16" s="1"/>
  <c r="AB71" i="16"/>
  <c r="AB72" i="16"/>
  <c r="AB73" i="16"/>
  <c r="AA73" i="16" s="1"/>
  <c r="AB74" i="16"/>
  <c r="AA74" i="16" s="1"/>
  <c r="AB75" i="16"/>
  <c r="AB76" i="16"/>
  <c r="AA76" i="16" s="1"/>
  <c r="AB77" i="16"/>
  <c r="AA77" i="16" s="1"/>
  <c r="AB78" i="16"/>
  <c r="AA78" i="16" s="1"/>
  <c r="AB79" i="16"/>
  <c r="AB80" i="16"/>
  <c r="G80" i="16" s="1"/>
  <c r="AB81" i="16"/>
  <c r="AA81" i="16" s="1"/>
  <c r="AB82" i="16"/>
  <c r="AB83" i="16"/>
  <c r="AB84" i="16"/>
  <c r="AA84" i="16" s="1"/>
  <c r="AB85" i="16"/>
  <c r="AA85" i="16" s="1"/>
  <c r="AB86" i="16"/>
  <c r="AA86" i="16" s="1"/>
  <c r="AB87" i="16"/>
  <c r="AB88" i="16"/>
  <c r="AA88" i="16" s="1"/>
  <c r="AB89" i="16"/>
  <c r="AB90" i="16"/>
  <c r="AA90" i="16" s="1"/>
  <c r="AB91" i="16"/>
  <c r="AB92" i="16"/>
  <c r="AA92" i="16" s="1"/>
  <c r="AB93" i="16"/>
  <c r="G93" i="16" s="1"/>
  <c r="AB94" i="16"/>
  <c r="AA94" i="16" s="1"/>
  <c r="AB95" i="16"/>
  <c r="AB96" i="16"/>
  <c r="AA96" i="16" s="1"/>
  <c r="AB97" i="16"/>
  <c r="AA97" i="16" s="1"/>
  <c r="AB98" i="16"/>
  <c r="AB99" i="16"/>
  <c r="AA99" i="16" s="1"/>
  <c r="AB100" i="16"/>
  <c r="G100" i="16" s="1"/>
  <c r="AB101" i="16"/>
  <c r="AA101" i="16" s="1"/>
  <c r="AB102" i="16"/>
  <c r="AA102" i="16" s="1"/>
  <c r="AB103" i="16"/>
  <c r="AB104" i="16"/>
  <c r="AA104" i="16" s="1"/>
  <c r="AB105" i="16"/>
  <c r="AA105" i="16" s="1"/>
  <c r="AB106" i="16"/>
  <c r="AA106" i="16" s="1"/>
  <c r="AB107" i="16"/>
  <c r="AB108" i="16"/>
  <c r="AA108" i="16" s="1"/>
  <c r="AB109" i="16"/>
  <c r="AA109" i="16" s="1"/>
  <c r="AB110" i="16"/>
  <c r="AA110" i="16" s="1"/>
  <c r="AB111" i="16"/>
  <c r="AB112" i="16"/>
  <c r="AA112" i="16" s="1"/>
  <c r="AB113" i="16"/>
  <c r="AB114" i="16"/>
  <c r="AA114" i="16" s="1"/>
  <c r="AB115" i="16"/>
  <c r="AB116" i="16"/>
  <c r="AA116" i="16" s="1"/>
  <c r="AB117" i="16"/>
  <c r="AA117" i="16" s="1"/>
  <c r="AB118" i="16"/>
  <c r="AA118" i="16" s="1"/>
  <c r="AB119" i="16"/>
  <c r="AB120" i="16"/>
  <c r="D120" i="16" s="1"/>
  <c r="AB121" i="16"/>
  <c r="AA121" i="16" s="1"/>
  <c r="AB122" i="16"/>
  <c r="AA122" i="16" s="1"/>
  <c r="AB123" i="16"/>
  <c r="AB124" i="16"/>
  <c r="AA124" i="16" s="1"/>
  <c r="AB125" i="16"/>
  <c r="AA125" i="16" s="1"/>
  <c r="AB126" i="16"/>
  <c r="AA126" i="16" s="1"/>
  <c r="AB127" i="16"/>
  <c r="AB128" i="16"/>
  <c r="AA128" i="16" s="1"/>
  <c r="AB129" i="16"/>
  <c r="B129" i="16" s="1"/>
  <c r="AB130" i="16"/>
  <c r="AA130" i="16" s="1"/>
  <c r="AB131" i="16"/>
  <c r="AB132" i="16"/>
  <c r="AA132" i="16" s="1"/>
  <c r="AB133" i="16"/>
  <c r="AA133" i="16" s="1"/>
  <c r="AB134" i="16"/>
  <c r="AA134" i="16" s="1"/>
  <c r="AB135" i="16"/>
  <c r="AB136" i="16"/>
  <c r="AA136" i="16" s="1"/>
  <c r="AB137" i="16"/>
  <c r="AA137" i="16" s="1"/>
  <c r="AB138" i="16"/>
  <c r="AA138" i="16" s="1"/>
  <c r="AB139" i="16"/>
  <c r="AB140" i="16"/>
  <c r="AB141" i="16"/>
  <c r="AB142" i="16"/>
  <c r="AA142" i="16" s="1"/>
  <c r="AB143" i="16"/>
  <c r="AB144" i="16"/>
  <c r="AA144" i="16" s="1"/>
  <c r="AB145" i="16"/>
  <c r="AA145" i="16" s="1"/>
  <c r="AB146" i="16"/>
  <c r="AA146" i="16" s="1"/>
  <c r="AB147" i="16"/>
  <c r="AB148" i="16"/>
  <c r="AA148" i="16" s="1"/>
  <c r="AB149" i="16"/>
  <c r="AA149" i="16" s="1"/>
  <c r="AB150" i="16"/>
  <c r="G150" i="16" s="1"/>
  <c r="AB151" i="16"/>
  <c r="AB152" i="16"/>
  <c r="AB153" i="16"/>
  <c r="AA153" i="16" s="1"/>
  <c r="AB154" i="16"/>
  <c r="AA154" i="16" s="1"/>
  <c r="AB155" i="16"/>
  <c r="AB156" i="16"/>
  <c r="AA156" i="16" s="1"/>
  <c r="AB157" i="16"/>
  <c r="AA157" i="16" s="1"/>
  <c r="AB158" i="16"/>
  <c r="D158" i="16" s="1"/>
  <c r="AB159" i="16"/>
  <c r="AB160" i="16"/>
  <c r="AA160" i="16" s="1"/>
  <c r="AB161" i="16"/>
  <c r="AB162" i="16"/>
  <c r="AA162" i="16" s="1"/>
  <c r="AB163" i="16"/>
  <c r="AB164" i="16"/>
  <c r="AA164" i="16" s="1"/>
  <c r="AB165" i="16"/>
  <c r="AA165" i="16" s="1"/>
  <c r="AB166" i="16"/>
  <c r="AA166" i="16" s="1"/>
  <c r="AB167" i="16"/>
  <c r="E167" i="16" s="1"/>
  <c r="AB168" i="16"/>
  <c r="AA168" i="16" s="1"/>
  <c r="AB169" i="16"/>
  <c r="AA169" i="16" s="1"/>
  <c r="AB170" i="16"/>
  <c r="AA170" i="16" s="1"/>
  <c r="AB171" i="16"/>
  <c r="AB172" i="16"/>
  <c r="AA172" i="16" s="1"/>
  <c r="AB173" i="16"/>
  <c r="D173" i="16" s="1"/>
  <c r="AB174" i="16"/>
  <c r="AA174" i="16" s="1"/>
  <c r="AB175" i="16"/>
  <c r="AB176" i="16"/>
  <c r="AA176" i="16" s="1"/>
  <c r="AB177" i="16"/>
  <c r="AA177" i="16" s="1"/>
  <c r="AB178" i="16"/>
  <c r="AA178" i="16" s="1"/>
  <c r="AB179" i="16"/>
  <c r="AB180" i="16"/>
  <c r="AA180" i="16" s="1"/>
  <c r="AB181" i="16"/>
  <c r="AA181" i="16" s="1"/>
  <c r="AB182" i="16"/>
  <c r="AB183" i="16"/>
  <c r="AB184" i="16"/>
  <c r="AB185" i="16"/>
  <c r="AB186" i="16"/>
  <c r="AA186" i="16" s="1"/>
  <c r="AB187" i="16"/>
  <c r="AB188" i="16"/>
  <c r="D188" i="16" s="1"/>
  <c r="AB189" i="16"/>
  <c r="AB190" i="16"/>
  <c r="AB191" i="16"/>
  <c r="AB192" i="16"/>
  <c r="AA192" i="16" s="1"/>
  <c r="AB193" i="16"/>
  <c r="AA193" i="16" s="1"/>
  <c r="AB194" i="16"/>
  <c r="AB195" i="16"/>
  <c r="AB196" i="16"/>
  <c r="AA196" i="16" s="1"/>
  <c r="AB197" i="16"/>
  <c r="AA197" i="16" s="1"/>
  <c r="AB198" i="16"/>
  <c r="AA198" i="16" s="1"/>
  <c r="AB199" i="16"/>
  <c r="AB200" i="16"/>
  <c r="AA200" i="16" s="1"/>
  <c r="AB201" i="16"/>
  <c r="AA201" i="16" s="1"/>
  <c r="AB202" i="16"/>
  <c r="AA202" i="16" s="1"/>
  <c r="AB203" i="16"/>
  <c r="AB204" i="16"/>
  <c r="D204" i="16" s="1"/>
  <c r="AB205" i="16"/>
  <c r="AB206" i="16"/>
  <c r="AA206" i="16" s="1"/>
  <c r="AB207" i="16"/>
  <c r="AB208" i="16"/>
  <c r="AA208" i="16" s="1"/>
  <c r="AB209" i="16"/>
  <c r="AA209" i="16" s="1"/>
  <c r="AB210" i="16"/>
  <c r="AA210" i="16" s="1"/>
  <c r="AB211" i="16"/>
  <c r="AB212" i="16"/>
  <c r="AA212" i="16" s="1"/>
  <c r="AB213" i="16"/>
  <c r="AA213" i="16" s="1"/>
  <c r="AB214" i="16"/>
  <c r="AA214" i="16" s="1"/>
  <c r="AB215" i="16"/>
  <c r="AB216" i="16"/>
  <c r="AB217" i="16"/>
  <c r="AA217" i="16" s="1"/>
  <c r="AB218" i="16"/>
  <c r="AA218" i="16" s="1"/>
  <c r="AB219" i="16"/>
  <c r="AB220" i="16"/>
  <c r="AA220" i="16" s="1"/>
  <c r="AB221" i="16"/>
  <c r="AB222" i="16"/>
  <c r="AA222" i="16" s="1"/>
  <c r="AB223" i="16"/>
  <c r="AB224" i="16"/>
  <c r="AB225" i="16"/>
  <c r="AB226" i="16"/>
  <c r="AA226" i="16" s="1"/>
  <c r="AB227" i="16"/>
  <c r="AB228" i="16"/>
  <c r="AA228" i="16" s="1"/>
  <c r="AB229" i="16"/>
  <c r="AA229" i="16" s="1"/>
  <c r="AB230" i="16"/>
  <c r="AA230" i="16" s="1"/>
  <c r="AB231" i="16"/>
  <c r="AB232" i="16"/>
  <c r="AA232" i="16" s="1"/>
  <c r="AB233" i="16"/>
  <c r="D233" i="16" s="1"/>
  <c r="AB234" i="16"/>
  <c r="AA234" i="16" s="1"/>
  <c r="AB235" i="16"/>
  <c r="AB236" i="16"/>
  <c r="AB237" i="16"/>
  <c r="AA237" i="16" s="1"/>
  <c r="AB238" i="16"/>
  <c r="AA238" i="16" s="1"/>
  <c r="AB239" i="16"/>
  <c r="AB240" i="16"/>
  <c r="AB241" i="16"/>
  <c r="AB242" i="16"/>
  <c r="AA242" i="16" s="1"/>
  <c r="AB243" i="16"/>
  <c r="D243" i="16" s="1"/>
  <c r="AB244" i="16"/>
  <c r="AB245" i="16"/>
  <c r="AA245" i="16" s="1"/>
  <c r="AB246" i="16"/>
  <c r="AA246" i="16" s="1"/>
  <c r="AB247" i="16"/>
  <c r="AB248" i="16"/>
  <c r="AA248" i="16" s="1"/>
  <c r="AB249" i="16"/>
  <c r="AA249" i="16" s="1"/>
  <c r="AB250" i="16"/>
  <c r="AA250" i="16" s="1"/>
  <c r="AB251" i="16"/>
  <c r="AB252" i="16"/>
  <c r="AA252" i="16" s="1"/>
  <c r="AB253" i="16"/>
  <c r="AB254" i="16"/>
  <c r="AA254" i="16" s="1"/>
  <c r="AB255" i="16"/>
  <c r="AB256" i="16"/>
  <c r="AB257" i="16"/>
  <c r="AA257" i="16" s="1"/>
  <c r="AB258" i="16"/>
  <c r="AA258" i="16" s="1"/>
  <c r="AB259" i="16"/>
  <c r="AB260" i="16"/>
  <c r="AB261" i="16"/>
  <c r="AA261" i="16" s="1"/>
  <c r="AB262" i="16"/>
  <c r="AA262" i="16" s="1"/>
  <c r="AB263" i="16"/>
  <c r="AB264" i="16"/>
  <c r="AA264" i="16" s="1"/>
  <c r="AB265" i="16"/>
  <c r="AA265" i="16" s="1"/>
  <c r="AB266" i="16"/>
  <c r="AA266" i="16" s="1"/>
  <c r="AB267" i="16"/>
  <c r="G267" i="16" s="1"/>
  <c r="AB268" i="16"/>
  <c r="AA268" i="16" s="1"/>
  <c r="AB269" i="16"/>
  <c r="AA269" i="16" s="1"/>
  <c r="AB270" i="16"/>
  <c r="AA270" i="16" s="1"/>
  <c r="AB271" i="16"/>
  <c r="AB272" i="16"/>
  <c r="AB273" i="16"/>
  <c r="AB274" i="16"/>
  <c r="AB275" i="16"/>
  <c r="D275" i="16" s="1"/>
  <c r="AB276" i="16"/>
  <c r="B276" i="16" s="1"/>
  <c r="AB277" i="16"/>
  <c r="AB278" i="16"/>
  <c r="AA278" i="16" s="1"/>
  <c r="AB279" i="16"/>
  <c r="AB280" i="16"/>
  <c r="AB281" i="16"/>
  <c r="AA281" i="16" s="1"/>
  <c r="AB282" i="16"/>
  <c r="AB283" i="16"/>
  <c r="AB284" i="16"/>
  <c r="AB285" i="16"/>
  <c r="AA285" i="16" s="1"/>
  <c r="AB286" i="16"/>
  <c r="AB287" i="16"/>
  <c r="AB288" i="16"/>
  <c r="AA288" i="16" s="1"/>
  <c r="AB289" i="16"/>
  <c r="AB290" i="16"/>
  <c r="AB291" i="16"/>
  <c r="AB292" i="16"/>
  <c r="AA292" i="16" s="1"/>
  <c r="AB293" i="16"/>
  <c r="AA293" i="16" s="1"/>
  <c r="AB294" i="16"/>
  <c r="AA294" i="16" s="1"/>
  <c r="AB295" i="16"/>
  <c r="AB296" i="16"/>
  <c r="AB297" i="16"/>
  <c r="AA297" i="16" s="1"/>
  <c r="AB298" i="16"/>
  <c r="AA298" i="16" s="1"/>
  <c r="AB299" i="16"/>
  <c r="AB300" i="16"/>
  <c r="AB301" i="16"/>
  <c r="AB302" i="16"/>
  <c r="AA302" i="16" s="1"/>
  <c r="AB303" i="16"/>
  <c r="AB304" i="16"/>
  <c r="AA304" i="16" s="1"/>
  <c r="AB305" i="16"/>
  <c r="AA305" i="16" s="1"/>
  <c r="AB306" i="16"/>
  <c r="AA306" i="16" s="1"/>
  <c r="AB307" i="16"/>
  <c r="AB308" i="16"/>
  <c r="G308" i="16" s="1"/>
  <c r="AB309" i="16"/>
  <c r="AA309" i="16" s="1"/>
  <c r="AB310" i="16"/>
  <c r="AA310" i="16" s="1"/>
  <c r="AB311" i="16"/>
  <c r="AB312" i="16"/>
  <c r="AA312" i="16" s="1"/>
  <c r="AB313" i="16"/>
  <c r="AA313" i="16" s="1"/>
  <c r="AB314" i="16"/>
  <c r="AA314" i="16" s="1"/>
  <c r="AB315" i="16"/>
  <c r="AB316" i="16"/>
  <c r="AA316" i="16" s="1"/>
  <c r="AB317" i="16"/>
  <c r="AA317" i="16" s="1"/>
  <c r="AB318" i="16"/>
  <c r="AA318" i="16" s="1"/>
  <c r="AB319" i="16"/>
  <c r="AB320" i="16"/>
  <c r="AA320" i="16" s="1"/>
  <c r="AB321" i="16"/>
  <c r="AA321" i="16" s="1"/>
  <c r="AB322" i="16"/>
  <c r="AA322" i="16" s="1"/>
  <c r="AB323" i="16"/>
  <c r="AB324" i="16"/>
  <c r="AA324" i="16" s="1"/>
  <c r="AB325" i="16"/>
  <c r="AA325" i="16" s="1"/>
  <c r="AB326" i="16"/>
  <c r="AA326" i="16" s="1"/>
  <c r="AB327" i="16"/>
  <c r="AB328" i="16"/>
  <c r="AA328" i="16" s="1"/>
  <c r="AB329" i="16"/>
  <c r="AA329" i="16" s="1"/>
  <c r="AB330" i="16"/>
  <c r="AA330" i="16" s="1"/>
  <c r="AB331" i="16"/>
  <c r="AB332" i="16"/>
  <c r="AA332" i="16" s="1"/>
  <c r="AB333" i="16"/>
  <c r="D333" i="16" s="1"/>
  <c r="AB334" i="16"/>
  <c r="AA334" i="16" s="1"/>
  <c r="AB335" i="16"/>
  <c r="AB336" i="16"/>
  <c r="AA336" i="16" s="1"/>
  <c r="AB337" i="16"/>
  <c r="AA337" i="16" s="1"/>
  <c r="AB338" i="16"/>
  <c r="AA338" i="16" s="1"/>
  <c r="AB339" i="16"/>
  <c r="AB340" i="16"/>
  <c r="AA340" i="16" s="1"/>
  <c r="AB341" i="16"/>
  <c r="AA341" i="16" s="1"/>
  <c r="AB342" i="16"/>
  <c r="AB343" i="16"/>
  <c r="AB344" i="16"/>
  <c r="AA344" i="16" s="1"/>
  <c r="AB345" i="16"/>
  <c r="AB346" i="16"/>
  <c r="AA346" i="16" s="1"/>
  <c r="AB347" i="16"/>
  <c r="AB348" i="16"/>
  <c r="AA348" i="16" s="1"/>
  <c r="AB349" i="16"/>
  <c r="AA349" i="16" s="1"/>
  <c r="AB350" i="16"/>
  <c r="AA350" i="16" s="1"/>
  <c r="AB351" i="16"/>
  <c r="AB352" i="16"/>
  <c r="AA352" i="16" s="1"/>
  <c r="AB353" i="16"/>
  <c r="AA353" i="16" s="1"/>
  <c r="AB354" i="16"/>
  <c r="AA354" i="16" s="1"/>
  <c r="AB355" i="16"/>
  <c r="AB356" i="16"/>
  <c r="G356" i="16" s="1"/>
  <c r="AB357" i="16"/>
  <c r="AA357" i="16" s="1"/>
  <c r="AB358" i="16"/>
  <c r="AA358" i="16" s="1"/>
  <c r="AB359" i="16"/>
  <c r="AB360" i="16"/>
  <c r="AA360" i="16" s="1"/>
  <c r="AB361" i="16"/>
  <c r="AA361" i="16" s="1"/>
  <c r="AB362" i="16"/>
  <c r="AA362" i="16" s="1"/>
  <c r="AB363" i="16"/>
  <c r="AB364" i="16"/>
  <c r="AB365" i="16"/>
  <c r="AB366" i="16"/>
  <c r="AA366" i="16" s="1"/>
  <c r="AB367" i="16"/>
  <c r="AB368" i="16"/>
  <c r="AB369" i="16"/>
  <c r="AA369" i="16" s="1"/>
  <c r="AB370" i="16"/>
  <c r="AA370" i="16" s="1"/>
  <c r="AB371" i="16"/>
  <c r="AB372" i="16"/>
  <c r="AA372" i="16" s="1"/>
  <c r="AB373" i="16"/>
  <c r="AA373" i="16" s="1"/>
  <c r="AB374" i="16"/>
  <c r="AA374" i="16" s="1"/>
  <c r="AB375" i="16"/>
  <c r="AA375" i="16" s="1"/>
  <c r="AB376" i="16"/>
  <c r="AB377" i="16"/>
  <c r="AA377" i="16" s="1"/>
  <c r="AB378" i="16"/>
  <c r="AA378" i="16" s="1"/>
  <c r="AB379" i="16"/>
  <c r="AB380" i="16"/>
  <c r="AA380" i="16" s="1"/>
  <c r="AB381" i="16"/>
  <c r="AA381" i="16" s="1"/>
  <c r="AB382" i="16"/>
  <c r="AA382" i="16" s="1"/>
  <c r="AB383" i="16"/>
  <c r="AB384" i="16"/>
  <c r="G384" i="16" s="1"/>
  <c r="AB385" i="16"/>
  <c r="AA385" i="16" s="1"/>
  <c r="AB386" i="16"/>
  <c r="AA386" i="16" s="1"/>
  <c r="AB387" i="16"/>
  <c r="AB388" i="16"/>
  <c r="AB389" i="16"/>
  <c r="AA389" i="16" s="1"/>
  <c r="AB390" i="16"/>
  <c r="AA390" i="16" s="1"/>
  <c r="AB391" i="16"/>
  <c r="E391" i="16" s="1"/>
  <c r="AB392" i="16"/>
  <c r="AA392" i="16" s="1"/>
  <c r="AB393" i="16"/>
  <c r="AA393" i="16" s="1"/>
  <c r="AB394" i="16"/>
  <c r="AA394" i="16" s="1"/>
  <c r="AB395" i="16"/>
  <c r="AB396" i="16"/>
  <c r="AA396" i="16" s="1"/>
  <c r="AB397" i="16"/>
  <c r="AA397" i="16" s="1"/>
  <c r="AB398" i="16"/>
  <c r="AA398" i="16" s="1"/>
  <c r="AB399" i="16"/>
  <c r="AB400" i="16"/>
  <c r="AA400" i="16" s="1"/>
  <c r="AB401" i="16"/>
  <c r="AA401" i="16" s="1"/>
  <c r="AB402" i="16"/>
  <c r="D402" i="16" s="1"/>
  <c r="AB403" i="16"/>
  <c r="AB404" i="16"/>
  <c r="AA404" i="16" s="1"/>
  <c r="AB405" i="16"/>
  <c r="AA405" i="16" s="1"/>
  <c r="AB406" i="16"/>
  <c r="G406" i="16" s="1"/>
  <c r="AB407" i="16"/>
  <c r="AB408" i="16"/>
  <c r="AA408" i="16" s="1"/>
  <c r="AB409" i="16"/>
  <c r="AA409" i="16" s="1"/>
  <c r="AB410" i="16"/>
  <c r="AA410" i="16" s="1"/>
  <c r="AB411" i="16"/>
  <c r="AB412" i="16"/>
  <c r="AB413" i="16"/>
  <c r="AA413" i="16" s="1"/>
  <c r="AB414" i="16"/>
  <c r="AA414" i="16" s="1"/>
  <c r="AB415" i="16"/>
  <c r="AB416" i="16"/>
  <c r="AB417" i="16"/>
  <c r="AA417" i="16" s="1"/>
  <c r="AB418" i="16"/>
  <c r="AA418" i="16" s="1"/>
  <c r="AB419" i="16"/>
  <c r="G419" i="16" s="1"/>
  <c r="AB420" i="16"/>
  <c r="AA420" i="16" s="1"/>
  <c r="AB421" i="16"/>
  <c r="AA421" i="16" s="1"/>
  <c r="AB422" i="16"/>
  <c r="AA422" i="16" s="1"/>
  <c r="AB423" i="16"/>
  <c r="AB424" i="16"/>
  <c r="AA424" i="16" s="1"/>
  <c r="AB425" i="16"/>
  <c r="AA425" i="16" s="1"/>
  <c r="AB426" i="16"/>
  <c r="AA426" i="16" s="1"/>
  <c r="AB427" i="16"/>
  <c r="AB428" i="16"/>
  <c r="AA428" i="16" s="1"/>
  <c r="AB429" i="16"/>
  <c r="AA429" i="16" s="1"/>
  <c r="AB430" i="16"/>
  <c r="AA430" i="16" s="1"/>
  <c r="AB431" i="16"/>
  <c r="E431" i="16" s="1"/>
  <c r="AB432" i="16"/>
  <c r="AA432" i="16" s="1"/>
  <c r="AB433" i="16"/>
  <c r="AB434" i="16"/>
  <c r="AA434" i="16" s="1"/>
  <c r="AB435" i="16"/>
  <c r="AB436" i="16"/>
  <c r="AA436" i="16" s="1"/>
  <c r="AB437" i="16"/>
  <c r="AA437" i="16" s="1"/>
  <c r="AB438" i="16"/>
  <c r="AA438" i="16" s="1"/>
  <c r="AB439" i="16"/>
  <c r="AB440" i="16"/>
  <c r="G440" i="16" s="1"/>
  <c r="AB441" i="16"/>
  <c r="AB442" i="16"/>
  <c r="AA442" i="16" s="1"/>
  <c r="AB443" i="16"/>
  <c r="AB444" i="16"/>
  <c r="AA444" i="16" s="1"/>
  <c r="AB445" i="16"/>
  <c r="AA445" i="16" s="1"/>
  <c r="AB446" i="16"/>
  <c r="AA446" i="16" s="1"/>
  <c r="AB447" i="16"/>
  <c r="AB448" i="16"/>
  <c r="AA448" i="16" s="1"/>
  <c r="AB449" i="16"/>
  <c r="AA449" i="16" s="1"/>
  <c r="AB450" i="16"/>
  <c r="AA450" i="16" s="1"/>
  <c r="AB451" i="16"/>
  <c r="AB452" i="16"/>
  <c r="AA452" i="16" s="1"/>
  <c r="AB453" i="16"/>
  <c r="AA453" i="16" s="1"/>
  <c r="AB454" i="16"/>
  <c r="AA454" i="16" s="1"/>
  <c r="AB455" i="16"/>
  <c r="G455" i="16" s="1"/>
  <c r="AB456" i="16"/>
  <c r="AA456" i="16" s="1"/>
  <c r="AB457" i="16"/>
  <c r="AA457" i="16" s="1"/>
  <c r="AB458" i="16"/>
  <c r="AA458" i="16" s="1"/>
  <c r="AB459" i="16"/>
  <c r="AB460" i="16"/>
  <c r="AA460" i="16" s="1"/>
  <c r="AB461" i="16"/>
  <c r="AA461" i="16" s="1"/>
  <c r="AB462" i="16"/>
  <c r="AA462" i="16" s="1"/>
  <c r="AB463" i="16"/>
  <c r="AB464" i="16"/>
  <c r="AA464" i="16" s="1"/>
  <c r="AB465" i="16"/>
  <c r="AB466" i="16"/>
  <c r="AA466" i="16" s="1"/>
  <c r="AB467" i="16"/>
  <c r="AA467" i="16" s="1"/>
  <c r="AB468" i="16"/>
  <c r="AA468" i="16" s="1"/>
  <c r="AB469" i="16"/>
  <c r="AB470" i="16"/>
  <c r="AA470" i="16" s="1"/>
  <c r="AB471" i="16"/>
  <c r="AA471" i="16" s="1"/>
  <c r="AB472" i="16"/>
  <c r="AA472" i="16" s="1"/>
  <c r="AB473" i="16"/>
  <c r="AA473" i="16" s="1"/>
  <c r="AB474" i="16"/>
  <c r="AA474" i="16" s="1"/>
  <c r="AB475" i="16"/>
  <c r="AA475" i="16" s="1"/>
  <c r="AB476" i="16"/>
  <c r="AB477" i="16"/>
  <c r="AA477" i="16" s="1"/>
  <c r="AB478" i="16"/>
  <c r="AA478" i="16" s="1"/>
  <c r="AB479" i="16"/>
  <c r="AA479" i="16" s="1"/>
  <c r="AB480" i="16"/>
  <c r="AA480" i="16" s="1"/>
  <c r="AB481" i="16"/>
  <c r="AA481" i="16" s="1"/>
  <c r="AB482" i="16"/>
  <c r="AA482" i="16" s="1"/>
  <c r="AB483" i="16"/>
  <c r="AB484" i="16"/>
  <c r="AA484" i="16" s="1"/>
  <c r="AB485" i="16"/>
  <c r="AA485" i="16" s="1"/>
  <c r="AB486" i="16"/>
  <c r="AA486" i="16" s="1"/>
  <c r="AB487" i="16"/>
  <c r="AA487" i="16" s="1"/>
  <c r="AB488" i="16"/>
  <c r="AA488" i="16" s="1"/>
  <c r="AB489" i="16"/>
  <c r="AA489" i="16" s="1"/>
  <c r="AB490" i="16"/>
  <c r="AA490" i="16" s="1"/>
  <c r="AB491" i="16"/>
  <c r="AB492" i="16"/>
  <c r="AA492" i="16" s="1"/>
  <c r="AB493" i="16"/>
  <c r="AA493" i="16" s="1"/>
  <c r="AB494" i="16"/>
  <c r="AA494" i="16" s="1"/>
  <c r="AB495" i="16"/>
  <c r="AA495" i="16" s="1"/>
  <c r="AB496" i="16"/>
  <c r="AA496" i="16" s="1"/>
  <c r="AB497" i="16"/>
  <c r="AA497" i="16" s="1"/>
  <c r="AB498" i="16"/>
  <c r="AA498" i="16" s="1"/>
  <c r="AB499" i="16"/>
  <c r="AA499" i="16" s="1"/>
  <c r="AB500" i="16"/>
  <c r="D500" i="16" s="1"/>
  <c r="AB501" i="16"/>
  <c r="AA501" i="16" s="1"/>
  <c r="AB502" i="16"/>
  <c r="AA502" i="16" s="1"/>
  <c r="AB503" i="16"/>
  <c r="AA503" i="16" s="1"/>
  <c r="AB504" i="16"/>
  <c r="AA504" i="16" s="1"/>
  <c r="AB505" i="16"/>
  <c r="AA505" i="16" s="1"/>
  <c r="AB506" i="16"/>
  <c r="AA506" i="16" s="1"/>
  <c r="AB507" i="16"/>
  <c r="AB508" i="16"/>
  <c r="AA508" i="16" s="1"/>
  <c r="AB509" i="16"/>
  <c r="AA509" i="16" s="1"/>
  <c r="AB510" i="16"/>
  <c r="AB511" i="16"/>
  <c r="AA511" i="16" s="1"/>
  <c r="AB512" i="16"/>
  <c r="AA512" i="16" s="1"/>
  <c r="AB513" i="16"/>
  <c r="AA513" i="16" s="1"/>
  <c r="AB514" i="16"/>
  <c r="AA514" i="16" s="1"/>
  <c r="AB515" i="16"/>
  <c r="AA515" i="16" s="1"/>
  <c r="AB516" i="16"/>
  <c r="AA516" i="16" s="1"/>
  <c r="AB517" i="16"/>
  <c r="AA517" i="16" s="1"/>
  <c r="AB518" i="16"/>
  <c r="AA518" i="16" s="1"/>
  <c r="AB519" i="16"/>
  <c r="AA519" i="16" s="1"/>
  <c r="AB520" i="16"/>
  <c r="AA520" i="16" s="1"/>
  <c r="AB521" i="16"/>
  <c r="AA521" i="16" s="1"/>
  <c r="AB522" i="16"/>
  <c r="AA522" i="16" s="1"/>
  <c r="AB523" i="16"/>
  <c r="AA523" i="16" s="1"/>
  <c r="AB524" i="16"/>
  <c r="AA524" i="16" s="1"/>
  <c r="AB525" i="16"/>
  <c r="AA525" i="16" s="1"/>
  <c r="AB526" i="16"/>
  <c r="AA526" i="16" s="1"/>
  <c r="AB527" i="16"/>
  <c r="AA527" i="16" s="1"/>
  <c r="AB528" i="16"/>
  <c r="AA528" i="16" s="1"/>
  <c r="AB529" i="16"/>
  <c r="AA529" i="16" s="1"/>
  <c r="AB530" i="16"/>
  <c r="AA530" i="16" s="1"/>
  <c r="AB531" i="16"/>
  <c r="AA531" i="16" s="1"/>
  <c r="AB532" i="16"/>
  <c r="AB533" i="16"/>
  <c r="AA533" i="16" s="1"/>
  <c r="AB534" i="16"/>
  <c r="AA534" i="16" s="1"/>
  <c r="AB535" i="16"/>
  <c r="AA535" i="16" s="1"/>
  <c r="AB536" i="16"/>
  <c r="AB537" i="16"/>
  <c r="AA537" i="16" s="1"/>
  <c r="AB538" i="16"/>
  <c r="D538" i="16" s="1"/>
  <c r="AB539" i="16"/>
  <c r="B539" i="16" s="1"/>
  <c r="AB540" i="16"/>
  <c r="AA540" i="16" s="1"/>
  <c r="AB541" i="16"/>
  <c r="AA541" i="16" s="1"/>
  <c r="AB542" i="16"/>
  <c r="AA542" i="16" s="1"/>
  <c r="AB543" i="16"/>
  <c r="AB544" i="16"/>
  <c r="AA544" i="16" s="1"/>
  <c r="AB545" i="16"/>
  <c r="AA545" i="16" s="1"/>
  <c r="AB546" i="16"/>
  <c r="AA546" i="16" s="1"/>
  <c r="AB547" i="16"/>
  <c r="AA547" i="16" s="1"/>
  <c r="AB548" i="16"/>
  <c r="AA548" i="16" s="1"/>
  <c r="AB549" i="16"/>
  <c r="AA549" i="16" s="1"/>
  <c r="AB550" i="16"/>
  <c r="AA550" i="16" s="1"/>
  <c r="AB551" i="16"/>
  <c r="AA551" i="16" s="1"/>
  <c r="AB552" i="16"/>
  <c r="AA552" i="16" s="1"/>
  <c r="AB553" i="16"/>
  <c r="AB554" i="16"/>
  <c r="G554" i="16" s="1"/>
  <c r="AB555" i="16"/>
  <c r="AA555" i="16" s="1"/>
  <c r="AB556" i="16"/>
  <c r="AA556" i="16" s="1"/>
  <c r="AB557" i="16"/>
  <c r="AA557" i="16" s="1"/>
  <c r="AB558" i="16"/>
  <c r="B558" i="16" s="1"/>
  <c r="C558" i="16" s="1"/>
  <c r="J558" i="16" s="1"/>
  <c r="AB559" i="16"/>
  <c r="AA559" i="16" s="1"/>
  <c r="AB560" i="16"/>
  <c r="AA560" i="16"/>
  <c r="AB561" i="16"/>
  <c r="AB562" i="16"/>
  <c r="AA562" i="16" s="1"/>
  <c r="AB563" i="16"/>
  <c r="AA563" i="16" s="1"/>
  <c r="AB564" i="16"/>
  <c r="AA564" i="16" s="1"/>
  <c r="AB565" i="16"/>
  <c r="AB566" i="16"/>
  <c r="AA566" i="16" s="1"/>
  <c r="AB567" i="16"/>
  <c r="AA567" i="16" s="1"/>
  <c r="AB568" i="16"/>
  <c r="AA568" i="16" s="1"/>
  <c r="AB569" i="16"/>
  <c r="AA569" i="16" s="1"/>
  <c r="AB570" i="16"/>
  <c r="AA570" i="16" s="1"/>
  <c r="AB571" i="16"/>
  <c r="AA571" i="16" s="1"/>
  <c r="AB572" i="16"/>
  <c r="AA572" i="16" s="1"/>
  <c r="AB573" i="16"/>
  <c r="AA573" i="16" s="1"/>
  <c r="AB574" i="16"/>
  <c r="AA574" i="16" s="1"/>
  <c r="AB575" i="16"/>
  <c r="AA575" i="16" s="1"/>
  <c r="AB576" i="16"/>
  <c r="AA576" i="16" s="1"/>
  <c r="AB577" i="16"/>
  <c r="AA577" i="16" s="1"/>
  <c r="AB578" i="16"/>
  <c r="AA578" i="16" s="1"/>
  <c r="AB579" i="16"/>
  <c r="AA579" i="16" s="1"/>
  <c r="AB580" i="16"/>
  <c r="AA580" i="16" s="1"/>
  <c r="AB581" i="16"/>
  <c r="AA581" i="16" s="1"/>
  <c r="AB582" i="16"/>
  <c r="AA582" i="16" s="1"/>
  <c r="AB583" i="16"/>
  <c r="AB584" i="16"/>
  <c r="AA584" i="16" s="1"/>
  <c r="AB585" i="16"/>
  <c r="AA585" i="16" s="1"/>
  <c r="AB586" i="16"/>
  <c r="AA586" i="16" s="1"/>
  <c r="AB587" i="16"/>
  <c r="AB588" i="16"/>
  <c r="AB589" i="16"/>
  <c r="AA589" i="16" s="1"/>
  <c r="AB590" i="16"/>
  <c r="AA590" i="16" s="1"/>
  <c r="AB591" i="16"/>
  <c r="AA591" i="16" s="1"/>
  <c r="AB592" i="16"/>
  <c r="AB593" i="16"/>
  <c r="AA593" i="16" s="1"/>
  <c r="AB594" i="16"/>
  <c r="AA594" i="16" s="1"/>
  <c r="AB595" i="16"/>
  <c r="AB596" i="16"/>
  <c r="AA596" i="16" s="1"/>
  <c r="AB597" i="16"/>
  <c r="AA597" i="16" s="1"/>
  <c r="AB598" i="16"/>
  <c r="AB599" i="16"/>
  <c r="AB600" i="16"/>
  <c r="D600" i="16" s="1"/>
  <c r="AB601" i="16"/>
  <c r="AA601" i="16" s="1"/>
  <c r="AB602" i="16"/>
  <c r="D602" i="16" s="1"/>
  <c r="AB603" i="16"/>
  <c r="AB604" i="16"/>
  <c r="AA604" i="16" s="1"/>
  <c r="AB605" i="16"/>
  <c r="AA605" i="16" s="1"/>
  <c r="AB606" i="16"/>
  <c r="AA606" i="16" s="1"/>
  <c r="AB607" i="16"/>
  <c r="AB608" i="16"/>
  <c r="AA608" i="16" s="1"/>
  <c r="AB609" i="16"/>
  <c r="AA609" i="16" s="1"/>
  <c r="AB610" i="16"/>
  <c r="AA610" i="16" s="1"/>
  <c r="AB611" i="16"/>
  <c r="AB612" i="16"/>
  <c r="AB613" i="16"/>
  <c r="AA613" i="16" s="1"/>
  <c r="AB614" i="16"/>
  <c r="AA614" i="16" s="1"/>
  <c r="AB615" i="16"/>
  <c r="AA615" i="16" s="1"/>
  <c r="AB616" i="16"/>
  <c r="AA616" i="16" s="1"/>
  <c r="AB617" i="16"/>
  <c r="AA617" i="16" s="1"/>
  <c r="AB618" i="16"/>
  <c r="AA618" i="16" s="1"/>
  <c r="AB619" i="16"/>
  <c r="AA619" i="16" s="1"/>
  <c r="AB620" i="16"/>
  <c r="AA620" i="16" s="1"/>
  <c r="AB621" i="16"/>
  <c r="AA621" i="16" s="1"/>
  <c r="AB622" i="16"/>
  <c r="AA622" i="16" s="1"/>
  <c r="AB623" i="16"/>
  <c r="AA623" i="16" s="1"/>
  <c r="AB624" i="16"/>
  <c r="G624" i="16" s="1"/>
  <c r="AB625" i="16"/>
  <c r="AA625" i="16" s="1"/>
  <c r="AB626" i="16"/>
  <c r="AA626" i="16" s="1"/>
  <c r="AB627" i="16"/>
  <c r="AB628" i="16"/>
  <c r="AA628" i="16" s="1"/>
  <c r="AB629" i="16"/>
  <c r="AA629" i="16" s="1"/>
  <c r="AB630" i="16"/>
  <c r="AA630" i="16" s="1"/>
  <c r="AB631" i="16"/>
  <c r="AA631" i="16" s="1"/>
  <c r="AB632" i="16"/>
  <c r="AA632" i="16" s="1"/>
  <c r="AB633" i="16"/>
  <c r="G633" i="16" s="1"/>
  <c r="AB634" i="16"/>
  <c r="AA634" i="16" s="1"/>
  <c r="AB635" i="16"/>
  <c r="AB636" i="16"/>
  <c r="AA636" i="16" s="1"/>
  <c r="AB637" i="16"/>
  <c r="AB638" i="16"/>
  <c r="AA638" i="16" s="1"/>
  <c r="AB639" i="16"/>
  <c r="AB640" i="16"/>
  <c r="AB641" i="16"/>
  <c r="AA641" i="16" s="1"/>
  <c r="AB642" i="16"/>
  <c r="D642" i="16" s="1"/>
  <c r="AB643" i="16"/>
  <c r="AB644" i="16"/>
  <c r="AA644" i="16" s="1"/>
  <c r="AB645" i="16"/>
  <c r="AA645" i="16" s="1"/>
  <c r="AB646" i="16"/>
  <c r="AB647" i="16"/>
  <c r="AA647" i="16" s="1"/>
  <c r="AB648" i="16"/>
  <c r="AA648" i="16" s="1"/>
  <c r="AB649" i="16"/>
  <c r="AA649" i="16" s="1"/>
  <c r="AB650" i="16"/>
  <c r="AA650" i="16" s="1"/>
  <c r="AB651" i="16"/>
  <c r="AA651" i="16" s="1"/>
  <c r="AB652" i="16"/>
  <c r="AA652" i="16" s="1"/>
  <c r="AB653" i="16"/>
  <c r="AA653" i="16" s="1"/>
  <c r="AB654" i="16"/>
  <c r="AB655" i="16"/>
  <c r="AA655" i="16" s="1"/>
  <c r="AB656" i="16"/>
  <c r="AB657" i="16"/>
  <c r="AA657" i="16" s="1"/>
  <c r="AB658" i="16"/>
  <c r="D658" i="16" s="1"/>
  <c r="AB659" i="16"/>
  <c r="AB660" i="16"/>
  <c r="AA660" i="16" s="1"/>
  <c r="AB661" i="16"/>
  <c r="AA661" i="16" s="1"/>
  <c r="AB662" i="16"/>
  <c r="AA662" i="16" s="1"/>
  <c r="AB663" i="16"/>
  <c r="AB664" i="16"/>
  <c r="AA664" i="16" s="1"/>
  <c r="AB665" i="16"/>
  <c r="AA665" i="16" s="1"/>
  <c r="AB666" i="16"/>
  <c r="AA666" i="16" s="1"/>
  <c r="AB667" i="16"/>
  <c r="AA667" i="16" s="1"/>
  <c r="AB668" i="16"/>
  <c r="AA668" i="16" s="1"/>
  <c r="AB669" i="16"/>
  <c r="AA669" i="16" s="1"/>
  <c r="AB670" i="16"/>
  <c r="AA670" i="16" s="1"/>
  <c r="AB671" i="16"/>
  <c r="G671" i="16" s="1"/>
  <c r="AB672" i="16"/>
  <c r="AA672" i="16" s="1"/>
  <c r="AB673" i="16"/>
  <c r="AA673" i="16" s="1"/>
  <c r="AB674" i="16"/>
  <c r="AA674" i="16" s="1"/>
  <c r="AB675" i="16"/>
  <c r="AA675" i="16" s="1"/>
  <c r="AB676" i="16"/>
  <c r="AA676" i="16" s="1"/>
  <c r="AB677" i="16"/>
  <c r="AA677" i="16" s="1"/>
  <c r="AB678" i="16"/>
  <c r="AA678" i="16" s="1"/>
  <c r="AB679" i="16"/>
  <c r="AB680" i="16"/>
  <c r="AA680" i="16" s="1"/>
  <c r="AB681" i="16"/>
  <c r="AA681" i="16" s="1"/>
  <c r="AB682" i="16"/>
  <c r="AA682" i="16" s="1"/>
  <c r="AB683" i="16"/>
  <c r="AA683" i="16" s="1"/>
  <c r="AB684" i="16"/>
  <c r="AA684" i="16" s="1"/>
  <c r="AB685" i="16"/>
  <c r="AA685" i="16" s="1"/>
  <c r="AB686" i="16"/>
  <c r="AA686" i="16" s="1"/>
  <c r="AB687" i="16"/>
  <c r="B687" i="16" s="1"/>
  <c r="AB688" i="16"/>
  <c r="AB689" i="16"/>
  <c r="AA689" i="16" s="1"/>
  <c r="AB690" i="16"/>
  <c r="AA690" i="16" s="1"/>
  <c r="AB691" i="16"/>
  <c r="G691" i="16" s="1"/>
  <c r="AB692" i="16"/>
  <c r="AA692" i="16" s="1"/>
  <c r="AB693" i="16"/>
  <c r="AA693" i="16" s="1"/>
  <c r="AB694" i="16"/>
  <c r="AA694" i="16" s="1"/>
  <c r="AB695" i="16"/>
  <c r="AA695" i="16" s="1"/>
  <c r="AB696" i="16"/>
  <c r="AA696" i="16" s="1"/>
  <c r="AB697" i="16"/>
  <c r="AA697" i="16" s="1"/>
  <c r="AB698" i="16"/>
  <c r="AA698" i="16" s="1"/>
  <c r="AB699" i="16"/>
  <c r="AA699" i="16" s="1"/>
  <c r="AB700" i="16"/>
  <c r="AA700" i="16" s="1"/>
  <c r="AB701" i="16"/>
  <c r="AA701" i="16" s="1"/>
  <c r="AB702" i="16"/>
  <c r="AA702" i="16" s="1"/>
  <c r="AB703" i="16"/>
  <c r="AA703" i="16" s="1"/>
  <c r="AB704" i="16"/>
  <c r="AA704" i="16" s="1"/>
  <c r="AB705" i="16"/>
  <c r="AA705" i="16" s="1"/>
  <c r="AB706" i="16"/>
  <c r="AA706" i="16" s="1"/>
  <c r="AB707" i="16"/>
  <c r="AA707" i="16" s="1"/>
  <c r="AB708" i="16"/>
  <c r="AA708" i="16" s="1"/>
  <c r="AB709" i="16"/>
  <c r="AA709" i="16" s="1"/>
  <c r="AB710" i="16"/>
  <c r="AA710" i="16" s="1"/>
  <c r="AB711" i="16"/>
  <c r="AB712" i="16"/>
  <c r="AA712" i="16" s="1"/>
  <c r="AB713" i="16"/>
  <c r="AB714" i="16"/>
  <c r="AA714" i="16" s="1"/>
  <c r="AB715" i="16"/>
  <c r="AA715" i="16" s="1"/>
  <c r="AB716" i="16"/>
  <c r="AA716" i="16" s="1"/>
  <c r="AB717" i="16"/>
  <c r="G717" i="16" s="1"/>
  <c r="AB718" i="16"/>
  <c r="AA718" i="16" s="1"/>
  <c r="AB719" i="16"/>
  <c r="AA719" i="16" s="1"/>
  <c r="AB720" i="16"/>
  <c r="AB721" i="16"/>
  <c r="AB722" i="16"/>
  <c r="AA722" i="16" s="1"/>
  <c r="AB723" i="16"/>
  <c r="AA723" i="16" s="1"/>
  <c r="AB724" i="16"/>
  <c r="AB725" i="16"/>
  <c r="AB726" i="16"/>
  <c r="AA726" i="16" s="1"/>
  <c r="AB727" i="16"/>
  <c r="AB728" i="16"/>
  <c r="AB729" i="16"/>
  <c r="AB730" i="16"/>
  <c r="D730" i="16" s="1"/>
  <c r="AB731" i="16"/>
  <c r="AA731" i="16" s="1"/>
  <c r="AB732" i="16"/>
  <c r="AB733" i="16"/>
  <c r="AA733" i="16" s="1"/>
  <c r="AB734" i="16"/>
  <c r="AA734" i="16" s="1"/>
  <c r="AB735" i="16"/>
  <c r="AA735" i="16" s="1"/>
  <c r="AB736" i="16"/>
  <c r="AA736" i="16" s="1"/>
  <c r="AB737" i="16"/>
  <c r="AA737" i="16"/>
  <c r="AB738" i="16"/>
  <c r="AB739" i="16"/>
  <c r="AA739" i="16" s="1"/>
  <c r="AB740" i="16"/>
  <c r="AA740" i="16" s="1"/>
  <c r="AB741" i="16"/>
  <c r="AA741" i="16" s="1"/>
  <c r="AB742" i="16"/>
  <c r="AA742" i="16" s="1"/>
  <c r="AB743" i="16"/>
  <c r="AA743" i="16" s="1"/>
  <c r="AB744" i="16"/>
  <c r="AB745" i="16"/>
  <c r="AA745" i="16" s="1"/>
  <c r="AB746" i="16"/>
  <c r="AB747" i="16"/>
  <c r="AA747" i="16" s="1"/>
  <c r="AB748" i="16"/>
  <c r="AA748" i="16" s="1"/>
  <c r="AB749" i="16"/>
  <c r="AB750" i="16"/>
  <c r="D750" i="16" s="1"/>
  <c r="AB751" i="16"/>
  <c r="AA751" i="16" s="1"/>
  <c r="AB752" i="16"/>
  <c r="AA752" i="16" s="1"/>
  <c r="AB753" i="16"/>
  <c r="AB754" i="16"/>
  <c r="AA754" i="16" s="1"/>
  <c r="AB755" i="16"/>
  <c r="AA755" i="16" s="1"/>
  <c r="AB756" i="16"/>
  <c r="AB757" i="16"/>
  <c r="G757" i="16" s="1"/>
  <c r="AB758" i="16"/>
  <c r="AA758" i="16" s="1"/>
  <c r="AB759" i="16"/>
  <c r="AA759" i="16" s="1"/>
  <c r="AB760" i="16"/>
  <c r="AA760" i="16" s="1"/>
  <c r="AB761" i="16"/>
  <c r="AA761" i="16" s="1"/>
  <c r="AB762" i="16"/>
  <c r="AA762" i="16" s="1"/>
  <c r="AB763" i="16"/>
  <c r="AA763" i="16" s="1"/>
  <c r="AB764" i="16"/>
  <c r="AA764" i="16" s="1"/>
  <c r="AB765" i="16"/>
  <c r="G765" i="16" s="1"/>
  <c r="AB766" i="16"/>
  <c r="AA766" i="16" s="1"/>
  <c r="AB767" i="16"/>
  <c r="AA767" i="16" s="1"/>
  <c r="AB768" i="16"/>
  <c r="AA768" i="16" s="1"/>
  <c r="AB769" i="16"/>
  <c r="AA769" i="16" s="1"/>
  <c r="AB770" i="16"/>
  <c r="AB771" i="16"/>
  <c r="AA771" i="16" s="1"/>
  <c r="AB772" i="16"/>
  <c r="AA772" i="16" s="1"/>
  <c r="AB773" i="16"/>
  <c r="AA773" i="16" s="1"/>
  <c r="AB774" i="16"/>
  <c r="AA774" i="16" s="1"/>
  <c r="AB775" i="16"/>
  <c r="AA775" i="16" s="1"/>
  <c r="AB776" i="16"/>
  <c r="AA776" i="16" s="1"/>
  <c r="AB777" i="16"/>
  <c r="AA777" i="16" s="1"/>
  <c r="AB778" i="16"/>
  <c r="AA778" i="16" s="1"/>
  <c r="AB779" i="16"/>
  <c r="AA779" i="16" s="1"/>
  <c r="AB780" i="16"/>
  <c r="AA780" i="16" s="1"/>
  <c r="AB781" i="16"/>
  <c r="AB782" i="16"/>
  <c r="AA782" i="16" s="1"/>
  <c r="AB783" i="16"/>
  <c r="AA783" i="16" s="1"/>
  <c r="AB784" i="16"/>
  <c r="AA784" i="16" s="1"/>
  <c r="AB785" i="16"/>
  <c r="AA785" i="16" s="1"/>
  <c r="AB786" i="16"/>
  <c r="AA786" i="16" s="1"/>
  <c r="AB787" i="16"/>
  <c r="AA787" i="16" s="1"/>
  <c r="AB788" i="16"/>
  <c r="G788" i="16" s="1"/>
  <c r="AB789" i="16"/>
  <c r="AA789" i="16" s="1"/>
  <c r="AB790" i="16"/>
  <c r="AA790" i="16" s="1"/>
  <c r="AB791" i="16"/>
  <c r="AA791" i="16" s="1"/>
  <c r="AB792" i="16"/>
  <c r="AA792" i="16" s="1"/>
  <c r="AB793" i="16"/>
  <c r="AB794" i="16"/>
  <c r="AA794" i="16" s="1"/>
  <c r="AB795" i="16"/>
  <c r="AA795" i="16" s="1"/>
  <c r="AB796" i="16"/>
  <c r="AA796" i="16" s="1"/>
  <c r="AB797" i="16"/>
  <c r="AA797" i="16" s="1"/>
  <c r="AB798" i="16"/>
  <c r="AA798" i="16" s="1"/>
  <c r="AB799" i="16"/>
  <c r="AA799" i="16" s="1"/>
  <c r="AB800" i="16"/>
  <c r="AA800" i="16" s="1"/>
  <c r="AB801" i="16"/>
  <c r="AA801" i="16" s="1"/>
  <c r="AB802" i="16"/>
  <c r="AB803" i="16"/>
  <c r="AA803" i="16" s="1"/>
  <c r="AB804" i="16"/>
  <c r="AA804" i="16" s="1"/>
  <c r="AB805" i="16"/>
  <c r="AA805" i="16" s="1"/>
  <c r="AB806" i="16"/>
  <c r="AA806" i="16" s="1"/>
  <c r="AB807" i="16"/>
  <c r="G807" i="16" s="1"/>
  <c r="AB808" i="16"/>
  <c r="AA808" i="16" s="1"/>
  <c r="AB809" i="16"/>
  <c r="AA809" i="16" s="1"/>
  <c r="AB810" i="16"/>
  <c r="AA810" i="16" s="1"/>
  <c r="AB811" i="16"/>
  <c r="AA811" i="16" s="1"/>
  <c r="AB812" i="16"/>
  <c r="AA812" i="16" s="1"/>
  <c r="AB813" i="16"/>
  <c r="AB814" i="16"/>
  <c r="AA814" i="16" s="1"/>
  <c r="AB815" i="16"/>
  <c r="AA815" i="16" s="1"/>
  <c r="AB816" i="16"/>
  <c r="D816" i="16" s="1"/>
  <c r="AB817" i="16"/>
  <c r="AA817" i="16" s="1"/>
  <c r="AB818" i="16"/>
  <c r="AA818" i="16" s="1"/>
  <c r="AB819" i="16"/>
  <c r="AA819" i="16" s="1"/>
  <c r="AB820" i="16"/>
  <c r="AA820" i="16" s="1"/>
  <c r="AB821" i="16"/>
  <c r="AA821" i="16" s="1"/>
  <c r="AB822" i="16"/>
  <c r="AA822" i="16" s="1"/>
  <c r="AB823" i="16"/>
  <c r="AA823" i="16" s="1"/>
  <c r="AB824" i="16"/>
  <c r="AA824" i="16" s="1"/>
  <c r="AB825" i="16"/>
  <c r="AA825" i="16" s="1"/>
  <c r="AB826" i="16"/>
  <c r="AA826" i="16" s="1"/>
  <c r="AB827" i="16"/>
  <c r="AB828" i="16"/>
  <c r="AA828" i="16" s="1"/>
  <c r="AB829" i="16"/>
  <c r="AA829" i="16" s="1"/>
  <c r="AB830" i="16"/>
  <c r="AA830" i="16" s="1"/>
  <c r="AB831" i="16"/>
  <c r="AA831" i="16" s="1"/>
  <c r="AB832" i="16"/>
  <c r="AA832" i="16" s="1"/>
  <c r="AB833" i="16"/>
  <c r="AA833" i="16" s="1"/>
  <c r="AB834" i="16"/>
  <c r="AA834" i="16" s="1"/>
  <c r="AB835" i="16"/>
  <c r="AA835" i="16" s="1"/>
  <c r="AB836" i="16"/>
  <c r="AA836" i="16" s="1"/>
  <c r="AB837" i="16"/>
  <c r="AB838" i="16"/>
  <c r="AB839" i="16"/>
  <c r="AA839" i="16" s="1"/>
  <c r="AB840" i="16"/>
  <c r="AA840" i="16" s="1"/>
  <c r="AB841" i="16"/>
  <c r="AA841" i="16" s="1"/>
  <c r="AB842" i="16"/>
  <c r="AA842" i="16" s="1"/>
  <c r="AB843" i="16"/>
  <c r="D843" i="16" s="1"/>
  <c r="AB844" i="16"/>
  <c r="AA844" i="16" s="1"/>
  <c r="AB845" i="16"/>
  <c r="AA845" i="16" s="1"/>
  <c r="AB846" i="16"/>
  <c r="AA846" i="16" s="1"/>
  <c r="AB847" i="16"/>
  <c r="AA847" i="16" s="1"/>
  <c r="AB848" i="16"/>
  <c r="AA848" i="16" s="1"/>
  <c r="AB849" i="16"/>
  <c r="AA849" i="16" s="1"/>
  <c r="AB850" i="16"/>
  <c r="AB851" i="16"/>
  <c r="AA851" i="16" s="1"/>
  <c r="AB852" i="16"/>
  <c r="AA852" i="16" s="1"/>
  <c r="AB853" i="16"/>
  <c r="AA853" i="16" s="1"/>
  <c r="AB854" i="16"/>
  <c r="AA854" i="16" s="1"/>
  <c r="AB855" i="16"/>
  <c r="AA855" i="16" s="1"/>
  <c r="AB856" i="16"/>
  <c r="AA856" i="16" s="1"/>
  <c r="AB857" i="16"/>
  <c r="AA857" i="16" s="1"/>
  <c r="AB858" i="16"/>
  <c r="AA858" i="16" s="1"/>
  <c r="AB859" i="16"/>
  <c r="D859" i="16" s="1"/>
  <c r="AB860" i="16"/>
  <c r="AA860" i="16" s="1"/>
  <c r="AB861" i="16"/>
  <c r="AA861" i="16" s="1"/>
  <c r="AB862" i="16"/>
  <c r="AB863" i="16"/>
  <c r="AA863" i="16" s="1"/>
  <c r="AB864" i="16"/>
  <c r="AA864" i="16" s="1"/>
  <c r="AB865" i="16"/>
  <c r="AA865" i="16" s="1"/>
  <c r="AB866" i="16"/>
  <c r="AA866" i="16" s="1"/>
  <c r="AB867" i="16"/>
  <c r="AB868" i="16"/>
  <c r="AA868" i="16" s="1"/>
  <c r="AB869" i="16"/>
  <c r="AA869" i="16" s="1"/>
  <c r="AB870" i="16"/>
  <c r="AA870" i="16" s="1"/>
  <c r="AB871" i="16"/>
  <c r="AA871" i="16" s="1"/>
  <c r="AB872" i="16"/>
  <c r="AA872" i="16" s="1"/>
  <c r="AB873" i="16"/>
  <c r="AA873" i="16" s="1"/>
  <c r="AB874" i="16"/>
  <c r="AA874" i="16" s="1"/>
  <c r="AB875" i="16"/>
  <c r="AA875" i="16" s="1"/>
  <c r="AB876" i="16"/>
  <c r="AA876" i="16" s="1"/>
  <c r="AB877" i="16"/>
  <c r="AB878" i="16"/>
  <c r="AA878" i="16" s="1"/>
  <c r="AB879" i="16"/>
  <c r="AB880" i="16"/>
  <c r="AA880" i="16" s="1"/>
  <c r="AB881" i="16"/>
  <c r="AA881" i="16" s="1"/>
  <c r="AB882" i="16"/>
  <c r="AB883" i="16"/>
  <c r="AA883" i="16" s="1"/>
  <c r="AB884" i="16"/>
  <c r="AA884" i="16" s="1"/>
  <c r="AB885" i="16"/>
  <c r="AA885" i="16" s="1"/>
  <c r="AB886" i="16"/>
  <c r="AA886" i="16" s="1"/>
  <c r="AB887" i="16"/>
  <c r="AA887" i="16" s="1"/>
  <c r="AB888" i="16"/>
  <c r="AA888" i="16" s="1"/>
  <c r="AB889" i="16"/>
  <c r="AA889" i="16" s="1"/>
  <c r="AB890" i="16"/>
  <c r="AA890" i="16" s="1"/>
  <c r="AB891" i="16"/>
  <c r="AA891" i="16" s="1"/>
  <c r="AB892" i="16"/>
  <c r="AA892" i="16" s="1"/>
  <c r="AB893" i="16"/>
  <c r="AA893" i="16" s="1"/>
  <c r="AB894" i="16"/>
  <c r="AA894" i="16" s="1"/>
  <c r="AB895" i="16"/>
  <c r="AA895" i="16" s="1"/>
  <c r="AB896" i="16"/>
  <c r="AA896" i="16" s="1"/>
  <c r="AB897" i="16"/>
  <c r="AA897" i="16" s="1"/>
  <c r="AB898" i="16"/>
  <c r="AB899" i="16"/>
  <c r="AA899" i="16" s="1"/>
  <c r="AB900" i="16"/>
  <c r="D900" i="16" s="1"/>
  <c r="AB901" i="16"/>
  <c r="AA901" i="16" s="1"/>
  <c r="AB902" i="16"/>
  <c r="AA902" i="16" s="1"/>
  <c r="AB903" i="16"/>
  <c r="AA903" i="16" s="1"/>
  <c r="AB904" i="16"/>
  <c r="AA904" i="16" s="1"/>
  <c r="AB905" i="16"/>
  <c r="AA905" i="16" s="1"/>
  <c r="AB906" i="16"/>
  <c r="AA906" i="16" s="1"/>
  <c r="AB907" i="16"/>
  <c r="AB908" i="16"/>
  <c r="AA908" i="16" s="1"/>
  <c r="AB909" i="16"/>
  <c r="AA909" i="16" s="1"/>
  <c r="AB910" i="16"/>
  <c r="AB911" i="16"/>
  <c r="AA911" i="16" s="1"/>
  <c r="AB912" i="16"/>
  <c r="AA912" i="16" s="1"/>
  <c r="AB913" i="16"/>
  <c r="AB914" i="16"/>
  <c r="AB915" i="16"/>
  <c r="AA915" i="16" s="1"/>
  <c r="AB916" i="16"/>
  <c r="AA916" i="16" s="1"/>
  <c r="AB917" i="16"/>
  <c r="AA917" i="16" s="1"/>
  <c r="AB918" i="16"/>
  <c r="AA918" i="16" s="1"/>
  <c r="AB919" i="16"/>
  <c r="AA919" i="16" s="1"/>
  <c r="AB920" i="16"/>
  <c r="AA920" i="16" s="1"/>
  <c r="AB921" i="16"/>
  <c r="AA921" i="16" s="1"/>
  <c r="AB922" i="16"/>
  <c r="AA922" i="16" s="1"/>
  <c r="AB923" i="16"/>
  <c r="AB924" i="16"/>
  <c r="AA924" i="16" s="1"/>
  <c r="AB925" i="16"/>
  <c r="AA925" i="16" s="1"/>
  <c r="AB926" i="16"/>
  <c r="D926" i="16" s="1"/>
  <c r="AB927" i="16"/>
  <c r="AA927" i="16" s="1"/>
  <c r="AB928" i="16"/>
  <c r="AA928" i="16" s="1"/>
  <c r="AB929" i="16"/>
  <c r="AB930" i="16"/>
  <c r="AA930" i="16" s="1"/>
  <c r="AB931" i="16"/>
  <c r="AA931" i="16" s="1"/>
  <c r="AB932" i="16"/>
  <c r="AA932" i="16" s="1"/>
  <c r="AB933" i="16"/>
  <c r="AA933" i="16" s="1"/>
  <c r="AB934" i="16"/>
  <c r="AA934" i="16" s="1"/>
  <c r="AB935" i="16"/>
  <c r="AA935" i="16" s="1"/>
  <c r="AB936" i="16"/>
  <c r="AA936" i="16" s="1"/>
  <c r="AB937" i="16"/>
  <c r="AA937" i="16" s="1"/>
  <c r="AB938" i="16"/>
  <c r="AA938" i="16" s="1"/>
  <c r="AB939" i="16"/>
  <c r="AB940" i="16"/>
  <c r="AA940" i="16" s="1"/>
  <c r="AB941" i="16"/>
  <c r="AA941" i="16" s="1"/>
  <c r="AB942" i="16"/>
  <c r="G942" i="16" s="1"/>
  <c r="AB943" i="16"/>
  <c r="AB944" i="16"/>
  <c r="AA944" i="16" s="1"/>
  <c r="AB945" i="16"/>
  <c r="AA945" i="16" s="1"/>
  <c r="AB946" i="16"/>
  <c r="AA946" i="16" s="1"/>
  <c r="AB947" i="16"/>
  <c r="AA947" i="16" s="1"/>
  <c r="AB948" i="16"/>
  <c r="AA948" i="16" s="1"/>
  <c r="AB949" i="16"/>
  <c r="AB950" i="16"/>
  <c r="AA950" i="16" s="1"/>
  <c r="AB951" i="16"/>
  <c r="AA951" i="16" s="1"/>
  <c r="AB952" i="16"/>
  <c r="AA952" i="16" s="1"/>
  <c r="AB953" i="16"/>
  <c r="AB954" i="16"/>
  <c r="G954" i="16" s="1"/>
  <c r="AB955" i="16"/>
  <c r="AA955" i="16" s="1"/>
  <c r="AB956" i="16"/>
  <c r="AA956" i="16" s="1"/>
  <c r="AB957" i="16"/>
  <c r="AA957" i="16" s="1"/>
  <c r="AB958" i="16"/>
  <c r="AA958" i="16" s="1"/>
  <c r="AB959" i="16"/>
  <c r="AB960" i="16"/>
  <c r="AA960" i="16" s="1"/>
  <c r="AB961" i="16"/>
  <c r="AA961" i="16" s="1"/>
  <c r="AB962" i="16"/>
  <c r="AA962" i="16" s="1"/>
  <c r="AB963" i="16"/>
  <c r="AA963" i="16" s="1"/>
  <c r="AB964" i="16"/>
  <c r="AA964" i="16" s="1"/>
  <c r="AB965" i="16"/>
  <c r="AA965" i="16" s="1"/>
  <c r="AB966" i="16"/>
  <c r="AA966" i="16" s="1"/>
  <c r="AB967" i="16"/>
  <c r="AB968" i="16"/>
  <c r="AA968" i="16" s="1"/>
  <c r="AB969" i="16"/>
  <c r="AA969" i="16" s="1"/>
  <c r="AB970" i="16"/>
  <c r="AA970" i="16" s="1"/>
  <c r="AB971" i="16"/>
  <c r="AA971" i="16" s="1"/>
  <c r="AB972" i="16"/>
  <c r="AA972" i="16" s="1"/>
  <c r="AB973" i="16"/>
  <c r="AA973" i="16" s="1"/>
  <c r="AB974" i="16"/>
  <c r="AA974" i="16" s="1"/>
  <c r="AB975" i="16"/>
  <c r="AA975" i="16" s="1"/>
  <c r="AB976" i="16"/>
  <c r="AA976" i="16" s="1"/>
  <c r="AB977" i="16"/>
  <c r="AA977" i="16" s="1"/>
  <c r="AB978" i="16"/>
  <c r="AA978" i="16" s="1"/>
  <c r="AB979" i="16"/>
  <c r="AB980" i="16"/>
  <c r="AA980" i="16" s="1"/>
  <c r="AB981" i="16"/>
  <c r="AA981" i="16" s="1"/>
  <c r="AB982" i="16"/>
  <c r="AA982" i="16" s="1"/>
  <c r="AB983" i="16"/>
  <c r="AA983" i="16" s="1"/>
  <c r="AB984" i="16"/>
  <c r="AA984" i="16" s="1"/>
  <c r="AB985" i="16"/>
  <c r="AA985" i="16" s="1"/>
  <c r="AB986" i="16"/>
  <c r="AB987" i="16"/>
  <c r="AB988" i="16"/>
  <c r="AA988" i="16" s="1"/>
  <c r="AB989" i="16"/>
  <c r="AA989" i="16" s="1"/>
  <c r="AB990" i="16"/>
  <c r="AB991" i="16"/>
  <c r="AA991" i="16" s="1"/>
  <c r="AB992" i="16"/>
  <c r="AA992" i="16" s="1"/>
  <c r="AB993" i="16"/>
  <c r="AA993" i="16" s="1"/>
  <c r="AB994" i="16"/>
  <c r="AA994" i="16" s="1"/>
  <c r="AB995" i="16"/>
  <c r="AA995" i="16" s="1"/>
  <c r="AB996" i="16"/>
  <c r="AA996" i="16" s="1"/>
  <c r="AB997" i="16"/>
  <c r="G997" i="16" s="1"/>
  <c r="AB998" i="16"/>
  <c r="AA998" i="16" s="1"/>
  <c r="AB999" i="16"/>
  <c r="AA999" i="16" s="1"/>
  <c r="AB1000" i="16"/>
  <c r="AA1000" i="16" s="1"/>
  <c r="AB1001" i="16"/>
  <c r="AA1001" i="16" s="1"/>
  <c r="AB1002" i="16"/>
  <c r="G1002" i="16" s="1"/>
  <c r="AB1003" i="16"/>
  <c r="AA1003" i="16" s="1"/>
  <c r="AB1004" i="16"/>
  <c r="AA1004" i="16" s="1"/>
  <c r="AB1005" i="16"/>
  <c r="AB1006" i="16"/>
  <c r="AA1006" i="16" s="1"/>
  <c r="AB1007" i="16"/>
  <c r="AB1008" i="16"/>
  <c r="AA1008" i="16" s="1"/>
  <c r="AB1009" i="16"/>
  <c r="AA1009" i="16" s="1"/>
  <c r="AB1010" i="16"/>
  <c r="AA1010" i="16" s="1"/>
  <c r="AB1011" i="16"/>
  <c r="AA1011" i="16" s="1"/>
  <c r="AB1012" i="16"/>
  <c r="AB1013" i="16"/>
  <c r="AA1013" i="16" s="1"/>
  <c r="AB1014" i="16"/>
  <c r="AB1015" i="16"/>
  <c r="AA1015" i="16" s="1"/>
  <c r="AB1016" i="16"/>
  <c r="D1016" i="16" s="1"/>
  <c r="AB1017" i="16"/>
  <c r="AA1017" i="16" s="1"/>
  <c r="AB1018" i="16"/>
  <c r="AA1018" i="16" s="1"/>
  <c r="AB1019" i="16"/>
  <c r="AA1019" i="16" s="1"/>
  <c r="AB1020" i="16"/>
  <c r="AA1020" i="16" s="1"/>
  <c r="AB1021" i="16"/>
  <c r="D1021" i="16" s="1"/>
  <c r="AB1022" i="16"/>
  <c r="AA1022" i="16" s="1"/>
  <c r="AB1023" i="16"/>
  <c r="AA1023" i="16" s="1"/>
  <c r="AB1024" i="16"/>
  <c r="AB1025" i="16"/>
  <c r="AA1025" i="16" s="1"/>
  <c r="AB1026" i="16"/>
  <c r="D1026" i="16" s="1"/>
  <c r="AB1027" i="16"/>
  <c r="AA1027" i="16" s="1"/>
  <c r="AB1028" i="16"/>
  <c r="AB1029" i="16"/>
  <c r="AA1029" i="16" s="1"/>
  <c r="AB1030" i="16"/>
  <c r="AA1030" i="16" s="1"/>
  <c r="AB1031" i="16"/>
  <c r="G1031" i="16" s="1"/>
  <c r="AB1032" i="16"/>
  <c r="AA1032" i="16" s="1"/>
  <c r="AB1033" i="16"/>
  <c r="AA1033" i="16" s="1"/>
  <c r="AB1034" i="16"/>
  <c r="AA1034" i="16" s="1"/>
  <c r="AB1035" i="16"/>
  <c r="AB1036" i="16"/>
  <c r="AA1036" i="16" s="1"/>
  <c r="AB1037" i="16"/>
  <c r="AA1037" i="16" s="1"/>
  <c r="AB1038" i="16"/>
  <c r="D1038" i="16" s="1"/>
  <c r="AB1039" i="16"/>
  <c r="AA1039" i="16" s="1"/>
  <c r="AB1040" i="16"/>
  <c r="AB1041" i="16"/>
  <c r="AA1041" i="16" s="1"/>
  <c r="AB1042" i="16"/>
  <c r="AA1042" i="16" s="1"/>
  <c r="AB1043" i="16"/>
  <c r="AA1043" i="16" s="1"/>
  <c r="AB1044" i="16"/>
  <c r="AA1044" i="16" s="1"/>
  <c r="AB1045" i="16"/>
  <c r="G1045" i="16" s="1"/>
  <c r="AB1046" i="16"/>
  <c r="AA1046" i="16" s="1"/>
  <c r="AB1047" i="16"/>
  <c r="AA1047" i="16" s="1"/>
  <c r="AB1048" i="16"/>
  <c r="AA1048" i="16" s="1"/>
  <c r="AB1049" i="16"/>
  <c r="AA1049" i="16" s="1"/>
  <c r="AB1050" i="16"/>
  <c r="AA1050" i="16" s="1"/>
  <c r="AB1051" i="16"/>
  <c r="AB1052" i="16"/>
  <c r="AB1053" i="16"/>
  <c r="AA1053" i="16" s="1"/>
  <c r="AB1054" i="16"/>
  <c r="AA1054" i="16" s="1"/>
  <c r="AB1055" i="16"/>
  <c r="AB1056" i="16"/>
  <c r="AB1057" i="16"/>
  <c r="AA1057" i="16" s="1"/>
  <c r="AB1058" i="16"/>
  <c r="AA1058" i="16" s="1"/>
  <c r="AB1059" i="16"/>
  <c r="AB1060" i="16"/>
  <c r="AA1060" i="16" s="1"/>
  <c r="AB1061" i="16"/>
  <c r="AA1061" i="16" s="1"/>
  <c r="AB1062" i="16"/>
  <c r="AB1063" i="16"/>
  <c r="AB1064" i="16"/>
  <c r="AA1064" i="16" s="1"/>
  <c r="AB1065" i="16"/>
  <c r="AA1065" i="16" s="1"/>
  <c r="AB1066" i="16"/>
  <c r="AA1066" i="16" s="1"/>
  <c r="AB1067" i="16"/>
  <c r="AA1067" i="16" s="1"/>
  <c r="AB1068" i="16"/>
  <c r="AB1069" i="16"/>
  <c r="AA1069" i="16" s="1"/>
  <c r="AB1070" i="16"/>
  <c r="G1070" i="16" s="1"/>
  <c r="AB1071" i="16"/>
  <c r="AB1072" i="16"/>
  <c r="AB1073" i="16"/>
  <c r="AA1073" i="16" s="1"/>
  <c r="AB1074" i="16"/>
  <c r="AA1074" i="16" s="1"/>
  <c r="AB1075" i="16"/>
  <c r="AA1075" i="16" s="1"/>
  <c r="AB1076" i="16"/>
  <c r="AA1076" i="16" s="1"/>
  <c r="AB1077" i="16"/>
  <c r="AA1077" i="16" s="1"/>
  <c r="AB1078" i="16"/>
  <c r="AB1079" i="16"/>
  <c r="AA1079" i="16" s="1"/>
  <c r="AB1080" i="16"/>
  <c r="AA1080" i="16" s="1"/>
  <c r="AB1081" i="16"/>
  <c r="AA1081" i="16" s="1"/>
  <c r="AB1082" i="16"/>
  <c r="G1082" i="16" s="1"/>
  <c r="AB1083" i="16"/>
  <c r="AA1083" i="16" s="1"/>
  <c r="AB1084" i="16"/>
  <c r="G1084" i="16" s="1"/>
  <c r="AB1085" i="16"/>
  <c r="AB1086" i="16"/>
  <c r="G1086" i="16" s="1"/>
  <c r="AB1087" i="16"/>
  <c r="AA1087" i="16" s="1"/>
  <c r="AB1088" i="16"/>
  <c r="AA1088" i="16" s="1"/>
  <c r="AB1089" i="16"/>
  <c r="AB1090" i="16"/>
  <c r="AA1090" i="16" s="1"/>
  <c r="AB1091" i="16"/>
  <c r="AA1091" i="16" s="1"/>
  <c r="AB1092" i="16"/>
  <c r="AA1092" i="16" s="1"/>
  <c r="AB1093" i="16"/>
  <c r="AB1094" i="16"/>
  <c r="AA1094" i="16" s="1"/>
  <c r="AB1095" i="16"/>
  <c r="AB1096" i="16"/>
  <c r="AA1096" i="16" s="1"/>
  <c r="AB1097" i="16"/>
  <c r="AA1097" i="16" s="1"/>
  <c r="AB1098" i="16"/>
  <c r="AA1098" i="16" s="1"/>
  <c r="AB1099" i="16"/>
  <c r="AA1099" i="16" s="1"/>
  <c r="AB1100" i="16"/>
  <c r="AA1100" i="16" s="1"/>
  <c r="AB1101" i="16"/>
  <c r="AA1101" i="16" s="1"/>
  <c r="AB1102" i="16"/>
  <c r="AA1102" i="16" s="1"/>
  <c r="AB1103" i="16"/>
  <c r="AB1104" i="16"/>
  <c r="AA1104" i="16" s="1"/>
  <c r="AB1105" i="16"/>
  <c r="AB1106" i="16"/>
  <c r="G1106" i="16" s="1"/>
  <c r="AB1107" i="16"/>
  <c r="AA1107" i="16" s="1"/>
  <c r="AB1108" i="16"/>
  <c r="AA1108" i="16" s="1"/>
  <c r="AB1109" i="16"/>
  <c r="D1109" i="16" s="1"/>
  <c r="AB1110" i="16"/>
  <c r="AB1111" i="16"/>
  <c r="G1111" i="16" s="1"/>
  <c r="AB1112" i="16"/>
  <c r="AA1112" i="16" s="1"/>
  <c r="AB1113" i="16"/>
  <c r="AA1113" i="16" s="1"/>
  <c r="AB1114" i="16"/>
  <c r="AB1115" i="16"/>
  <c r="AA1115" i="16" s="1"/>
  <c r="AB1116" i="16"/>
  <c r="AA1116" i="16" s="1"/>
  <c r="AB1117" i="16"/>
  <c r="AA1117" i="16" s="1"/>
  <c r="AB1118" i="16"/>
  <c r="AA1118" i="16" s="1"/>
  <c r="AB1119" i="16"/>
  <c r="AA1119" i="16" s="1"/>
  <c r="AB1120" i="16"/>
  <c r="AA1120" i="16" s="1"/>
  <c r="AB1121" i="16"/>
  <c r="AA1121" i="16" s="1"/>
  <c r="AB1122" i="16"/>
  <c r="G1122" i="16" s="1"/>
  <c r="AB1123" i="16"/>
  <c r="AB1124" i="16"/>
  <c r="AA1124" i="16" s="1"/>
  <c r="AB1125" i="16"/>
  <c r="AA1125" i="16" s="1"/>
  <c r="AB1126" i="16"/>
  <c r="AA1126" i="16" s="1"/>
  <c r="AB1127" i="16"/>
  <c r="AB1128" i="16"/>
  <c r="AA1128" i="16" s="1"/>
  <c r="AB1129" i="16"/>
  <c r="AA1129" i="16" s="1"/>
  <c r="AB1130" i="16"/>
  <c r="AA1130" i="16" s="1"/>
  <c r="AB1131" i="16"/>
  <c r="AA1131" i="16" s="1"/>
  <c r="AB1132" i="16"/>
  <c r="AA1132" i="16" s="1"/>
  <c r="AB1133" i="16"/>
  <c r="AB1134" i="16"/>
  <c r="AA1134" i="16" s="1"/>
  <c r="AB1135" i="16"/>
  <c r="AA1135" i="16" s="1"/>
  <c r="AB1136" i="16"/>
  <c r="AA1136" i="16" s="1"/>
  <c r="AB1137" i="16"/>
  <c r="G1137" i="16" s="1"/>
  <c r="AB1138" i="16"/>
  <c r="G1138" i="16" s="1"/>
  <c r="AB1139" i="16"/>
  <c r="AA1139" i="16" s="1"/>
  <c r="AB1140" i="16"/>
  <c r="AA1140" i="16" s="1"/>
  <c r="AB1141" i="16"/>
  <c r="AB1142" i="16"/>
  <c r="AA1142" i="16" s="1"/>
  <c r="AB1143" i="16"/>
  <c r="AA1143" i="16" s="1"/>
  <c r="AB1144" i="16"/>
  <c r="AA1144" i="16" s="1"/>
  <c r="AB1145" i="16"/>
  <c r="AA1145" i="16" s="1"/>
  <c r="AB1146" i="16"/>
  <c r="AA1146" i="16" s="1"/>
  <c r="AB1147" i="16"/>
  <c r="AB1148" i="16"/>
  <c r="AA1148" i="16" s="1"/>
  <c r="AB1149" i="16"/>
  <c r="AB1150" i="16"/>
  <c r="AA1150" i="16" s="1"/>
  <c r="AB1151" i="16"/>
  <c r="AB1152" i="16"/>
  <c r="AA1152" i="16" s="1"/>
  <c r="AB1153" i="16"/>
  <c r="AA1153" i="16" s="1"/>
  <c r="AB1154" i="16"/>
  <c r="AA1154" i="16" s="1"/>
  <c r="AB1155" i="16"/>
  <c r="AB1156" i="16"/>
  <c r="AA1156" i="16" s="1"/>
  <c r="AB1157" i="16"/>
  <c r="AB1158" i="16"/>
  <c r="AA1158" i="16" s="1"/>
  <c r="AB1159" i="16"/>
  <c r="AB1160" i="16"/>
  <c r="AA1160" i="16" s="1"/>
  <c r="AB1161" i="16"/>
  <c r="AA1161" i="16" s="1"/>
  <c r="AB1162" i="16"/>
  <c r="AA1162" i="16" s="1"/>
  <c r="AB1163" i="16"/>
  <c r="AB1164" i="16"/>
  <c r="AA1164" i="16" s="1"/>
  <c r="AB1165" i="16"/>
  <c r="B1165" i="16" s="1"/>
  <c r="AB1166" i="16"/>
  <c r="AA1166" i="16" s="1"/>
  <c r="AB1167" i="16"/>
  <c r="AA1167" i="16" s="1"/>
  <c r="AB1168" i="16"/>
  <c r="AA1168" i="16" s="1"/>
  <c r="AB1169" i="16"/>
  <c r="AA1169" i="16" s="1"/>
  <c r="AB1170" i="16"/>
  <c r="AA1170" i="16" s="1"/>
  <c r="AB1171" i="16"/>
  <c r="AA1171" i="16" s="1"/>
  <c r="AB1172" i="16"/>
  <c r="AA1172" i="16" s="1"/>
  <c r="AB1173" i="16"/>
  <c r="AA1173" i="16" s="1"/>
  <c r="AB1174" i="16"/>
  <c r="AA1174" i="16" s="1"/>
  <c r="AB1175" i="16"/>
  <c r="AA1175" i="16" s="1"/>
  <c r="AB1176" i="16"/>
  <c r="E1176" i="16" s="1"/>
  <c r="AB1177" i="16"/>
  <c r="AA1177" i="16" s="1"/>
  <c r="AB1178" i="16"/>
  <c r="AA1178" i="16" s="1"/>
  <c r="AB1179" i="16"/>
  <c r="AB1180" i="16"/>
  <c r="AA1180" i="16" s="1"/>
  <c r="AB1181" i="16"/>
  <c r="AA1181" i="16" s="1"/>
  <c r="AB1182" i="16"/>
  <c r="AA1182" i="16" s="1"/>
  <c r="AB1183" i="16"/>
  <c r="AA1183" i="16" s="1"/>
  <c r="AB1184" i="16"/>
  <c r="AA1184" i="16" s="1"/>
  <c r="AB1185" i="16"/>
  <c r="E1185" i="16" s="1"/>
  <c r="AB1186" i="16"/>
  <c r="AA1186" i="16" s="1"/>
  <c r="AB1187" i="16"/>
  <c r="AA1187" i="16" s="1"/>
  <c r="AB1188" i="16"/>
  <c r="AA1188" i="16" s="1"/>
  <c r="AB1189" i="16"/>
  <c r="AB1190" i="16"/>
  <c r="AA1190" i="16" s="1"/>
  <c r="AB1191" i="16"/>
  <c r="AA1191" i="16" s="1"/>
  <c r="AB1192" i="16"/>
  <c r="AB1193" i="16"/>
  <c r="AA1193" i="16" s="1"/>
  <c r="AB1194" i="16"/>
  <c r="AA1194" i="16" s="1"/>
  <c r="AB1195" i="16"/>
  <c r="AA1195" i="16" s="1"/>
  <c r="AB1196" i="16"/>
  <c r="AA1196" i="16" s="1"/>
  <c r="AB1197" i="16"/>
  <c r="D1197" i="16" s="1"/>
  <c r="AB1198" i="16"/>
  <c r="AA1198" i="16" s="1"/>
  <c r="AB1199" i="16"/>
  <c r="AA1199" i="16" s="1"/>
  <c r="AB1200" i="16"/>
  <c r="AA1200" i="16" s="1"/>
  <c r="AB1201" i="16"/>
  <c r="AA1201" i="16" s="1"/>
  <c r="AB1202" i="16"/>
  <c r="AA1202" i="16" s="1"/>
  <c r="AB1203" i="16"/>
  <c r="AA1203" i="16" s="1"/>
  <c r="AB1204" i="16"/>
  <c r="AA1204" i="16" s="1"/>
  <c r="AB1205" i="16"/>
  <c r="AB1206" i="16"/>
  <c r="G1206" i="16" s="1"/>
  <c r="AB1207" i="16"/>
  <c r="AA1207" i="16" s="1"/>
  <c r="AB1208" i="16"/>
  <c r="AA1208" i="16" s="1"/>
  <c r="AB1209" i="16"/>
  <c r="AB1210" i="16"/>
  <c r="AA1210" i="16" s="1"/>
  <c r="AB1211" i="16"/>
  <c r="AA1211" i="16" s="1"/>
  <c r="AB1212" i="16"/>
  <c r="AA1212" i="16" s="1"/>
  <c r="AB1213" i="16"/>
  <c r="AB1214" i="16"/>
  <c r="AA1214" i="16" s="1"/>
  <c r="AB1215" i="16"/>
  <c r="AA1215" i="16" s="1"/>
  <c r="AB1216" i="16"/>
  <c r="AA1216" i="16" s="1"/>
  <c r="AB1217" i="16"/>
  <c r="AA1217" i="16" s="1"/>
  <c r="AB1218" i="16"/>
  <c r="AA1218" i="16" s="1"/>
  <c r="AB1219" i="16"/>
  <c r="AA1219" i="16" s="1"/>
  <c r="AB1220" i="16"/>
  <c r="AA1220" i="16" s="1"/>
  <c r="AB1221" i="16"/>
  <c r="AA1221" i="16" s="1"/>
  <c r="AB1222" i="16"/>
  <c r="AB1223" i="16"/>
  <c r="AA1223" i="16" s="1"/>
  <c r="AB1224" i="16"/>
  <c r="AA1224" i="16" s="1"/>
  <c r="AB1225" i="16"/>
  <c r="G1225" i="16" s="1"/>
  <c r="AB1226" i="16"/>
  <c r="AB1227" i="16"/>
  <c r="AA1227" i="16" s="1"/>
  <c r="AB1228" i="16"/>
  <c r="AA1228" i="16" s="1"/>
  <c r="AB1229" i="16"/>
  <c r="D1229" i="16" s="1"/>
  <c r="AB1230" i="16"/>
  <c r="AA1230" i="16" s="1"/>
  <c r="AB1231" i="16"/>
  <c r="AB1232" i="16"/>
  <c r="AA1232" i="16" s="1"/>
  <c r="AB1233" i="16"/>
  <c r="AB1234" i="16"/>
  <c r="AB1235" i="16"/>
  <c r="AA1235" i="16" s="1"/>
  <c r="AB1236" i="16"/>
  <c r="AA1236" i="16" s="1"/>
  <c r="AB1237" i="16"/>
  <c r="AA1237" i="16" s="1"/>
  <c r="AB1238" i="16"/>
  <c r="D1238" i="16" s="1"/>
  <c r="AB1239" i="16"/>
  <c r="AB1240" i="16"/>
  <c r="AA1240" i="16" s="1"/>
  <c r="AB1241" i="16"/>
  <c r="AA1241" i="16" s="1"/>
  <c r="AB1242" i="16"/>
  <c r="AB1243" i="16"/>
  <c r="AA1243" i="16" s="1"/>
  <c r="AB1244" i="16"/>
  <c r="AA1244" i="16" s="1"/>
  <c r="AB1245" i="16"/>
  <c r="AA1245" i="16" s="1"/>
  <c r="AB1246" i="16"/>
  <c r="AA1246" i="16" s="1"/>
  <c r="AB1247" i="16"/>
  <c r="AA1247" i="16" s="1"/>
  <c r="AB1248" i="16"/>
  <c r="AA1248" i="16" s="1"/>
  <c r="AB1249" i="16"/>
  <c r="D1249" i="16" s="1"/>
  <c r="AB1250" i="16"/>
  <c r="AA1250" i="16" s="1"/>
  <c r="AB1251" i="16"/>
  <c r="AA1251" i="16" s="1"/>
  <c r="AB1252" i="16"/>
  <c r="AA1252" i="16" s="1"/>
  <c r="AB1253" i="16"/>
  <c r="AA1253" i="16" s="1"/>
  <c r="AB1254" i="16"/>
  <c r="AB1255" i="16"/>
  <c r="G1255" i="16" s="1"/>
  <c r="AB1256" i="16"/>
  <c r="AA1256" i="16" s="1"/>
  <c r="AB1257" i="16"/>
  <c r="AB1258" i="16"/>
  <c r="AA1258" i="16" s="1"/>
  <c r="AB1259" i="16"/>
  <c r="AA1259" i="16" s="1"/>
  <c r="AB1260" i="16"/>
  <c r="G1260" i="16" s="1"/>
  <c r="AB1261" i="16"/>
  <c r="AA1261" i="16" s="1"/>
  <c r="AB1262" i="16"/>
  <c r="AA1262" i="16" s="1"/>
  <c r="AB1263" i="16"/>
  <c r="AA1263" i="16" s="1"/>
  <c r="AB1264" i="16"/>
  <c r="AA1264" i="16" s="1"/>
  <c r="AB1265" i="16"/>
  <c r="AA1265" i="16" s="1"/>
  <c r="AB1266" i="16"/>
  <c r="AB1267" i="16"/>
  <c r="AA1267" i="16" s="1"/>
  <c r="AB1268" i="16"/>
  <c r="AA1268" i="16" s="1"/>
  <c r="AB1269" i="16"/>
  <c r="AA1269" i="16" s="1"/>
  <c r="AB1270" i="16"/>
  <c r="AA1270" i="16" s="1"/>
  <c r="AB1271" i="16"/>
  <c r="AA1271" i="16" s="1"/>
  <c r="AB1272" i="16"/>
  <c r="AA1272" i="16" s="1"/>
  <c r="AB1273" i="16"/>
  <c r="AA1273" i="16" s="1"/>
  <c r="AB1274" i="16"/>
  <c r="AB1275" i="16"/>
  <c r="AA1275" i="16" s="1"/>
  <c r="AB1276" i="16"/>
  <c r="AA1276" i="16" s="1"/>
  <c r="AB1277" i="16"/>
  <c r="AA1277" i="16" s="1"/>
  <c r="AB1278" i="16"/>
  <c r="AA1278" i="16" s="1"/>
  <c r="AB1279" i="16"/>
  <c r="AA1279" i="16" s="1"/>
  <c r="AB1280" i="16"/>
  <c r="AA1280" i="16" s="1"/>
  <c r="AB1281" i="16"/>
  <c r="E1281" i="16" s="1"/>
  <c r="AB1282" i="16"/>
  <c r="AA1282" i="16" s="1"/>
  <c r="AB1283" i="16"/>
  <c r="AA1283" i="16" s="1"/>
  <c r="AB1284" i="16"/>
  <c r="AA1284" i="16" s="1"/>
  <c r="AB1285" i="16"/>
  <c r="AA1285" i="16" s="1"/>
  <c r="AB1286" i="16"/>
  <c r="AA1286" i="16" s="1"/>
  <c r="AB1287" i="16"/>
  <c r="AB1288" i="16"/>
  <c r="AA1288" i="16" s="1"/>
  <c r="AB1289" i="16"/>
  <c r="AB1290" i="16"/>
  <c r="AA1290" i="16" s="1"/>
  <c r="AB1291" i="16"/>
  <c r="AA1291" i="16"/>
  <c r="AB1292" i="16"/>
  <c r="AA1292" i="16" s="1"/>
  <c r="AB1293" i="16"/>
  <c r="D1293" i="16" s="1"/>
  <c r="AB1294" i="16"/>
  <c r="AA1294" i="16" s="1"/>
  <c r="AB1295" i="16"/>
  <c r="AA1295" i="16" s="1"/>
  <c r="AB1296" i="16"/>
  <c r="AB1297" i="16"/>
  <c r="D1297" i="16" s="1"/>
  <c r="AB1298" i="16"/>
  <c r="AA1298" i="16" s="1"/>
  <c r="AB1299" i="16"/>
  <c r="D1299" i="16" s="1"/>
  <c r="AB1300" i="16"/>
  <c r="AA1300" i="16" s="1"/>
  <c r="AB1301" i="16"/>
  <c r="AA1301" i="16" s="1"/>
  <c r="AB1302" i="16"/>
  <c r="AA1302" i="16" s="1"/>
  <c r="AB1303" i="16"/>
  <c r="AA1303" i="16" s="1"/>
  <c r="AB1304" i="16"/>
  <c r="AA1304" i="16" s="1"/>
  <c r="AB1305" i="16"/>
  <c r="G1305" i="16" s="1"/>
  <c r="AB1306" i="16"/>
  <c r="AA1306" i="16" s="1"/>
  <c r="AB1307" i="16"/>
  <c r="G1307" i="16" s="1"/>
  <c r="AB1308" i="16"/>
  <c r="AA1308" i="16" s="1"/>
  <c r="AB1309" i="16"/>
  <c r="AA1309" i="16" s="1"/>
  <c r="AB1310" i="16"/>
  <c r="AB1311" i="16"/>
  <c r="AA1311" i="16" s="1"/>
  <c r="AB1312" i="16"/>
  <c r="AB1313" i="16"/>
  <c r="AA1313" i="16" s="1"/>
  <c r="AB1314" i="16"/>
  <c r="AA1314" i="16" s="1"/>
  <c r="AB1315" i="16"/>
  <c r="AA1315" i="16" s="1"/>
  <c r="AB1316" i="16"/>
  <c r="AA1316" i="16" s="1"/>
  <c r="AB1317" i="16"/>
  <c r="AA1317" i="16" s="1"/>
  <c r="AB1318" i="16"/>
  <c r="AA1318" i="16" s="1"/>
  <c r="AB1319" i="16"/>
  <c r="AB1320" i="16"/>
  <c r="AB1321" i="16"/>
  <c r="AA1321" i="16" s="1"/>
  <c r="AB1322" i="16"/>
  <c r="AA1322" i="16" s="1"/>
  <c r="AB1323" i="16"/>
  <c r="AA1323" i="16" s="1"/>
  <c r="AB1324" i="16"/>
  <c r="AA1324" i="16" s="1"/>
  <c r="AB1325" i="16"/>
  <c r="AA1325" i="16" s="1"/>
  <c r="AB1326" i="16"/>
  <c r="AB1327" i="16"/>
  <c r="AA1327" i="16" s="1"/>
  <c r="AB1328" i="16"/>
  <c r="AB1329" i="16"/>
  <c r="AA1329" i="16" s="1"/>
  <c r="AB1330" i="16"/>
  <c r="AA1330" i="16" s="1"/>
  <c r="AB1331" i="16"/>
  <c r="AA1331" i="16" s="1"/>
  <c r="AB1332" i="16"/>
  <c r="AA1332" i="16" s="1"/>
  <c r="AB1333" i="16"/>
  <c r="AA1333" i="16" s="1"/>
  <c r="AB1334" i="16"/>
  <c r="AB1335" i="16"/>
  <c r="AA1335" i="16" s="1"/>
  <c r="AB1336" i="16"/>
  <c r="AB1337" i="16"/>
  <c r="AA1337" i="16" s="1"/>
  <c r="AB1338" i="16"/>
  <c r="AA1338" i="16" s="1"/>
  <c r="AB1339" i="16"/>
  <c r="AA1339" i="16" s="1"/>
  <c r="AB1340" i="16"/>
  <c r="AA1340" i="16" s="1"/>
  <c r="AB1341" i="16"/>
  <c r="AA1341" i="16" s="1"/>
  <c r="AB1342" i="16"/>
  <c r="D1342" i="16" s="1"/>
  <c r="AB1343" i="16"/>
  <c r="AA1343" i="16" s="1"/>
  <c r="AB1344" i="16"/>
  <c r="AB1345" i="16"/>
  <c r="AA1345" i="16" s="1"/>
  <c r="AB1346" i="16"/>
  <c r="AA1346" i="16" s="1"/>
  <c r="AB1347" i="16"/>
  <c r="AA1347" i="16" s="1"/>
  <c r="AB1348" i="16"/>
  <c r="AA1348" i="16" s="1"/>
  <c r="AB1349" i="16"/>
  <c r="AA1349" i="16" s="1"/>
  <c r="AB1350" i="16"/>
  <c r="AA1350" i="16" s="1"/>
  <c r="AB1351" i="16"/>
  <c r="AA1351" i="16" s="1"/>
  <c r="AB1352" i="16"/>
  <c r="AB1353" i="16"/>
  <c r="AA1353" i="16" s="1"/>
  <c r="AB1354" i="16"/>
  <c r="AA1354" i="16" s="1"/>
  <c r="AB1355" i="16"/>
  <c r="AA1355" i="16" s="1"/>
  <c r="AB1356" i="16"/>
  <c r="AA1356" i="16" s="1"/>
  <c r="AB1357" i="16"/>
  <c r="AA1357" i="16" s="1"/>
  <c r="AB1358" i="16"/>
  <c r="AB1359" i="16"/>
  <c r="AA1359" i="16" s="1"/>
  <c r="AB1360" i="16"/>
  <c r="AB1361" i="16"/>
  <c r="AA1361" i="16" s="1"/>
  <c r="AB1362" i="16"/>
  <c r="AA1362" i="16" s="1"/>
  <c r="AB1363" i="16"/>
  <c r="AB1364" i="16"/>
  <c r="AA1364" i="16" s="1"/>
  <c r="AB1365" i="16"/>
  <c r="AA1365" i="16" s="1"/>
  <c r="AB1366" i="16"/>
  <c r="AA1366" i="16" s="1"/>
  <c r="AB1367" i="16"/>
  <c r="AB1368" i="16"/>
  <c r="AB1369" i="16"/>
  <c r="AA1369" i="16" s="1"/>
  <c r="AB1370" i="16"/>
  <c r="AA1370" i="16" s="1"/>
  <c r="AB1371" i="16"/>
  <c r="AA1371" i="16" s="1"/>
  <c r="AB1372" i="16"/>
  <c r="AA1372" i="16" s="1"/>
  <c r="AB1373" i="16"/>
  <c r="AA1373" i="16" s="1"/>
  <c r="AB1374" i="16"/>
  <c r="AA1374" i="16" s="1"/>
  <c r="AB1375" i="16"/>
  <c r="AA1375" i="16" s="1"/>
  <c r="AB1376" i="16"/>
  <c r="AA1376" i="16" s="1"/>
  <c r="AB1377" i="16"/>
  <c r="AA1377" i="16" s="1"/>
  <c r="AB1378" i="16"/>
  <c r="AA1378" i="16" s="1"/>
  <c r="AB1379" i="16"/>
  <c r="D1379" i="16" s="1"/>
  <c r="AB1380" i="16"/>
  <c r="AA1380" i="16" s="1"/>
  <c r="AB1381" i="16"/>
  <c r="AA1381" i="16" s="1"/>
  <c r="AB1382" i="16"/>
  <c r="AA1382" i="16" s="1"/>
  <c r="AB1383" i="16"/>
  <c r="AA1383" i="16" s="1"/>
  <c r="AB1384" i="16"/>
  <c r="AA1384" i="16" s="1"/>
  <c r="AB1385" i="16"/>
  <c r="AA1385" i="16" s="1"/>
  <c r="AB1386" i="16"/>
  <c r="AA1386" i="16" s="1"/>
  <c r="AB1387" i="16"/>
  <c r="AB1388" i="16"/>
  <c r="AA1388" i="16" s="1"/>
  <c r="AB1389" i="16"/>
  <c r="AA1389" i="16" s="1"/>
  <c r="AB1390" i="16"/>
  <c r="AA1390" i="16" s="1"/>
  <c r="AB1391" i="16"/>
  <c r="D1391" i="16" s="1"/>
  <c r="AB1392" i="16"/>
  <c r="AA1392" i="16" s="1"/>
  <c r="AB1393" i="16"/>
  <c r="AA1393" i="16" s="1"/>
  <c r="AB1394" i="16"/>
  <c r="AA1394" i="16" s="1"/>
  <c r="AB1395" i="16"/>
  <c r="AA1395" i="16" s="1"/>
  <c r="AB1396" i="16"/>
  <c r="G1396" i="16" s="1"/>
  <c r="AB1397" i="16"/>
  <c r="AB1398" i="16"/>
  <c r="AA1398" i="16" s="1"/>
  <c r="AB1399" i="16"/>
  <c r="AA1399" i="16" s="1"/>
  <c r="AB1400" i="16"/>
  <c r="AA1400" i="16" s="1"/>
  <c r="AB1401" i="16"/>
  <c r="AA1401" i="16" s="1"/>
  <c r="AB1402" i="16"/>
  <c r="AA1402" i="16" s="1"/>
  <c r="AB1403" i="16"/>
  <c r="D1403" i="16" s="1"/>
  <c r="AB1404" i="16"/>
  <c r="AA1404" i="16" s="1"/>
  <c r="AB1405" i="16"/>
  <c r="AA1405" i="16" s="1"/>
  <c r="AB1406" i="16"/>
  <c r="AA1406" i="16" s="1"/>
  <c r="AB1407" i="16"/>
  <c r="AA1407" i="16" s="1"/>
  <c r="AB1408" i="16"/>
  <c r="AA1408" i="16" s="1"/>
  <c r="AB1409" i="16"/>
  <c r="AB1410" i="16"/>
  <c r="AA1410" i="16" s="1"/>
  <c r="AB1411" i="16"/>
  <c r="AA1411" i="16" s="1"/>
  <c r="AB1412" i="16"/>
  <c r="AA1412" i="16" s="1"/>
  <c r="AB1413" i="16"/>
  <c r="D1413" i="16" s="1"/>
  <c r="AB1414" i="16"/>
  <c r="AA1414" i="16" s="1"/>
  <c r="AB1415" i="16"/>
  <c r="AA1415" i="16" s="1"/>
  <c r="AB1416" i="16"/>
  <c r="AB1417" i="16"/>
  <c r="AA1417" i="16" s="1"/>
  <c r="AB1418" i="16"/>
  <c r="AA1418" i="16" s="1"/>
  <c r="AB1419" i="16"/>
  <c r="AA1419" i="16" s="1"/>
  <c r="AB1420" i="16"/>
  <c r="G1420" i="16" s="1"/>
  <c r="AB1421" i="16"/>
  <c r="AA1421" i="16" s="1"/>
  <c r="AB1422" i="16"/>
  <c r="AA1422" i="16" s="1"/>
  <c r="AB1423" i="16"/>
  <c r="AA1423" i="16" s="1"/>
  <c r="AB1424" i="16"/>
  <c r="AB1425" i="16"/>
  <c r="AA1425" i="16" s="1"/>
  <c r="AB1426" i="16"/>
  <c r="AA1426" i="16" s="1"/>
  <c r="AB1427" i="16"/>
  <c r="G1427" i="16" s="1"/>
  <c r="AB1428" i="16"/>
  <c r="AA1428" i="16" s="1"/>
  <c r="AB1429" i="16"/>
  <c r="AA1429" i="16" s="1"/>
  <c r="AB1430" i="16"/>
  <c r="AA1430" i="16" s="1"/>
  <c r="AB1431" i="16"/>
  <c r="AA1431" i="16" s="1"/>
  <c r="AB1432" i="16"/>
  <c r="AA1432" i="16" s="1"/>
  <c r="AB1433" i="16"/>
  <c r="AA1433" i="16" s="1"/>
  <c r="AB1434" i="16"/>
  <c r="AB1435" i="16"/>
  <c r="AA1435" i="16" s="1"/>
  <c r="AB1436" i="16"/>
  <c r="AB1437" i="16"/>
  <c r="AA1437" i="16" s="1"/>
  <c r="AB1438" i="16"/>
  <c r="AB1439" i="16"/>
  <c r="AA1439" i="16" s="1"/>
  <c r="AB1440" i="16"/>
  <c r="AA1440" i="16" s="1"/>
  <c r="AB1441" i="16"/>
  <c r="AA1441" i="16" s="1"/>
  <c r="AB1442" i="16"/>
  <c r="G1442" i="16" s="1"/>
  <c r="AB1443" i="16"/>
  <c r="AB1444" i="16"/>
  <c r="AA1444" i="16" s="1"/>
  <c r="AB1445" i="16"/>
  <c r="AB1446" i="16"/>
  <c r="AB1447" i="16"/>
  <c r="D1447" i="16" s="1"/>
  <c r="AB1448" i="16"/>
  <c r="AA1448" i="16" s="1"/>
  <c r="AB1449" i="16"/>
  <c r="AA1449" i="16" s="1"/>
  <c r="AB1450" i="16"/>
  <c r="AA1450" i="16" s="1"/>
  <c r="AB1451" i="16"/>
  <c r="AA1451" i="16" s="1"/>
  <c r="AB1452" i="16"/>
  <c r="AA1452" i="16" s="1"/>
  <c r="AB1453" i="16"/>
  <c r="AA1453" i="16" s="1"/>
  <c r="AB1454" i="16"/>
  <c r="G1454" i="16" s="1"/>
  <c r="AB1455" i="16"/>
  <c r="AA1455" i="16" s="1"/>
  <c r="AB1456" i="16"/>
  <c r="AA1456" i="16" s="1"/>
  <c r="AB1457" i="16"/>
  <c r="AB1458" i="16"/>
  <c r="AA1458" i="16" s="1"/>
  <c r="AB1459" i="16"/>
  <c r="AA1459" i="16" s="1"/>
  <c r="AB1460" i="16"/>
  <c r="AB1461" i="16"/>
  <c r="AA1461" i="16" s="1"/>
  <c r="AB1462" i="16"/>
  <c r="AB1463" i="16"/>
  <c r="AA1463" i="16" s="1"/>
  <c r="AB1464" i="16"/>
  <c r="AA1464" i="16" s="1"/>
  <c r="AB1465" i="16"/>
  <c r="AA1465" i="16" s="1"/>
  <c r="AB1466" i="16"/>
  <c r="AA1466" i="16" s="1"/>
  <c r="AB1467" i="16"/>
  <c r="AA1467" i="16" s="1"/>
  <c r="AB1468" i="16"/>
  <c r="AA1468" i="16" s="1"/>
  <c r="AB1469" i="16"/>
  <c r="AB1470" i="16"/>
  <c r="AA1470" i="16" s="1"/>
  <c r="AB1471" i="16"/>
  <c r="AA1471" i="16" s="1"/>
  <c r="AB1472" i="16"/>
  <c r="AB1473" i="16"/>
  <c r="AA1473" i="16" s="1"/>
  <c r="AB1474" i="16"/>
  <c r="AA1474" i="16" s="1"/>
  <c r="AB1475" i="16"/>
  <c r="AA1475" i="16" s="1"/>
  <c r="AB1476" i="16"/>
  <c r="AB1477" i="16"/>
  <c r="AA1477" i="16" s="1"/>
  <c r="AB1478" i="16"/>
  <c r="AA1478" i="16" s="1"/>
  <c r="AB1479" i="16"/>
  <c r="AA1479" i="16" s="1"/>
  <c r="AB1480" i="16"/>
  <c r="B1480" i="16" s="1"/>
  <c r="AB1481" i="16"/>
  <c r="AA1481" i="16" s="1"/>
  <c r="AB1482" i="16"/>
  <c r="AA1482" i="16" s="1"/>
  <c r="AB1483" i="16"/>
  <c r="AB1484" i="16"/>
  <c r="AA1484" i="16" s="1"/>
  <c r="AB1485" i="16"/>
  <c r="AA1485" i="16" s="1"/>
  <c r="AB1486" i="16"/>
  <c r="AA1486" i="16" s="1"/>
  <c r="AB1487" i="16"/>
  <c r="AA1487" i="16" s="1"/>
  <c r="AB1488" i="16"/>
  <c r="AB1489" i="16"/>
  <c r="AB1490" i="16"/>
  <c r="AA1490" i="16" s="1"/>
  <c r="AB1491" i="16"/>
  <c r="AA1491" i="16" s="1"/>
  <c r="AB1492" i="16"/>
  <c r="AA1492" i="16" s="1"/>
  <c r="AB1493" i="16"/>
  <c r="AB1494" i="16"/>
  <c r="AA1494" i="16" s="1"/>
  <c r="AB1495" i="16"/>
  <c r="AA1495" i="16" s="1"/>
  <c r="AB1496" i="16"/>
  <c r="AA1496" i="16" s="1"/>
  <c r="AB1497" i="16"/>
  <c r="AB1498" i="16"/>
  <c r="AA1498" i="16" s="1"/>
  <c r="AB1499" i="16"/>
  <c r="AB1500" i="16"/>
  <c r="AB1501" i="16"/>
  <c r="AB1502" i="16"/>
  <c r="AA1502" i="16" s="1"/>
  <c r="AB1503" i="16"/>
  <c r="AB1504" i="16"/>
  <c r="AB1505" i="16"/>
  <c r="AA1505" i="16" s="1"/>
  <c r="AB1506" i="16"/>
  <c r="AA1506" i="16" s="1"/>
  <c r="AB1507" i="16"/>
  <c r="AB1508" i="16"/>
  <c r="AA1508" i="16" s="1"/>
  <c r="AB1509" i="16"/>
  <c r="AB1510" i="16"/>
  <c r="G1510" i="16" s="1"/>
  <c r="AB1511" i="16"/>
  <c r="AA1511" i="16" s="1"/>
  <c r="AB1512" i="16"/>
  <c r="AA1512" i="16" s="1"/>
  <c r="AB1513" i="16"/>
  <c r="AB1514" i="16"/>
  <c r="AA1514" i="16" s="1"/>
  <c r="AB1515" i="16"/>
  <c r="AB1516" i="16"/>
  <c r="AA1516" i="16" s="1"/>
  <c r="AB1517" i="16"/>
  <c r="AA1517" i="16" s="1"/>
  <c r="AB1518" i="16"/>
  <c r="AA1518" i="16" s="1"/>
  <c r="AB1519" i="16"/>
  <c r="AB1520" i="16"/>
  <c r="AA1520" i="16" s="1"/>
  <c r="AB1521" i="16"/>
  <c r="AA1521" i="16" s="1"/>
  <c r="AB1522" i="16"/>
  <c r="AA1522" i="16" s="1"/>
  <c r="AB1523" i="16"/>
  <c r="AB1524" i="16"/>
  <c r="AA1524" i="16" s="1"/>
  <c r="AB1525" i="16"/>
  <c r="AB1526" i="16"/>
  <c r="AA1526" i="16" s="1"/>
  <c r="AB1527" i="16"/>
  <c r="AB1528" i="16"/>
  <c r="AB1529" i="16"/>
  <c r="AA1529" i="16" s="1"/>
  <c r="AB1530" i="16"/>
  <c r="AB1531" i="16"/>
  <c r="AA1531" i="16" s="1"/>
  <c r="AB1532" i="16"/>
  <c r="AA1532" i="16" s="1"/>
  <c r="AB1533" i="16"/>
  <c r="AA1533" i="16" s="1"/>
  <c r="AB1534" i="16"/>
  <c r="AB1535" i="16"/>
  <c r="AB1536" i="16"/>
  <c r="AA1536" i="16" s="1"/>
  <c r="AB1537" i="16"/>
  <c r="AA1537" i="16" s="1"/>
  <c r="AB1538" i="16"/>
  <c r="AA1538" i="16" s="1"/>
  <c r="AB1539" i="16"/>
  <c r="AA1539" i="16" s="1"/>
  <c r="AB1540" i="16"/>
  <c r="AA1540" i="16" s="1"/>
  <c r="AB1541" i="16"/>
  <c r="AA1541" i="16" s="1"/>
  <c r="AB1542" i="16"/>
  <c r="AA1542" i="16" s="1"/>
  <c r="AB1543" i="16"/>
  <c r="AA1543" i="16" s="1"/>
  <c r="AB1544" i="16"/>
  <c r="AA1544" i="16" s="1"/>
  <c r="AB1545" i="16"/>
  <c r="AA1545" i="16" s="1"/>
  <c r="AB1546" i="16"/>
  <c r="AA1546" i="16" s="1"/>
  <c r="AB1547" i="16"/>
  <c r="AB1548" i="16"/>
  <c r="AA1548" i="16" s="1"/>
  <c r="AB1549" i="16"/>
  <c r="AB1550" i="16"/>
  <c r="AA1550" i="16" s="1"/>
  <c r="AB1551" i="16"/>
  <c r="AA1551" i="16" s="1"/>
  <c r="AB1552" i="16"/>
  <c r="AB1553" i="16"/>
  <c r="AA1553" i="16" s="1"/>
  <c r="AB1554" i="16"/>
  <c r="AA1554" i="16" s="1"/>
  <c r="AB1555" i="16"/>
  <c r="AB1556" i="16"/>
  <c r="AA1556" i="16" s="1"/>
  <c r="AB1557" i="16"/>
  <c r="AA1557" i="16" s="1"/>
  <c r="AB1558" i="16"/>
  <c r="AA1558" i="16" s="1"/>
  <c r="AB1559" i="16"/>
  <c r="AA1559" i="16" s="1"/>
  <c r="AB1560" i="16"/>
  <c r="AA1560" i="16" s="1"/>
  <c r="AB1561" i="16"/>
  <c r="AA1561" i="16" s="1"/>
  <c r="AB1562" i="16"/>
  <c r="AA1562" i="16" s="1"/>
  <c r="AB1563" i="16"/>
  <c r="AA1563" i="16" s="1"/>
  <c r="AB1564" i="16"/>
  <c r="AB1565" i="16"/>
  <c r="AA1565" i="16" s="1"/>
  <c r="AB1566" i="16"/>
  <c r="AA1566" i="16" s="1"/>
  <c r="AB1567" i="16"/>
  <c r="AA1567" i="16" s="1"/>
  <c r="AB1568" i="16"/>
  <c r="AA1568" i="16" s="1"/>
  <c r="AB1569" i="16"/>
  <c r="AA1569" i="16" s="1"/>
  <c r="AB1570" i="16"/>
  <c r="AA1570" i="16" s="1"/>
  <c r="AB1571" i="16"/>
  <c r="AA1571" i="16" s="1"/>
  <c r="AB1572" i="16"/>
  <c r="AA1572" i="16" s="1"/>
  <c r="AB1573" i="16"/>
  <c r="AA1573" i="16" s="1"/>
  <c r="AB1574" i="16"/>
  <c r="AB1575" i="16"/>
  <c r="AA1575" i="16" s="1"/>
  <c r="AB1576" i="16"/>
  <c r="AA1576" i="16" s="1"/>
  <c r="AB1577" i="16"/>
  <c r="AB1578" i="16"/>
  <c r="AA1578" i="16" s="1"/>
  <c r="AB1579" i="16"/>
  <c r="AA1579" i="16" s="1"/>
  <c r="AB1580" i="16"/>
  <c r="AA1580" i="16" s="1"/>
  <c r="AB1581" i="16"/>
  <c r="AA1581" i="16" s="1"/>
  <c r="AB1582" i="16"/>
  <c r="AA1582" i="16" s="1"/>
  <c r="AB1583" i="16"/>
  <c r="AA1583" i="16" s="1"/>
  <c r="AB1584" i="16"/>
  <c r="AA1584" i="16" s="1"/>
  <c r="AB1585" i="16"/>
  <c r="AA1585" i="16" s="1"/>
  <c r="AB1586" i="16"/>
  <c r="AA1586" i="16" s="1"/>
  <c r="AB1587" i="16"/>
  <c r="AA1587" i="16" s="1"/>
  <c r="AB1588" i="16"/>
  <c r="AA1588" i="16" s="1"/>
  <c r="AB1589" i="16"/>
  <c r="AA1589" i="16" s="1"/>
  <c r="AB1590" i="16"/>
  <c r="AA1590" i="16" s="1"/>
  <c r="AB1591" i="16"/>
  <c r="AA1591" i="16" s="1"/>
  <c r="AB1592" i="16"/>
  <c r="AA1592" i="16" s="1"/>
  <c r="AB1593" i="16"/>
  <c r="AA1593" i="16" s="1"/>
  <c r="AB1594" i="16"/>
  <c r="AA1594" i="16" s="1"/>
  <c r="AB1595" i="16"/>
  <c r="D1595" i="16" s="1"/>
  <c r="AB1596" i="16"/>
  <c r="AB1597" i="16"/>
  <c r="E1597" i="16" s="1"/>
  <c r="AB1598" i="16"/>
  <c r="AA1598" i="16" s="1"/>
  <c r="AB1599" i="16"/>
  <c r="AA1599" i="16" s="1"/>
  <c r="AB1600" i="16"/>
  <c r="AB1601" i="16"/>
  <c r="AA1601" i="16" s="1"/>
  <c r="AB1602" i="16"/>
  <c r="AA1602" i="16" s="1"/>
  <c r="AB1603" i="16"/>
  <c r="AA1603" i="16" s="1"/>
  <c r="AB1604" i="16"/>
  <c r="AA1604" i="16" s="1"/>
  <c r="AB1605" i="16"/>
  <c r="AA1605" i="16" s="1"/>
  <c r="AB1606" i="16"/>
  <c r="AA1606" i="16" s="1"/>
  <c r="AB1607" i="16"/>
  <c r="AA1607" i="16" s="1"/>
  <c r="AB1608" i="16"/>
  <c r="AA1608" i="16" s="1"/>
  <c r="AB1609" i="16"/>
  <c r="AA1609" i="16" s="1"/>
  <c r="AB1610" i="16"/>
  <c r="AA1610" i="16" s="1"/>
  <c r="AB1611" i="16"/>
  <c r="D1611" i="16" s="1"/>
  <c r="AB1612" i="16"/>
  <c r="AA1612" i="16" s="1"/>
  <c r="AB1613" i="16"/>
  <c r="AA1613" i="16" s="1"/>
  <c r="AB1614" i="16"/>
  <c r="AA1614" i="16" s="1"/>
  <c r="AB1615" i="16"/>
  <c r="AA1615" i="16" s="1"/>
  <c r="AB1616" i="16"/>
  <c r="AA1616" i="16" s="1"/>
  <c r="AB1617" i="16"/>
  <c r="AA1617" i="16" s="1"/>
  <c r="AB1618" i="16"/>
  <c r="AA1618" i="16" s="1"/>
  <c r="AB1619" i="16"/>
  <c r="AA1619" i="16" s="1"/>
  <c r="AB1620" i="16"/>
  <c r="AA1620" i="16" s="1"/>
  <c r="AB1621" i="16"/>
  <c r="AA1621" i="16" s="1"/>
  <c r="AB1622" i="16"/>
  <c r="AA1622" i="16" s="1"/>
  <c r="AB1623" i="16"/>
  <c r="AA1623" i="16" s="1"/>
  <c r="AB1624" i="16"/>
  <c r="AA1624" i="16" s="1"/>
  <c r="AB1625" i="16"/>
  <c r="AA1625" i="16" s="1"/>
  <c r="AB1626" i="16"/>
  <c r="AA1626" i="16" s="1"/>
  <c r="AB1627" i="16"/>
  <c r="G1627" i="16" s="1"/>
  <c r="AB1628" i="16"/>
  <c r="AA1628" i="16" s="1"/>
  <c r="AB1629" i="16"/>
  <c r="AA1629" i="16" s="1"/>
  <c r="AB1630" i="16"/>
  <c r="AA1630" i="16" s="1"/>
  <c r="AB1631" i="16"/>
  <c r="AA1631" i="16" s="1"/>
  <c r="AB1632" i="16"/>
  <c r="AA1632" i="16" s="1"/>
  <c r="AB1633" i="16"/>
  <c r="AA1633" i="16" s="1"/>
  <c r="AB1634" i="16"/>
  <c r="AA1634" i="16" s="1"/>
  <c r="AB1635" i="16"/>
  <c r="G1635" i="16" s="1"/>
  <c r="AB1636" i="16"/>
  <c r="AA1636" i="16" s="1"/>
  <c r="AB1637" i="16"/>
  <c r="G1637" i="16" s="1"/>
  <c r="AB1638" i="16"/>
  <c r="AA1638" i="16" s="1"/>
  <c r="AB1639" i="16"/>
  <c r="AA1639" i="16" s="1"/>
  <c r="AB1640" i="16"/>
  <c r="AA1640" i="16" s="1"/>
  <c r="AB1641" i="16"/>
  <c r="AA1641" i="16" s="1"/>
  <c r="AB1642" i="16"/>
  <c r="AA1642" i="16" s="1"/>
  <c r="AB1643" i="16"/>
  <c r="AA1643" i="16" s="1"/>
  <c r="AB1644" i="16"/>
  <c r="AA1644" i="16" s="1"/>
  <c r="AB1645" i="16"/>
  <c r="AA1645" i="16" s="1"/>
  <c r="AB1646" i="16"/>
  <c r="AA1646" i="16" s="1"/>
  <c r="AB1647" i="16"/>
  <c r="AA1647" i="16" s="1"/>
  <c r="AB1648" i="16"/>
  <c r="AA1648" i="16" s="1"/>
  <c r="AB1649" i="16"/>
  <c r="AA1649" i="16" s="1"/>
  <c r="AB1650" i="16"/>
  <c r="E1650" i="16" s="1"/>
  <c r="AB1651" i="16"/>
  <c r="AA1651" i="16" s="1"/>
  <c r="AB1652" i="16"/>
  <c r="AA1652" i="16" s="1"/>
  <c r="AB1653" i="16"/>
  <c r="B1653" i="16" s="1"/>
  <c r="AB1654" i="16"/>
  <c r="G1654" i="16" s="1"/>
  <c r="AB1655" i="16"/>
  <c r="AB1656" i="16"/>
  <c r="AA1656" i="16" s="1"/>
  <c r="AB1657" i="16"/>
  <c r="AA1657" i="16" s="1"/>
  <c r="AB1658" i="16"/>
  <c r="AA1658" i="16" s="1"/>
  <c r="AB1659" i="16"/>
  <c r="AA1659" i="16" s="1"/>
  <c r="AB1660" i="16"/>
  <c r="AA1660" i="16" s="1"/>
  <c r="AB1661" i="16"/>
  <c r="AA1661" i="16" s="1"/>
  <c r="AB1662" i="16"/>
  <c r="AB1663" i="16"/>
  <c r="AA1663" i="16" s="1"/>
  <c r="AB1664" i="16"/>
  <c r="AA1664" i="16" s="1"/>
  <c r="AB1665" i="16"/>
  <c r="AA1665" i="16" s="1"/>
  <c r="AB1666" i="16"/>
  <c r="AA1666" i="16" s="1"/>
  <c r="AB1667" i="16"/>
  <c r="AB1668" i="16"/>
  <c r="AA1668" i="16" s="1"/>
  <c r="AB1669" i="16"/>
  <c r="D1669" i="16" s="1"/>
  <c r="AB1670" i="16"/>
  <c r="AA1670" i="16" s="1"/>
  <c r="AB1671" i="16"/>
  <c r="AA1671" i="16" s="1"/>
  <c r="AB1672" i="16"/>
  <c r="AA1672" i="16" s="1"/>
  <c r="AB1673" i="16"/>
  <c r="G1673" i="16" s="1"/>
  <c r="AB1674" i="16"/>
  <c r="E1674" i="16" s="1"/>
  <c r="AB1675" i="16"/>
  <c r="AA1675" i="16" s="1"/>
  <c r="AB1676" i="16"/>
  <c r="AA1676" i="16" s="1"/>
  <c r="AB1677" i="16"/>
  <c r="AA1677" i="16" s="1"/>
  <c r="AB1678" i="16"/>
  <c r="AB1679" i="16"/>
  <c r="AA1679" i="16" s="1"/>
  <c r="AB1680" i="16"/>
  <c r="D1680" i="16" s="1"/>
  <c r="AB1681" i="16"/>
  <c r="D1681" i="16" s="1"/>
  <c r="AB1682" i="16"/>
  <c r="AA1682" i="16" s="1"/>
  <c r="AB1683" i="16"/>
  <c r="AA1683" i="16" s="1"/>
  <c r="AB1684" i="16"/>
  <c r="AA1684" i="16" s="1"/>
  <c r="AB1685" i="16"/>
  <c r="AA1685" i="16" s="1"/>
  <c r="AB1686" i="16"/>
  <c r="AA1686" i="16" s="1"/>
  <c r="AB1687" i="16"/>
  <c r="AA1687" i="16" s="1"/>
  <c r="AB1688" i="16"/>
  <c r="AA1688" i="16" s="1"/>
  <c r="AB1689" i="16"/>
  <c r="AA1689" i="16" s="1"/>
  <c r="AB1690" i="16"/>
  <c r="AB1691" i="16"/>
  <c r="AA1691" i="16" s="1"/>
  <c r="AB1692" i="16"/>
  <c r="AA1692" i="16" s="1"/>
  <c r="AB1693" i="16"/>
  <c r="AB1694" i="16"/>
  <c r="D1694" i="16" s="1"/>
  <c r="AB1695" i="16"/>
  <c r="AA1695" i="16" s="1"/>
  <c r="AB1696" i="16"/>
  <c r="AA1696" i="16" s="1"/>
  <c r="AB1697" i="16"/>
  <c r="AA1697" i="16" s="1"/>
  <c r="AB1698" i="16"/>
  <c r="AA1698" i="16" s="1"/>
  <c r="AB1699" i="16"/>
  <c r="AA1699" i="16" s="1"/>
  <c r="AB1700" i="16"/>
  <c r="AA1700" i="16" s="1"/>
  <c r="AB1701" i="16"/>
  <c r="AA1701" i="16" s="1"/>
  <c r="AB1702" i="16"/>
  <c r="AB1703" i="16"/>
  <c r="AB1704" i="16"/>
  <c r="AB1705" i="16"/>
  <c r="AA1705" i="16" s="1"/>
  <c r="AB1706" i="16"/>
  <c r="AA1706" i="16" s="1"/>
  <c r="AB1707" i="16"/>
  <c r="D1707" i="16" s="1"/>
  <c r="AB1708" i="16"/>
  <c r="AB1709" i="16"/>
  <c r="AA1709" i="16" s="1"/>
  <c r="AB1710" i="16"/>
  <c r="AA1710" i="16" s="1"/>
  <c r="AB1711" i="16"/>
  <c r="AB1712" i="16"/>
  <c r="AA1712" i="16" s="1"/>
  <c r="AB1713" i="16"/>
  <c r="AA1713" i="16" s="1"/>
  <c r="AB1714" i="16"/>
  <c r="D1714" i="16" s="1"/>
  <c r="AB1715" i="16"/>
  <c r="AB1716" i="16"/>
  <c r="AA1716" i="16" s="1"/>
  <c r="AB1717" i="16"/>
  <c r="AA1717" i="16" s="1"/>
  <c r="AB1718" i="16"/>
  <c r="AA1718" i="16" s="1"/>
  <c r="AB1719" i="16"/>
  <c r="AA1719" i="16" s="1"/>
  <c r="AB1720" i="16"/>
  <c r="AA1720" i="16" s="1"/>
  <c r="AB1721" i="16"/>
  <c r="AA1721" i="16" s="1"/>
  <c r="AB1722" i="16"/>
  <c r="AB1723" i="16"/>
  <c r="AB1724" i="16"/>
  <c r="AB1725" i="16"/>
  <c r="AA1725" i="16" s="1"/>
  <c r="AB1726" i="16"/>
  <c r="AB1727" i="16"/>
  <c r="AA1727" i="16" s="1"/>
  <c r="AB1728" i="16"/>
  <c r="AA1728" i="16" s="1"/>
  <c r="AB1729" i="16"/>
  <c r="AA1729" i="16" s="1"/>
  <c r="AB1730" i="16"/>
  <c r="AB1731" i="16"/>
  <c r="AA1731" i="16" s="1"/>
  <c r="AB1732" i="16"/>
  <c r="AA1732" i="16" s="1"/>
  <c r="AB1733" i="16"/>
  <c r="AA1733" i="16" s="1"/>
  <c r="AB1734" i="16"/>
  <c r="AB1735" i="16"/>
  <c r="AA1735" i="16" s="1"/>
  <c r="AB1736" i="16"/>
  <c r="AA1736" i="16" s="1"/>
  <c r="AB1737" i="16"/>
  <c r="AA1737" i="16" s="1"/>
  <c r="AB1738" i="16"/>
  <c r="AB1739" i="16"/>
  <c r="AA1739" i="16" s="1"/>
  <c r="AB1740" i="16"/>
  <c r="AB1741" i="16"/>
  <c r="AB1742" i="16"/>
  <c r="AB1743" i="16"/>
  <c r="AA1743" i="16" s="1"/>
  <c r="AB1744" i="16"/>
  <c r="AA1744" i="16" s="1"/>
  <c r="AB1745" i="16"/>
  <c r="AA1745" i="16" s="1"/>
  <c r="AB1746" i="16"/>
  <c r="AB1747" i="16"/>
  <c r="AB1748" i="16"/>
  <c r="AA1748" i="16" s="1"/>
  <c r="AB1749" i="16"/>
  <c r="AB1750" i="16"/>
  <c r="AB1751" i="16"/>
  <c r="AA1751" i="16" s="1"/>
  <c r="AB1752" i="16"/>
  <c r="AA1752" i="16" s="1"/>
  <c r="AB1753" i="16"/>
  <c r="G1753" i="16" s="1"/>
  <c r="AB1754" i="16"/>
  <c r="AA1754" i="16" s="1"/>
  <c r="AB1755" i="16"/>
  <c r="D1755" i="16" s="1"/>
  <c r="AB1756" i="16"/>
  <c r="AB1757" i="16"/>
  <c r="AA1757" i="16" s="1"/>
  <c r="AB1758" i="16"/>
  <c r="AA1758" i="16" s="1"/>
  <c r="AB1759" i="16"/>
  <c r="AB1760" i="16"/>
  <c r="AB1761" i="16"/>
  <c r="AA1761" i="16" s="1"/>
  <c r="AB1762" i="16"/>
  <c r="AA1762" i="16" s="1"/>
  <c r="AB1763" i="16"/>
  <c r="AA1763" i="16" s="1"/>
  <c r="AB1764" i="16"/>
  <c r="AA1764" i="16" s="1"/>
  <c r="AB1765" i="16"/>
  <c r="AA1765" i="16" s="1"/>
  <c r="AB1766" i="16"/>
  <c r="AA1766" i="16" s="1"/>
  <c r="AB1767" i="16"/>
  <c r="AA1767" i="16" s="1"/>
  <c r="AB1768" i="16"/>
  <c r="AA1768" i="16" s="1"/>
  <c r="AB1769" i="16"/>
  <c r="AA1769" i="16" s="1"/>
  <c r="AB1770" i="16"/>
  <c r="AA1770" i="16" s="1"/>
  <c r="AB1771" i="16"/>
  <c r="G1771" i="16" s="1"/>
  <c r="AB1772" i="16"/>
  <c r="G1772" i="16" s="1"/>
  <c r="AB1773" i="16"/>
  <c r="AA1773" i="16" s="1"/>
  <c r="AB1774" i="16"/>
  <c r="AB1775" i="16"/>
  <c r="G1775" i="16" s="1"/>
  <c r="AB1776" i="16"/>
  <c r="AA1776" i="16" s="1"/>
  <c r="AB1777" i="16"/>
  <c r="AA1777" i="16" s="1"/>
  <c r="AB1778" i="16"/>
  <c r="AA1778" i="16" s="1"/>
  <c r="AB1779" i="16"/>
  <c r="AB1780" i="16"/>
  <c r="AA1780" i="16" s="1"/>
  <c r="AB1781" i="16"/>
  <c r="AA1781" i="16" s="1"/>
  <c r="AB1782" i="16"/>
  <c r="AA1782" i="16" s="1"/>
  <c r="AB1783" i="16"/>
  <c r="AA1783" i="16" s="1"/>
  <c r="AB1784" i="16"/>
  <c r="AA1784" i="16" s="1"/>
  <c r="AB1785" i="16"/>
  <c r="AA1785" i="16" s="1"/>
  <c r="AB1786" i="16"/>
  <c r="AA1786" i="16" s="1"/>
  <c r="AB1787" i="16"/>
  <c r="AA1787" i="16" s="1"/>
  <c r="AB1788" i="16"/>
  <c r="G1788" i="16" s="1"/>
  <c r="AB1789" i="16"/>
  <c r="AB1790" i="16"/>
  <c r="AA1790" i="16" s="1"/>
  <c r="AB1791" i="16"/>
  <c r="AA1791" i="16" s="1"/>
  <c r="AB1792" i="16"/>
  <c r="AA1792" i="16" s="1"/>
  <c r="AB1793" i="16"/>
  <c r="AB1794" i="16"/>
  <c r="AA1794" i="16" s="1"/>
  <c r="AB1795" i="16"/>
  <c r="AA1795" i="16" s="1"/>
  <c r="AB1796" i="16"/>
  <c r="AA1796" i="16" s="1"/>
  <c r="AB1797" i="16"/>
  <c r="AA1797" i="16" s="1"/>
  <c r="AB1798" i="16"/>
  <c r="G1798" i="16" s="1"/>
  <c r="AB1799" i="16"/>
  <c r="AB1800" i="16"/>
  <c r="AA1800" i="16" s="1"/>
  <c r="AB1801" i="16"/>
  <c r="AA1801" i="16" s="1"/>
  <c r="AB1802" i="16"/>
  <c r="AA1802" i="16" s="1"/>
  <c r="AB1803" i="16"/>
  <c r="AB1804" i="16"/>
  <c r="AA1804" i="16" s="1"/>
  <c r="AB1805" i="16"/>
  <c r="G1805" i="16" s="1"/>
  <c r="AB1806" i="16"/>
  <c r="AA1806" i="16" s="1"/>
  <c r="AB1807" i="16"/>
  <c r="AB1808" i="16"/>
  <c r="AA1808" i="16" s="1"/>
  <c r="AB1809" i="16"/>
  <c r="D1809" i="16" s="1"/>
  <c r="AB1810" i="16"/>
  <c r="G1810" i="16" s="1"/>
  <c r="AB1811" i="16"/>
  <c r="AA1811" i="16" s="1"/>
  <c r="AB1812" i="16"/>
  <c r="AA1812" i="16" s="1"/>
  <c r="AB1813" i="16"/>
  <c r="AB1814" i="16"/>
  <c r="AB1815" i="16"/>
  <c r="AA1815" i="16" s="1"/>
  <c r="AB1816" i="16"/>
  <c r="AA1816" i="16" s="1"/>
  <c r="AB1817" i="16"/>
  <c r="AA1817" i="16" s="1"/>
  <c r="AB1818" i="16"/>
  <c r="AA1818" i="16" s="1"/>
  <c r="AB1819" i="16"/>
  <c r="AA1819" i="16" s="1"/>
  <c r="AB1820" i="16"/>
  <c r="AA1820" i="16" s="1"/>
  <c r="AB1821" i="16"/>
  <c r="AB1822" i="16"/>
  <c r="AA1822" i="16" s="1"/>
  <c r="AB1823" i="16"/>
  <c r="AA1823" i="16" s="1"/>
  <c r="AB1824" i="16"/>
  <c r="AA1824" i="16" s="1"/>
  <c r="AB1825" i="16"/>
  <c r="AB1826" i="16"/>
  <c r="AA1826" i="16" s="1"/>
  <c r="AB1827" i="16"/>
  <c r="AA1827" i="16" s="1"/>
  <c r="AB1828" i="16"/>
  <c r="AB1829" i="16"/>
  <c r="AA1829" i="16" s="1"/>
  <c r="AB1830" i="16"/>
  <c r="AA1830" i="16" s="1"/>
  <c r="AB1831" i="16"/>
  <c r="AA1831" i="16" s="1"/>
  <c r="AB1832" i="16"/>
  <c r="AA1832" i="16" s="1"/>
  <c r="AB1833" i="16"/>
  <c r="AB1834" i="16"/>
  <c r="AA1834" i="16" s="1"/>
  <c r="AB1835" i="16"/>
  <c r="AB1836" i="16"/>
  <c r="AA1836" i="16" s="1"/>
  <c r="AB1837" i="16"/>
  <c r="AA1837" i="16" s="1"/>
  <c r="AB1838" i="16"/>
  <c r="AB1839" i="16"/>
  <c r="AA1839" i="16" s="1"/>
  <c r="AB1840" i="16"/>
  <c r="AA1840" i="16" s="1"/>
  <c r="AB1841" i="16"/>
  <c r="AA1841" i="16" s="1"/>
  <c r="AB1842" i="16"/>
  <c r="AA1842" i="16" s="1"/>
  <c r="AB1843" i="16"/>
  <c r="AA1843" i="16" s="1"/>
  <c r="AB1844" i="16"/>
  <c r="AB1845" i="16"/>
  <c r="B1845" i="16" s="1"/>
  <c r="AB1846" i="16"/>
  <c r="AA1846" i="16" s="1"/>
  <c r="AB1847" i="16"/>
  <c r="AB1848" i="16"/>
  <c r="AA1848" i="16" s="1"/>
  <c r="AB1849" i="16"/>
  <c r="AB1850" i="16"/>
  <c r="AA1850" i="16" s="1"/>
  <c r="AB1851" i="16"/>
  <c r="AA1851" i="16" s="1"/>
  <c r="AB1852" i="16"/>
  <c r="AB1853" i="16"/>
  <c r="AB1854" i="16"/>
  <c r="AA1854" i="16" s="1"/>
  <c r="AB1855" i="16"/>
  <c r="AB1856" i="16"/>
  <c r="AA1856" i="16" s="1"/>
  <c r="AB1857" i="16"/>
  <c r="AB1858" i="16"/>
  <c r="AA1858" i="16" s="1"/>
  <c r="AB1859" i="16"/>
  <c r="AA1859" i="16" s="1"/>
  <c r="AB1860" i="16"/>
  <c r="AA1860" i="16" s="1"/>
  <c r="AB1861" i="16"/>
  <c r="AA1861" i="16" s="1"/>
  <c r="AB1862" i="16"/>
  <c r="AA1862" i="16" s="1"/>
  <c r="AB1863" i="16"/>
  <c r="AB1864" i="16"/>
  <c r="AA1864" i="16" s="1"/>
  <c r="AB1865" i="16"/>
  <c r="AB1866" i="16"/>
  <c r="AB1867" i="16"/>
  <c r="AA1867" i="16" s="1"/>
  <c r="AB1868" i="16"/>
  <c r="AA1868" i="16" s="1"/>
  <c r="AB1869" i="16"/>
  <c r="AB1870" i="16"/>
  <c r="AA1870" i="16" s="1"/>
  <c r="AB1871" i="16"/>
  <c r="AA1871" i="16" s="1"/>
  <c r="AB1872" i="16"/>
  <c r="D1872" i="16" s="1"/>
  <c r="AB1873" i="16"/>
  <c r="AB1874" i="16"/>
  <c r="AA1874" i="16" s="1"/>
  <c r="AB1875" i="16"/>
  <c r="AA1875" i="16" s="1"/>
  <c r="AB1876" i="16"/>
  <c r="AA1876" i="16" s="1"/>
  <c r="AB1877" i="16"/>
  <c r="AB1878" i="16"/>
  <c r="AA1878" i="16" s="1"/>
  <c r="AB1879" i="16"/>
  <c r="AA1879" i="16" s="1"/>
  <c r="AB1880" i="16"/>
  <c r="AA1880" i="16" s="1"/>
  <c r="AB1881" i="16"/>
  <c r="AA1881" i="16" s="1"/>
  <c r="AB1882" i="16"/>
  <c r="AA1882" i="16" s="1"/>
  <c r="AB1883" i="16"/>
  <c r="AA1883" i="16" s="1"/>
  <c r="AB1884" i="16"/>
  <c r="AA1884" i="16" s="1"/>
  <c r="AB1885" i="16"/>
  <c r="AA1885" i="16" s="1"/>
  <c r="AB1886" i="16"/>
  <c r="AA1886" i="16" s="1"/>
  <c r="AB1887" i="16"/>
  <c r="G1887" i="16" s="1"/>
  <c r="AB1888" i="16"/>
  <c r="AA1888" i="16" s="1"/>
  <c r="AB1889" i="16"/>
  <c r="AA1889" i="16" s="1"/>
  <c r="AB1890" i="16"/>
  <c r="G1890" i="16" s="1"/>
  <c r="AB1891" i="16"/>
  <c r="AA1891" i="16" s="1"/>
  <c r="AB1892" i="16"/>
  <c r="AA1892" i="16" s="1"/>
  <c r="AB1893" i="16"/>
  <c r="AA1893" i="16" s="1"/>
  <c r="AB1894" i="16"/>
  <c r="AA1894" i="16" s="1"/>
  <c r="AB1895" i="16"/>
  <c r="AA1895" i="16" s="1"/>
  <c r="AB1896" i="16"/>
  <c r="AA1896" i="16" s="1"/>
  <c r="AB1897" i="16"/>
  <c r="D1897" i="16" s="1"/>
  <c r="AB1898" i="16"/>
  <c r="AA1898" i="16" s="1"/>
  <c r="AB1899" i="16"/>
  <c r="AA1899" i="16" s="1"/>
  <c r="AB1900" i="16"/>
  <c r="AA1900" i="16" s="1"/>
  <c r="AB1901" i="16"/>
  <c r="AB1902" i="16"/>
  <c r="AA1902" i="16" s="1"/>
  <c r="AB1903" i="16"/>
  <c r="AA1903" i="16" s="1"/>
  <c r="AB1904" i="16"/>
  <c r="AA1904" i="16" s="1"/>
  <c r="AB1905" i="16"/>
  <c r="AB1906" i="16"/>
  <c r="AA1906" i="16" s="1"/>
  <c r="AB1907" i="16"/>
  <c r="AA1907" i="16" s="1"/>
  <c r="AB1908" i="16"/>
  <c r="AB1909" i="16"/>
  <c r="AA1909" i="16" s="1"/>
  <c r="AB1910" i="16"/>
  <c r="AA1910" i="16" s="1"/>
  <c r="AB1911" i="16"/>
  <c r="AA1911" i="16" s="1"/>
  <c r="AB1912" i="16"/>
  <c r="AA1912" i="16" s="1"/>
  <c r="AB1913" i="16"/>
  <c r="AA1913" i="16" s="1"/>
  <c r="AB1914" i="16"/>
  <c r="AA1914" i="16" s="1"/>
  <c r="AB1915" i="16"/>
  <c r="AA1915" i="16" s="1"/>
  <c r="AB1916" i="16"/>
  <c r="D1916" i="16" s="1"/>
  <c r="AB1917" i="16"/>
  <c r="AA1917" i="16" s="1"/>
  <c r="AB1918" i="16"/>
  <c r="AA1918" i="16" s="1"/>
  <c r="AB1919" i="16"/>
  <c r="AB1920" i="16"/>
  <c r="AA1920" i="16" s="1"/>
  <c r="AB1921" i="16"/>
  <c r="AB1922" i="16"/>
  <c r="AA1922" i="16" s="1"/>
  <c r="AB1923" i="16"/>
  <c r="AA1923" i="16" s="1"/>
  <c r="AB1924" i="16"/>
  <c r="AB1925" i="16"/>
  <c r="AA1925" i="16" s="1"/>
  <c r="AB1926" i="16"/>
  <c r="AA1926" i="16" s="1"/>
  <c r="AB1927" i="16"/>
  <c r="G1927" i="16" s="1"/>
  <c r="AB1928" i="16"/>
  <c r="AA1928" i="16" s="1"/>
  <c r="AB1929" i="16"/>
  <c r="AA1929" i="16" s="1"/>
  <c r="AB1930" i="16"/>
  <c r="AA1930" i="16" s="1"/>
  <c r="AB1931" i="16"/>
  <c r="AB1932" i="16"/>
  <c r="D1932" i="16" s="1"/>
  <c r="AB1933" i="16"/>
  <c r="AA1933" i="16" s="1"/>
  <c r="AB1934" i="16"/>
  <c r="AA1934" i="16" s="1"/>
  <c r="AB1935" i="16"/>
  <c r="AA1935" i="16" s="1"/>
  <c r="AB1936" i="16"/>
  <c r="AA1936" i="16" s="1"/>
  <c r="AB1937" i="16"/>
  <c r="AA1937" i="16" s="1"/>
  <c r="AB1938" i="16"/>
  <c r="AA1938" i="16" s="1"/>
  <c r="AB1939" i="16"/>
  <c r="AA1939" i="16" s="1"/>
  <c r="AB1940" i="16"/>
  <c r="AA1940" i="16" s="1"/>
  <c r="AB1941" i="16"/>
  <c r="AA1941" i="16" s="1"/>
  <c r="AB1942" i="16"/>
  <c r="AA1942" i="16" s="1"/>
  <c r="AB1943" i="16"/>
  <c r="AA1943" i="16" s="1"/>
  <c r="AB1944" i="16"/>
  <c r="AA1944" i="16" s="1"/>
  <c r="AB1945" i="16"/>
  <c r="AB1946" i="16"/>
  <c r="AA1946" i="16" s="1"/>
  <c r="AB1947" i="16"/>
  <c r="AA1947" i="16" s="1"/>
  <c r="AB1948" i="16"/>
  <c r="AA1948" i="16" s="1"/>
  <c r="AB1949" i="16"/>
  <c r="AB1950" i="16"/>
  <c r="AA1950" i="16" s="1"/>
  <c r="AB1951" i="16"/>
  <c r="AA1951" i="16" s="1"/>
  <c r="AB1952" i="16"/>
  <c r="AA1952" i="16" s="1"/>
  <c r="AB1953" i="16"/>
  <c r="AB1954" i="16"/>
  <c r="AA1954" i="16" s="1"/>
  <c r="AB1955" i="16"/>
  <c r="AA1955" i="16" s="1"/>
  <c r="AB1956" i="16"/>
  <c r="AB1957" i="16"/>
  <c r="AB1958" i="16"/>
  <c r="AA1958" i="16" s="1"/>
  <c r="AB1959" i="16"/>
  <c r="AA1959" i="16" s="1"/>
  <c r="AB1960" i="16"/>
  <c r="AA1960" i="16" s="1"/>
  <c r="AB1961" i="16"/>
  <c r="AA1961" i="16"/>
  <c r="AB1962" i="16"/>
  <c r="AB1963" i="16"/>
  <c r="AA1963" i="16" s="1"/>
  <c r="AB1964" i="16"/>
  <c r="AB1965" i="16"/>
  <c r="AA1965" i="16" s="1"/>
  <c r="AB1966" i="16"/>
  <c r="AA1966" i="16" s="1"/>
  <c r="AB1967" i="16"/>
  <c r="AA1967" i="16" s="1"/>
  <c r="AB1968" i="16"/>
  <c r="AA1968" i="16" s="1"/>
  <c r="AB1969" i="16"/>
  <c r="AA1969" i="16" s="1"/>
  <c r="AB1970" i="16"/>
  <c r="AA1970" i="16" s="1"/>
  <c r="AB1971" i="16"/>
  <c r="AA1971" i="16" s="1"/>
  <c r="AB1972" i="16"/>
  <c r="AA1972" i="16" s="1"/>
  <c r="AB1973" i="16"/>
  <c r="AB1974" i="16"/>
  <c r="AA1974" i="16" s="1"/>
  <c r="AB1975" i="16"/>
  <c r="D1975" i="16" s="1"/>
  <c r="AB1976" i="16"/>
  <c r="AA1976" i="16" s="1"/>
  <c r="AB1977" i="16"/>
  <c r="AB1978" i="16"/>
  <c r="AA1978" i="16" s="1"/>
  <c r="AB1979" i="16"/>
  <c r="AA1979" i="16" s="1"/>
  <c r="AB1980" i="16"/>
  <c r="AA1980" i="16" s="1"/>
  <c r="AB1981" i="16"/>
  <c r="D1981" i="16" s="1"/>
  <c r="AB1982" i="16"/>
  <c r="AA1982" i="16" s="1"/>
  <c r="AB1983" i="16"/>
  <c r="AA1983" i="16" s="1"/>
  <c r="AB1984" i="16"/>
  <c r="AA1984" i="16" s="1"/>
  <c r="AB1985" i="16"/>
  <c r="AB1986" i="16"/>
  <c r="AA1986" i="16" s="1"/>
  <c r="AB1987" i="16"/>
  <c r="AA1987" i="16" s="1"/>
  <c r="AB1988" i="16"/>
  <c r="AA1988" i="16" s="1"/>
  <c r="AB1989" i="16"/>
  <c r="AA1989" i="16" s="1"/>
  <c r="AB1990" i="16"/>
  <c r="AA1990" i="16" s="1"/>
  <c r="AB1991" i="16"/>
  <c r="AA1991" i="16" s="1"/>
  <c r="AB1992" i="16"/>
  <c r="AA1992" i="16" s="1"/>
  <c r="AB1993" i="16"/>
  <c r="AA1993" i="16" s="1"/>
  <c r="AB1994" i="16"/>
  <c r="AA1994" i="16" s="1"/>
  <c r="AB1995" i="16"/>
  <c r="G1995" i="16" s="1"/>
  <c r="AB1996" i="16"/>
  <c r="AA1996" i="16" s="1"/>
  <c r="AB1997" i="16"/>
  <c r="AA1997" i="16" s="1"/>
  <c r="AB1998" i="16"/>
  <c r="AA1998" i="16" s="1"/>
  <c r="AB1999" i="16"/>
  <c r="D1999" i="16" s="1"/>
  <c r="AB2000" i="16"/>
  <c r="AA2000" i="16" s="1"/>
  <c r="AB2001" i="16"/>
  <c r="AA2001" i="16" s="1"/>
  <c r="AB2002" i="16"/>
  <c r="AA2002" i="16" s="1"/>
  <c r="AB2003" i="16"/>
  <c r="AA2003" i="16" s="1"/>
  <c r="AB2004" i="16"/>
  <c r="AA2004" i="16" s="1"/>
  <c r="AB2005" i="16"/>
  <c r="G2005" i="16" s="1"/>
  <c r="AB2006" i="16"/>
  <c r="AA2006" i="16" s="1"/>
  <c r="AB2007" i="16"/>
  <c r="AA2007" i="16" s="1"/>
  <c r="AB2008" i="16"/>
  <c r="AA2008" i="16" s="1"/>
  <c r="AB2009" i="16"/>
  <c r="AA2009" i="16" s="1"/>
  <c r="AB2010" i="16"/>
  <c r="AA2010" i="16" s="1"/>
  <c r="AB2011" i="16"/>
  <c r="AA2011" i="16" s="1"/>
  <c r="AB2012" i="16"/>
  <c r="AA2012" i="16" s="1"/>
  <c r="AB2013" i="16"/>
  <c r="AA2013" i="16" s="1"/>
  <c r="AB2014" i="16"/>
  <c r="AA2014" i="16" s="1"/>
  <c r="AB2015" i="16"/>
  <c r="AA2015" i="16" s="1"/>
  <c r="AB2016" i="16"/>
  <c r="AA2016" i="16" s="1"/>
  <c r="AB2017" i="16"/>
  <c r="AA2017" i="16" s="1"/>
  <c r="AB2018" i="16"/>
  <c r="AA2018" i="16" s="1"/>
  <c r="AB2019" i="16"/>
  <c r="AA2019" i="16" s="1"/>
  <c r="AB2020" i="16"/>
  <c r="AA2020" i="16" s="1"/>
  <c r="AB2021" i="16"/>
  <c r="AA2021" i="16" s="1"/>
  <c r="AB2022" i="16"/>
  <c r="AA2022" i="16" s="1"/>
  <c r="AB2023" i="16"/>
  <c r="AA2023" i="16" s="1"/>
  <c r="AB2024" i="16"/>
  <c r="AA2024" i="16" s="1"/>
  <c r="AB2025" i="16"/>
  <c r="AB2026" i="16"/>
  <c r="G2026" i="16" s="1"/>
  <c r="AB2027" i="16"/>
  <c r="AA2027" i="16" s="1"/>
  <c r="AB2028" i="16"/>
  <c r="AA2028" i="16" s="1"/>
  <c r="AB2029" i="16"/>
  <c r="AA2029" i="16" s="1"/>
  <c r="AB2030" i="16"/>
  <c r="AA2030" i="16" s="1"/>
  <c r="AB2031" i="16"/>
  <c r="AA2031" i="16" s="1"/>
  <c r="AB2032" i="16"/>
  <c r="AA2032" i="16" s="1"/>
  <c r="AB2033" i="16"/>
  <c r="AA2033" i="16" s="1"/>
  <c r="AB2034" i="16"/>
  <c r="AA2034" i="16" s="1"/>
  <c r="AB2035" i="16"/>
  <c r="G2035" i="16" s="1"/>
  <c r="AB2036" i="16"/>
  <c r="AA2036" i="16" s="1"/>
  <c r="AB2037" i="16"/>
  <c r="AB2038" i="16"/>
  <c r="AA2038" i="16" s="1"/>
  <c r="AB2039" i="16"/>
  <c r="AA2039" i="16" s="1"/>
  <c r="AB2040" i="16"/>
  <c r="AA2040" i="16" s="1"/>
  <c r="AB2041" i="16"/>
  <c r="AB2042" i="16"/>
  <c r="AA2042" i="16" s="1"/>
  <c r="AB2043" i="16"/>
  <c r="AA2043" i="16" s="1"/>
  <c r="AB2044" i="16"/>
  <c r="G2044" i="16" s="1"/>
  <c r="AB2045" i="16"/>
  <c r="AA2045" i="16" s="1"/>
  <c r="AB2046" i="16"/>
  <c r="AA2046" i="16" s="1"/>
  <c r="AB2047" i="16"/>
  <c r="AA2047" i="16" s="1"/>
  <c r="AB2048" i="16"/>
  <c r="AA2048" i="16" s="1"/>
  <c r="AB2049" i="16"/>
  <c r="AA2049" i="16" s="1"/>
  <c r="AB2050" i="16"/>
  <c r="AA2050" i="16" s="1"/>
  <c r="AB2051" i="16"/>
  <c r="AA2051" i="16" s="1"/>
  <c r="AB2052" i="16"/>
  <c r="AB2053" i="16"/>
  <c r="AA2053" i="16" s="1"/>
  <c r="AB2054" i="16"/>
  <c r="AA2054" i="16" s="1"/>
  <c r="AB2055" i="16"/>
  <c r="AA2055" i="16" s="1"/>
  <c r="AB2056" i="16"/>
  <c r="AA2056" i="16" s="1"/>
  <c r="AB2057" i="16"/>
  <c r="D2057" i="16" s="1"/>
  <c r="AB2058" i="16"/>
  <c r="AA2058" i="16" s="1"/>
  <c r="AB2059" i="16"/>
  <c r="AA2059" i="16" s="1"/>
  <c r="AB2060" i="16"/>
  <c r="AB2061" i="16"/>
  <c r="AB2062" i="16"/>
  <c r="AA2062" i="16" s="1"/>
  <c r="AB2063" i="16"/>
  <c r="AA2063" i="16" s="1"/>
  <c r="AB2064" i="16"/>
  <c r="AA2064" i="16" s="1"/>
  <c r="AB2065" i="16"/>
  <c r="AB2066" i="16"/>
  <c r="AA2066" i="16" s="1"/>
  <c r="AB2067" i="16"/>
  <c r="AA2067" i="16" s="1"/>
  <c r="AB2068" i="16"/>
  <c r="AB2069" i="16"/>
  <c r="AA2069" i="16" s="1"/>
  <c r="AB2070" i="16"/>
  <c r="AA2070" i="16" s="1"/>
  <c r="AB2071" i="16"/>
  <c r="AA2071" i="16" s="1"/>
  <c r="AB2072" i="16"/>
  <c r="AA2072" i="16" s="1"/>
  <c r="AB2073" i="16"/>
  <c r="G2073" i="16" s="1"/>
  <c r="AB2074" i="16"/>
  <c r="AB2075" i="16"/>
  <c r="AA2075" i="16" s="1"/>
  <c r="AB2076" i="16"/>
  <c r="AA2076" i="16" s="1"/>
  <c r="AB2077" i="16"/>
  <c r="D2077" i="16" s="1"/>
  <c r="AB2078" i="16"/>
  <c r="AB2079" i="16"/>
  <c r="AA2079" i="16" s="1"/>
  <c r="AB2080" i="16"/>
  <c r="AA2080" i="16" s="1"/>
  <c r="AB2081" i="16"/>
  <c r="D2081" i="16" s="1"/>
  <c r="AB2082" i="16"/>
  <c r="AA2082" i="16" s="1"/>
  <c r="AB2083" i="16"/>
  <c r="AA2083" i="16" s="1"/>
  <c r="AB2084" i="16"/>
  <c r="AA2084" i="16" s="1"/>
  <c r="AB2085" i="16"/>
  <c r="AA2085" i="16" s="1"/>
  <c r="AB2086" i="16"/>
  <c r="AA2086" i="16" s="1"/>
  <c r="AB2087" i="16"/>
  <c r="AA2087" i="16" s="1"/>
  <c r="AB2088" i="16"/>
  <c r="AA2088" i="16" s="1"/>
  <c r="AB2089" i="16"/>
  <c r="AA2089" i="16" s="1"/>
  <c r="AB2090" i="16"/>
  <c r="AA2090" i="16" s="1"/>
  <c r="AB2091" i="16"/>
  <c r="AA2091" i="16" s="1"/>
  <c r="AB2092" i="16"/>
  <c r="AB2093" i="16"/>
  <c r="G2093" i="16" s="1"/>
  <c r="AB2094" i="16"/>
  <c r="AA2094" i="16" s="1"/>
  <c r="AB2095" i="16"/>
  <c r="AA2095" i="16" s="1"/>
  <c r="AB2096" i="16"/>
  <c r="AA2096" i="16" s="1"/>
  <c r="AB2097" i="16"/>
  <c r="AA2097" i="16" s="1"/>
  <c r="AB2098" i="16"/>
  <c r="AA2098" i="16" s="1"/>
  <c r="AB2099" i="16"/>
  <c r="AA2099" i="16" s="1"/>
  <c r="AB2100" i="16"/>
  <c r="AB2101" i="16"/>
  <c r="AA2101" i="16" s="1"/>
  <c r="AB2102" i="16"/>
  <c r="AA2102" i="16" s="1"/>
  <c r="AB2103" i="16"/>
  <c r="AA2103" i="16" s="1"/>
  <c r="AB2104" i="16"/>
  <c r="AB2105" i="16"/>
  <c r="E2105" i="16" s="1"/>
  <c r="AB2106" i="16"/>
  <c r="AA2106" i="16" s="1"/>
  <c r="AB2107" i="16"/>
  <c r="AA2107" i="16" s="1"/>
  <c r="AB2108" i="16"/>
  <c r="D2108" i="16" s="1"/>
  <c r="AB2109" i="16"/>
  <c r="AB2110" i="16"/>
  <c r="AA2110" i="16" s="1"/>
  <c r="AB2111" i="16"/>
  <c r="AA2111" i="16" s="1"/>
  <c r="AB2112" i="16"/>
  <c r="AA2112" i="16" s="1"/>
  <c r="AB2113" i="16"/>
  <c r="AA2113" i="16" s="1"/>
  <c r="AB2114" i="16"/>
  <c r="AA2114" i="16" s="1"/>
  <c r="AB2115" i="16"/>
  <c r="AA2115" i="16" s="1"/>
  <c r="AB2116" i="16"/>
  <c r="AB2117" i="16"/>
  <c r="AA2117" i="16" s="1"/>
  <c r="AB2118" i="16"/>
  <c r="AB2119" i="16"/>
  <c r="AA2119" i="16" s="1"/>
  <c r="AB2120" i="16"/>
  <c r="AA2120" i="16" s="1"/>
  <c r="AB2121" i="16"/>
  <c r="AA2121" i="16" s="1"/>
  <c r="AB2122" i="16"/>
  <c r="AB2123" i="16"/>
  <c r="AA2123" i="16" s="1"/>
  <c r="AB2124" i="16"/>
  <c r="AA2124" i="16" s="1"/>
  <c r="AB2125" i="16"/>
  <c r="AB2126" i="16"/>
  <c r="AA2126" i="16" s="1"/>
  <c r="AB2127" i="16"/>
  <c r="AA2127" i="16" s="1"/>
  <c r="AB2128" i="16"/>
  <c r="AA2128" i="16" s="1"/>
  <c r="AB2129" i="16"/>
  <c r="AB2130" i="16"/>
  <c r="AA2130" i="16" s="1"/>
  <c r="AB2131" i="16"/>
  <c r="AA2131" i="16" s="1"/>
  <c r="AB2132" i="16"/>
  <c r="AA2132" i="16" s="1"/>
  <c r="AB2133" i="16"/>
  <c r="AA2133" i="16" s="1"/>
  <c r="AB2134" i="16"/>
  <c r="AA2134" i="16" s="1"/>
  <c r="AB2135" i="16"/>
  <c r="AA2135" i="16" s="1"/>
  <c r="AB2136" i="16"/>
  <c r="D2136" i="16" s="1"/>
  <c r="AB2137" i="16"/>
  <c r="D2137" i="16" s="1"/>
  <c r="AB2138" i="16"/>
  <c r="AA2138" i="16" s="1"/>
  <c r="AB2139" i="16"/>
  <c r="AA2139" i="16" s="1"/>
  <c r="AB2140" i="16"/>
  <c r="AB2141" i="16"/>
  <c r="AA2141" i="16" s="1"/>
  <c r="AB2142" i="16"/>
  <c r="AB2143" i="16"/>
  <c r="AB2144" i="16"/>
  <c r="AA2144" i="16" s="1"/>
  <c r="AB2145" i="16"/>
  <c r="D2145" i="16" s="1"/>
  <c r="AB2146" i="16"/>
  <c r="AA2146" i="16" s="1"/>
  <c r="AB2147" i="16"/>
  <c r="AA2147" i="16" s="1"/>
  <c r="AB2148" i="16"/>
  <c r="AA2148" i="16" s="1"/>
  <c r="AB2149" i="16"/>
  <c r="G2149" i="16" s="1"/>
  <c r="AB2150" i="16"/>
  <c r="AA2150" i="16" s="1"/>
  <c r="AB2151" i="16"/>
  <c r="AA2151" i="16" s="1"/>
  <c r="AB2152" i="16"/>
  <c r="AA2152" i="16" s="1"/>
  <c r="AB2153" i="16"/>
  <c r="AA2153" i="16" s="1"/>
  <c r="AB2154" i="16"/>
  <c r="AB2155" i="16"/>
  <c r="AA2155" i="16" s="1"/>
  <c r="AB2156" i="16"/>
  <c r="AA2156" i="16" s="1"/>
  <c r="AB2157" i="16"/>
  <c r="AB2158" i="16"/>
  <c r="AA2158" i="16" s="1"/>
  <c r="AB2159" i="16"/>
  <c r="AA2159" i="16" s="1"/>
  <c r="AB2160" i="16"/>
  <c r="AA2160" i="16" s="1"/>
  <c r="AB2161" i="16"/>
  <c r="AB2162" i="16"/>
  <c r="AB2163" i="16"/>
  <c r="AA2163" i="16" s="1"/>
  <c r="AB2164" i="16"/>
  <c r="AA2164" i="16" s="1"/>
  <c r="AB2165" i="16"/>
  <c r="AA2165" i="16" s="1"/>
  <c r="AB2166" i="16"/>
  <c r="AA2166" i="16" s="1"/>
  <c r="AB2167" i="16"/>
  <c r="G2167" i="16" s="1"/>
  <c r="AB2168" i="16"/>
  <c r="AA2168" i="16" s="1"/>
  <c r="AB2169" i="16"/>
  <c r="AA2169" i="16" s="1"/>
  <c r="AB2170" i="16"/>
  <c r="AB2171" i="16"/>
  <c r="AA2171" i="16" s="1"/>
  <c r="AB2172" i="16"/>
  <c r="AA2172" i="16" s="1"/>
  <c r="AB2173" i="16"/>
  <c r="AA2173" i="16" s="1"/>
  <c r="AB2174" i="16"/>
  <c r="AB2175" i="16"/>
  <c r="AA2175" i="16" s="1"/>
  <c r="AB2176" i="16"/>
  <c r="AA2176" i="16" s="1"/>
  <c r="AB2177" i="16"/>
  <c r="D2177" i="16" s="1"/>
  <c r="AB2178" i="16"/>
  <c r="AB2179" i="16"/>
  <c r="AB2180" i="16"/>
  <c r="AA2180" i="16" s="1"/>
  <c r="AB2181" i="16"/>
  <c r="AA2181" i="16" s="1"/>
  <c r="AB2182" i="16"/>
  <c r="AB2183" i="16"/>
  <c r="B2183" i="16" s="1"/>
  <c r="AB2184" i="16"/>
  <c r="AA2184" i="16" s="1"/>
  <c r="AB2185" i="16"/>
  <c r="B2185" i="16" s="1"/>
  <c r="C2185" i="16" s="1"/>
  <c r="J2185" i="16" s="1"/>
  <c r="AB2186" i="16"/>
  <c r="AA2186" i="16" s="1"/>
  <c r="AB2187" i="16"/>
  <c r="AA2187" i="16" s="1"/>
  <c r="AB2188" i="16"/>
  <c r="AA2188" i="16" s="1"/>
  <c r="AB2189" i="16"/>
  <c r="AA2189" i="16" s="1"/>
  <c r="AB2190" i="16"/>
  <c r="G2190" i="16" s="1"/>
  <c r="AB2191" i="16"/>
  <c r="AB2192" i="16"/>
  <c r="AB2193" i="16"/>
  <c r="AA2193" i="16" s="1"/>
  <c r="AB2194" i="16"/>
  <c r="AB2195" i="16"/>
  <c r="AA2195" i="16" s="1"/>
  <c r="AB2196" i="16"/>
  <c r="AA2196" i="16" s="1"/>
  <c r="AB2197" i="16"/>
  <c r="AB2198" i="16"/>
  <c r="AA2198" i="16" s="1"/>
  <c r="AB2199" i="16"/>
  <c r="AA2199" i="16" s="1"/>
  <c r="AB2200" i="16"/>
  <c r="D2200" i="16" s="1"/>
  <c r="AB2201" i="16"/>
  <c r="D2201" i="16" s="1"/>
  <c r="AB2202" i="16"/>
  <c r="AA2202" i="16" s="1"/>
  <c r="AB2203" i="16"/>
  <c r="AA2203" i="16" s="1"/>
  <c r="AB2204" i="16"/>
  <c r="AA2204" i="16" s="1"/>
  <c r="AB2205" i="16"/>
  <c r="AB2206" i="16"/>
  <c r="AB2207" i="16"/>
  <c r="D2207" i="16" s="1"/>
  <c r="AB2208" i="16"/>
  <c r="AA2208" i="16" s="1"/>
  <c r="AB2209" i="16"/>
  <c r="AA2209" i="16" s="1"/>
  <c r="AB2210" i="16"/>
  <c r="AA2210" i="16" s="1"/>
  <c r="AB2211" i="16"/>
  <c r="AA2211" i="16" s="1"/>
  <c r="AB2212" i="16"/>
  <c r="D2212" i="16" s="1"/>
  <c r="AB2213" i="16"/>
  <c r="AA2213" i="16" s="1"/>
  <c r="AB2214" i="16"/>
  <c r="AA2214" i="16" s="1"/>
  <c r="AB2215" i="16"/>
  <c r="AA2215" i="16" s="1"/>
  <c r="AB2216" i="16"/>
  <c r="AA2216" i="16" s="1"/>
  <c r="AB2217" i="16"/>
  <c r="AA2217" i="16" s="1"/>
  <c r="AB2218" i="16"/>
  <c r="AA2218" i="16" s="1"/>
  <c r="AB2219" i="16"/>
  <c r="AA2219" i="16" s="1"/>
  <c r="AB2220" i="16"/>
  <c r="AA2220" i="16" s="1"/>
  <c r="AB2221" i="16"/>
  <c r="G2221" i="16" s="1"/>
  <c r="AB2222" i="16"/>
  <c r="AA2222" i="16" s="1"/>
  <c r="AB2223" i="16"/>
  <c r="AB2224" i="16"/>
  <c r="AA2224" i="16" s="1"/>
  <c r="AB2225" i="16"/>
  <c r="AA2225" i="16" s="1"/>
  <c r="AB2226" i="16"/>
  <c r="AB2227" i="16"/>
  <c r="AA2227" i="16" s="1"/>
  <c r="AB2228" i="16"/>
  <c r="AA2228" i="16" s="1"/>
  <c r="AB2229" i="16"/>
  <c r="G2229" i="16" s="1"/>
  <c r="AB2230" i="16"/>
  <c r="AB2231" i="16"/>
  <c r="AA2231" i="16" s="1"/>
  <c r="AB2232" i="16"/>
  <c r="AA2232" i="16" s="1"/>
  <c r="AB2233" i="16"/>
  <c r="AB2234" i="16"/>
  <c r="AA2234" i="16" s="1"/>
  <c r="AB2235" i="16"/>
  <c r="G2235" i="16" s="1"/>
  <c r="AB2236" i="16"/>
  <c r="AA2236" i="16" s="1"/>
  <c r="AB2237" i="16"/>
  <c r="AA2237" i="16" s="1"/>
  <c r="AB2238" i="16"/>
  <c r="AB2239" i="16"/>
  <c r="AA2239" i="16" s="1"/>
  <c r="AB2240" i="16"/>
  <c r="AB2241" i="16"/>
  <c r="AA2241" i="16" s="1"/>
  <c r="AB2242" i="16"/>
  <c r="G2242" i="16" s="1"/>
  <c r="AB2243" i="16"/>
  <c r="AA2243" i="16" s="1"/>
  <c r="AB2244" i="16"/>
  <c r="AA2244" i="16" s="1"/>
  <c r="AB2245" i="16"/>
  <c r="AB2246" i="16"/>
  <c r="AB2247" i="16"/>
  <c r="D2247" i="16" s="1"/>
  <c r="AB2248" i="16"/>
  <c r="AA2248" i="16" s="1"/>
  <c r="AB2249" i="16"/>
  <c r="AA2249" i="16" s="1"/>
  <c r="AB2250" i="16"/>
  <c r="AB2251" i="16"/>
  <c r="AA2251" i="16" s="1"/>
  <c r="AB2252" i="16"/>
  <c r="AB2253" i="16"/>
  <c r="AA2253" i="16" s="1"/>
  <c r="AB2254" i="16"/>
  <c r="AB2255" i="16"/>
  <c r="AB2256" i="16"/>
  <c r="AA2256" i="16" s="1"/>
  <c r="AB2257" i="16"/>
  <c r="D2257" i="16" s="1"/>
  <c r="AB2258" i="16"/>
  <c r="AA2258" i="16" s="1"/>
  <c r="AB2259" i="16"/>
  <c r="AA2259" i="16" s="1"/>
  <c r="AB2260" i="16"/>
  <c r="AA2260" i="16" s="1"/>
  <c r="AB2261" i="16"/>
  <c r="AB2262" i="16"/>
  <c r="AA2262" i="16" s="1"/>
  <c r="AB2263" i="16"/>
  <c r="AB2264" i="16"/>
  <c r="AA2264" i="16" s="1"/>
  <c r="AB2265" i="16"/>
  <c r="AA2265" i="16" s="1"/>
  <c r="AB2266" i="16"/>
  <c r="AB2267" i="16"/>
  <c r="AA2267" i="16" s="1"/>
  <c r="AB2268" i="16"/>
  <c r="AA2268" i="16" s="1"/>
  <c r="AB2269" i="16"/>
  <c r="AB2270" i="16"/>
  <c r="AA2270" i="16" s="1"/>
  <c r="AB2271" i="16"/>
  <c r="AA2271" i="16" s="1"/>
  <c r="AB2272" i="16"/>
  <c r="AA2272" i="16" s="1"/>
  <c r="AB2273" i="16"/>
  <c r="AA2273" i="16" s="1"/>
  <c r="AB2274" i="16"/>
  <c r="AB2275" i="16"/>
  <c r="AA2275" i="16" s="1"/>
  <c r="AB2276" i="16"/>
  <c r="AA2276" i="16" s="1"/>
  <c r="AB2277" i="16"/>
  <c r="AA2277" i="16" s="1"/>
  <c r="AB2278" i="16"/>
  <c r="AA2278" i="16" s="1"/>
  <c r="AB2279" i="16"/>
  <c r="AA2279" i="16" s="1"/>
  <c r="AB2280" i="16"/>
  <c r="AA2280" i="16" s="1"/>
  <c r="AB2281" i="16"/>
  <c r="AB2282" i="16"/>
  <c r="AA2282" i="16" s="1"/>
  <c r="AB2283" i="16"/>
  <c r="AB2284" i="16"/>
  <c r="AA2284" i="16" s="1"/>
  <c r="AB2285" i="16"/>
  <c r="AA2285" i="16" s="1"/>
  <c r="AB2286" i="16"/>
  <c r="G2286" i="16" s="1"/>
  <c r="AB2287" i="16"/>
  <c r="AA2287" i="16" s="1"/>
  <c r="AB2288" i="16"/>
  <c r="AA2288" i="16" s="1"/>
  <c r="AB2289" i="16"/>
  <c r="AB2290" i="16"/>
  <c r="AB2291" i="16"/>
  <c r="AA2291" i="16" s="1"/>
  <c r="AB2292" i="16"/>
  <c r="AA2292" i="16" s="1"/>
  <c r="AB2293" i="16"/>
  <c r="AA2293" i="16" s="1"/>
  <c r="AB2294" i="16"/>
  <c r="AA2294" i="16" s="1"/>
  <c r="AB2295" i="16"/>
  <c r="AA2295" i="16" s="1"/>
  <c r="AB2296" i="16"/>
  <c r="AA2296" i="16" s="1"/>
  <c r="AB2297" i="16"/>
  <c r="AA2297" i="16" s="1"/>
  <c r="AB2298" i="16"/>
  <c r="B2298" i="16" s="1"/>
  <c r="AB2299" i="16"/>
  <c r="AA2299" i="16" s="1"/>
  <c r="AB2300" i="16"/>
  <c r="AA2300" i="16" s="1"/>
  <c r="AB2301" i="16"/>
  <c r="AB2302" i="16"/>
  <c r="AA2302" i="16" s="1"/>
  <c r="AB2303" i="16"/>
  <c r="AA2303" i="16" s="1"/>
  <c r="AB2304" i="16"/>
  <c r="G2304" i="16" s="1"/>
  <c r="AB2305" i="16"/>
  <c r="G2305" i="16" s="1"/>
  <c r="AB2306" i="16"/>
  <c r="AB2307" i="16"/>
  <c r="AA2307" i="16" s="1"/>
  <c r="AB2308" i="16"/>
  <c r="AB2309" i="16"/>
  <c r="D2309" i="16" s="1"/>
  <c r="AB2310" i="16"/>
  <c r="AA2310" i="16" s="1"/>
  <c r="AB2311" i="16"/>
  <c r="AA2311" i="16" s="1"/>
  <c r="AB2312" i="16"/>
  <c r="AB2313" i="16"/>
  <c r="AA2313" i="16" s="1"/>
  <c r="AB2314" i="16"/>
  <c r="AA2314" i="16" s="1"/>
  <c r="AB2315" i="16"/>
  <c r="AA2315" i="16" s="1"/>
  <c r="AB2316" i="16"/>
  <c r="AA2316" i="16" s="1"/>
  <c r="AB2317" i="16"/>
  <c r="AA2317" i="16" s="1"/>
  <c r="AB2318" i="16"/>
  <c r="AA2318" i="16" s="1"/>
  <c r="AB2319" i="16"/>
  <c r="AA2319" i="16" s="1"/>
  <c r="AB2320" i="16"/>
  <c r="AA2320" i="16" s="1"/>
  <c r="AB2321" i="16"/>
  <c r="AA2321" i="16" s="1"/>
  <c r="AB2322" i="16"/>
  <c r="AB2323" i="16"/>
  <c r="AA2323" i="16" s="1"/>
  <c r="AB2324" i="16"/>
  <c r="AA2324" i="16" s="1"/>
  <c r="AB2325" i="16"/>
  <c r="AA2325" i="16" s="1"/>
  <c r="AB2326" i="16"/>
  <c r="AB2327" i="16"/>
  <c r="AA2327" i="16" s="1"/>
  <c r="AB2328" i="16"/>
  <c r="D2328" i="16" s="1"/>
  <c r="AB2329" i="16"/>
  <c r="AA2329" i="16" s="1"/>
  <c r="AB2330" i="16"/>
  <c r="AA2330" i="16" s="1"/>
  <c r="AB2331" i="16"/>
  <c r="AB2332" i="16"/>
  <c r="AB2333" i="16"/>
  <c r="D2333" i="16" s="1"/>
  <c r="AB2334" i="16"/>
  <c r="AA2334" i="16" s="1"/>
  <c r="AB2335" i="16"/>
  <c r="G2335" i="16" s="1"/>
  <c r="AB2336" i="16"/>
  <c r="AA2336" i="16" s="1"/>
  <c r="AB2337" i="16"/>
  <c r="AA2337" i="16" s="1"/>
  <c r="AB2338" i="16"/>
  <c r="AA2338" i="16" s="1"/>
  <c r="AB2339" i="16"/>
  <c r="AA2339" i="16" s="1"/>
  <c r="AB2340" i="16"/>
  <c r="AA2340" i="16" s="1"/>
  <c r="AB2341" i="16"/>
  <c r="AA2341" i="16" s="1"/>
  <c r="AB2342" i="16"/>
  <c r="AA2342" i="16" s="1"/>
  <c r="AB2343" i="16"/>
  <c r="AA2343" i="16" s="1"/>
  <c r="AB2344" i="16"/>
  <c r="AA2344" i="16" s="1"/>
  <c r="AB2345" i="16"/>
  <c r="AA2345" i="16" s="1"/>
  <c r="AB2346" i="16"/>
  <c r="AA2346" i="16" s="1"/>
  <c r="AB2347" i="16"/>
  <c r="D2347" i="16" s="1"/>
  <c r="AB2348" i="16"/>
  <c r="AA2348" i="16" s="1"/>
  <c r="AB2349" i="16"/>
  <c r="AB2350" i="16"/>
  <c r="AB2351" i="16"/>
  <c r="AA2351" i="16" s="1"/>
  <c r="AB2352" i="16"/>
  <c r="AA2352" i="16" s="1"/>
  <c r="AB2353" i="16"/>
  <c r="B2353" i="16" s="1"/>
  <c r="AB2354" i="16"/>
  <c r="AB2355" i="16"/>
  <c r="AA2355" i="16" s="1"/>
  <c r="AB2356" i="16"/>
  <c r="AA2356" i="16" s="1"/>
  <c r="AB2357" i="16"/>
  <c r="AB2358" i="16"/>
  <c r="AB2359" i="16"/>
  <c r="AA2359" i="16" s="1"/>
  <c r="AB2360" i="16"/>
  <c r="AA2360" i="16" s="1"/>
  <c r="AB2361" i="16"/>
  <c r="AB2362" i="16"/>
  <c r="AA2362" i="16" s="1"/>
  <c r="AB2363" i="16"/>
  <c r="AA2363" i="16" s="1"/>
  <c r="AB2364" i="16"/>
  <c r="AB2365" i="16"/>
  <c r="AA2365" i="16" s="1"/>
  <c r="AB2366" i="16"/>
  <c r="AA2366" i="16" s="1"/>
  <c r="AB2367" i="16"/>
  <c r="AA2367" i="16" s="1"/>
  <c r="AB2368" i="16"/>
  <c r="G2368" i="16" s="1"/>
  <c r="AB2369" i="16"/>
  <c r="AA2369" i="16" s="1"/>
  <c r="AB2370" i="16"/>
  <c r="AA2370" i="16" s="1"/>
  <c r="AB2371" i="16"/>
  <c r="AB2372" i="16"/>
  <c r="D2372" i="16" s="1"/>
  <c r="AB2373" i="16"/>
  <c r="AB2374" i="16"/>
  <c r="AA2374" i="16" s="1"/>
  <c r="AB2375" i="16"/>
  <c r="AA2375" i="16" s="1"/>
  <c r="AB2376" i="16"/>
  <c r="AB2377" i="16"/>
  <c r="E2377" i="16" s="1"/>
  <c r="AB2378" i="16"/>
  <c r="H2378" i="16" s="1"/>
  <c r="AB2379" i="16"/>
  <c r="AA2379" i="16" s="1"/>
  <c r="AB2380" i="16"/>
  <c r="D2380" i="16" s="1"/>
  <c r="AB2381" i="16"/>
  <c r="AA2381" i="16" s="1"/>
  <c r="AB2382" i="16"/>
  <c r="AA2382" i="16" s="1"/>
  <c r="AB2383" i="16"/>
  <c r="AA2383" i="16" s="1"/>
  <c r="AB2384" i="16"/>
  <c r="AA2384" i="16" s="1"/>
  <c r="AB2385" i="16"/>
  <c r="AA2385" i="16" s="1"/>
  <c r="AB2386" i="16"/>
  <c r="D2386" i="16" s="1"/>
  <c r="AB2387" i="16"/>
  <c r="D2387" i="16" s="1"/>
  <c r="AB2388" i="16"/>
  <c r="AA2388" i="16" s="1"/>
  <c r="AB2389" i="16"/>
  <c r="AA2389" i="16" s="1"/>
  <c r="AB2390" i="16"/>
  <c r="AA2390" i="16" s="1"/>
  <c r="AB2391" i="16"/>
  <c r="AA2391" i="16" s="1"/>
  <c r="AB2392" i="16"/>
  <c r="G2392" i="16" s="1"/>
  <c r="AB2393" i="16"/>
  <c r="D2393" i="16" s="1"/>
  <c r="AB2394" i="16"/>
  <c r="AA2394" i="16" s="1"/>
  <c r="AB2395" i="16"/>
  <c r="AA2395" i="16" s="1"/>
  <c r="AB2396" i="16"/>
  <c r="AA2396" i="16" s="1"/>
  <c r="AB2397" i="16"/>
  <c r="AB2398" i="16"/>
  <c r="AA2398" i="16" s="1"/>
  <c r="AB2399" i="16"/>
  <c r="AA2399" i="16" s="1"/>
  <c r="AB2400" i="16"/>
  <c r="AA2400" i="16" s="1"/>
  <c r="AB2401" i="16"/>
  <c r="G2401" i="16" s="1"/>
  <c r="AB2402" i="16"/>
  <c r="AA2402" i="16" s="1"/>
  <c r="AB2403" i="16"/>
  <c r="G2403" i="16" s="1"/>
  <c r="AB2404" i="16"/>
  <c r="AB2405" i="16"/>
  <c r="AA2405" i="16" s="1"/>
  <c r="AB2406" i="16"/>
  <c r="AB2407" i="16"/>
  <c r="D2407" i="16" s="1"/>
  <c r="AB2408" i="16"/>
  <c r="AA2408" i="16" s="1"/>
  <c r="AB2409" i="16"/>
  <c r="AA2409" i="16" s="1"/>
  <c r="AB2410" i="16"/>
  <c r="AB2411" i="16"/>
  <c r="AB2412" i="16"/>
  <c r="AA2412" i="16" s="1"/>
  <c r="AB2413" i="16"/>
  <c r="AA2413" i="16" s="1"/>
  <c r="AB2414" i="16"/>
  <c r="D2414" i="16" s="1"/>
  <c r="AB2415" i="16"/>
  <c r="AA2415" i="16" s="1"/>
  <c r="AB2416" i="16"/>
  <c r="AA2416" i="16" s="1"/>
  <c r="AB2417" i="16"/>
  <c r="G2417" i="16" s="1"/>
  <c r="AB2418" i="16"/>
  <c r="AA2418" i="16" s="1"/>
  <c r="AB2419" i="16"/>
  <c r="AA2419" i="16" s="1"/>
  <c r="AB2420" i="16"/>
  <c r="AB2421" i="16"/>
  <c r="AA2421" i="16" s="1"/>
  <c r="AB2422" i="16"/>
  <c r="AA2422" i="16" s="1"/>
  <c r="AB2423" i="16"/>
  <c r="AA2423" i="16" s="1"/>
  <c r="AB2424" i="16"/>
  <c r="AA2424" i="16" s="1"/>
  <c r="AB2425" i="16"/>
  <c r="AA2425" i="16" s="1"/>
  <c r="AB2426" i="16"/>
  <c r="AA2426" i="16" s="1"/>
  <c r="AB2427" i="16"/>
  <c r="AB2428" i="16"/>
  <c r="G2428" i="16" s="1"/>
  <c r="AB2429" i="16"/>
  <c r="E2429" i="16" s="1"/>
  <c r="AB2430" i="16"/>
  <c r="AA2430" i="16" s="1"/>
  <c r="AB2431" i="16"/>
  <c r="AA2431" i="16" s="1"/>
  <c r="AB2432" i="16"/>
  <c r="AA2432" i="16" s="1"/>
  <c r="AB2433" i="16"/>
  <c r="AA2433" i="16" s="1"/>
  <c r="AB2434" i="16"/>
  <c r="AB2435" i="16"/>
  <c r="AB2436" i="16"/>
  <c r="E2436" i="16" s="1"/>
  <c r="AB2437" i="16"/>
  <c r="AA2437" i="16" s="1"/>
  <c r="AB2438" i="16"/>
  <c r="AA2438" i="16" s="1"/>
  <c r="AB2439" i="16"/>
  <c r="AA2439" i="16" s="1"/>
  <c r="AB2440" i="16"/>
  <c r="AB2441" i="16"/>
  <c r="G2441" i="16" s="1"/>
  <c r="AB2442" i="16"/>
  <c r="AA2442" i="16" s="1"/>
  <c r="AB2443" i="16"/>
  <c r="AA2443" i="16" s="1"/>
  <c r="AB2444" i="16"/>
  <c r="AA2444" i="16" s="1"/>
  <c r="AB2445" i="16"/>
  <c r="AA2445" i="16" s="1"/>
  <c r="AB2446" i="16"/>
  <c r="AA2446" i="16" s="1"/>
  <c r="AB2447" i="16"/>
  <c r="AB2448" i="16"/>
  <c r="AA2448" i="16" s="1"/>
  <c r="AB2449" i="16"/>
  <c r="AA2449" i="16" s="1"/>
  <c r="AB2450" i="16"/>
  <c r="D2450" i="16" s="1"/>
  <c r="AB2451" i="16"/>
  <c r="AA2451" i="16" s="1"/>
  <c r="AB2452" i="16"/>
  <c r="AA2452" i="16" s="1"/>
  <c r="AB2453" i="16"/>
  <c r="AA2453" i="16" s="1"/>
  <c r="AB2454" i="16"/>
  <c r="AA2454" i="16" s="1"/>
  <c r="AB2455" i="16"/>
  <c r="E2455" i="16" s="1"/>
  <c r="AB2456" i="16"/>
  <c r="AA2456" i="16" s="1"/>
  <c r="AB2457" i="16"/>
  <c r="AA2457" i="16" s="1"/>
  <c r="AB2458" i="16"/>
  <c r="AB2459" i="16"/>
  <c r="AA2459" i="16" s="1"/>
  <c r="AB2460" i="16"/>
  <c r="AA2460" i="16" s="1"/>
  <c r="AB2461" i="16"/>
  <c r="AA2461" i="16" s="1"/>
  <c r="AB2462" i="16"/>
  <c r="AB2463" i="16"/>
  <c r="AA2463" i="16" s="1"/>
  <c r="AB2464" i="16"/>
  <c r="AA2464" i="16" s="1"/>
  <c r="AB2465" i="16"/>
  <c r="AA2465" i="16" s="1"/>
  <c r="AB2466" i="16"/>
  <c r="AA2466" i="16" s="1"/>
  <c r="AB2467" i="16"/>
  <c r="AA2467" i="16" s="1"/>
  <c r="AB2468" i="16"/>
  <c r="AA2468" i="16" s="1"/>
  <c r="AB2469" i="16"/>
  <c r="AA2469" i="16" s="1"/>
  <c r="AB2470" i="16"/>
  <c r="AA2470" i="16" s="1"/>
  <c r="AB2471" i="16"/>
  <c r="AA2471" i="16" s="1"/>
  <c r="AB2472" i="16"/>
  <c r="D2472" i="16" s="1"/>
  <c r="AB2473" i="16"/>
  <c r="AA2473" i="16" s="1"/>
  <c r="AB2474" i="16"/>
  <c r="AB2475" i="16"/>
  <c r="AA2475" i="16" s="1"/>
  <c r="AB2476" i="16"/>
  <c r="AA2476" i="16" s="1"/>
  <c r="AB2477" i="16"/>
  <c r="AA2477" i="16" s="1"/>
  <c r="AB2478" i="16"/>
  <c r="AB2479" i="16"/>
  <c r="AA2479" i="16" s="1"/>
  <c r="AB2480" i="16"/>
  <c r="AA2480" i="16" s="1"/>
  <c r="AB2481" i="16"/>
  <c r="AA2481" i="16" s="1"/>
  <c r="AB2482" i="16"/>
  <c r="AA2482" i="16" s="1"/>
  <c r="AB2483" i="16"/>
  <c r="AA2483" i="16" s="1"/>
  <c r="AB2484" i="16"/>
  <c r="G2484" i="16" s="1"/>
  <c r="AB2485" i="16"/>
  <c r="AA2485" i="16" s="1"/>
  <c r="AB2486" i="16"/>
  <c r="G2486" i="16" s="1"/>
  <c r="AB2487" i="16"/>
  <c r="AA2487" i="16" s="1"/>
  <c r="AB2488" i="16"/>
  <c r="AA2488" i="16" s="1"/>
  <c r="AB2489" i="16"/>
  <c r="AA2489" i="16" s="1"/>
  <c r="AB2490" i="16"/>
  <c r="AA2490" i="16" s="1"/>
  <c r="AB2491" i="16"/>
  <c r="AB2492" i="16"/>
  <c r="AB2493" i="16"/>
  <c r="D2493" i="16" s="1"/>
  <c r="AB2494" i="16"/>
  <c r="AA2494" i="16" s="1"/>
  <c r="AB2495" i="16"/>
  <c r="AA2495" i="16" s="1"/>
  <c r="AB2496" i="16"/>
  <c r="AB2497" i="16"/>
  <c r="AA2497" i="16" s="1"/>
  <c r="AB2498" i="16"/>
  <c r="AA2498" i="16" s="1"/>
  <c r="AB2499" i="16"/>
  <c r="AB2500" i="16"/>
  <c r="AA2500" i="16" s="1"/>
  <c r="AB2501" i="16"/>
  <c r="AB2502" i="16"/>
  <c r="D2502" i="16" s="1"/>
  <c r="AB2503" i="16"/>
  <c r="AA2503" i="16" s="1"/>
  <c r="AB2504" i="16"/>
  <c r="AA2504" i="16" s="1"/>
  <c r="AB2505" i="16"/>
  <c r="AA2505" i="16" s="1"/>
  <c r="AB2506" i="16"/>
  <c r="AB2507" i="16"/>
  <c r="AA2507" i="16" s="1"/>
  <c r="AB2508" i="16"/>
  <c r="AB2509" i="16"/>
  <c r="AA2509" i="16" s="1"/>
  <c r="AB2510" i="16"/>
  <c r="D2510" i="16" s="1"/>
  <c r="AB2511" i="16"/>
  <c r="D2511" i="16" s="1"/>
  <c r="AB2512" i="16"/>
  <c r="AB2513" i="16"/>
  <c r="AA2513" i="16" s="1"/>
  <c r="AB2514" i="16"/>
  <c r="D2514" i="16" s="1"/>
  <c r="AB2515" i="16"/>
  <c r="D2515" i="16" s="1"/>
  <c r="AB2516" i="16"/>
  <c r="AA2516" i="16" s="1"/>
  <c r="AB2517" i="16"/>
  <c r="AA2517" i="16" s="1"/>
  <c r="AB2518" i="16"/>
  <c r="AA2518" i="16" s="1"/>
  <c r="AB2519" i="16"/>
  <c r="AA2519" i="16" s="1"/>
  <c r="AB2520" i="16"/>
  <c r="AA2520" i="16" s="1"/>
  <c r="AB2521" i="16"/>
  <c r="AA2521" i="16" s="1"/>
  <c r="AB2522" i="16"/>
  <c r="AA2522" i="16" s="1"/>
  <c r="AB2523" i="16"/>
  <c r="AB2524" i="16"/>
  <c r="AA2524" i="16" s="1"/>
  <c r="AB2525" i="16"/>
  <c r="AA2525" i="16" s="1"/>
  <c r="AB2526" i="16"/>
  <c r="AA2526" i="16" s="1"/>
  <c r="AB2527" i="16"/>
  <c r="AA2527" i="16" s="1"/>
  <c r="AB2528" i="16"/>
  <c r="AA2528" i="16" s="1"/>
  <c r="AB2529" i="16"/>
  <c r="AA2529" i="16" s="1"/>
  <c r="AB2530" i="16"/>
  <c r="AA2530" i="16" s="1"/>
  <c r="AB2531" i="16"/>
  <c r="AA2531" i="16" s="1"/>
  <c r="AB2532" i="16"/>
  <c r="AA2532" i="16" s="1"/>
  <c r="AB2533" i="16"/>
  <c r="AA2533" i="16" s="1"/>
  <c r="AB2534" i="16"/>
  <c r="G2534" i="16" s="1"/>
  <c r="AB2535" i="16"/>
  <c r="AA2535" i="16" s="1"/>
  <c r="AB2536" i="16"/>
  <c r="D2536" i="16" s="1"/>
  <c r="AB2537" i="16"/>
  <c r="D2537" i="16" s="1"/>
  <c r="AB2538" i="16"/>
  <c r="AA2538" i="16" s="1"/>
  <c r="AB2539" i="16"/>
  <c r="AB2540" i="16"/>
  <c r="AA2540" i="16" s="1"/>
  <c r="AB2541" i="16"/>
  <c r="AB2542" i="16"/>
  <c r="AA2542" i="16" s="1"/>
  <c r="AB2543" i="16"/>
  <c r="AA2543" i="16" s="1"/>
  <c r="AB2544" i="16"/>
  <c r="AA2544" i="16" s="1"/>
  <c r="AB2545" i="16"/>
  <c r="D2545" i="16" s="1"/>
  <c r="AB2546" i="16"/>
  <c r="AA2546" i="16" s="1"/>
  <c r="AB2547" i="16"/>
  <c r="AB2548" i="16"/>
  <c r="AA2548" i="16" s="1"/>
  <c r="AB2549" i="16"/>
  <c r="AA2549" i="16" s="1"/>
  <c r="AB2550" i="16"/>
  <c r="AA2550" i="16" s="1"/>
  <c r="AB2551" i="16"/>
  <c r="AA2551" i="16" s="1"/>
  <c r="AB2552" i="16"/>
  <c r="AA2552" i="16" s="1"/>
  <c r="AB2553" i="16"/>
  <c r="AA2553" i="16" s="1"/>
  <c r="AB2554" i="16"/>
  <c r="AA2554" i="16" s="1"/>
  <c r="AB2555" i="16"/>
  <c r="AB2556" i="16"/>
  <c r="AA2556" i="16" s="1"/>
  <c r="AB2557" i="16"/>
  <c r="AA2557" i="16" s="1"/>
  <c r="AB2558" i="16"/>
  <c r="AA2558" i="16" s="1"/>
  <c r="AB2559" i="16"/>
  <c r="D2559" i="16" s="1"/>
  <c r="AB2560" i="16"/>
  <c r="D2560" i="16" s="1"/>
  <c r="AB2561" i="16"/>
  <c r="AA2561" i="16" s="1"/>
  <c r="AB2562" i="16"/>
  <c r="D2562" i="16" s="1"/>
  <c r="AB2563" i="16"/>
  <c r="AA2563" i="16" s="1"/>
  <c r="AB2564" i="16"/>
  <c r="AA2564" i="16" s="1"/>
  <c r="AB2565" i="16"/>
  <c r="G2565" i="16" s="1"/>
  <c r="AB2566" i="16"/>
  <c r="AA2566" i="16" s="1"/>
  <c r="AB2567" i="16"/>
  <c r="AA2567" i="16" s="1"/>
  <c r="AB2568" i="16"/>
  <c r="AA2568" i="16" s="1"/>
  <c r="AB2569" i="16"/>
  <c r="AA2569" i="16" s="1"/>
  <c r="AB2570" i="16"/>
  <c r="AA2570" i="16" s="1"/>
  <c r="AB2571" i="16"/>
  <c r="AA2571" i="16" s="1"/>
  <c r="AB2572" i="16"/>
  <c r="AA2572" i="16" s="1"/>
  <c r="AB2573" i="16"/>
  <c r="AA2573" i="16" s="1"/>
  <c r="AB2574" i="16"/>
  <c r="AB2575" i="16"/>
  <c r="AA2575" i="16" s="1"/>
  <c r="AB2576" i="16"/>
  <c r="AA2576" i="16" s="1"/>
  <c r="AB2577" i="16"/>
  <c r="AA2577" i="16" s="1"/>
  <c r="AB2578" i="16"/>
  <c r="AB2579" i="16"/>
  <c r="AA2579" i="16" s="1"/>
  <c r="AB2580" i="16"/>
  <c r="AA2580" i="16" s="1"/>
  <c r="AB2581" i="16"/>
  <c r="AB2582" i="16"/>
  <c r="AB2583" i="16"/>
  <c r="AA2583" i="16" s="1"/>
  <c r="AB2584" i="16"/>
  <c r="AA2584" i="16" s="1"/>
  <c r="AB2585" i="16"/>
  <c r="AB2586" i="16"/>
  <c r="AA2586" i="16" s="1"/>
  <c r="AB2587" i="16"/>
  <c r="AB2588" i="16"/>
  <c r="AB2589" i="16"/>
  <c r="AB2590" i="16"/>
  <c r="AA2590" i="16" s="1"/>
  <c r="AB2591" i="16"/>
  <c r="AA2591" i="16" s="1"/>
  <c r="AB2592" i="16"/>
  <c r="D2592" i="16" s="1"/>
  <c r="AB2593" i="16"/>
  <c r="AB2594" i="16"/>
  <c r="AB2595" i="16"/>
  <c r="D2595" i="16" s="1"/>
  <c r="AB2596" i="16"/>
  <c r="D2596" i="16" s="1"/>
  <c r="AB2597" i="16"/>
  <c r="AA2597" i="16" s="1"/>
  <c r="AB2598" i="16"/>
  <c r="AB2599" i="16"/>
  <c r="AA2599" i="16" s="1"/>
  <c r="AB2600" i="16"/>
  <c r="AA2600" i="16" s="1"/>
  <c r="AB2601" i="16"/>
  <c r="AA2601" i="16" s="1"/>
  <c r="AB2602" i="16"/>
  <c r="G2602" i="16" s="1"/>
  <c r="AB2603" i="16"/>
  <c r="AA2603" i="16" s="1"/>
  <c r="AB2604" i="16"/>
  <c r="AA2604" i="16" s="1"/>
  <c r="AB2605" i="16"/>
  <c r="AA2605" i="16" s="1"/>
  <c r="AB2606" i="16"/>
  <c r="AA2606" i="16" s="1"/>
  <c r="AB2607" i="16"/>
  <c r="D2607" i="16" s="1"/>
  <c r="AB2608" i="16"/>
  <c r="AA2608" i="16" s="1"/>
  <c r="AB2609" i="16"/>
  <c r="AA2609" i="16" s="1"/>
  <c r="AB2610" i="16"/>
  <c r="AB2611" i="16"/>
  <c r="AA2611" i="16" s="1"/>
  <c r="AB2612" i="16"/>
  <c r="AA2612" i="16" s="1"/>
  <c r="AB2613" i="16"/>
  <c r="D2613" i="16" s="1"/>
  <c r="AB2614" i="16"/>
  <c r="AA2614" i="16" s="1"/>
  <c r="AB2615" i="16"/>
  <c r="AA2615" i="16" s="1"/>
  <c r="AB2616" i="16"/>
  <c r="AB2617" i="16"/>
  <c r="AA2617" i="16" s="1"/>
  <c r="AB2618" i="16"/>
  <c r="AA2618" i="16" s="1"/>
  <c r="AB2619" i="16"/>
  <c r="AA2619" i="16" s="1"/>
  <c r="AB2620" i="16"/>
  <c r="AA2620" i="16" s="1"/>
  <c r="AB2621" i="16"/>
  <c r="AA2621" i="16" s="1"/>
  <c r="AB2622" i="16"/>
  <c r="AA2622" i="16" s="1"/>
  <c r="AB2623" i="16"/>
  <c r="AA2623" i="16" s="1"/>
  <c r="AB2624" i="16"/>
  <c r="AA2624" i="16" s="1"/>
  <c r="AB2625" i="16"/>
  <c r="AA2625" i="16" s="1"/>
  <c r="AB2626" i="16"/>
  <c r="AA2626" i="16" s="1"/>
  <c r="AB2627" i="16"/>
  <c r="AA2627" i="16" s="1"/>
  <c r="AB2628" i="16"/>
  <c r="AB2629" i="16"/>
  <c r="G2629" i="16" s="1"/>
  <c r="AB2630" i="16"/>
  <c r="AA2630" i="16" s="1"/>
  <c r="AB2631" i="16"/>
  <c r="AA2631" i="16" s="1"/>
  <c r="AB2632" i="16"/>
  <c r="D2632" i="16" s="1"/>
  <c r="AB2633" i="16"/>
  <c r="AA2633" i="16" s="1"/>
  <c r="AB2634" i="16"/>
  <c r="G2634" i="16" s="1"/>
  <c r="AB2635" i="16"/>
  <c r="AA2635" i="16" s="1"/>
  <c r="AB2636" i="16"/>
  <c r="AA2636" i="16" s="1"/>
  <c r="AB2637" i="16"/>
  <c r="G2637" i="16" s="1"/>
  <c r="AB2638" i="16"/>
  <c r="AA2638" i="16" s="1"/>
  <c r="AB2639" i="16"/>
  <c r="AA2639" i="16" s="1"/>
  <c r="AB2640" i="16"/>
  <c r="AA2640" i="16" s="1"/>
  <c r="AB2641" i="16"/>
  <c r="AA2641" i="16" s="1"/>
  <c r="AB2642" i="16"/>
  <c r="D2642" i="16" s="1"/>
  <c r="AB2643" i="16"/>
  <c r="AA2643" i="16" s="1"/>
  <c r="AB2644" i="16"/>
  <c r="AA2644" i="16" s="1"/>
  <c r="AB2645" i="16"/>
  <c r="AA2645" i="16" s="1"/>
  <c r="AB2646" i="16"/>
  <c r="AB2647" i="16"/>
  <c r="AB2648" i="16"/>
  <c r="G2648" i="16" s="1"/>
  <c r="AB2649" i="16"/>
  <c r="AA2649" i="16" s="1"/>
  <c r="AB2650" i="16"/>
  <c r="AA2650" i="16" s="1"/>
  <c r="AB2651" i="16"/>
  <c r="AB2652" i="16"/>
  <c r="AA2652" i="16" s="1"/>
  <c r="AB2653" i="16"/>
  <c r="AA2653" i="16" s="1"/>
  <c r="AB2654" i="16"/>
  <c r="AA2654" i="16" s="1"/>
  <c r="AB2655" i="16"/>
  <c r="AA2655" i="16" s="1"/>
  <c r="AB2656" i="16"/>
  <c r="AA2656" i="16" s="1"/>
  <c r="AB2657" i="16"/>
  <c r="AA2657" i="16" s="1"/>
  <c r="AB2658" i="16"/>
  <c r="AA2658" i="16" s="1"/>
  <c r="AB2659" i="16"/>
  <c r="AA2659" i="16" s="1"/>
  <c r="AB2660" i="16"/>
  <c r="AA2660" i="16" s="1"/>
  <c r="AB2661" i="16"/>
  <c r="G2661" i="16" s="1"/>
  <c r="AB2662" i="16"/>
  <c r="AA2662" i="16" s="1"/>
  <c r="AB2663" i="16"/>
  <c r="AA2663" i="16" s="1"/>
  <c r="AB2664" i="16"/>
  <c r="AA2664" i="16" s="1"/>
  <c r="AB2665" i="16"/>
  <c r="AB2666" i="16"/>
  <c r="AA2666" i="16" s="1"/>
  <c r="AB2667" i="16"/>
  <c r="AA2667" i="16" s="1"/>
  <c r="AB2668" i="16"/>
  <c r="G2668" i="16" s="1"/>
  <c r="AB2669" i="16"/>
  <c r="AA2669" i="16" s="1"/>
  <c r="AB2670" i="16"/>
  <c r="AA2670" i="16" s="1"/>
  <c r="AB2671" i="16"/>
  <c r="AA2671" i="16" s="1"/>
  <c r="AB2672" i="16"/>
  <c r="AA2672" i="16" s="1"/>
  <c r="AB2673" i="16"/>
  <c r="AA2673" i="16" s="1"/>
  <c r="AB2674" i="16"/>
  <c r="D2674" i="16" s="1"/>
  <c r="AB2675" i="16"/>
  <c r="AA2675" i="16" s="1"/>
  <c r="AB2676" i="16"/>
  <c r="AA2676" i="16" s="1"/>
  <c r="AB2677" i="16"/>
  <c r="G2677" i="16" s="1"/>
  <c r="AB2678" i="16"/>
  <c r="B2678" i="16" s="1"/>
  <c r="AB2679" i="16"/>
  <c r="AA2679" i="16" s="1"/>
  <c r="AB2680" i="16"/>
  <c r="AA2680" i="16" s="1"/>
  <c r="AB2681" i="16"/>
  <c r="AA2681" i="16" s="1"/>
  <c r="AB2682" i="16"/>
  <c r="AA2682" i="16" s="1"/>
  <c r="AB2683" i="16"/>
  <c r="AA2683" i="16" s="1"/>
  <c r="AB2684" i="16"/>
  <c r="D2684" i="16" s="1"/>
  <c r="AB2685" i="16"/>
  <c r="AA2685" i="16" s="1"/>
  <c r="AB2686" i="16"/>
  <c r="AA2686" i="16" s="1"/>
  <c r="AB2687" i="16"/>
  <c r="AA2687" i="16" s="1"/>
  <c r="AB2688" i="16"/>
  <c r="AA2688" i="16" s="1"/>
  <c r="AB2689" i="16"/>
  <c r="AB2690" i="16"/>
  <c r="AA2690" i="16" s="1"/>
  <c r="AB2691" i="16"/>
  <c r="AA2691" i="16" s="1"/>
  <c r="AB2692" i="16"/>
  <c r="AA2692" i="16" s="1"/>
  <c r="AB2693" i="16"/>
  <c r="AA2693" i="16" s="1"/>
  <c r="AB2694" i="16"/>
  <c r="G2694" i="16" s="1"/>
  <c r="AB2695" i="16"/>
  <c r="AA2695" i="16" s="1"/>
  <c r="AB2696" i="16"/>
  <c r="AA2696" i="16" s="1"/>
  <c r="AB2697" i="16"/>
  <c r="AA2697" i="16" s="1"/>
  <c r="AB2698" i="16"/>
  <c r="AA2698" i="16" s="1"/>
  <c r="AB2699" i="16"/>
  <c r="D2699" i="16" s="1"/>
  <c r="AB2700" i="16"/>
  <c r="AA2700" i="16" s="1"/>
  <c r="AB2701" i="16"/>
  <c r="AA2701" i="16" s="1"/>
  <c r="AB2702" i="16"/>
  <c r="AA2702" i="16" s="1"/>
  <c r="AB2703" i="16"/>
  <c r="D2703" i="16" s="1"/>
  <c r="AB2704" i="16"/>
  <c r="AA2704" i="16" s="1"/>
  <c r="AB2705" i="16"/>
  <c r="AB2706" i="16"/>
  <c r="AA2706" i="16" s="1"/>
  <c r="AB2707" i="16"/>
  <c r="AA2707" i="16" s="1"/>
  <c r="AB2708" i="16"/>
  <c r="AB2709" i="16"/>
  <c r="AA2709" i="16" s="1"/>
  <c r="AB2710" i="16"/>
  <c r="B2710" i="16" s="1"/>
  <c r="AB2711" i="16"/>
  <c r="AB2712" i="16"/>
  <c r="AA2712" i="16" s="1"/>
  <c r="AB2713" i="16"/>
  <c r="G2713" i="16" s="1"/>
  <c r="AB2714" i="16"/>
  <c r="AA2714" i="16" s="1"/>
  <c r="AB2715" i="16"/>
  <c r="AA2715" i="16" s="1"/>
  <c r="AB2716" i="16"/>
  <c r="AA2716" i="16" s="1"/>
  <c r="AB2717" i="16"/>
  <c r="G2717" i="16" s="1"/>
  <c r="AB2718" i="16"/>
  <c r="AA2718" i="16" s="1"/>
  <c r="AB2719" i="16"/>
  <c r="AB2720" i="16"/>
  <c r="D2720" i="16" s="1"/>
  <c r="AB2721" i="16"/>
  <c r="AA2721" i="16" s="1"/>
  <c r="AB2722" i="16"/>
  <c r="AA2722" i="16" s="1"/>
  <c r="AB2723" i="16"/>
  <c r="AA2723" i="16" s="1"/>
  <c r="AB2724" i="16"/>
  <c r="G2724" i="16" s="1"/>
  <c r="AB2725" i="16"/>
  <c r="AA2725" i="16" s="1"/>
  <c r="AB2726" i="16"/>
  <c r="AB2727" i="16"/>
  <c r="AB2728" i="16"/>
  <c r="AA2728" i="16" s="1"/>
  <c r="AB2729" i="16"/>
  <c r="G2729" i="16" s="1"/>
  <c r="AB2730" i="16"/>
  <c r="AA2730" i="16" s="1"/>
  <c r="AB2731" i="16"/>
  <c r="AA2731" i="16" s="1"/>
  <c r="AB2732" i="16"/>
  <c r="AA2732" i="16" s="1"/>
  <c r="AB2733" i="16"/>
  <c r="AA2733" i="16" s="1"/>
  <c r="AB2734" i="16"/>
  <c r="B2734" i="16" s="1"/>
  <c r="AB2735" i="16"/>
  <c r="AA2735" i="16" s="1"/>
  <c r="AB2736" i="16"/>
  <c r="AA2736" i="16" s="1"/>
  <c r="AB2737" i="16"/>
  <c r="AA2737" i="16" s="1"/>
  <c r="AB2738" i="16"/>
  <c r="AA2738" i="16" s="1"/>
  <c r="AB2739" i="16"/>
  <c r="G2739" i="16" s="1"/>
  <c r="AB2740" i="16"/>
  <c r="AB2741" i="16"/>
  <c r="AA2741" i="16" s="1"/>
  <c r="AB2742" i="16"/>
  <c r="AA2742" i="16" s="1"/>
  <c r="AB2743" i="16"/>
  <c r="G2743" i="16" s="1"/>
  <c r="AB2744" i="16"/>
  <c r="AA2744" i="16" s="1"/>
  <c r="AB2745" i="16"/>
  <c r="G2745" i="16" s="1"/>
  <c r="AB2746" i="16"/>
  <c r="AB2747" i="16"/>
  <c r="AA2747" i="16" s="1"/>
  <c r="AB2748" i="16"/>
  <c r="AA2748" i="16" s="1"/>
  <c r="AB2749" i="16"/>
  <c r="AA2749" i="16" s="1"/>
  <c r="AB2750" i="16"/>
  <c r="AA2750" i="16" s="1"/>
  <c r="AB2751" i="16"/>
  <c r="AA2751" i="16" s="1"/>
  <c r="AB2752" i="16"/>
  <c r="AB2753" i="16"/>
  <c r="AB2754" i="16"/>
  <c r="D2754" i="16" s="1"/>
  <c r="AB2755" i="16"/>
  <c r="AA2755" i="16" s="1"/>
  <c r="AB2756" i="16"/>
  <c r="D2756" i="16" s="1"/>
  <c r="AB2757" i="16"/>
  <c r="AA2757" i="16" s="1"/>
  <c r="AB2758" i="16"/>
  <c r="AA2758" i="16" s="1"/>
  <c r="AB2759" i="16"/>
  <c r="G2759" i="16" s="1"/>
  <c r="AB2760" i="16"/>
  <c r="AA2760" i="16" s="1"/>
  <c r="AB2761" i="16"/>
  <c r="AA2761" i="16" s="1"/>
  <c r="AB2762" i="16"/>
  <c r="D2762" i="16" s="1"/>
  <c r="AB2763" i="16"/>
  <c r="AA2763" i="16" s="1"/>
  <c r="AB2764" i="16"/>
  <c r="AA2764" i="16" s="1"/>
  <c r="AB2765" i="16"/>
  <c r="AA2765" i="16" s="1"/>
  <c r="AB2766" i="16"/>
  <c r="AA2766" i="16" s="1"/>
  <c r="AB2767" i="16"/>
  <c r="D2767" i="16" s="1"/>
  <c r="AB2768" i="16"/>
  <c r="AA2768" i="16" s="1"/>
  <c r="AB2769" i="16"/>
  <c r="AA2769" i="16" s="1"/>
  <c r="AB2770" i="16"/>
  <c r="G2770" i="16" s="1"/>
  <c r="AB2771" i="16"/>
  <c r="AA2771" i="16" s="1"/>
  <c r="AB2772" i="16"/>
  <c r="AA2772" i="16" s="1"/>
  <c r="AB2773" i="16"/>
  <c r="AA2773" i="16" s="1"/>
  <c r="AB2774" i="16"/>
  <c r="AB2775" i="16"/>
  <c r="D2775" i="16" s="1"/>
  <c r="AB2776" i="16"/>
  <c r="AA2776" i="16" s="1"/>
  <c r="AB2777" i="16"/>
  <c r="AA2777" i="16" s="1"/>
  <c r="AB2778" i="16"/>
  <c r="AA2778" i="16" s="1"/>
  <c r="AB2779" i="16"/>
  <c r="AA2779" i="16" s="1"/>
  <c r="AB2780" i="16"/>
  <c r="AB2781" i="16"/>
  <c r="AA2781" i="16" s="1"/>
  <c r="AB2782" i="16"/>
  <c r="G2782" i="16" s="1"/>
  <c r="AB2783" i="16"/>
  <c r="AB2784" i="16"/>
  <c r="AA2784" i="16" s="1"/>
  <c r="AB2785" i="16"/>
  <c r="AA2785" i="16" s="1"/>
  <c r="AB2786" i="16"/>
  <c r="G2786" i="16" s="1"/>
  <c r="AB2787" i="16"/>
  <c r="AA2787" i="16" s="1"/>
  <c r="AB2788" i="16"/>
  <c r="AA2788" i="16" s="1"/>
  <c r="AB2789" i="16"/>
  <c r="AA2789" i="16" s="1"/>
  <c r="AB2790" i="16"/>
  <c r="AA2790" i="16" s="1"/>
  <c r="AB2791" i="16"/>
  <c r="AB2792" i="16"/>
  <c r="AA2792" i="16" s="1"/>
  <c r="AB2793" i="16"/>
  <c r="AA2793" i="16" s="1"/>
  <c r="AB2794" i="16"/>
  <c r="AA2794" i="16" s="1"/>
  <c r="AB2795" i="16"/>
  <c r="AA2795" i="16" s="1"/>
  <c r="AB2796" i="16"/>
  <c r="D2796" i="16" s="1"/>
  <c r="AB2797" i="16"/>
  <c r="AB2798" i="16"/>
  <c r="AA2798" i="16" s="1"/>
  <c r="AB2799" i="16"/>
  <c r="AA2799" i="16" s="1"/>
  <c r="AB2800" i="16"/>
  <c r="AB2801" i="16"/>
  <c r="AA2801" i="16" s="1"/>
  <c r="AB2802" i="16"/>
  <c r="AA2802" i="16" s="1"/>
  <c r="AB2803" i="16"/>
  <c r="D2803" i="16" s="1"/>
  <c r="AB2804" i="16"/>
  <c r="G2804" i="16" s="1"/>
  <c r="AB2805" i="16"/>
  <c r="AA2805" i="16" s="1"/>
  <c r="AB2806" i="16"/>
  <c r="AA2806" i="16" s="1"/>
  <c r="AB2807" i="16"/>
  <c r="D2807" i="16" s="1"/>
  <c r="AB2808" i="16"/>
  <c r="AA2808" i="16" s="1"/>
  <c r="AB2809" i="16"/>
  <c r="AA2809" i="16" s="1"/>
  <c r="AB2810" i="16"/>
  <c r="AA2810" i="16" s="1"/>
  <c r="AB2811" i="16"/>
  <c r="AA2811" i="16" s="1"/>
  <c r="AB2812" i="16"/>
  <c r="AB2813" i="16"/>
  <c r="AA2813" i="16" s="1"/>
  <c r="AB2814" i="16"/>
  <c r="AA2814" i="16" s="1"/>
  <c r="AB2815" i="16"/>
  <c r="AB2816" i="16"/>
  <c r="AB2817" i="16"/>
  <c r="AA2817" i="16" s="1"/>
  <c r="AB2818" i="16"/>
  <c r="AB2819" i="16"/>
  <c r="AA2819" i="16" s="1"/>
  <c r="AB2820" i="16"/>
  <c r="AA2820" i="16" s="1"/>
  <c r="AB2821" i="16"/>
  <c r="AA2821" i="16" s="1"/>
  <c r="AB2822" i="16"/>
  <c r="G2822" i="16" s="1"/>
  <c r="AB2823" i="16"/>
  <c r="AA2823" i="16" s="1"/>
  <c r="AB2824" i="16"/>
  <c r="AA2824" i="16" s="1"/>
  <c r="AB2825" i="16"/>
  <c r="G2825" i="16" s="1"/>
  <c r="AB2826" i="16"/>
  <c r="AA2826" i="16" s="1"/>
  <c r="AB2827" i="16"/>
  <c r="AA2827" i="16" s="1"/>
  <c r="AB2828" i="16"/>
  <c r="AA2828" i="16" s="1"/>
  <c r="AB2829" i="16"/>
  <c r="AA2829" i="16" s="1"/>
  <c r="AB2830" i="16"/>
  <c r="AA2830" i="16" s="1"/>
  <c r="AB2831" i="16"/>
  <c r="AA2831" i="16" s="1"/>
  <c r="AB2832" i="16"/>
  <c r="AA2832" i="16" s="1"/>
  <c r="AB2833" i="16"/>
  <c r="AA2833" i="16" s="1"/>
  <c r="AB2834" i="16"/>
  <c r="AA2834" i="16" s="1"/>
  <c r="AB2835" i="16"/>
  <c r="AA2835" i="16" s="1"/>
  <c r="AB2836" i="16"/>
  <c r="AA2836" i="16" s="1"/>
  <c r="AB2837" i="16"/>
  <c r="AB2838" i="16"/>
  <c r="AA2838" i="16" s="1"/>
  <c r="AB2839" i="16"/>
  <c r="AA2839" i="16" s="1"/>
  <c r="AB2840" i="16"/>
  <c r="D2840" i="16" s="1"/>
  <c r="AB2841" i="16"/>
  <c r="AA2841" i="16" s="1"/>
  <c r="AB2842" i="16"/>
  <c r="AA2842" i="16" s="1"/>
  <c r="AB2843" i="16"/>
  <c r="AA2843" i="16" s="1"/>
  <c r="AB2844" i="16"/>
  <c r="G2844" i="16" s="1"/>
  <c r="AB2845" i="16"/>
  <c r="AA2845" i="16" s="1"/>
  <c r="AB2846" i="16"/>
  <c r="AA2846" i="16" s="1"/>
  <c r="AB2847" i="16"/>
  <c r="AB2848" i="16"/>
  <c r="AA2848" i="16" s="1"/>
  <c r="AB2849" i="16"/>
  <c r="AA2849" i="16" s="1"/>
  <c r="AB2850" i="16"/>
  <c r="AB2851" i="16"/>
  <c r="AA2851" i="16" s="1"/>
  <c r="AB2852" i="16"/>
  <c r="G2852" i="16" s="1"/>
  <c r="AB2853" i="16"/>
  <c r="AA2853" i="16" s="1"/>
  <c r="AB2854" i="16"/>
  <c r="AA2854" i="16" s="1"/>
  <c r="AB2855" i="16"/>
  <c r="AA2855" i="16" s="1"/>
  <c r="AB2856" i="16"/>
  <c r="E2856" i="16" s="1"/>
  <c r="AB2857" i="16"/>
  <c r="AA2857" i="16" s="1"/>
  <c r="AB2858" i="16"/>
  <c r="G2858" i="16" s="1"/>
  <c r="AB2859" i="16"/>
  <c r="AA2859" i="16" s="1"/>
  <c r="AB2860" i="16"/>
  <c r="G2860" i="16" s="1"/>
  <c r="AB2861" i="16"/>
  <c r="AA2861" i="16" s="1"/>
  <c r="AB2862" i="16"/>
  <c r="AA2862" i="16" s="1"/>
  <c r="AB2863" i="16"/>
  <c r="AB2864" i="16"/>
  <c r="AA2864" i="16" s="1"/>
  <c r="AB2865" i="16"/>
  <c r="G2865" i="16" s="1"/>
  <c r="AB2866" i="16"/>
  <c r="AB2867" i="16"/>
  <c r="AA2867" i="16" s="1"/>
  <c r="AB2868" i="16"/>
  <c r="G2868" i="16" s="1"/>
  <c r="AB2869" i="16"/>
  <c r="AA2869" i="16" s="1"/>
  <c r="AB2870" i="16"/>
  <c r="AB2871" i="16"/>
  <c r="D2871" i="16" s="1"/>
  <c r="AB2872" i="16"/>
  <c r="AB2873" i="16"/>
  <c r="AA2873" i="16" s="1"/>
  <c r="AB2874" i="16"/>
  <c r="AB2875" i="16"/>
  <c r="AA2875" i="16" s="1"/>
  <c r="AB2876" i="16"/>
  <c r="AA2876" i="16" s="1"/>
  <c r="AB2877" i="16"/>
  <c r="AA2877" i="16" s="1"/>
  <c r="AB2878" i="16"/>
  <c r="AB2879" i="16"/>
  <c r="AA2879" i="16" s="1"/>
  <c r="AB2880" i="16"/>
  <c r="G2880" i="16" s="1"/>
  <c r="AB2881" i="16"/>
  <c r="AB2882" i="16"/>
  <c r="AB2883" i="16"/>
  <c r="D2883" i="16" s="1"/>
  <c r="AB2884" i="16"/>
  <c r="AA2884" i="16" s="1"/>
  <c r="AB2885" i="16"/>
  <c r="AB2886" i="16"/>
  <c r="AA2886" i="16" s="1"/>
  <c r="AB2887" i="16"/>
  <c r="D2887" i="16" s="1"/>
  <c r="AB2888" i="16"/>
  <c r="AA2888" i="16" s="1"/>
  <c r="AB2889" i="16"/>
  <c r="G2889" i="16" s="1"/>
  <c r="AB2890" i="16"/>
  <c r="AA2890" i="16" s="1"/>
  <c r="AB2891" i="16"/>
  <c r="AA2891" i="16" s="1"/>
  <c r="AB2892" i="16"/>
  <c r="AA2892" i="16" s="1"/>
  <c r="AB2893" i="16"/>
  <c r="AA2893" i="16" s="1"/>
  <c r="AB2894" i="16"/>
  <c r="AA2894" i="16" s="1"/>
  <c r="AB2895" i="16"/>
  <c r="AA2895" i="16" s="1"/>
  <c r="AB2896" i="16"/>
  <c r="AA2896" i="16" s="1"/>
  <c r="AB2897" i="16"/>
  <c r="D2897" i="16" s="1"/>
  <c r="AB2898" i="16"/>
  <c r="AB2899" i="16"/>
  <c r="AA2899" i="16" s="1"/>
  <c r="AB2900" i="16"/>
  <c r="D2900" i="16" s="1"/>
  <c r="AB2901" i="16"/>
  <c r="AA2901" i="16" s="1"/>
  <c r="AB2902" i="16"/>
  <c r="AB2903" i="16"/>
  <c r="AA2903" i="16" s="1"/>
  <c r="AB2904" i="16"/>
  <c r="AB2905" i="16"/>
  <c r="AB2906" i="16"/>
  <c r="AB2907" i="16"/>
  <c r="AA2907" i="16" s="1"/>
  <c r="AB2908" i="16"/>
  <c r="AA2908" i="16" s="1"/>
  <c r="AB2909" i="16"/>
  <c r="AA2909" i="16" s="1"/>
  <c r="AB2910" i="16"/>
  <c r="B2910" i="16" s="1"/>
  <c r="AB2911" i="16"/>
  <c r="AA2911" i="16" s="1"/>
  <c r="AB2912" i="16"/>
  <c r="AA2912" i="16" s="1"/>
  <c r="AB2913" i="16"/>
  <c r="AA2913" i="16" s="1"/>
  <c r="AB2914" i="16"/>
  <c r="AA2914" i="16" s="1"/>
  <c r="AB2915" i="16"/>
  <c r="AA2915" i="16" s="1"/>
  <c r="AB2916" i="16"/>
  <c r="AA2916" i="16" s="1"/>
  <c r="AB2917" i="16"/>
  <c r="G2917" i="16" s="1"/>
  <c r="AB2918" i="16"/>
  <c r="AA2918" i="16" s="1"/>
  <c r="AB2919" i="16"/>
  <c r="G2919" i="16" s="1"/>
  <c r="AB2920" i="16"/>
  <c r="AA2920" i="16" s="1"/>
  <c r="AB2921" i="16"/>
  <c r="AA2921" i="16" s="1"/>
  <c r="AB2922" i="16"/>
  <c r="AA2922" i="16" s="1"/>
  <c r="AB2923" i="16"/>
  <c r="AA2923" i="16" s="1"/>
  <c r="AB2924" i="16"/>
  <c r="AA2924" i="16" s="1"/>
  <c r="AB2925" i="16"/>
  <c r="B2925" i="16" s="1"/>
  <c r="C2925" i="16" s="1"/>
  <c r="J2925" i="16" s="1"/>
  <c r="AB2926" i="16"/>
  <c r="D2926" i="16" s="1"/>
  <c r="AB2927" i="16"/>
  <c r="AA2927" i="16" s="1"/>
  <c r="AB2928" i="16"/>
  <c r="G2928" i="16" s="1"/>
  <c r="AB2929" i="16"/>
  <c r="AB2930" i="16"/>
  <c r="AB2931" i="16"/>
  <c r="AA2931" i="16" s="1"/>
  <c r="AB2932" i="16"/>
  <c r="AA2932" i="16" s="1"/>
  <c r="AB2933" i="16"/>
  <c r="AA2933" i="16" s="1"/>
  <c r="AB2934" i="16"/>
  <c r="G2934" i="16" s="1"/>
  <c r="AB2935" i="16"/>
  <c r="AA2935" i="16" s="1"/>
  <c r="AB2936" i="16"/>
  <c r="AB2937" i="16"/>
  <c r="AB2938" i="16"/>
  <c r="AA2938" i="16" s="1"/>
  <c r="AB2939" i="16"/>
  <c r="I2939" i="16" s="1"/>
  <c r="AB2940" i="16"/>
  <c r="G2940" i="16" s="1"/>
  <c r="AB2941" i="16"/>
  <c r="AB2942" i="16"/>
  <c r="AB2943" i="16"/>
  <c r="AA2943" i="16" s="1"/>
  <c r="AB2944" i="16"/>
  <c r="AA2944" i="16" s="1"/>
  <c r="AB2945" i="16"/>
  <c r="AA2945" i="16" s="1"/>
  <c r="AB2946" i="16"/>
  <c r="E2946" i="16" s="1"/>
  <c r="AB2947" i="16"/>
  <c r="AA2947" i="16" s="1"/>
  <c r="AB2948" i="16"/>
  <c r="G2948" i="16" s="1"/>
  <c r="AB2949" i="16"/>
  <c r="AA2949" i="16" s="1"/>
  <c r="AB2950" i="16"/>
  <c r="AA2950" i="16" s="1"/>
  <c r="AB2951" i="16"/>
  <c r="AA2951" i="16" s="1"/>
  <c r="AB2952" i="16"/>
  <c r="AA2952" i="16" s="1"/>
  <c r="AB2953" i="16"/>
  <c r="AB2954" i="16"/>
  <c r="AA2954" i="16" s="1"/>
  <c r="AB2955" i="16"/>
  <c r="AB2956" i="16"/>
  <c r="AA2956" i="16" s="1"/>
  <c r="AB2957" i="16"/>
  <c r="AA2957" i="16" s="1"/>
  <c r="AB2958" i="16"/>
  <c r="D2958" i="16" s="1"/>
  <c r="AB2959" i="16"/>
  <c r="AA2959" i="16" s="1"/>
  <c r="AB2960" i="16"/>
  <c r="D2960" i="16" s="1"/>
  <c r="AB2961" i="16"/>
  <c r="G2961" i="16" s="1"/>
  <c r="AB2962" i="16"/>
  <c r="AB2963" i="16"/>
  <c r="AA2963" i="16" s="1"/>
  <c r="AB2964" i="16"/>
  <c r="AB2965" i="16"/>
  <c r="AA2965" i="16" s="1"/>
  <c r="AB2966" i="16"/>
  <c r="AA2966" i="16" s="1"/>
  <c r="AB2967" i="16"/>
  <c r="AB2968" i="16"/>
  <c r="AA2968" i="16" s="1"/>
  <c r="AB2969" i="16"/>
  <c r="D2969" i="16" s="1"/>
  <c r="AB2970" i="16"/>
  <c r="D2970" i="16" s="1"/>
  <c r="AB2971" i="16"/>
  <c r="AA2971" i="16" s="1"/>
  <c r="AB2972" i="16"/>
  <c r="AB2973" i="16"/>
  <c r="AB2974" i="16"/>
  <c r="AA2974" i="16" s="1"/>
  <c r="AB2975" i="16"/>
  <c r="AA2975" i="16" s="1"/>
  <c r="AB2976" i="16"/>
  <c r="AA2976" i="16" s="1"/>
  <c r="AB2977" i="16"/>
  <c r="AA2977" i="16" s="1"/>
  <c r="AB2978" i="16"/>
  <c r="AA2978" i="16" s="1"/>
  <c r="AB2979" i="16"/>
  <c r="AA2979" i="16" s="1"/>
  <c r="AB2980" i="16"/>
  <c r="AA2980" i="16" s="1"/>
  <c r="AB2981" i="16"/>
  <c r="G2981" i="16" s="1"/>
  <c r="AB2982" i="16"/>
  <c r="AA2982" i="16" s="1"/>
  <c r="AB2983" i="16"/>
  <c r="D2983" i="16" s="1"/>
  <c r="AB2984" i="16"/>
  <c r="AB2985" i="16"/>
  <c r="AB2986" i="16"/>
  <c r="AB2987" i="16"/>
  <c r="AB2988" i="16"/>
  <c r="D2988" i="16" s="1"/>
  <c r="AB2989" i="16"/>
  <c r="AB2990" i="16"/>
  <c r="AA2990" i="16" s="1"/>
  <c r="AB2991" i="16"/>
  <c r="AA2991" i="16" s="1"/>
  <c r="AB2992" i="16"/>
  <c r="AB2993" i="16"/>
  <c r="AA2993" i="16" s="1"/>
  <c r="AB2994" i="16"/>
  <c r="AA2994" i="16" s="1"/>
  <c r="AB2995" i="16"/>
  <c r="AA2995" i="16" s="1"/>
  <c r="AB2996" i="16"/>
  <c r="AB2997" i="16"/>
  <c r="AA2997" i="16" s="1"/>
  <c r="AB2998" i="16"/>
  <c r="AB2999" i="16"/>
  <c r="AA2999" i="16" s="1"/>
  <c r="AB3000" i="16"/>
  <c r="AA3000" i="16" s="1"/>
  <c r="AB3001" i="16"/>
  <c r="AB3002" i="16"/>
  <c r="AB3003" i="16"/>
  <c r="B3003" i="16" s="1"/>
  <c r="AB3004" i="16"/>
  <c r="AA3004" i="16" s="1"/>
  <c r="AB3005" i="16"/>
  <c r="AA3005" i="16" s="1"/>
  <c r="AB3006" i="16"/>
  <c r="B3006" i="16" s="1"/>
  <c r="Q13" i="17"/>
  <c r="Q14" i="17"/>
  <c r="E6" i="17"/>
  <c r="B111" i="16" s="1"/>
  <c r="AD1813" i="16"/>
  <c r="F1813" i="16" s="1"/>
  <c r="AD1814" i="16"/>
  <c r="AD1815" i="16"/>
  <c r="F1815" i="16" s="1"/>
  <c r="AD1783" i="16"/>
  <c r="AD1816" i="16"/>
  <c r="AD1817" i="16"/>
  <c r="L1817" i="16" s="1"/>
  <c r="AD1818" i="16"/>
  <c r="AD1824" i="16"/>
  <c r="F1824" i="16" s="1"/>
  <c r="AD1823" i="16"/>
  <c r="AD1822" i="16"/>
  <c r="F1822" i="16"/>
  <c r="AD1821" i="16"/>
  <c r="AD1820" i="16"/>
  <c r="AD1819" i="16"/>
  <c r="AD1830" i="16"/>
  <c r="L1830" i="16" s="1"/>
  <c r="AD1829" i="16"/>
  <c r="AD1828" i="16"/>
  <c r="AD1827" i="16"/>
  <c r="L1827" i="16" s="1"/>
  <c r="AD1826" i="16"/>
  <c r="L1826" i="16"/>
  <c r="AD1825" i="16"/>
  <c r="L1825" i="16" s="1"/>
  <c r="AD1848" i="16"/>
  <c r="AD1847" i="16"/>
  <c r="L1847" i="16"/>
  <c r="AD1846" i="16"/>
  <c r="L1846" i="16" s="1"/>
  <c r="AD1845" i="16"/>
  <c r="F1845" i="16" s="1"/>
  <c r="AD1844" i="16"/>
  <c r="AD1843" i="16"/>
  <c r="L1843" i="16" s="1"/>
  <c r="AD1842" i="16"/>
  <c r="AD1841" i="16"/>
  <c r="AD1840" i="16"/>
  <c r="AD1839" i="16"/>
  <c r="L1839" i="16" s="1"/>
  <c r="AD1838" i="16"/>
  <c r="AD1837" i="16"/>
  <c r="F1837" i="16"/>
  <c r="AD1836" i="16"/>
  <c r="F1836" i="16" s="1"/>
  <c r="AD1835" i="16"/>
  <c r="AD1834" i="16"/>
  <c r="AD1833" i="16"/>
  <c r="F1833" i="16" s="1"/>
  <c r="AD1832" i="16"/>
  <c r="AD1831" i="16"/>
  <c r="F1831" i="16" s="1"/>
  <c r="AD1866" i="16"/>
  <c r="AD1865" i="16"/>
  <c r="AD1864" i="16"/>
  <c r="L1864" i="16" s="1"/>
  <c r="AD1863" i="16"/>
  <c r="AD1862" i="16"/>
  <c r="AD1861" i="16"/>
  <c r="AD1860" i="16"/>
  <c r="AD1859" i="16"/>
  <c r="AD1858" i="16"/>
  <c r="AD1857" i="16"/>
  <c r="L1857" i="16" s="1"/>
  <c r="AD1856" i="16"/>
  <c r="F1856" i="16" s="1"/>
  <c r="AD1855" i="16"/>
  <c r="AD1854" i="16"/>
  <c r="AD1853" i="16"/>
  <c r="AD1852" i="16"/>
  <c r="AD1851" i="16"/>
  <c r="AD1850" i="16"/>
  <c r="AD1849" i="16"/>
  <c r="D5" i="1"/>
  <c r="AD3006" i="16"/>
  <c r="AD3005" i="16"/>
  <c r="AD3004" i="16"/>
  <c r="AD3003" i="16"/>
  <c r="L3003" i="16"/>
  <c r="AD3002" i="16"/>
  <c r="AD3001" i="16"/>
  <c r="AD3000" i="16"/>
  <c r="AD2999" i="16"/>
  <c r="AD2998" i="16"/>
  <c r="AD2997" i="16"/>
  <c r="L2997" i="16" s="1"/>
  <c r="AD2996" i="16"/>
  <c r="F2996" i="16"/>
  <c r="AD2995" i="16"/>
  <c r="AD2994" i="16"/>
  <c r="AD2993" i="16"/>
  <c r="AD2992" i="16"/>
  <c r="F2992" i="16" s="1"/>
  <c r="AD2991" i="16"/>
  <c r="AD2990" i="16"/>
  <c r="L2990" i="16" s="1"/>
  <c r="AD2989" i="16"/>
  <c r="L2989" i="16" s="1"/>
  <c r="AD2988" i="16"/>
  <c r="AD2987" i="16"/>
  <c r="AD2986" i="16"/>
  <c r="L2986" i="16" s="1"/>
  <c r="AD2985" i="16"/>
  <c r="F2985" i="16" s="1"/>
  <c r="AD2984" i="16"/>
  <c r="AD2983" i="16"/>
  <c r="AD2982" i="16"/>
  <c r="L2982" i="16" s="1"/>
  <c r="AD2981" i="16"/>
  <c r="AD2980" i="16"/>
  <c r="L2980" i="16" s="1"/>
  <c r="AD2979" i="16"/>
  <c r="F2979" i="16"/>
  <c r="AD2978" i="16"/>
  <c r="AD2977" i="16"/>
  <c r="AD2976" i="16"/>
  <c r="AD2975" i="16"/>
  <c r="F2975" i="16" s="1"/>
  <c r="AD2974" i="16"/>
  <c r="F2974" i="16" s="1"/>
  <c r="AD2973" i="16"/>
  <c r="AD2972" i="16"/>
  <c r="AD2971" i="16"/>
  <c r="F2971" i="16" s="1"/>
  <c r="AD2970" i="16"/>
  <c r="AD2969" i="16"/>
  <c r="L2969" i="16"/>
  <c r="AD2968" i="16"/>
  <c r="L2968" i="16" s="1"/>
  <c r="AD2967" i="16"/>
  <c r="L2967" i="16" s="1"/>
  <c r="AD2966" i="16"/>
  <c r="AD2965" i="16"/>
  <c r="AD2964" i="16"/>
  <c r="AD2963" i="16"/>
  <c r="F2963" i="16" s="1"/>
  <c r="AD2962" i="16"/>
  <c r="AD2961" i="16"/>
  <c r="AD2960" i="16"/>
  <c r="L2960" i="16" s="1"/>
  <c r="AD2959" i="16"/>
  <c r="AD2958" i="16"/>
  <c r="AD2957" i="16"/>
  <c r="AD2956" i="16"/>
  <c r="AD2955" i="16"/>
  <c r="AD2954" i="16"/>
  <c r="AD2953" i="16"/>
  <c r="F2953" i="16" s="1"/>
  <c r="AD2952" i="16"/>
  <c r="AD2951" i="16"/>
  <c r="AD2950" i="16"/>
  <c r="AD2949" i="16"/>
  <c r="AD2948" i="16"/>
  <c r="L2948" i="16" s="1"/>
  <c r="AD2947" i="16"/>
  <c r="F2947" i="16" s="1"/>
  <c r="AD2946" i="16"/>
  <c r="AD2945" i="16"/>
  <c r="F2945" i="16" s="1"/>
  <c r="AD2944" i="16"/>
  <c r="AD2943" i="16"/>
  <c r="F2943" i="16" s="1"/>
  <c r="AD2942" i="16"/>
  <c r="AD2941" i="16"/>
  <c r="F2941" i="16"/>
  <c r="AD2940" i="16"/>
  <c r="AD2939" i="16"/>
  <c r="AD2938" i="16"/>
  <c r="AD2937" i="16"/>
  <c r="AD2936" i="16"/>
  <c r="AD2935" i="16"/>
  <c r="F2935" i="16" s="1"/>
  <c r="AD2934" i="16"/>
  <c r="F2934" i="16"/>
  <c r="AD2933" i="16"/>
  <c r="F2933" i="16" s="1"/>
  <c r="AD2932" i="16"/>
  <c r="L2932" i="16" s="1"/>
  <c r="AD2931" i="16"/>
  <c r="AD2930" i="16"/>
  <c r="AD2929" i="16"/>
  <c r="AD2928" i="16"/>
  <c r="AD2927" i="16"/>
  <c r="F2927" i="16"/>
  <c r="AD2926" i="16"/>
  <c r="L2926" i="16" s="1"/>
  <c r="AD2925" i="16"/>
  <c r="AD2924" i="16"/>
  <c r="AD2923" i="16"/>
  <c r="AD2922" i="16"/>
  <c r="AD2921" i="16"/>
  <c r="AD2920" i="16"/>
  <c r="AD2919" i="16"/>
  <c r="AD2918" i="16"/>
  <c r="AD2917" i="16"/>
  <c r="F2917" i="16"/>
  <c r="AD2916" i="16"/>
  <c r="AD2915" i="16"/>
  <c r="L2915" i="16" s="1"/>
  <c r="AD2914" i="16"/>
  <c r="F2914" i="16" s="1"/>
  <c r="AD2913" i="16"/>
  <c r="AD2912" i="16"/>
  <c r="AD2911" i="16"/>
  <c r="L2911" i="16" s="1"/>
  <c r="AD2910" i="16"/>
  <c r="L2910" i="16" s="1"/>
  <c r="AD2909" i="16"/>
  <c r="AD2908" i="16"/>
  <c r="AD2907" i="16"/>
  <c r="F2907" i="16" s="1"/>
  <c r="AD2906" i="16"/>
  <c r="F2906" i="16"/>
  <c r="AD2905" i="16"/>
  <c r="L2905" i="16" s="1"/>
  <c r="AD2904" i="16"/>
  <c r="AD2903" i="16"/>
  <c r="F2903" i="16"/>
  <c r="AD2902" i="16"/>
  <c r="F2902" i="16" s="1"/>
  <c r="AD2901" i="16"/>
  <c r="AD2900" i="16"/>
  <c r="AD2899" i="16"/>
  <c r="L2899" i="16" s="1"/>
  <c r="AD2898" i="16"/>
  <c r="AD2897" i="16"/>
  <c r="L2897" i="16" s="1"/>
  <c r="AD2896" i="16"/>
  <c r="AD2895" i="16"/>
  <c r="L2895" i="16"/>
  <c r="AD2894" i="16"/>
  <c r="L2894" i="16" s="1"/>
  <c r="AD2893" i="16"/>
  <c r="AD2892" i="16"/>
  <c r="AD2891" i="16"/>
  <c r="F2891" i="16" s="1"/>
  <c r="AD2890" i="16"/>
  <c r="AD2889" i="16"/>
  <c r="L2889" i="16" s="1"/>
  <c r="AD2888" i="16"/>
  <c r="AD2887" i="16"/>
  <c r="L2887" i="16" s="1"/>
  <c r="AD2886" i="16"/>
  <c r="AD2885" i="16"/>
  <c r="L2885" i="16" s="1"/>
  <c r="AD2884" i="16"/>
  <c r="AD2883" i="16"/>
  <c r="L2883" i="16" s="1"/>
  <c r="AD2882" i="16"/>
  <c r="AD2881" i="16"/>
  <c r="AD2880" i="16"/>
  <c r="AD2879" i="16"/>
  <c r="F2879" i="16" s="1"/>
  <c r="AD2878" i="16"/>
  <c r="F2878" i="16" s="1"/>
  <c r="AD2877" i="16"/>
  <c r="F2877" i="16" s="1"/>
  <c r="AD2876" i="16"/>
  <c r="AD2875" i="16"/>
  <c r="F2875" i="16"/>
  <c r="AD2874" i="16"/>
  <c r="F2874" i="16" s="1"/>
  <c r="AD2873" i="16"/>
  <c r="AD2872" i="16"/>
  <c r="AD2871" i="16"/>
  <c r="F2871" i="16" s="1"/>
  <c r="AD2870" i="16"/>
  <c r="AD2869" i="16"/>
  <c r="F2869" i="16" s="1"/>
  <c r="AD2868" i="16"/>
  <c r="AD2867" i="16"/>
  <c r="F2867" i="16"/>
  <c r="AD2866" i="16"/>
  <c r="F2866" i="16" s="1"/>
  <c r="AD2865" i="16"/>
  <c r="L2865" i="16"/>
  <c r="AD2864" i="16"/>
  <c r="AD2863" i="16"/>
  <c r="F2863" i="16" s="1"/>
  <c r="AD2862" i="16"/>
  <c r="L2862" i="16"/>
  <c r="AD2861" i="16"/>
  <c r="L2861" i="16" s="1"/>
  <c r="AD2860" i="16"/>
  <c r="L2860" i="16" s="1"/>
  <c r="AD2859" i="16"/>
  <c r="F2859" i="16" s="1"/>
  <c r="AD2858" i="16"/>
  <c r="AD2857" i="16"/>
  <c r="AD2856" i="16"/>
  <c r="AD2855" i="16"/>
  <c r="F2855" i="16"/>
  <c r="AD2854" i="16"/>
  <c r="AD2853" i="16"/>
  <c r="F2853" i="16" s="1"/>
  <c r="AD2852" i="16"/>
  <c r="AD2851" i="16"/>
  <c r="F2851" i="16" s="1"/>
  <c r="AD2850" i="16"/>
  <c r="AD2849" i="16"/>
  <c r="F2849" i="16" s="1"/>
  <c r="AD2848" i="16"/>
  <c r="AD2847" i="16"/>
  <c r="L2847" i="16" s="1"/>
  <c r="AD2846" i="16"/>
  <c r="AD2845" i="16"/>
  <c r="F2845" i="16" s="1"/>
  <c r="AD2844" i="16"/>
  <c r="AD2843" i="16"/>
  <c r="L2843" i="16" s="1"/>
  <c r="AD2842" i="16"/>
  <c r="AD2841" i="16"/>
  <c r="L2841" i="16"/>
  <c r="AD2840" i="16"/>
  <c r="AD2839" i="16"/>
  <c r="AD2838" i="16"/>
  <c r="F2838" i="16"/>
  <c r="AD2837" i="16"/>
  <c r="AD2836" i="16"/>
  <c r="AD2835" i="16"/>
  <c r="L2835" i="16"/>
  <c r="AD2834" i="16"/>
  <c r="L2834" i="16" s="1"/>
  <c r="AD2833" i="16"/>
  <c r="F2833" i="16" s="1"/>
  <c r="AD2832" i="16"/>
  <c r="L2832" i="16" s="1"/>
  <c r="AD2831" i="16"/>
  <c r="AD2830" i="16"/>
  <c r="F2830" i="16" s="1"/>
  <c r="AD2829" i="16"/>
  <c r="L2829" i="16" s="1"/>
  <c r="AD2828" i="16"/>
  <c r="AD2827" i="16"/>
  <c r="AD2826" i="16"/>
  <c r="AD2825" i="16"/>
  <c r="F2825" i="16" s="1"/>
  <c r="AD2824" i="16"/>
  <c r="AD2823" i="16"/>
  <c r="F2823" i="16" s="1"/>
  <c r="AD2822" i="16"/>
  <c r="AD2821" i="16"/>
  <c r="F2821" i="16" s="1"/>
  <c r="AD2820" i="16"/>
  <c r="AD2819" i="16"/>
  <c r="F2819" i="16" s="1"/>
  <c r="AD2818" i="16"/>
  <c r="AD2817" i="16"/>
  <c r="AD2816" i="16"/>
  <c r="F2816" i="16" s="1"/>
  <c r="AD2815" i="16"/>
  <c r="F2815" i="16" s="1"/>
  <c r="AD2814" i="16"/>
  <c r="L2814" i="16" s="1"/>
  <c r="AD2813" i="16"/>
  <c r="L2813" i="16" s="1"/>
  <c r="AD2812" i="16"/>
  <c r="AD2811" i="16"/>
  <c r="F2811" i="16" s="1"/>
  <c r="AD2810" i="16"/>
  <c r="AD2809" i="16"/>
  <c r="AD2808" i="16"/>
  <c r="AD2807" i="16"/>
  <c r="F2807" i="16" s="1"/>
  <c r="AD2806" i="16"/>
  <c r="AD2805" i="16"/>
  <c r="L2805" i="16" s="1"/>
  <c r="AD2804" i="16"/>
  <c r="AD2803" i="16"/>
  <c r="F2803" i="16"/>
  <c r="AD2802" i="16"/>
  <c r="AD2801" i="16"/>
  <c r="AD2800" i="16"/>
  <c r="AD2799" i="16"/>
  <c r="L2799" i="16" s="1"/>
  <c r="AD2798" i="16"/>
  <c r="AD2797" i="16"/>
  <c r="L2797" i="16" s="1"/>
  <c r="AD2796" i="16"/>
  <c r="AD2795" i="16"/>
  <c r="L2795" i="16" s="1"/>
  <c r="AD2794" i="16"/>
  <c r="AD2793" i="16"/>
  <c r="L2793" i="16" s="1"/>
  <c r="AD2792" i="16"/>
  <c r="AD2791" i="16"/>
  <c r="AD2790" i="16"/>
  <c r="AD2789" i="16"/>
  <c r="AD2788" i="16"/>
  <c r="AD2787" i="16"/>
  <c r="L2787" i="16" s="1"/>
  <c r="AD2786" i="16"/>
  <c r="AD2785" i="16"/>
  <c r="AD2784" i="16"/>
  <c r="AD2783" i="16"/>
  <c r="F2783" i="16" s="1"/>
  <c r="AD2782" i="16"/>
  <c r="AD2781" i="16"/>
  <c r="AD2780" i="16"/>
  <c r="AD2779" i="16"/>
  <c r="L2779" i="16" s="1"/>
  <c r="AD2778" i="16"/>
  <c r="AD2777" i="16"/>
  <c r="AD2776" i="16"/>
  <c r="AD2775" i="16"/>
  <c r="AD2774" i="16"/>
  <c r="AD2773" i="16"/>
  <c r="L2773" i="16" s="1"/>
  <c r="AD2772" i="16"/>
  <c r="AD2771" i="16"/>
  <c r="L2771" i="16" s="1"/>
  <c r="AD2770" i="16"/>
  <c r="AD2769" i="16"/>
  <c r="L2769" i="16" s="1"/>
  <c r="AD2768" i="16"/>
  <c r="L2768" i="16" s="1"/>
  <c r="AD2767" i="16"/>
  <c r="AD2766" i="16"/>
  <c r="AD2765" i="16"/>
  <c r="F2765" i="16" s="1"/>
  <c r="AD2764" i="16"/>
  <c r="AD2763" i="16"/>
  <c r="L2763" i="16"/>
  <c r="AD2762" i="16"/>
  <c r="AD2761" i="16"/>
  <c r="AD2760" i="16"/>
  <c r="AD2759" i="16"/>
  <c r="F2759" i="16"/>
  <c r="AD2758" i="16"/>
  <c r="AD2757" i="16"/>
  <c r="L2757" i="16" s="1"/>
  <c r="AD2756" i="16"/>
  <c r="AD2755" i="16"/>
  <c r="L2755" i="16" s="1"/>
  <c r="AD2754" i="16"/>
  <c r="AD2753" i="16"/>
  <c r="AD2752" i="16"/>
  <c r="AD2751" i="16"/>
  <c r="AD2750" i="16"/>
  <c r="AD2749" i="16"/>
  <c r="L2749" i="16"/>
  <c r="AD2748" i="16"/>
  <c r="AD2747" i="16"/>
  <c r="L2747" i="16" s="1"/>
  <c r="AD2746" i="16"/>
  <c r="AD2745" i="16"/>
  <c r="F2745" i="16" s="1"/>
  <c r="AD2744" i="16"/>
  <c r="F2744" i="16" s="1"/>
  <c r="AD2743" i="16"/>
  <c r="AD2742" i="16"/>
  <c r="L2742" i="16" s="1"/>
  <c r="AD2741" i="16"/>
  <c r="F2741" i="16" s="1"/>
  <c r="AD2740" i="16"/>
  <c r="AD2739" i="16"/>
  <c r="AD2738" i="16"/>
  <c r="AD2737" i="16"/>
  <c r="F2737" i="16" s="1"/>
  <c r="AD2736" i="16"/>
  <c r="AD2735" i="16"/>
  <c r="F2735" i="16" s="1"/>
  <c r="AD2734" i="16"/>
  <c r="AD2733" i="16"/>
  <c r="L2733" i="16" s="1"/>
  <c r="AD2732" i="16"/>
  <c r="AD2731" i="16"/>
  <c r="AD2730" i="16"/>
  <c r="AD2729" i="16"/>
  <c r="L2729" i="16" s="1"/>
  <c r="AD2728" i="16"/>
  <c r="AD2727" i="16"/>
  <c r="AD2726" i="16"/>
  <c r="AD2725" i="16"/>
  <c r="AD2724" i="16"/>
  <c r="L2724" i="16"/>
  <c r="AD2723" i="16"/>
  <c r="L2723" i="16" s="1"/>
  <c r="AD2722" i="16"/>
  <c r="F2722" i="16" s="1"/>
  <c r="AD2721" i="16"/>
  <c r="AD2720" i="16"/>
  <c r="F2720" i="16" s="1"/>
  <c r="AD2719" i="16"/>
  <c r="F2719" i="16"/>
  <c r="AD2718" i="16"/>
  <c r="L2718" i="16" s="1"/>
  <c r="AD2717" i="16"/>
  <c r="AD2716" i="16"/>
  <c r="AD2715" i="16"/>
  <c r="F2715" i="16" s="1"/>
  <c r="AD2714" i="16"/>
  <c r="AD2713" i="16"/>
  <c r="AD2712" i="16"/>
  <c r="AD2711" i="16"/>
  <c r="AD2710" i="16"/>
  <c r="AD2709" i="16"/>
  <c r="L2709" i="16" s="1"/>
  <c r="AD2708" i="16"/>
  <c r="AD2707" i="16"/>
  <c r="AD2706" i="16"/>
  <c r="AD2705" i="16"/>
  <c r="AD2704" i="16"/>
  <c r="AD2703" i="16"/>
  <c r="F2703" i="16" s="1"/>
  <c r="AD2702" i="16"/>
  <c r="F2702" i="16" s="1"/>
  <c r="AD2701" i="16"/>
  <c r="AD2700" i="16"/>
  <c r="AD2699" i="16"/>
  <c r="AD2698" i="16"/>
  <c r="L2698" i="16"/>
  <c r="AD2697" i="16"/>
  <c r="F2697" i="16" s="1"/>
  <c r="AD2696" i="16"/>
  <c r="F2696" i="16" s="1"/>
  <c r="AD2695" i="16"/>
  <c r="F2695" i="16" s="1"/>
  <c r="AD2694" i="16"/>
  <c r="AD2693" i="16"/>
  <c r="AD2692" i="16"/>
  <c r="L2692" i="16" s="1"/>
  <c r="AD2691" i="16"/>
  <c r="AD2690" i="16"/>
  <c r="L2690" i="16" s="1"/>
  <c r="AD2689" i="16"/>
  <c r="L2689" i="16" s="1"/>
  <c r="AD2688" i="16"/>
  <c r="AD2687" i="16"/>
  <c r="AD2686" i="16"/>
  <c r="F2686" i="16" s="1"/>
  <c r="AD2685" i="16"/>
  <c r="F2685" i="16" s="1"/>
  <c r="AD2684" i="16"/>
  <c r="AD2683" i="16"/>
  <c r="L2683" i="16" s="1"/>
  <c r="AD2682" i="16"/>
  <c r="AD2681" i="16"/>
  <c r="F2681" i="16" s="1"/>
  <c r="AD2680" i="16"/>
  <c r="AD2679" i="16"/>
  <c r="AD2678" i="16"/>
  <c r="F2678" i="16" s="1"/>
  <c r="AD2677" i="16"/>
  <c r="L2677" i="16" s="1"/>
  <c r="AD2676" i="16"/>
  <c r="AD2675" i="16"/>
  <c r="AD2674" i="16"/>
  <c r="AD2673" i="16"/>
  <c r="AD2672" i="16"/>
  <c r="F2672" i="16" s="1"/>
  <c r="AD2671" i="16"/>
  <c r="AD2670" i="16"/>
  <c r="AD2669" i="16"/>
  <c r="AD2668" i="16"/>
  <c r="L2668" i="16" s="1"/>
  <c r="AD2667" i="16"/>
  <c r="AD2666" i="16"/>
  <c r="AD2665" i="16"/>
  <c r="AD2664" i="16"/>
  <c r="L2664" i="16" s="1"/>
  <c r="AD2663" i="16"/>
  <c r="F2663" i="16" s="1"/>
  <c r="AD2662" i="16"/>
  <c r="L2662" i="16" s="1"/>
  <c r="AD2661" i="16"/>
  <c r="AD2660" i="16"/>
  <c r="F2660" i="16" s="1"/>
  <c r="AD2659" i="16"/>
  <c r="AD2658" i="16"/>
  <c r="F2658" i="16" s="1"/>
  <c r="AD2657" i="16"/>
  <c r="AD2656" i="16"/>
  <c r="F2656" i="16"/>
  <c r="AD2655" i="16"/>
  <c r="AD2654" i="16"/>
  <c r="AD2653" i="16"/>
  <c r="L2653" i="16"/>
  <c r="AD2652" i="16"/>
  <c r="AD2651" i="16"/>
  <c r="F2651" i="16" s="1"/>
  <c r="AD2650" i="16"/>
  <c r="L2650" i="16"/>
  <c r="AD2649" i="16"/>
  <c r="F2649" i="16" s="1"/>
  <c r="AD2648" i="16"/>
  <c r="AD2647" i="16"/>
  <c r="L2647" i="16" s="1"/>
  <c r="AD2646" i="16"/>
  <c r="L2646" i="16" s="1"/>
  <c r="AD2645" i="16"/>
  <c r="F2645" i="16" s="1"/>
  <c r="AD2644" i="16"/>
  <c r="F2644" i="16"/>
  <c r="AD2643" i="16"/>
  <c r="F2643" i="16" s="1"/>
  <c r="AD2642" i="16"/>
  <c r="L2642" i="16"/>
  <c r="AD2641" i="16"/>
  <c r="AD2640" i="16"/>
  <c r="AD2639" i="16"/>
  <c r="AD2638" i="16"/>
  <c r="AD2637" i="16"/>
  <c r="F2637" i="16" s="1"/>
  <c r="AD2636" i="16"/>
  <c r="AD2635" i="16"/>
  <c r="L2635" i="16"/>
  <c r="AD2634" i="16"/>
  <c r="AD2633" i="16"/>
  <c r="AD2632" i="16"/>
  <c r="AD2631" i="16"/>
  <c r="AD2630" i="16"/>
  <c r="L2630" i="16" s="1"/>
  <c r="AD2629" i="16"/>
  <c r="AD2628" i="16"/>
  <c r="AD2627" i="16"/>
  <c r="L2627" i="16" s="1"/>
  <c r="AD2626" i="16"/>
  <c r="L2626" i="16" s="1"/>
  <c r="AD2625" i="16"/>
  <c r="AD2624" i="16"/>
  <c r="F2624" i="16"/>
  <c r="AD2623" i="16"/>
  <c r="AD2622" i="16"/>
  <c r="AD2621" i="16"/>
  <c r="AD2620" i="16"/>
  <c r="AD2619" i="16"/>
  <c r="AD2618" i="16"/>
  <c r="F2618" i="16"/>
  <c r="AD2617" i="16"/>
  <c r="AD2616" i="16"/>
  <c r="AD2615" i="16"/>
  <c r="AD2614" i="16"/>
  <c r="L2614" i="16"/>
  <c r="AD2613" i="16"/>
  <c r="F2613" i="16" s="1"/>
  <c r="AD2612" i="16"/>
  <c r="L2612" i="16"/>
  <c r="AD2611" i="16"/>
  <c r="F2611" i="16" s="1"/>
  <c r="AD2610" i="16"/>
  <c r="AD2609" i="16"/>
  <c r="L2609" i="16"/>
  <c r="AD2608" i="16"/>
  <c r="AD2607" i="16"/>
  <c r="AD2606" i="16"/>
  <c r="L2606" i="16"/>
  <c r="AD2605" i="16"/>
  <c r="AD2604" i="16"/>
  <c r="L2604" i="16" s="1"/>
  <c r="AD2603" i="16"/>
  <c r="L2603" i="16"/>
  <c r="AD2602" i="16"/>
  <c r="AD2601" i="16"/>
  <c r="AD2600" i="16"/>
  <c r="AD2599" i="16"/>
  <c r="AD2598" i="16"/>
  <c r="AD2597" i="16"/>
  <c r="AD2596" i="16"/>
  <c r="F2596" i="16"/>
  <c r="AD2595" i="16"/>
  <c r="AD2594" i="16"/>
  <c r="AD2593" i="16"/>
  <c r="AD2592" i="16"/>
  <c r="AD2591" i="16"/>
  <c r="AD2590" i="16"/>
  <c r="AD2589" i="16"/>
  <c r="AD2588" i="16"/>
  <c r="AD2587" i="16"/>
  <c r="F2587" i="16" s="1"/>
  <c r="AD2586" i="16"/>
  <c r="AD2585" i="16"/>
  <c r="AD2584" i="16"/>
  <c r="AD2583" i="16"/>
  <c r="AD2582" i="16"/>
  <c r="L2582" i="16"/>
  <c r="AD2581" i="16"/>
  <c r="AD2580" i="16"/>
  <c r="AD2579" i="16"/>
  <c r="F2579" i="16"/>
  <c r="AD2578" i="16"/>
  <c r="AD2577" i="16"/>
  <c r="AD2576" i="16"/>
  <c r="AD2575" i="16"/>
  <c r="L2575" i="16" s="1"/>
  <c r="AD2574" i="16"/>
  <c r="L2574" i="16" s="1"/>
  <c r="AD2573" i="16"/>
  <c r="F2573" i="16"/>
  <c r="AD2572" i="16"/>
  <c r="F2572" i="16" s="1"/>
  <c r="AD2571" i="16"/>
  <c r="AD2570" i="16"/>
  <c r="F2570" i="16" s="1"/>
  <c r="AD2569" i="16"/>
  <c r="F2569" i="16" s="1"/>
  <c r="AD2568" i="16"/>
  <c r="F2568" i="16" s="1"/>
  <c r="AD2567" i="16"/>
  <c r="L2567" i="16" s="1"/>
  <c r="AD2566" i="16"/>
  <c r="F2566" i="16" s="1"/>
  <c r="AD2565" i="16"/>
  <c r="AD2564" i="16"/>
  <c r="AD2563" i="16"/>
  <c r="L2563" i="16" s="1"/>
  <c r="AD2562" i="16"/>
  <c r="AD2561" i="16"/>
  <c r="AD2560" i="16"/>
  <c r="AD2559" i="16"/>
  <c r="AD2558" i="16"/>
  <c r="L2558" i="16" s="1"/>
  <c r="AD2557" i="16"/>
  <c r="AD2556" i="16"/>
  <c r="L2556" i="16" s="1"/>
  <c r="AD2555" i="16"/>
  <c r="L2555" i="16"/>
  <c r="AD2554" i="16"/>
  <c r="AD2553" i="16"/>
  <c r="AD2552" i="16"/>
  <c r="F2552" i="16"/>
  <c r="AD2551" i="16"/>
  <c r="AD2550" i="16"/>
  <c r="F2550" i="16" s="1"/>
  <c r="AD2549" i="16"/>
  <c r="AD2548" i="16"/>
  <c r="AD2547" i="16"/>
  <c r="L2547" i="16" s="1"/>
  <c r="AD2546" i="16"/>
  <c r="L2546" i="16" s="1"/>
  <c r="AD2545" i="16"/>
  <c r="AD2544" i="16"/>
  <c r="F2544" i="16" s="1"/>
  <c r="AD2543" i="16"/>
  <c r="AD2542" i="16"/>
  <c r="F2542" i="16" s="1"/>
  <c r="AD2541" i="16"/>
  <c r="F2541" i="16" s="1"/>
  <c r="AD2540" i="16"/>
  <c r="AD2539" i="16"/>
  <c r="AD2538" i="16"/>
  <c r="AD2537" i="16"/>
  <c r="F2537" i="16"/>
  <c r="AD2536" i="16"/>
  <c r="AD2535" i="16"/>
  <c r="AD2534" i="16"/>
  <c r="F2534" i="16"/>
  <c r="AD2533" i="16"/>
  <c r="AD2532" i="16"/>
  <c r="AD2531" i="16"/>
  <c r="AD2530" i="16"/>
  <c r="AD2529" i="16"/>
  <c r="AD2528" i="16"/>
  <c r="AD2527" i="16"/>
  <c r="AD2526" i="16"/>
  <c r="AD2525" i="16"/>
  <c r="F2525" i="16" s="1"/>
  <c r="AD2524" i="16"/>
  <c r="AD2523" i="16"/>
  <c r="AD2522" i="16"/>
  <c r="AD2521" i="16"/>
  <c r="AD2520" i="16"/>
  <c r="AD2519" i="16"/>
  <c r="AD2518" i="16"/>
  <c r="F2518" i="16" s="1"/>
  <c r="AD2517" i="16"/>
  <c r="AD2516" i="16"/>
  <c r="AD2515" i="16"/>
  <c r="AD2514" i="16"/>
  <c r="AD2513" i="16"/>
  <c r="AD2512" i="16"/>
  <c r="AD2511" i="16"/>
  <c r="L2511" i="16" s="1"/>
  <c r="AD2510" i="16"/>
  <c r="AD2509" i="16"/>
  <c r="AD2508" i="16"/>
  <c r="F2508" i="16" s="1"/>
  <c r="AD2507" i="16"/>
  <c r="AD2506" i="16"/>
  <c r="L2506" i="16" s="1"/>
  <c r="AD2505" i="16"/>
  <c r="AD2504" i="16"/>
  <c r="L2504" i="16" s="1"/>
  <c r="AD2503" i="16"/>
  <c r="AD2502" i="16"/>
  <c r="L2502" i="16" s="1"/>
  <c r="AD2501" i="16"/>
  <c r="AD2500" i="16"/>
  <c r="AD2499" i="16"/>
  <c r="F2499" i="16" s="1"/>
  <c r="AD2498" i="16"/>
  <c r="AD2497" i="16"/>
  <c r="AD2496" i="16"/>
  <c r="F2496" i="16" s="1"/>
  <c r="AD2495" i="16"/>
  <c r="L2495" i="16"/>
  <c r="AD2494" i="16"/>
  <c r="AD2493" i="16"/>
  <c r="AD2492" i="16"/>
  <c r="AD2491" i="16"/>
  <c r="L2491" i="16" s="1"/>
  <c r="AD2490" i="16"/>
  <c r="AD2489" i="16"/>
  <c r="AD2488" i="16"/>
  <c r="AD2487" i="16"/>
  <c r="AD2486" i="16"/>
  <c r="AD2485" i="16"/>
  <c r="AD2484" i="16"/>
  <c r="L2484" i="16" s="1"/>
  <c r="AD2483" i="16"/>
  <c r="F2483" i="16" s="1"/>
  <c r="AD2482" i="16"/>
  <c r="AD2481" i="16"/>
  <c r="AD2480" i="16"/>
  <c r="L2480" i="16" s="1"/>
  <c r="AD2479" i="16"/>
  <c r="AD2478" i="16"/>
  <c r="AD2477" i="16"/>
  <c r="AD2476" i="16"/>
  <c r="AD2475" i="16"/>
  <c r="L2475" i="16" s="1"/>
  <c r="AD2474" i="16"/>
  <c r="AD2473" i="16"/>
  <c r="L2473" i="16" s="1"/>
  <c r="AD2472" i="16"/>
  <c r="AD2471" i="16"/>
  <c r="F2471" i="16" s="1"/>
  <c r="AD2470" i="16"/>
  <c r="AD2469" i="16"/>
  <c r="F2469" i="16" s="1"/>
  <c r="AD2468" i="16"/>
  <c r="AD2467" i="16"/>
  <c r="AD2466" i="16"/>
  <c r="AD2465" i="16"/>
  <c r="AD2464" i="16"/>
  <c r="L2464" i="16" s="1"/>
  <c r="AD2463" i="16"/>
  <c r="L2463" i="16"/>
  <c r="AD2462" i="16"/>
  <c r="L2462" i="16" s="1"/>
  <c r="AD2461" i="16"/>
  <c r="AD2460" i="16"/>
  <c r="AD2459" i="16"/>
  <c r="AD2458" i="16"/>
  <c r="AD2457" i="16"/>
  <c r="AD2456" i="16"/>
  <c r="AD2455" i="16"/>
  <c r="F2455" i="16" s="1"/>
  <c r="AD2454" i="16"/>
  <c r="AD2453" i="16"/>
  <c r="F2453" i="16"/>
  <c r="AD2452" i="16"/>
  <c r="AD2451" i="16"/>
  <c r="L2451" i="16" s="1"/>
  <c r="AD2450" i="16"/>
  <c r="F2450" i="16"/>
  <c r="AD2449" i="16"/>
  <c r="L2449" i="16" s="1"/>
  <c r="AD2448" i="16"/>
  <c r="AD2447" i="16"/>
  <c r="L2447" i="16"/>
  <c r="AD2446" i="16"/>
  <c r="F2446" i="16" s="1"/>
  <c r="AD2445" i="16"/>
  <c r="AD2444" i="16"/>
  <c r="AD2443" i="16"/>
  <c r="L2443" i="16" s="1"/>
  <c r="AD2442" i="16"/>
  <c r="F2442" i="16"/>
  <c r="AD2441" i="16"/>
  <c r="AD2440" i="16"/>
  <c r="AD2439" i="16"/>
  <c r="AD2438" i="16"/>
  <c r="AD2437" i="16"/>
  <c r="AD2436" i="16"/>
  <c r="AD2435" i="16"/>
  <c r="AD2434" i="16"/>
  <c r="AD2433" i="16"/>
  <c r="AD2432" i="16"/>
  <c r="AD2431" i="16"/>
  <c r="AD2430" i="16"/>
  <c r="AD2429" i="16"/>
  <c r="AD2428" i="16"/>
  <c r="AD2427" i="16"/>
  <c r="AD2426" i="16"/>
  <c r="F2426" i="16" s="1"/>
  <c r="AD2425" i="16"/>
  <c r="F2425" i="16" s="1"/>
  <c r="AD2424" i="16"/>
  <c r="AD2423" i="16"/>
  <c r="AD2422" i="16"/>
  <c r="AD2421" i="16"/>
  <c r="F2421" i="16" s="1"/>
  <c r="AD2420" i="16"/>
  <c r="F2420" i="16"/>
  <c r="AD2419" i="16"/>
  <c r="F2419" i="16" s="1"/>
  <c r="AD2418" i="16"/>
  <c r="AD2417" i="16"/>
  <c r="F2417" i="16"/>
  <c r="AD2416" i="16"/>
  <c r="AD2415" i="16"/>
  <c r="L2415" i="16" s="1"/>
  <c r="AD2414" i="16"/>
  <c r="AD2413" i="16"/>
  <c r="AD2412" i="16"/>
  <c r="AD2411" i="16"/>
  <c r="L2411" i="16" s="1"/>
  <c r="AD2410" i="16"/>
  <c r="AD2409" i="16"/>
  <c r="F2409" i="16" s="1"/>
  <c r="AD2408" i="16"/>
  <c r="AD2407" i="16"/>
  <c r="F2407" i="16" s="1"/>
  <c r="AD2406" i="16"/>
  <c r="AD2405" i="16"/>
  <c r="L2405" i="16" s="1"/>
  <c r="AD2404" i="16"/>
  <c r="AD2403" i="16"/>
  <c r="F2403" i="16" s="1"/>
  <c r="AD2402" i="16"/>
  <c r="AD2401" i="16"/>
  <c r="AD2400" i="16"/>
  <c r="AD2399" i="16"/>
  <c r="AD2398" i="16"/>
  <c r="L2398" i="16"/>
  <c r="AD2397" i="16"/>
  <c r="AD2396" i="16"/>
  <c r="AD2395" i="16"/>
  <c r="AD2394" i="16"/>
  <c r="AD2393" i="16"/>
  <c r="AD2392" i="16"/>
  <c r="AD2391" i="16"/>
  <c r="AD2390" i="16"/>
  <c r="AD2389" i="16"/>
  <c r="L2389" i="16" s="1"/>
  <c r="AD2388" i="16"/>
  <c r="AD2387" i="16"/>
  <c r="AD2386" i="16"/>
  <c r="L2386" i="16" s="1"/>
  <c r="AD2385" i="16"/>
  <c r="F2385" i="16" s="1"/>
  <c r="AD2384" i="16"/>
  <c r="L2384" i="16" s="1"/>
  <c r="AD2383" i="16"/>
  <c r="F2383" i="16" s="1"/>
  <c r="AD2382" i="16"/>
  <c r="AD2381" i="16"/>
  <c r="L2381" i="16" s="1"/>
  <c r="AD2380" i="16"/>
  <c r="AD2379" i="16"/>
  <c r="F2379" i="16" s="1"/>
  <c r="AD2378" i="16"/>
  <c r="AD2377" i="16"/>
  <c r="F2377" i="16"/>
  <c r="AD2376" i="16"/>
  <c r="AD2375" i="16"/>
  <c r="L2375" i="16" s="1"/>
  <c r="AD2374" i="16"/>
  <c r="L2374" i="16"/>
  <c r="AD2373" i="16"/>
  <c r="AD2372" i="16"/>
  <c r="AD2371" i="16"/>
  <c r="AD2370" i="16"/>
  <c r="F2370" i="16"/>
  <c r="AD2369" i="16"/>
  <c r="F2369" i="16" s="1"/>
  <c r="AD2368" i="16"/>
  <c r="AD2367" i="16"/>
  <c r="F2367" i="16" s="1"/>
  <c r="AD2366" i="16"/>
  <c r="AD2365" i="16"/>
  <c r="AD2364" i="16"/>
  <c r="AD2363" i="16"/>
  <c r="AD2362" i="16"/>
  <c r="AD2361" i="16"/>
  <c r="AD2360" i="16"/>
  <c r="AD2359" i="16"/>
  <c r="F2359" i="16" s="1"/>
  <c r="AD2358" i="16"/>
  <c r="F2358" i="16" s="1"/>
  <c r="AD2357" i="16"/>
  <c r="AD2356" i="16"/>
  <c r="AD2355" i="16"/>
  <c r="AD2354" i="16"/>
  <c r="AD2353" i="16"/>
  <c r="F2353" i="16"/>
  <c r="AD2352" i="16"/>
  <c r="AD2351" i="16"/>
  <c r="AD2350" i="16"/>
  <c r="AD2349" i="16"/>
  <c r="AD2348" i="16"/>
  <c r="AD2347" i="16"/>
  <c r="AD2346" i="16"/>
  <c r="AD2345" i="16"/>
  <c r="L2345" i="16" s="1"/>
  <c r="AD2344" i="16"/>
  <c r="AD2343" i="16"/>
  <c r="AD2342" i="16"/>
  <c r="F2342" i="16" s="1"/>
  <c r="AD2341" i="16"/>
  <c r="AD2340" i="16"/>
  <c r="AD2339" i="16"/>
  <c r="AD2338" i="16"/>
  <c r="L2338" i="16"/>
  <c r="AD2337" i="16"/>
  <c r="L2337" i="16" s="1"/>
  <c r="AD2336" i="16"/>
  <c r="AD2335" i="16"/>
  <c r="AD2334" i="16"/>
  <c r="AD2333" i="16"/>
  <c r="L2333" i="16" s="1"/>
  <c r="AD2332" i="16"/>
  <c r="AD2331" i="16"/>
  <c r="AD2330" i="16"/>
  <c r="AD2329" i="16"/>
  <c r="AD2328" i="16"/>
  <c r="AD2327" i="16"/>
  <c r="AD2326" i="16"/>
  <c r="AD2325" i="16"/>
  <c r="AD2324" i="16"/>
  <c r="AD2323" i="16"/>
  <c r="L2323" i="16"/>
  <c r="AD2322" i="16"/>
  <c r="AD2321" i="16"/>
  <c r="L2321" i="16"/>
  <c r="AD2320" i="16"/>
  <c r="F2320" i="16" s="1"/>
  <c r="AD2319" i="16"/>
  <c r="AD2318" i="16"/>
  <c r="L2318" i="16"/>
  <c r="AD2317" i="16"/>
  <c r="L2317" i="16" s="1"/>
  <c r="AD2316" i="16"/>
  <c r="F2316" i="16" s="1"/>
  <c r="AD2315" i="16"/>
  <c r="AD2314" i="16"/>
  <c r="F2314" i="16" s="1"/>
  <c r="AD2313" i="16"/>
  <c r="F2313" i="16" s="1"/>
  <c r="AD2312" i="16"/>
  <c r="AD2311" i="16"/>
  <c r="L2311" i="16" s="1"/>
  <c r="AD2310" i="16"/>
  <c r="AD2309" i="16"/>
  <c r="F2309" i="16"/>
  <c r="AD2308" i="16"/>
  <c r="AD2307" i="16"/>
  <c r="AD2306" i="16"/>
  <c r="F2306" i="16"/>
  <c r="AD2305" i="16"/>
  <c r="F2305" i="16" s="1"/>
  <c r="AD2304" i="16"/>
  <c r="AD2303" i="16"/>
  <c r="AD2302" i="16"/>
  <c r="AD2301" i="16"/>
  <c r="L2301" i="16" s="1"/>
  <c r="AD2300" i="16"/>
  <c r="AD2299" i="16"/>
  <c r="L2299" i="16" s="1"/>
  <c r="AD2298" i="16"/>
  <c r="L2298" i="16" s="1"/>
  <c r="AD2297" i="16"/>
  <c r="AD2296" i="16"/>
  <c r="AD2295" i="16"/>
  <c r="AD2294" i="16"/>
  <c r="AD2293" i="16"/>
  <c r="L2293" i="16" s="1"/>
  <c r="AD2292" i="16"/>
  <c r="L2292" i="16" s="1"/>
  <c r="AD2291" i="16"/>
  <c r="AD2290" i="16"/>
  <c r="F2290" i="16" s="1"/>
  <c r="AD2289" i="16"/>
  <c r="AD2288" i="16"/>
  <c r="AD2287" i="16"/>
  <c r="F2287" i="16" s="1"/>
  <c r="AD2286" i="16"/>
  <c r="AD2285" i="16"/>
  <c r="AD2284" i="16"/>
  <c r="AD2283" i="16"/>
  <c r="AD2282" i="16"/>
  <c r="AD2281" i="16"/>
  <c r="AD2280" i="16"/>
  <c r="AD2279" i="16"/>
  <c r="AD2278" i="16"/>
  <c r="F2278" i="16" s="1"/>
  <c r="AD2277" i="16"/>
  <c r="F2277" i="16" s="1"/>
  <c r="AD2276" i="16"/>
  <c r="AD2275" i="16"/>
  <c r="AD2274" i="16"/>
  <c r="AD2273" i="16"/>
  <c r="AD2272" i="16"/>
  <c r="AD2271" i="16"/>
  <c r="AD2270" i="16"/>
  <c r="AD2269" i="16"/>
  <c r="AD2268" i="16"/>
  <c r="AD2267" i="16"/>
  <c r="L2267" i="16" s="1"/>
  <c r="AD2266" i="16"/>
  <c r="AD2265" i="16"/>
  <c r="AD2264" i="16"/>
  <c r="AD2263" i="16"/>
  <c r="AD2262" i="16"/>
  <c r="AD2261" i="16"/>
  <c r="F2261" i="16" s="1"/>
  <c r="AD2260" i="16"/>
  <c r="AD2259" i="16"/>
  <c r="AD2258" i="16"/>
  <c r="AD2257" i="16"/>
  <c r="AD2256" i="16"/>
  <c r="AD2255" i="16"/>
  <c r="AD2254" i="16"/>
  <c r="AD2253" i="16"/>
  <c r="AD2252" i="16"/>
  <c r="AD2251" i="16"/>
  <c r="L2251" i="16"/>
  <c r="AD2250" i="16"/>
  <c r="L2250" i="16" s="1"/>
  <c r="AD2249" i="16"/>
  <c r="L2249" i="16" s="1"/>
  <c r="AD2248" i="16"/>
  <c r="AD2247" i="16"/>
  <c r="L2247" i="16" s="1"/>
  <c r="AD2246" i="16"/>
  <c r="AD2245" i="16"/>
  <c r="AD2244" i="16"/>
  <c r="AD2243" i="16"/>
  <c r="F2243" i="16" s="1"/>
  <c r="AD2242" i="16"/>
  <c r="F2242" i="16" s="1"/>
  <c r="AD2241" i="16"/>
  <c r="AD2240" i="16"/>
  <c r="AD2239" i="16"/>
  <c r="AD2238" i="16"/>
  <c r="AD2237" i="16"/>
  <c r="F2237" i="16"/>
  <c r="AD2236" i="16"/>
  <c r="AD2235" i="16"/>
  <c r="F2235" i="16" s="1"/>
  <c r="AD2234" i="16"/>
  <c r="AD2233" i="16"/>
  <c r="AD2232" i="16"/>
  <c r="AD2231" i="16"/>
  <c r="AD2230" i="16"/>
  <c r="L2230" i="16"/>
  <c r="AD2229" i="16"/>
  <c r="F2229" i="16" s="1"/>
  <c r="AD2228" i="16"/>
  <c r="F2228" i="16"/>
  <c r="AD2227" i="16"/>
  <c r="L2227" i="16" s="1"/>
  <c r="AD2226" i="16"/>
  <c r="AD2225" i="16"/>
  <c r="L2225" i="16" s="1"/>
  <c r="AD2224" i="16"/>
  <c r="F2224" i="16"/>
  <c r="AD2223" i="16"/>
  <c r="F2223" i="16" s="1"/>
  <c r="AD2222" i="16"/>
  <c r="L2222" i="16"/>
  <c r="AD2221" i="16"/>
  <c r="AD2220" i="16"/>
  <c r="L2220" i="16" s="1"/>
  <c r="AD2219" i="16"/>
  <c r="AD2218" i="16"/>
  <c r="AD2217" i="16"/>
  <c r="L2217" i="16" s="1"/>
  <c r="AD2216" i="16"/>
  <c r="F2216" i="16" s="1"/>
  <c r="AD2215" i="16"/>
  <c r="L2215" i="16" s="1"/>
  <c r="AD2214" i="16"/>
  <c r="L2214" i="16"/>
  <c r="AD2213" i="16"/>
  <c r="AD2212" i="16"/>
  <c r="F2212" i="16"/>
  <c r="AD2211" i="16"/>
  <c r="F2211" i="16" s="1"/>
  <c r="AD2210" i="16"/>
  <c r="AD2209" i="16"/>
  <c r="AD2208" i="16"/>
  <c r="L2208" i="16"/>
  <c r="AD2207" i="16"/>
  <c r="L2207" i="16" s="1"/>
  <c r="AD2206" i="16"/>
  <c r="F2206" i="16"/>
  <c r="AD2205" i="16"/>
  <c r="AD2204" i="16"/>
  <c r="AD2203" i="16"/>
  <c r="F2203" i="16"/>
  <c r="AD2202" i="16"/>
  <c r="F2202" i="16" s="1"/>
  <c r="AD2201" i="16"/>
  <c r="AD2200" i="16"/>
  <c r="AD2199" i="16"/>
  <c r="L2199" i="16" s="1"/>
  <c r="AD2198" i="16"/>
  <c r="L2198" i="16" s="1"/>
  <c r="AD2197" i="16"/>
  <c r="AD2196" i="16"/>
  <c r="AD2195" i="16"/>
  <c r="AD2194" i="16"/>
  <c r="AD2193" i="16"/>
  <c r="F2193" i="16" s="1"/>
  <c r="AD2192" i="16"/>
  <c r="AD2191" i="16"/>
  <c r="AD2190" i="16"/>
  <c r="AD2189" i="16"/>
  <c r="F2189" i="16" s="1"/>
  <c r="AD2188" i="16"/>
  <c r="AD2187" i="16"/>
  <c r="AD2186" i="16"/>
  <c r="L2186" i="16" s="1"/>
  <c r="AD2185" i="16"/>
  <c r="AD2184" i="16"/>
  <c r="AD2183" i="16"/>
  <c r="AD2182" i="16"/>
  <c r="F2182" i="16" s="1"/>
  <c r="AD2181" i="16"/>
  <c r="L2181" i="16"/>
  <c r="AD2180" i="16"/>
  <c r="AD2179" i="16"/>
  <c r="AD2178" i="16"/>
  <c r="AD2177" i="16"/>
  <c r="F2177" i="16" s="1"/>
  <c r="AD2176" i="16"/>
  <c r="AD2175" i="16"/>
  <c r="AD2174" i="16"/>
  <c r="AD2173" i="16"/>
  <c r="F2173" i="16" s="1"/>
  <c r="AD2172" i="16"/>
  <c r="AD2171" i="16"/>
  <c r="AD2170" i="16"/>
  <c r="AD2169" i="16"/>
  <c r="AD2168" i="16"/>
  <c r="AD2167" i="16"/>
  <c r="F2167" i="16"/>
  <c r="AD2166" i="16"/>
  <c r="F2166" i="16" s="1"/>
  <c r="AD2165" i="16"/>
  <c r="L2165" i="16"/>
  <c r="AD2164" i="16"/>
  <c r="AD2163" i="16"/>
  <c r="L2163" i="16" s="1"/>
  <c r="AD2162" i="16"/>
  <c r="AD2161" i="16"/>
  <c r="AD2160" i="16"/>
  <c r="AD2159" i="16"/>
  <c r="AD2158" i="16"/>
  <c r="F2158" i="16"/>
  <c r="AD2157" i="16"/>
  <c r="L2157" i="16" s="1"/>
  <c r="AD2156" i="16"/>
  <c r="AD2155" i="16"/>
  <c r="AD2154" i="16"/>
  <c r="L2154" i="16" s="1"/>
  <c r="AD2153" i="16"/>
  <c r="F2153" i="16" s="1"/>
  <c r="AD2152" i="16"/>
  <c r="AD2151" i="16"/>
  <c r="AD2150" i="16"/>
  <c r="F2150" i="16" s="1"/>
  <c r="AD2149" i="16"/>
  <c r="AD2148" i="16"/>
  <c r="AD2147" i="16"/>
  <c r="L2147" i="16" s="1"/>
  <c r="AD2146" i="16"/>
  <c r="F2146" i="16" s="1"/>
  <c r="AD2145" i="16"/>
  <c r="AD2144" i="16"/>
  <c r="F2144" i="16" s="1"/>
  <c r="AD2143" i="16"/>
  <c r="AD2142" i="16"/>
  <c r="L2142" i="16" s="1"/>
  <c r="AD2141" i="16"/>
  <c r="AD2140" i="16"/>
  <c r="AD2139" i="16"/>
  <c r="AD2138" i="16"/>
  <c r="L2138" i="16" s="1"/>
  <c r="AD2137" i="16"/>
  <c r="F2137" i="16"/>
  <c r="AD2136" i="16"/>
  <c r="AD2135" i="16"/>
  <c r="L2135" i="16" s="1"/>
  <c r="AD2134" i="16"/>
  <c r="L2134" i="16"/>
  <c r="AD2133" i="16"/>
  <c r="F2133" i="16" s="1"/>
  <c r="AD2132" i="16"/>
  <c r="F2132" i="16" s="1"/>
  <c r="AD2131" i="16"/>
  <c r="L2131" i="16" s="1"/>
  <c r="AD2130" i="16"/>
  <c r="L2130" i="16" s="1"/>
  <c r="AD2129" i="16"/>
  <c r="AD2128" i="16"/>
  <c r="AD2127" i="16"/>
  <c r="F2127" i="16" s="1"/>
  <c r="AD2126" i="16"/>
  <c r="AD2125" i="16"/>
  <c r="F2125" i="16"/>
  <c r="AD2124" i="16"/>
  <c r="AD2123" i="16"/>
  <c r="F2123" i="16" s="1"/>
  <c r="AD2122" i="16"/>
  <c r="AD2121" i="16"/>
  <c r="L2121" i="16" s="1"/>
  <c r="AD2120" i="16"/>
  <c r="AD2119" i="16"/>
  <c r="F2119" i="16"/>
  <c r="AD2118" i="16"/>
  <c r="AD2117" i="16"/>
  <c r="F2117" i="16"/>
  <c r="AD2116" i="16"/>
  <c r="L2116" i="16" s="1"/>
  <c r="AD2115" i="16"/>
  <c r="AD2114" i="16"/>
  <c r="AD2113" i="16"/>
  <c r="F2113" i="16" s="1"/>
  <c r="AD2112" i="16"/>
  <c r="AD2111" i="16"/>
  <c r="F2111" i="16"/>
  <c r="AD2110" i="16"/>
  <c r="AD2109" i="16"/>
  <c r="AD2108" i="16"/>
  <c r="AD2107" i="16"/>
  <c r="L2107" i="16" s="1"/>
  <c r="AD2106" i="16"/>
  <c r="AD2105" i="16"/>
  <c r="L2105" i="16"/>
  <c r="AD2104" i="16"/>
  <c r="AD2103" i="16"/>
  <c r="F2103" i="16"/>
  <c r="AD2102" i="16"/>
  <c r="AD2101" i="16"/>
  <c r="AD2100" i="16"/>
  <c r="AD2099" i="16"/>
  <c r="L2099" i="16"/>
  <c r="AD2098" i="16"/>
  <c r="F2098" i="16" s="1"/>
  <c r="AD2097" i="16"/>
  <c r="AD2096" i="16"/>
  <c r="AD2095" i="16"/>
  <c r="AD2094" i="16"/>
  <c r="AD2093" i="16"/>
  <c r="AD2092" i="16"/>
  <c r="AD2091" i="16"/>
  <c r="L2091" i="16" s="1"/>
  <c r="AD2090" i="16"/>
  <c r="AD2089" i="16"/>
  <c r="F2089" i="16" s="1"/>
  <c r="AD2088" i="16"/>
  <c r="AD2087" i="16"/>
  <c r="AD2086" i="16"/>
  <c r="AD2085" i="16"/>
  <c r="AD2084" i="16"/>
  <c r="AD2083" i="16"/>
  <c r="AD2082" i="16"/>
  <c r="L2082" i="16" s="1"/>
  <c r="AD2081" i="16"/>
  <c r="AD2080" i="16"/>
  <c r="AD2079" i="16"/>
  <c r="AD2078" i="16"/>
  <c r="AD2077" i="16"/>
  <c r="L2077" i="16"/>
  <c r="AD2076" i="16"/>
  <c r="AD2075" i="16"/>
  <c r="AD2074" i="16"/>
  <c r="AD2073" i="16"/>
  <c r="AD2072" i="16"/>
  <c r="L2072" i="16" s="1"/>
  <c r="AD2071" i="16"/>
  <c r="AD2070" i="16"/>
  <c r="AD2069" i="16"/>
  <c r="F2069" i="16" s="1"/>
  <c r="AD2068" i="16"/>
  <c r="AD2067" i="16"/>
  <c r="AD2066" i="16"/>
  <c r="AD2065" i="16"/>
  <c r="AD2064" i="16"/>
  <c r="AD2063" i="16"/>
  <c r="AD2062" i="16"/>
  <c r="L2062" i="16" s="1"/>
  <c r="AD2061" i="16"/>
  <c r="AD2060" i="16"/>
  <c r="AD2059" i="16"/>
  <c r="AD2058" i="16"/>
  <c r="AD2057" i="16"/>
  <c r="AD2056" i="16"/>
  <c r="AD2055" i="16"/>
  <c r="AD2054" i="16"/>
  <c r="AD2053" i="16"/>
  <c r="AD2052" i="16"/>
  <c r="AD2051" i="16"/>
  <c r="AD2050" i="16"/>
  <c r="AD2049" i="16"/>
  <c r="AD2048" i="16"/>
  <c r="AD2047" i="16"/>
  <c r="AD2046" i="16"/>
  <c r="L2046" i="16"/>
  <c r="AD2045" i="16"/>
  <c r="AD2044" i="16"/>
  <c r="L2044" i="16" s="1"/>
  <c r="AD2043" i="16"/>
  <c r="L2043" i="16" s="1"/>
  <c r="AD2042" i="16"/>
  <c r="F2042" i="16" s="1"/>
  <c r="AD2041" i="16"/>
  <c r="AD2040" i="16"/>
  <c r="AD2039" i="16"/>
  <c r="AD2038" i="16"/>
  <c r="AD2037" i="16"/>
  <c r="AD2036" i="16"/>
  <c r="AD2035" i="16"/>
  <c r="AD2034" i="16"/>
  <c r="AD2033" i="16"/>
  <c r="AD2032" i="16"/>
  <c r="AD2031" i="16"/>
  <c r="AD2030" i="16"/>
  <c r="F2030" i="16" s="1"/>
  <c r="AD2029" i="16"/>
  <c r="F2029" i="16" s="1"/>
  <c r="AD2028" i="16"/>
  <c r="L2028" i="16" s="1"/>
  <c r="AD2027" i="16"/>
  <c r="F2027" i="16" s="1"/>
  <c r="AD2026" i="16"/>
  <c r="AD2025" i="16"/>
  <c r="AD2024" i="16"/>
  <c r="L2024" i="16" s="1"/>
  <c r="AD2023" i="16"/>
  <c r="AD2022" i="16"/>
  <c r="AD2021" i="16"/>
  <c r="AD2020" i="16"/>
  <c r="L2020" i="16" s="1"/>
  <c r="AD2019" i="16"/>
  <c r="L2019" i="16" s="1"/>
  <c r="AD2018" i="16"/>
  <c r="L2018" i="16" s="1"/>
  <c r="AD2017" i="16"/>
  <c r="F2017" i="16" s="1"/>
  <c r="AD2016" i="16"/>
  <c r="AD2015" i="16"/>
  <c r="AD2014" i="16"/>
  <c r="AD2013" i="16"/>
  <c r="AD2012" i="16"/>
  <c r="AD2011" i="16"/>
  <c r="AD2010" i="16"/>
  <c r="AD2009" i="16"/>
  <c r="AD2008" i="16"/>
  <c r="L2008" i="16" s="1"/>
  <c r="AD2007" i="16"/>
  <c r="F2007" i="16" s="1"/>
  <c r="AD2006" i="16"/>
  <c r="AD2005" i="16"/>
  <c r="AD2004" i="16"/>
  <c r="L2004" i="16" s="1"/>
  <c r="AD2003" i="16"/>
  <c r="AD2002" i="16"/>
  <c r="L2002" i="16" s="1"/>
  <c r="AD2001" i="16"/>
  <c r="AD2000" i="16"/>
  <c r="L2000" i="16" s="1"/>
  <c r="AD1999" i="16"/>
  <c r="L1999" i="16" s="1"/>
  <c r="AD1998" i="16"/>
  <c r="AD1997" i="16"/>
  <c r="AD1996" i="16"/>
  <c r="F1996" i="16" s="1"/>
  <c r="AD1995" i="16"/>
  <c r="F1995" i="16" s="1"/>
  <c r="AD1994" i="16"/>
  <c r="AD1993" i="16"/>
  <c r="AD1992" i="16"/>
  <c r="AD1991" i="16"/>
  <c r="AD1990" i="16"/>
  <c r="AD1989" i="16"/>
  <c r="AD1988" i="16"/>
  <c r="AD1987" i="16"/>
  <c r="L1987" i="16"/>
  <c r="AD1986" i="16"/>
  <c r="AD1985" i="16"/>
  <c r="AD1984" i="16"/>
  <c r="AD1983" i="16"/>
  <c r="AD1982" i="16"/>
  <c r="AD1981" i="16"/>
  <c r="AD1980" i="16"/>
  <c r="AD1979" i="16"/>
  <c r="AD1978" i="16"/>
  <c r="AD1977" i="16"/>
  <c r="AD1976" i="16"/>
  <c r="AD1975" i="16"/>
  <c r="AD1974" i="16"/>
  <c r="AD1973" i="16"/>
  <c r="AD1972" i="16"/>
  <c r="L1972" i="16"/>
  <c r="AD1971" i="16"/>
  <c r="F1971" i="16" s="1"/>
  <c r="AD1970" i="16"/>
  <c r="L1970" i="16" s="1"/>
  <c r="AD1969" i="16"/>
  <c r="AD1968" i="16"/>
  <c r="AD1967" i="16"/>
  <c r="AD1966" i="16"/>
  <c r="F1966" i="16" s="1"/>
  <c r="AD1965" i="16"/>
  <c r="AD1964" i="16"/>
  <c r="F1964" i="16" s="1"/>
  <c r="AD1963" i="16"/>
  <c r="AD1962" i="16"/>
  <c r="AD1961" i="16"/>
  <c r="AD1960" i="16"/>
  <c r="AD1959" i="16"/>
  <c r="F1959" i="16" s="1"/>
  <c r="AD1958" i="16"/>
  <c r="L1958" i="16" s="1"/>
  <c r="AD1957" i="16"/>
  <c r="AD1956" i="16"/>
  <c r="AD1955" i="16"/>
  <c r="L1955" i="16" s="1"/>
  <c r="AD1954" i="16"/>
  <c r="AD1953" i="16"/>
  <c r="AD1952" i="16"/>
  <c r="F1952" i="16" s="1"/>
  <c r="AD1951" i="16"/>
  <c r="AD1950" i="16"/>
  <c r="F1950" i="16" s="1"/>
  <c r="AD1949" i="16"/>
  <c r="F1949" i="16" s="1"/>
  <c r="AD1948" i="16"/>
  <c r="AD1947" i="16"/>
  <c r="AD1946" i="16"/>
  <c r="L1946" i="16" s="1"/>
  <c r="AD1945" i="16"/>
  <c r="AD1944" i="16"/>
  <c r="F1944" i="16" s="1"/>
  <c r="AD1943" i="16"/>
  <c r="F1943" i="16" s="1"/>
  <c r="AD1942" i="16"/>
  <c r="F1942" i="16"/>
  <c r="AD1941" i="16"/>
  <c r="AD1940" i="16"/>
  <c r="AD1939" i="16"/>
  <c r="AD1938" i="16"/>
  <c r="L1938" i="16" s="1"/>
  <c r="AD1937" i="16"/>
  <c r="L1937" i="16" s="1"/>
  <c r="AD1936" i="16"/>
  <c r="F1936" i="16" s="1"/>
  <c r="AD1935" i="16"/>
  <c r="F1935" i="16"/>
  <c r="AD1934" i="16"/>
  <c r="AD1933" i="16"/>
  <c r="AD1932" i="16"/>
  <c r="L1932" i="16"/>
  <c r="AD1931" i="16"/>
  <c r="AD1930" i="16"/>
  <c r="AD1929" i="16"/>
  <c r="AD1928" i="16"/>
  <c r="L1928" i="16" s="1"/>
  <c r="AD1927" i="16"/>
  <c r="AD1926" i="16"/>
  <c r="AD1925" i="16"/>
  <c r="AD1924" i="16"/>
  <c r="AD1923" i="16"/>
  <c r="AD1922" i="16"/>
  <c r="L1922" i="16" s="1"/>
  <c r="AD1921" i="16"/>
  <c r="AD1920" i="16"/>
  <c r="AD1919" i="16"/>
  <c r="L1919" i="16" s="1"/>
  <c r="AD1918" i="16"/>
  <c r="AD1917" i="16"/>
  <c r="AD1916" i="16"/>
  <c r="L1916" i="16" s="1"/>
  <c r="AD1915" i="16"/>
  <c r="L1915" i="16" s="1"/>
  <c r="AD1914" i="16"/>
  <c r="F1914" i="16"/>
  <c r="AD1913" i="16"/>
  <c r="AD1912" i="16"/>
  <c r="AD1911" i="16"/>
  <c r="AD1910" i="16"/>
  <c r="AD1909" i="16"/>
  <c r="AD1908" i="16"/>
  <c r="AD1907" i="16"/>
  <c r="AD1906" i="16"/>
  <c r="AD1905" i="16"/>
  <c r="AD1904" i="16"/>
  <c r="AD1903" i="16"/>
  <c r="AD1902" i="16"/>
  <c r="AD1901" i="16"/>
  <c r="AD1900" i="16"/>
  <c r="AD1899" i="16"/>
  <c r="AD1898" i="16"/>
  <c r="L1898" i="16" s="1"/>
  <c r="AD1897" i="16"/>
  <c r="AD1896" i="16"/>
  <c r="AD1895" i="16"/>
  <c r="AD1894" i="16"/>
  <c r="L1894" i="16" s="1"/>
  <c r="AD1893" i="16"/>
  <c r="AD1892" i="16"/>
  <c r="F1892" i="16" s="1"/>
  <c r="AD1891" i="16"/>
  <c r="AD1890" i="16"/>
  <c r="AD1889" i="16"/>
  <c r="AD1888" i="16"/>
  <c r="AD1887" i="16"/>
  <c r="L1887" i="16"/>
  <c r="AD1886" i="16"/>
  <c r="F1886" i="16" s="1"/>
  <c r="AD1885" i="16"/>
  <c r="AD1884" i="16"/>
  <c r="AD1883" i="16"/>
  <c r="L1883" i="16" s="1"/>
  <c r="AD1882" i="16"/>
  <c r="AD1881" i="16"/>
  <c r="AD1880" i="16"/>
  <c r="AD1879" i="16"/>
  <c r="AD1878" i="16"/>
  <c r="AD1877" i="16"/>
  <c r="AD1876" i="16"/>
  <c r="L1876" i="16" s="1"/>
  <c r="AD1875" i="16"/>
  <c r="AD1874" i="16"/>
  <c r="L1874" i="16" s="1"/>
  <c r="AD1873" i="16"/>
  <c r="AD1872" i="16"/>
  <c r="AD1871" i="16"/>
  <c r="AD1870" i="16"/>
  <c r="AD1869" i="16"/>
  <c r="L1869" i="16" s="1"/>
  <c r="AD1868" i="16"/>
  <c r="F1868" i="16" s="1"/>
  <c r="AD1867" i="16"/>
  <c r="AD1812" i="16"/>
  <c r="AD1811" i="16"/>
  <c r="L1811" i="16" s="1"/>
  <c r="AD1810" i="16"/>
  <c r="AD1809" i="16"/>
  <c r="AD1808" i="16"/>
  <c r="AD1807" i="16"/>
  <c r="AD1806" i="16"/>
  <c r="F1806" i="16" s="1"/>
  <c r="AD1805" i="16"/>
  <c r="AD1804" i="16"/>
  <c r="F1804" i="16" s="1"/>
  <c r="AD1803" i="16"/>
  <c r="L1803" i="16" s="1"/>
  <c r="AD1802" i="16"/>
  <c r="AD1801" i="16"/>
  <c r="AD1800" i="16"/>
  <c r="AD1799" i="16"/>
  <c r="F1799" i="16" s="1"/>
  <c r="AD1798" i="16"/>
  <c r="AD1797" i="16"/>
  <c r="AD1796" i="16"/>
  <c r="AD1795" i="16"/>
  <c r="L1795" i="16" s="1"/>
  <c r="AD1794" i="16"/>
  <c r="AD1793" i="16"/>
  <c r="AD1792" i="16"/>
  <c r="L1792" i="16" s="1"/>
  <c r="AD1791" i="16"/>
  <c r="AD1790" i="16"/>
  <c r="AD1789" i="16"/>
  <c r="AD1788" i="16"/>
  <c r="AD1787" i="16"/>
  <c r="L1787" i="16" s="1"/>
  <c r="AD1786" i="16"/>
  <c r="AD1785" i="16"/>
  <c r="F1785" i="16" s="1"/>
  <c r="AD1784" i="16"/>
  <c r="AD1782" i="16"/>
  <c r="AD1781" i="16"/>
  <c r="AD1780" i="16"/>
  <c r="L1780" i="16" s="1"/>
  <c r="AD1779" i="16"/>
  <c r="AD1778" i="16"/>
  <c r="AD1777" i="16"/>
  <c r="AD1776" i="16"/>
  <c r="AD1775" i="16"/>
  <c r="AD1774" i="16"/>
  <c r="AD1773" i="16"/>
  <c r="AD1772" i="16"/>
  <c r="AD1771" i="16"/>
  <c r="L1771" i="16" s="1"/>
  <c r="AD1770" i="16"/>
  <c r="AD1769" i="16"/>
  <c r="AD1768" i="16"/>
  <c r="AD1767" i="16"/>
  <c r="AD1766" i="16"/>
  <c r="AD1765" i="16"/>
  <c r="AD1764" i="16"/>
  <c r="AD1763" i="16"/>
  <c r="L1763" i="16" s="1"/>
  <c r="AD1762" i="16"/>
  <c r="AD1761" i="16"/>
  <c r="L1761" i="16" s="1"/>
  <c r="AD1760" i="16"/>
  <c r="L1760" i="16" s="1"/>
  <c r="AD1759" i="16"/>
  <c r="AD1758" i="16"/>
  <c r="AD1757" i="16"/>
  <c r="AD1756" i="16"/>
  <c r="AD1755" i="16"/>
  <c r="AD1754" i="16"/>
  <c r="F1754" i="16" s="1"/>
  <c r="AD1753" i="16"/>
  <c r="AD1752" i="16"/>
  <c r="AD1751" i="16"/>
  <c r="L1751" i="16" s="1"/>
  <c r="AD1750" i="16"/>
  <c r="AD1749" i="16"/>
  <c r="AD1748" i="16"/>
  <c r="AD1747" i="16"/>
  <c r="L1747" i="16" s="1"/>
  <c r="AD1746" i="16"/>
  <c r="L1746" i="16" s="1"/>
  <c r="AD1745" i="16"/>
  <c r="AD1744" i="16"/>
  <c r="L1744" i="16" s="1"/>
  <c r="AD1743" i="16"/>
  <c r="AD1742" i="16"/>
  <c r="AD1741" i="16"/>
  <c r="F1741" i="16" s="1"/>
  <c r="AD1740" i="16"/>
  <c r="AD1739" i="16"/>
  <c r="AD1738" i="16"/>
  <c r="F1738" i="16" s="1"/>
  <c r="AD1737" i="16"/>
  <c r="L1737" i="16" s="1"/>
  <c r="AD1736" i="16"/>
  <c r="AD1735" i="16"/>
  <c r="F1735" i="16" s="1"/>
  <c r="AD1734" i="16"/>
  <c r="L1734" i="16" s="1"/>
  <c r="AD1733" i="16"/>
  <c r="L1733" i="16" s="1"/>
  <c r="AD1732" i="16"/>
  <c r="AD1731" i="16"/>
  <c r="AD1730" i="16"/>
  <c r="F1730" i="16" s="1"/>
  <c r="AD1729" i="16"/>
  <c r="AD1728" i="16"/>
  <c r="AD1727" i="16"/>
  <c r="L1727" i="16" s="1"/>
  <c r="AD1726" i="16"/>
  <c r="AD1725" i="16"/>
  <c r="AD1724" i="16"/>
  <c r="AD1723" i="16"/>
  <c r="AD1722" i="16"/>
  <c r="AD1721" i="16"/>
  <c r="AD1720" i="16"/>
  <c r="AD1719" i="16"/>
  <c r="L1719" i="16" s="1"/>
  <c r="AD1718" i="16"/>
  <c r="AD1717" i="16"/>
  <c r="AD1716" i="16"/>
  <c r="L1716" i="16" s="1"/>
  <c r="AD1715" i="16"/>
  <c r="AD1714" i="16"/>
  <c r="L1714" i="16" s="1"/>
  <c r="AD1713" i="16"/>
  <c r="AD1712" i="16"/>
  <c r="AD1711" i="16"/>
  <c r="L1711" i="16" s="1"/>
  <c r="AD1710" i="16"/>
  <c r="F1710" i="16" s="1"/>
  <c r="AD1709" i="16"/>
  <c r="AD1708" i="16"/>
  <c r="AD1707" i="16"/>
  <c r="AD1706" i="16"/>
  <c r="AD1705" i="16"/>
  <c r="L1705" i="16" s="1"/>
  <c r="AD1704" i="16"/>
  <c r="AD1703" i="16"/>
  <c r="AD1702" i="16"/>
  <c r="AD1701" i="16"/>
  <c r="AD1700" i="16"/>
  <c r="AD1699" i="16"/>
  <c r="AD1698" i="16"/>
  <c r="AD1697" i="16"/>
  <c r="AD1696" i="16"/>
  <c r="AD1695" i="16"/>
  <c r="AD1694" i="16"/>
  <c r="AD1693" i="16"/>
  <c r="AD1692" i="16"/>
  <c r="F1692" i="16" s="1"/>
  <c r="AD1691" i="16"/>
  <c r="AD1690" i="16"/>
  <c r="AD1689" i="16"/>
  <c r="AD1688" i="16"/>
  <c r="AD1687" i="16"/>
  <c r="AD1686" i="16"/>
  <c r="F1686" i="16"/>
  <c r="AD1685" i="16"/>
  <c r="L1685" i="16" s="1"/>
  <c r="AD1684" i="16"/>
  <c r="AD1683" i="16"/>
  <c r="AD1682" i="16"/>
  <c r="F1682" i="16" s="1"/>
  <c r="AD1681" i="16"/>
  <c r="AD1680" i="16"/>
  <c r="L1680" i="16" s="1"/>
  <c r="AD1679" i="16"/>
  <c r="AD1678" i="16"/>
  <c r="AD1677" i="16"/>
  <c r="F1677" i="16" s="1"/>
  <c r="AD1676" i="16"/>
  <c r="AD1675" i="16"/>
  <c r="AD1674" i="16"/>
  <c r="AD1673" i="16"/>
  <c r="L1673" i="16" s="1"/>
  <c r="AD1672" i="16"/>
  <c r="AD1671" i="16"/>
  <c r="AD1670" i="16"/>
  <c r="AD1669" i="16"/>
  <c r="AD1668" i="16"/>
  <c r="L1668" i="16" s="1"/>
  <c r="AD1667" i="16"/>
  <c r="AD1666" i="16"/>
  <c r="AD1665" i="16"/>
  <c r="AD1664" i="16"/>
  <c r="AD1663" i="16"/>
  <c r="AD1662" i="16"/>
  <c r="AD1661" i="16"/>
  <c r="AD1660" i="16"/>
  <c r="L1660" i="16" s="1"/>
  <c r="AD1659" i="16"/>
  <c r="AD1658" i="16"/>
  <c r="AD1657" i="16"/>
  <c r="AD1656" i="16"/>
  <c r="AD1655" i="16"/>
  <c r="AD1654" i="16"/>
  <c r="L1654" i="16"/>
  <c r="AD1653" i="16"/>
  <c r="AD1652" i="16"/>
  <c r="F1652" i="16" s="1"/>
  <c r="AD1651" i="16"/>
  <c r="AD1650" i="16"/>
  <c r="F1650" i="16" s="1"/>
  <c r="AD1649" i="16"/>
  <c r="F1649" i="16" s="1"/>
  <c r="AD1648" i="16"/>
  <c r="L1648" i="16" s="1"/>
  <c r="AD1647" i="16"/>
  <c r="AD1646" i="16"/>
  <c r="L1646" i="16" s="1"/>
  <c r="AD1645" i="16"/>
  <c r="F1645" i="16" s="1"/>
  <c r="AD1644" i="16"/>
  <c r="AD1643" i="16"/>
  <c r="AD1642" i="16"/>
  <c r="AD1641" i="16"/>
  <c r="AD1640" i="16"/>
  <c r="AD1639" i="16"/>
  <c r="AD1638" i="16"/>
  <c r="L1638" i="16" s="1"/>
  <c r="AD1637" i="16"/>
  <c r="AD1636" i="16"/>
  <c r="AD1635" i="16"/>
  <c r="F1635" i="16" s="1"/>
  <c r="AD1634" i="16"/>
  <c r="AD1633" i="16"/>
  <c r="AD1632" i="16"/>
  <c r="AD1631" i="16"/>
  <c r="L1631" i="16" s="1"/>
  <c r="AD1630" i="16"/>
  <c r="F1630" i="16" s="1"/>
  <c r="AD1629" i="16"/>
  <c r="AD1628" i="16"/>
  <c r="AD1627" i="16"/>
  <c r="AD1626" i="16"/>
  <c r="AD1625" i="16"/>
  <c r="AD1624" i="16"/>
  <c r="L1624" i="16" s="1"/>
  <c r="AD1623" i="16"/>
  <c r="L1623" i="16" s="1"/>
  <c r="AD1622" i="16"/>
  <c r="AD1621" i="16"/>
  <c r="F1621" i="16" s="1"/>
  <c r="AD1620" i="16"/>
  <c r="AD1619" i="16"/>
  <c r="AD1618" i="16"/>
  <c r="AD1617" i="16"/>
  <c r="AD1616" i="16"/>
  <c r="AD1615" i="16"/>
  <c r="AD1614" i="16"/>
  <c r="L1614" i="16" s="1"/>
  <c r="AD1613" i="16"/>
  <c r="L1613" i="16" s="1"/>
  <c r="AD1612" i="16"/>
  <c r="L1612" i="16" s="1"/>
  <c r="AD1611" i="16"/>
  <c r="AD1610" i="16"/>
  <c r="AD1609" i="16"/>
  <c r="AD1608" i="16"/>
  <c r="F1608" i="16" s="1"/>
  <c r="AD1607" i="16"/>
  <c r="AD1606" i="16"/>
  <c r="AD1605" i="16"/>
  <c r="AD1604" i="16"/>
  <c r="F1604" i="16" s="1"/>
  <c r="AD1603" i="16"/>
  <c r="AD1602" i="16"/>
  <c r="AD1601" i="16"/>
  <c r="L1601" i="16" s="1"/>
  <c r="AD1600" i="16"/>
  <c r="AD1599" i="16"/>
  <c r="AD1598" i="16"/>
  <c r="F1598" i="16" s="1"/>
  <c r="AD1597" i="16"/>
  <c r="AD1596" i="16"/>
  <c r="AD1595" i="16"/>
  <c r="AD1594" i="16"/>
  <c r="AD1593" i="16"/>
  <c r="AD1592" i="16"/>
  <c r="AD1591" i="16"/>
  <c r="AD1590" i="16"/>
  <c r="AD1589" i="16"/>
  <c r="AD1588" i="16"/>
  <c r="AD1587" i="16"/>
  <c r="L1587" i="16" s="1"/>
  <c r="AD1586" i="16"/>
  <c r="AD1585" i="16"/>
  <c r="AD1584" i="16"/>
  <c r="AD1583" i="16"/>
  <c r="AD1582" i="16"/>
  <c r="AD1581" i="16"/>
  <c r="AD1580" i="16"/>
  <c r="AD1579" i="16"/>
  <c r="AD1578" i="16"/>
  <c r="AD1577" i="16"/>
  <c r="AD1576" i="16"/>
  <c r="AD1575" i="16"/>
  <c r="AD1574" i="16"/>
  <c r="AD1573" i="16"/>
  <c r="AD1572" i="16"/>
  <c r="AD1571" i="16"/>
  <c r="AD1570" i="16"/>
  <c r="F1570" i="16" s="1"/>
  <c r="AD1569" i="16"/>
  <c r="AD1568" i="16"/>
  <c r="AD1567" i="16"/>
  <c r="AD1566" i="16"/>
  <c r="L1566" i="16"/>
  <c r="AD1565" i="16"/>
  <c r="F1565" i="16" s="1"/>
  <c r="AD1564" i="16"/>
  <c r="AD1563" i="16"/>
  <c r="AD1562" i="16"/>
  <c r="AD1561" i="16"/>
  <c r="AD1560" i="16"/>
  <c r="AD1559" i="16"/>
  <c r="AD1558" i="16"/>
  <c r="AD1557" i="16"/>
  <c r="AD1556" i="16"/>
  <c r="F1556" i="16" s="1"/>
  <c r="AD1555" i="16"/>
  <c r="AD1554" i="16"/>
  <c r="F1554" i="16" s="1"/>
  <c r="AD1553" i="16"/>
  <c r="AD1552" i="16"/>
  <c r="AD1551" i="16"/>
  <c r="AD1550" i="16"/>
  <c r="AD1549" i="16"/>
  <c r="AD1548" i="16"/>
  <c r="AD1547" i="16"/>
  <c r="AD1546" i="16"/>
  <c r="AD1545" i="16"/>
  <c r="AD1544" i="16"/>
  <c r="AD1543" i="16"/>
  <c r="L1543" i="16" s="1"/>
  <c r="AD1542" i="16"/>
  <c r="L1542" i="16" s="1"/>
  <c r="AD1541" i="16"/>
  <c r="AD1540" i="16"/>
  <c r="AD1539" i="16"/>
  <c r="AD1538" i="16"/>
  <c r="L1538" i="16" s="1"/>
  <c r="AD1537" i="16"/>
  <c r="AD1536" i="16"/>
  <c r="AD1535" i="16"/>
  <c r="AD1534" i="16"/>
  <c r="AD1533" i="16"/>
  <c r="F1533" i="16" s="1"/>
  <c r="AD1532" i="16"/>
  <c r="F1532" i="16" s="1"/>
  <c r="AD1531" i="16"/>
  <c r="AD1530" i="16"/>
  <c r="AD1529" i="16"/>
  <c r="F1529" i="16" s="1"/>
  <c r="AD1528" i="16"/>
  <c r="AD1527" i="16"/>
  <c r="L1527" i="16" s="1"/>
  <c r="AD1526" i="16"/>
  <c r="AD1525" i="16"/>
  <c r="AD1524" i="16"/>
  <c r="AD1523" i="16"/>
  <c r="L1523" i="16" s="1"/>
  <c r="AD1522" i="16"/>
  <c r="AD1521" i="16"/>
  <c r="AD1520" i="16"/>
  <c r="AD1519" i="16"/>
  <c r="AD1518" i="16"/>
  <c r="AD1517" i="16"/>
  <c r="AD1516" i="16"/>
  <c r="AD1515" i="16"/>
  <c r="F1515" i="16" s="1"/>
  <c r="AD1514" i="16"/>
  <c r="F1514" i="16" s="1"/>
  <c r="AD1513" i="16"/>
  <c r="AD1512" i="16"/>
  <c r="AD1511" i="16"/>
  <c r="AD1510" i="16"/>
  <c r="AD1509" i="16"/>
  <c r="AD1508" i="16"/>
  <c r="AD1507" i="16"/>
  <c r="F1507" i="16" s="1"/>
  <c r="AD1506" i="16"/>
  <c r="F1506" i="16"/>
  <c r="AD1505" i="16"/>
  <c r="AD1504" i="16"/>
  <c r="L1504" i="16" s="1"/>
  <c r="AD1503" i="16"/>
  <c r="AD1502" i="16"/>
  <c r="L1502" i="16" s="1"/>
  <c r="AD1501" i="16"/>
  <c r="AD1500" i="16"/>
  <c r="AD1499" i="16"/>
  <c r="AD1498" i="16"/>
  <c r="AD1497" i="16"/>
  <c r="L1497" i="16" s="1"/>
  <c r="AD1496" i="16"/>
  <c r="F1496" i="16" s="1"/>
  <c r="AD1495" i="16"/>
  <c r="AD1494" i="16"/>
  <c r="AD1493" i="16"/>
  <c r="AD1492" i="16"/>
  <c r="AD1491" i="16"/>
  <c r="AD1490" i="16"/>
  <c r="AD1489" i="16"/>
  <c r="AD1488" i="16"/>
  <c r="AD1487" i="16"/>
  <c r="AD1486" i="16"/>
  <c r="F1486" i="16" s="1"/>
  <c r="AD1485" i="16"/>
  <c r="AD1484" i="16"/>
  <c r="AD1483" i="16"/>
  <c r="AD1482" i="16"/>
  <c r="AD1481" i="16"/>
  <c r="F1481" i="16" s="1"/>
  <c r="AD1480" i="16"/>
  <c r="AD1479" i="16"/>
  <c r="AD1478" i="16"/>
  <c r="AD1477" i="16"/>
  <c r="AD1476" i="16"/>
  <c r="AD1475" i="16"/>
  <c r="AD1474" i="16"/>
  <c r="AD1473" i="16"/>
  <c r="AD1472" i="16"/>
  <c r="AD1471" i="16"/>
  <c r="AD1470" i="16"/>
  <c r="AD1469" i="16"/>
  <c r="AD1468" i="16"/>
  <c r="AD1467" i="16"/>
  <c r="AD1466" i="16"/>
  <c r="F1466" i="16" s="1"/>
  <c r="AD1465" i="16"/>
  <c r="AD1464" i="16"/>
  <c r="F1464" i="16" s="1"/>
  <c r="AD1463" i="16"/>
  <c r="AD1462" i="16"/>
  <c r="AD1461" i="16"/>
  <c r="F1461" i="16" s="1"/>
  <c r="AD1460" i="16"/>
  <c r="AD1459" i="16"/>
  <c r="L1459" i="16" s="1"/>
  <c r="AD1458" i="16"/>
  <c r="AD1457" i="16"/>
  <c r="AD1456" i="16"/>
  <c r="F1456" i="16" s="1"/>
  <c r="AD1455" i="16"/>
  <c r="AD1454" i="16"/>
  <c r="F1454" i="16" s="1"/>
  <c r="AD1453" i="16"/>
  <c r="F1453" i="16" s="1"/>
  <c r="AD1452" i="16"/>
  <c r="AD1451" i="16"/>
  <c r="AD1450" i="16"/>
  <c r="AD1449" i="16"/>
  <c r="AD1448" i="16"/>
  <c r="L1448" i="16" s="1"/>
  <c r="AD1447" i="16"/>
  <c r="AD1446" i="16"/>
  <c r="AD1445" i="16"/>
  <c r="AD1444" i="16"/>
  <c r="AD1443" i="16"/>
  <c r="AD1442" i="16"/>
  <c r="L1442" i="16"/>
  <c r="AD1441" i="16"/>
  <c r="AD1440" i="16"/>
  <c r="L1440" i="16" s="1"/>
  <c r="AD1439" i="16"/>
  <c r="AD1438" i="16"/>
  <c r="L1438" i="16" s="1"/>
  <c r="AD1437" i="16"/>
  <c r="L1437" i="16" s="1"/>
  <c r="AD1436" i="16"/>
  <c r="AD1435" i="16"/>
  <c r="AD1434" i="16"/>
  <c r="AD1433" i="16"/>
  <c r="AD1432" i="16"/>
  <c r="AD1431" i="16"/>
  <c r="F1431" i="16" s="1"/>
  <c r="AD1430" i="16"/>
  <c r="F1430" i="16" s="1"/>
  <c r="AD1429" i="16"/>
  <c r="AD1428" i="16"/>
  <c r="AD1427" i="16"/>
  <c r="L1427" i="16" s="1"/>
  <c r="AD1426" i="16"/>
  <c r="AD1425" i="16"/>
  <c r="AD1424" i="16"/>
  <c r="AD1423" i="16"/>
  <c r="AD1422" i="16"/>
  <c r="AD1421" i="16"/>
  <c r="AD1420" i="16"/>
  <c r="AD1419" i="16"/>
  <c r="AD1418" i="16"/>
  <c r="AD1417" i="16"/>
  <c r="L1417" i="16" s="1"/>
  <c r="AD1416" i="16"/>
  <c r="AD1415" i="16"/>
  <c r="AD1414" i="16"/>
  <c r="AD1413" i="16"/>
  <c r="AD1412" i="16"/>
  <c r="AD1411" i="16"/>
  <c r="AD1410" i="16"/>
  <c r="AD1409" i="16"/>
  <c r="AD1408" i="16"/>
  <c r="AD1407" i="16"/>
  <c r="AD1406" i="16"/>
  <c r="AD1405" i="16"/>
  <c r="L1405" i="16" s="1"/>
  <c r="AD1404" i="16"/>
  <c r="AD1403" i="16"/>
  <c r="AD1402" i="16"/>
  <c r="F1402" i="16" s="1"/>
  <c r="AD1401" i="16"/>
  <c r="AD1400" i="16"/>
  <c r="AD1399" i="16"/>
  <c r="AD1398" i="16"/>
  <c r="L1398" i="16" s="1"/>
  <c r="AD1397" i="16"/>
  <c r="AD1396" i="16"/>
  <c r="F1396" i="16" s="1"/>
  <c r="AD1395" i="16"/>
  <c r="AD1394" i="16"/>
  <c r="AD1393" i="16"/>
  <c r="AD1392" i="16"/>
  <c r="AD1391" i="16"/>
  <c r="AD1390" i="16"/>
  <c r="AD1389" i="16"/>
  <c r="AD1388" i="16"/>
  <c r="L1388" i="16" s="1"/>
  <c r="AD1387" i="16"/>
  <c r="AD1386" i="16"/>
  <c r="AD1385" i="16"/>
  <c r="AD1384" i="16"/>
  <c r="AD1383" i="16"/>
  <c r="L1383" i="16" s="1"/>
  <c r="AD1382" i="16"/>
  <c r="AD1381" i="16"/>
  <c r="AD1380" i="16"/>
  <c r="AD1379" i="16"/>
  <c r="AD1378" i="16"/>
  <c r="F1378" i="16" s="1"/>
  <c r="AD1377" i="16"/>
  <c r="AD1376" i="16"/>
  <c r="AD1375" i="16"/>
  <c r="L1375" i="16" s="1"/>
  <c r="AD1374" i="16"/>
  <c r="AD1373" i="16"/>
  <c r="AD1372" i="16"/>
  <c r="AD1371" i="16"/>
  <c r="AD1370" i="16"/>
  <c r="AD1369" i="16"/>
  <c r="AD1368" i="16"/>
  <c r="F1368" i="16" s="1"/>
  <c r="AD1367" i="16"/>
  <c r="AD1366" i="16"/>
  <c r="AD1365" i="16"/>
  <c r="AD1364" i="16"/>
  <c r="AD1363" i="16"/>
  <c r="AD1362" i="16"/>
  <c r="AD1361" i="16"/>
  <c r="AD1360" i="16"/>
  <c r="F1360" i="16" s="1"/>
  <c r="AD1359" i="16"/>
  <c r="AD1358" i="16"/>
  <c r="F1358" i="16" s="1"/>
  <c r="AD1357" i="16"/>
  <c r="F1357" i="16" s="1"/>
  <c r="AD1356" i="16"/>
  <c r="AD1355" i="16"/>
  <c r="AD1354" i="16"/>
  <c r="AD1353" i="16"/>
  <c r="AD1352" i="16"/>
  <c r="AD1351" i="16"/>
  <c r="AD1350" i="16"/>
  <c r="AD1349" i="16"/>
  <c r="AD1348" i="16"/>
  <c r="L1348" i="16" s="1"/>
  <c r="AD1347" i="16"/>
  <c r="AD1346" i="16"/>
  <c r="AD1345" i="16"/>
  <c r="F1345" i="16" s="1"/>
  <c r="AD1344" i="16"/>
  <c r="AD1343" i="16"/>
  <c r="L1343" i="16" s="1"/>
  <c r="AD1342" i="16"/>
  <c r="AD1341" i="16"/>
  <c r="AD1340" i="16"/>
  <c r="AD1339" i="16"/>
  <c r="AD1338" i="16"/>
  <c r="AD1337" i="16"/>
  <c r="AD1336" i="16"/>
  <c r="F1336" i="16" s="1"/>
  <c r="AD1335" i="16"/>
  <c r="AD1334" i="16"/>
  <c r="AD1333" i="16"/>
  <c r="L1333" i="16" s="1"/>
  <c r="AD1332" i="16"/>
  <c r="AD1331" i="16"/>
  <c r="AD1330" i="16"/>
  <c r="AD1329" i="16"/>
  <c r="AD1328" i="16"/>
  <c r="AD1327" i="16"/>
  <c r="L1327" i="16" s="1"/>
  <c r="AD1326" i="16"/>
  <c r="AD1325" i="16"/>
  <c r="F1325" i="16" s="1"/>
  <c r="AD1324" i="16"/>
  <c r="F1324" i="16" s="1"/>
  <c r="AD1323" i="16"/>
  <c r="F1323" i="16" s="1"/>
  <c r="AD1322" i="16"/>
  <c r="AD1321" i="16"/>
  <c r="AD1320" i="16"/>
  <c r="F1320" i="16" s="1"/>
  <c r="AD1319" i="16"/>
  <c r="L1319" i="16" s="1"/>
  <c r="AD1318" i="16"/>
  <c r="AD1317" i="16"/>
  <c r="F1317" i="16" s="1"/>
  <c r="AD1316" i="16"/>
  <c r="L1316" i="16" s="1"/>
  <c r="AD1315" i="16"/>
  <c r="F1315" i="16" s="1"/>
  <c r="AD1314" i="16"/>
  <c r="AD1313" i="16"/>
  <c r="L1313" i="16" s="1"/>
  <c r="AD1312" i="16"/>
  <c r="F1312" i="16" s="1"/>
  <c r="AD1311" i="16"/>
  <c r="AD1310" i="16"/>
  <c r="F1310" i="16"/>
  <c r="AD1309" i="16"/>
  <c r="AD1308" i="16"/>
  <c r="L1308" i="16" s="1"/>
  <c r="AD1307" i="16"/>
  <c r="AD1306" i="16"/>
  <c r="L1306" i="16" s="1"/>
  <c r="AD1305" i="16"/>
  <c r="AD1304" i="16"/>
  <c r="F1304" i="16" s="1"/>
  <c r="AD1303" i="16"/>
  <c r="AD1302" i="16"/>
  <c r="F1302" i="16" s="1"/>
  <c r="AD1301" i="16"/>
  <c r="F1301" i="16" s="1"/>
  <c r="AD1300" i="16"/>
  <c r="AD1299" i="16"/>
  <c r="AD1298" i="16"/>
  <c r="AD1297" i="16"/>
  <c r="L1297" i="16" s="1"/>
  <c r="AD1296" i="16"/>
  <c r="AD1295" i="16"/>
  <c r="AD1294" i="16"/>
  <c r="AD1293" i="16"/>
  <c r="AD1292" i="16"/>
  <c r="AD1291" i="16"/>
  <c r="AD1290" i="16"/>
  <c r="F1290" i="16" s="1"/>
  <c r="AD1289" i="16"/>
  <c r="AD1288" i="16"/>
  <c r="AD1287" i="16"/>
  <c r="AD1286" i="16"/>
  <c r="AD1285" i="16"/>
  <c r="AD1284" i="16"/>
  <c r="L1284" i="16" s="1"/>
  <c r="AD1283" i="16"/>
  <c r="AD1282" i="16"/>
  <c r="AD1281" i="16"/>
  <c r="AD1280" i="16"/>
  <c r="AD1279" i="16"/>
  <c r="AD1278" i="16"/>
  <c r="F1278" i="16" s="1"/>
  <c r="AD1277" i="16"/>
  <c r="AD1276" i="16"/>
  <c r="AD1275" i="16"/>
  <c r="AD1274" i="16"/>
  <c r="AD1273" i="16"/>
  <c r="AD1272" i="16"/>
  <c r="L1272" i="16" s="1"/>
  <c r="AD1271" i="16"/>
  <c r="AD1270" i="16"/>
  <c r="AD1269" i="16"/>
  <c r="AD1268" i="16"/>
  <c r="AD1267" i="16"/>
  <c r="AD1266" i="16"/>
  <c r="AD1265" i="16"/>
  <c r="F1265" i="16" s="1"/>
  <c r="AD1264" i="16"/>
  <c r="AD1263" i="16"/>
  <c r="AD1262" i="16"/>
  <c r="AD1261" i="16"/>
  <c r="AD1260" i="16"/>
  <c r="AD1259" i="16"/>
  <c r="AD1258" i="16"/>
  <c r="F1258" i="16" s="1"/>
  <c r="AD1257" i="16"/>
  <c r="AD1256" i="16"/>
  <c r="AD1255" i="16"/>
  <c r="L1255" i="16" s="1"/>
  <c r="AD1254" i="16"/>
  <c r="AD1253" i="16"/>
  <c r="F1253" i="16"/>
  <c r="AD1252" i="16"/>
  <c r="AD1251" i="16"/>
  <c r="L1251" i="16" s="1"/>
  <c r="AD1250" i="16"/>
  <c r="AD1249" i="16"/>
  <c r="L1249" i="16" s="1"/>
  <c r="AD1248" i="16"/>
  <c r="AD1247" i="16"/>
  <c r="F1247" i="16" s="1"/>
  <c r="AD1246" i="16"/>
  <c r="AD1245" i="16"/>
  <c r="AD1244" i="16"/>
  <c r="AD1243" i="16"/>
  <c r="L1243" i="16" s="1"/>
  <c r="AD1242" i="16"/>
  <c r="AD1241" i="16"/>
  <c r="AD1240" i="16"/>
  <c r="AD1239" i="16"/>
  <c r="L1239" i="16" s="1"/>
  <c r="AD1238" i="16"/>
  <c r="AD1237" i="16"/>
  <c r="AD1236" i="16"/>
  <c r="AD1235" i="16"/>
  <c r="AD1234" i="16"/>
  <c r="AD1233" i="16"/>
  <c r="F1233" i="16" s="1"/>
  <c r="AD1232" i="16"/>
  <c r="F1232" i="16" s="1"/>
  <c r="AD1231" i="16"/>
  <c r="AD1230" i="16"/>
  <c r="AD1229" i="16"/>
  <c r="AD1228" i="16"/>
  <c r="L1228" i="16" s="1"/>
  <c r="AD1227" i="16"/>
  <c r="AD1226" i="16"/>
  <c r="AD1225" i="16"/>
  <c r="L1225" i="16" s="1"/>
  <c r="AD1224" i="16"/>
  <c r="AD1223" i="16"/>
  <c r="AD1222" i="16"/>
  <c r="AD1221" i="16"/>
  <c r="L1221" i="16" s="1"/>
  <c r="AD1220" i="16"/>
  <c r="AD1219" i="16"/>
  <c r="AD1218" i="16"/>
  <c r="AD1217" i="16"/>
  <c r="AD1216" i="16"/>
  <c r="AD1215" i="16"/>
  <c r="AD1214" i="16"/>
  <c r="AD1213" i="16"/>
  <c r="L1213" i="16" s="1"/>
  <c r="AD1212" i="16"/>
  <c r="AD1211" i="16"/>
  <c r="AD1210" i="16"/>
  <c r="AD1209" i="16"/>
  <c r="F1209" i="16" s="1"/>
  <c r="AD1208" i="16"/>
  <c r="AD1207" i="16"/>
  <c r="AD1206" i="16"/>
  <c r="AD1205" i="16"/>
  <c r="AD1204" i="16"/>
  <c r="AD1203" i="16"/>
  <c r="F1203" i="16" s="1"/>
  <c r="AD1202" i="16"/>
  <c r="F1202" i="16" s="1"/>
  <c r="AD1201" i="16"/>
  <c r="AD1200" i="16"/>
  <c r="AD1199" i="16"/>
  <c r="AD1198" i="16"/>
  <c r="L1198" i="16"/>
  <c r="AD1197" i="16"/>
  <c r="AD1196" i="16"/>
  <c r="AD1195" i="16"/>
  <c r="AD1194" i="16"/>
  <c r="AD1193" i="16"/>
  <c r="L1193" i="16" s="1"/>
  <c r="AD1192" i="16"/>
  <c r="AD1191" i="16"/>
  <c r="AD1190" i="16"/>
  <c r="AD1189" i="16"/>
  <c r="AD1188" i="16"/>
  <c r="AD1187" i="16"/>
  <c r="AD1186" i="16"/>
  <c r="L1186" i="16" s="1"/>
  <c r="AD1185" i="16"/>
  <c r="AD1184" i="16"/>
  <c r="AD1183" i="16"/>
  <c r="F1183" i="16" s="1"/>
  <c r="AD1182" i="16"/>
  <c r="F1182" i="16" s="1"/>
  <c r="AD1181" i="16"/>
  <c r="F1181" i="16" s="1"/>
  <c r="AD1180" i="16"/>
  <c r="AD1179" i="16"/>
  <c r="F1179" i="16" s="1"/>
  <c r="AD1178" i="16"/>
  <c r="AD1177" i="16"/>
  <c r="AD1176" i="16"/>
  <c r="AD1175" i="16"/>
  <c r="AD1174" i="16"/>
  <c r="L1174" i="16" s="1"/>
  <c r="AD1173" i="16"/>
  <c r="AD1172" i="16"/>
  <c r="AD1171" i="16"/>
  <c r="AD1170" i="16"/>
  <c r="L1170" i="16" s="1"/>
  <c r="AD1169" i="16"/>
  <c r="AD1168" i="16"/>
  <c r="F1168" i="16"/>
  <c r="AD1167" i="16"/>
  <c r="F1167" i="16" s="1"/>
  <c r="AD1166" i="16"/>
  <c r="L1166" i="16" s="1"/>
  <c r="AD1165" i="16"/>
  <c r="AD1164" i="16"/>
  <c r="AD1163" i="16"/>
  <c r="AD1162" i="16"/>
  <c r="L1162" i="16" s="1"/>
  <c r="AD1161" i="16"/>
  <c r="AD1160" i="16"/>
  <c r="AD1159" i="16"/>
  <c r="AD1158" i="16"/>
  <c r="AD1157" i="16"/>
  <c r="AD1156" i="16"/>
  <c r="AD1155" i="16"/>
  <c r="L1155" i="16" s="1"/>
  <c r="AD1154" i="16"/>
  <c r="AD1153" i="16"/>
  <c r="AD1152" i="16"/>
  <c r="AD1151" i="16"/>
  <c r="AD1150" i="16"/>
  <c r="L1150" i="16" s="1"/>
  <c r="AD1149" i="16"/>
  <c r="AD1148" i="16"/>
  <c r="L1148" i="16" s="1"/>
  <c r="AD1147" i="16"/>
  <c r="AD1146" i="16"/>
  <c r="AD1145" i="16"/>
  <c r="AD1144" i="16"/>
  <c r="AD1143" i="16"/>
  <c r="AD1142" i="16"/>
  <c r="F1142" i="16"/>
  <c r="AD1141" i="16"/>
  <c r="AD1140" i="16"/>
  <c r="AD1139" i="16"/>
  <c r="AD1138" i="16"/>
  <c r="AD1137" i="16"/>
  <c r="L1137" i="16" s="1"/>
  <c r="AD1136" i="16"/>
  <c r="AD1135" i="16"/>
  <c r="AD1134" i="16"/>
  <c r="AD1133" i="16"/>
  <c r="AD1132" i="16"/>
  <c r="AD1131" i="16"/>
  <c r="L1131" i="16" s="1"/>
  <c r="AD1130" i="16"/>
  <c r="AD1129" i="16"/>
  <c r="AD1128" i="16"/>
  <c r="AD1127" i="16"/>
  <c r="L1127" i="16" s="1"/>
  <c r="AD1126" i="16"/>
  <c r="AD1125" i="16"/>
  <c r="L1125" i="16" s="1"/>
  <c r="AD1124" i="16"/>
  <c r="AD1123" i="16"/>
  <c r="AD1122" i="16"/>
  <c r="AD1121" i="16"/>
  <c r="L1121" i="16" s="1"/>
  <c r="AD1120" i="16"/>
  <c r="F1120" i="16" s="1"/>
  <c r="AD1119" i="16"/>
  <c r="AD1118" i="16"/>
  <c r="AD1117" i="16"/>
  <c r="AD1116" i="16"/>
  <c r="AD1115" i="16"/>
  <c r="L1115" i="16" s="1"/>
  <c r="AD1114" i="16"/>
  <c r="F1114" i="16" s="1"/>
  <c r="AD1113" i="16"/>
  <c r="AD1112" i="16"/>
  <c r="AD1111" i="16"/>
  <c r="AD1110" i="16"/>
  <c r="L1110" i="16" s="1"/>
  <c r="AD1109" i="16"/>
  <c r="AD1108" i="16"/>
  <c r="L1108" i="16" s="1"/>
  <c r="AD1107" i="16"/>
  <c r="L1107" i="16" s="1"/>
  <c r="AD1106" i="16"/>
  <c r="AD1105" i="16"/>
  <c r="AD1104" i="16"/>
  <c r="L1104" i="16" s="1"/>
  <c r="AD1103" i="16"/>
  <c r="AD1102" i="16"/>
  <c r="L1102" i="16" s="1"/>
  <c r="AD1101" i="16"/>
  <c r="AD1100" i="16"/>
  <c r="L1100" i="16" s="1"/>
  <c r="AD1099" i="16"/>
  <c r="AD1098" i="16"/>
  <c r="AD1097" i="16"/>
  <c r="F1097" i="16" s="1"/>
  <c r="AD1096" i="16"/>
  <c r="AD1095" i="16"/>
  <c r="F1095" i="16" s="1"/>
  <c r="AD1094" i="16"/>
  <c r="AD1093" i="16"/>
  <c r="AD1092" i="16"/>
  <c r="AD1091" i="16"/>
  <c r="AD1090" i="16"/>
  <c r="AD1089" i="16"/>
  <c r="L1089" i="16" s="1"/>
  <c r="AD1088" i="16"/>
  <c r="AD1087" i="16"/>
  <c r="L1087" i="16" s="1"/>
  <c r="AD1086" i="16"/>
  <c r="AD1085" i="16"/>
  <c r="AD1084" i="16"/>
  <c r="AD1083" i="16"/>
  <c r="L1083" i="16" s="1"/>
  <c r="AD1082" i="16"/>
  <c r="AD1081" i="16"/>
  <c r="F1081" i="16" s="1"/>
  <c r="AD1080" i="16"/>
  <c r="AD1079" i="16"/>
  <c r="F1079" i="16" s="1"/>
  <c r="AD1078" i="16"/>
  <c r="F1078" i="16" s="1"/>
  <c r="AD1077" i="16"/>
  <c r="AD1076" i="16"/>
  <c r="F1076" i="16" s="1"/>
  <c r="AD1075" i="16"/>
  <c r="AD1074" i="16"/>
  <c r="L1074" i="16" s="1"/>
  <c r="AD1073" i="16"/>
  <c r="F1073" i="16" s="1"/>
  <c r="AD1072" i="16"/>
  <c r="AD1071" i="16"/>
  <c r="AD1070" i="16"/>
  <c r="AD1069" i="16"/>
  <c r="AD1068" i="16"/>
  <c r="AD1067" i="16"/>
  <c r="AD1066" i="16"/>
  <c r="AD1065" i="16"/>
  <c r="AD1064" i="16"/>
  <c r="AD1063" i="16"/>
  <c r="F1063" i="16" s="1"/>
  <c r="AD1062" i="16"/>
  <c r="AD1061" i="16"/>
  <c r="F1061" i="16" s="1"/>
  <c r="AD1060" i="16"/>
  <c r="AD1059" i="16"/>
  <c r="AD1058" i="16"/>
  <c r="AD1057" i="16"/>
  <c r="AD1056" i="16"/>
  <c r="AD1055" i="16"/>
  <c r="AD1054" i="16"/>
  <c r="AD1053" i="16"/>
  <c r="AD1052" i="16"/>
  <c r="F1052" i="16"/>
  <c r="AD1051" i="16"/>
  <c r="AD1050" i="16"/>
  <c r="AD1049" i="16"/>
  <c r="AD1048" i="16"/>
  <c r="AD1047" i="16"/>
  <c r="L1047" i="16" s="1"/>
  <c r="AD1046" i="16"/>
  <c r="AD1045" i="16"/>
  <c r="AD1044" i="16"/>
  <c r="AD1043" i="16"/>
  <c r="AD1042" i="16"/>
  <c r="AD1041" i="16"/>
  <c r="AD1040" i="16"/>
  <c r="AD1039" i="16"/>
  <c r="AD1038" i="16"/>
  <c r="L1038" i="16" s="1"/>
  <c r="AD1037" i="16"/>
  <c r="AD1036" i="16"/>
  <c r="AD1035" i="16"/>
  <c r="AD1034" i="16"/>
  <c r="AD1033" i="16"/>
  <c r="AD1032" i="16"/>
  <c r="AD1031" i="16"/>
  <c r="AD1030" i="16"/>
  <c r="AD1029" i="16"/>
  <c r="AD1028" i="16"/>
  <c r="AD1027" i="16"/>
  <c r="AD1026" i="16"/>
  <c r="AD1025" i="16"/>
  <c r="L1025" i="16" s="1"/>
  <c r="AD1024" i="16"/>
  <c r="AD1023" i="16"/>
  <c r="AD1022" i="16"/>
  <c r="AD1021" i="16"/>
  <c r="AD1020" i="16"/>
  <c r="AD1019" i="16"/>
  <c r="F1019" i="16" s="1"/>
  <c r="AD1018" i="16"/>
  <c r="AD1017" i="16"/>
  <c r="AD1016" i="16"/>
  <c r="AD1015" i="16"/>
  <c r="AD1014" i="16"/>
  <c r="AD1013" i="16"/>
  <c r="L1013" i="16" s="1"/>
  <c r="AD1012" i="16"/>
  <c r="AD1011" i="16"/>
  <c r="AD1010" i="16"/>
  <c r="AD1009" i="16"/>
  <c r="AD1008" i="16"/>
  <c r="F1008" i="16" s="1"/>
  <c r="AD1007" i="16"/>
  <c r="AD1006" i="16"/>
  <c r="L1006" i="16" s="1"/>
  <c r="AD1005" i="16"/>
  <c r="AD1004" i="16"/>
  <c r="AD1003" i="16"/>
  <c r="AD1002" i="16"/>
  <c r="AD1001" i="16"/>
  <c r="AD1000" i="16"/>
  <c r="AD999" i="16"/>
  <c r="AD998" i="16"/>
  <c r="F998" i="16" s="1"/>
  <c r="AD997" i="16"/>
  <c r="AD996" i="16"/>
  <c r="AD995" i="16"/>
  <c r="AD994" i="16"/>
  <c r="AD993" i="16"/>
  <c r="AD992" i="16"/>
  <c r="AD991" i="16"/>
  <c r="AD990" i="16"/>
  <c r="F990" i="16"/>
  <c r="AD989" i="16"/>
  <c r="AD988" i="16"/>
  <c r="AD987" i="16"/>
  <c r="AD986" i="16"/>
  <c r="L986" i="16" s="1"/>
  <c r="AD985" i="16"/>
  <c r="AD984" i="16"/>
  <c r="AD983" i="16"/>
  <c r="AD982" i="16"/>
  <c r="AD981" i="16"/>
  <c r="L981" i="16" s="1"/>
  <c r="AD980" i="16"/>
  <c r="AD979" i="16"/>
  <c r="AD978" i="16"/>
  <c r="L978" i="16" s="1"/>
  <c r="AD977" i="16"/>
  <c r="AD976" i="16"/>
  <c r="AD975" i="16"/>
  <c r="F975" i="16" s="1"/>
  <c r="AD974" i="16"/>
  <c r="AD973" i="16"/>
  <c r="AD972" i="16"/>
  <c r="AD971" i="16"/>
  <c r="L971" i="16"/>
  <c r="AD970" i="16"/>
  <c r="AD969" i="16"/>
  <c r="AD968" i="16"/>
  <c r="AD967" i="16"/>
  <c r="AD966" i="16"/>
  <c r="L966" i="16" s="1"/>
  <c r="AD965" i="16"/>
  <c r="AD964" i="16"/>
  <c r="AD963" i="16"/>
  <c r="AD962" i="16"/>
  <c r="F962" i="16" s="1"/>
  <c r="AD961" i="16"/>
  <c r="AD960" i="16"/>
  <c r="AD959" i="16"/>
  <c r="AD958" i="16"/>
  <c r="L958" i="16" s="1"/>
  <c r="AD957" i="16"/>
  <c r="F957" i="16" s="1"/>
  <c r="AD956" i="16"/>
  <c r="AD955" i="16"/>
  <c r="F955" i="16" s="1"/>
  <c r="AD954" i="16"/>
  <c r="AD953" i="16"/>
  <c r="AD952" i="16"/>
  <c r="AD951" i="16"/>
  <c r="L951" i="16" s="1"/>
  <c r="AD950" i="16"/>
  <c r="F950" i="16" s="1"/>
  <c r="AD949" i="16"/>
  <c r="AD948" i="16"/>
  <c r="AD947" i="16"/>
  <c r="AD946" i="16"/>
  <c r="L946" i="16" s="1"/>
  <c r="AD945" i="16"/>
  <c r="AD944" i="16"/>
  <c r="L944" i="16" s="1"/>
  <c r="AD943" i="16"/>
  <c r="AD942" i="16"/>
  <c r="AD941" i="16"/>
  <c r="AD940" i="16"/>
  <c r="AD939" i="16"/>
  <c r="AD938" i="16"/>
  <c r="AD937" i="16"/>
  <c r="AD936" i="16"/>
  <c r="AD935" i="16"/>
  <c r="L935" i="16" s="1"/>
  <c r="AD934" i="16"/>
  <c r="AD933" i="16"/>
  <c r="AD932" i="16"/>
  <c r="F932" i="16" s="1"/>
  <c r="AD931" i="16"/>
  <c r="F931" i="16"/>
  <c r="AD930" i="16"/>
  <c r="L930" i="16" s="1"/>
  <c r="AD929" i="16"/>
  <c r="AD928" i="16"/>
  <c r="AD927" i="16"/>
  <c r="AD926" i="16"/>
  <c r="L926" i="16" s="1"/>
  <c r="AD925" i="16"/>
  <c r="AD924" i="16"/>
  <c r="L924" i="16" s="1"/>
  <c r="AD923" i="16"/>
  <c r="L923" i="16" s="1"/>
  <c r="AD922" i="16"/>
  <c r="F922" i="16" s="1"/>
  <c r="AD921" i="16"/>
  <c r="AD920" i="16"/>
  <c r="F920" i="16" s="1"/>
  <c r="AD919" i="16"/>
  <c r="L919" i="16"/>
  <c r="AD918" i="16"/>
  <c r="AD917" i="16"/>
  <c r="AD916" i="16"/>
  <c r="AD915" i="16"/>
  <c r="AD914" i="16"/>
  <c r="L914" i="16" s="1"/>
  <c r="AD913" i="16"/>
  <c r="AD912" i="16"/>
  <c r="L912" i="16" s="1"/>
  <c r="AD911" i="16"/>
  <c r="AD910" i="16"/>
  <c r="AD909" i="16"/>
  <c r="AD908" i="16"/>
  <c r="L908" i="16" s="1"/>
  <c r="AD907" i="16"/>
  <c r="AD906" i="16"/>
  <c r="L906" i="16" s="1"/>
  <c r="AD905" i="16"/>
  <c r="AD904" i="16"/>
  <c r="AD903" i="16"/>
  <c r="AD902" i="16"/>
  <c r="L902" i="16" s="1"/>
  <c r="AD901" i="16"/>
  <c r="AD900" i="16"/>
  <c r="AD899" i="16"/>
  <c r="AD898" i="16"/>
  <c r="F898" i="16" s="1"/>
  <c r="AD897" i="16"/>
  <c r="AD896" i="16"/>
  <c r="AD895" i="16"/>
  <c r="AD894" i="16"/>
  <c r="L894" i="16" s="1"/>
  <c r="AD893" i="16"/>
  <c r="L893" i="16"/>
  <c r="AD892" i="16"/>
  <c r="AD891" i="16"/>
  <c r="L891" i="16" s="1"/>
  <c r="AD890" i="16"/>
  <c r="L890" i="16" s="1"/>
  <c r="AD889" i="16"/>
  <c r="AD888" i="16"/>
  <c r="AD887" i="16"/>
  <c r="L887" i="16" s="1"/>
  <c r="AD886" i="16"/>
  <c r="L886" i="16" s="1"/>
  <c r="AD885" i="16"/>
  <c r="AD884" i="16"/>
  <c r="F884" i="16" s="1"/>
  <c r="AD883" i="16"/>
  <c r="AD882" i="16"/>
  <c r="F882" i="16" s="1"/>
  <c r="AD881" i="16"/>
  <c r="AD880" i="16"/>
  <c r="L880" i="16" s="1"/>
  <c r="AD879" i="16"/>
  <c r="AD878" i="16"/>
  <c r="AD877" i="16"/>
  <c r="L877" i="16" s="1"/>
  <c r="AD876" i="16"/>
  <c r="L876" i="16"/>
  <c r="AD875" i="16"/>
  <c r="AD874" i="16"/>
  <c r="L874" i="16" s="1"/>
  <c r="AD873" i="16"/>
  <c r="AD872" i="16"/>
  <c r="AD871" i="16"/>
  <c r="AD870" i="16"/>
  <c r="AD869" i="16"/>
  <c r="AD868" i="16"/>
  <c r="AD867" i="16"/>
  <c r="AD866" i="16"/>
  <c r="AD865" i="16"/>
  <c r="AD864" i="16"/>
  <c r="AD863" i="16"/>
  <c r="AD862" i="16"/>
  <c r="AD861" i="16"/>
  <c r="AD860" i="16"/>
  <c r="AD859" i="16"/>
  <c r="L859" i="16" s="1"/>
  <c r="AD858" i="16"/>
  <c r="AD857" i="16"/>
  <c r="L857" i="16"/>
  <c r="AD856" i="16"/>
  <c r="AD855" i="16"/>
  <c r="F855" i="16" s="1"/>
  <c r="AD854" i="16"/>
  <c r="AD853" i="16"/>
  <c r="L853" i="16" s="1"/>
  <c r="AD852" i="16"/>
  <c r="AD851" i="16"/>
  <c r="AD850" i="16"/>
  <c r="L850" i="16" s="1"/>
  <c r="AD849" i="16"/>
  <c r="AD848" i="16"/>
  <c r="AD847" i="16"/>
  <c r="AD846" i="16"/>
  <c r="F846" i="16" s="1"/>
  <c r="AD845" i="16"/>
  <c r="L845" i="16" s="1"/>
  <c r="AD844" i="16"/>
  <c r="AD843" i="16"/>
  <c r="AD842" i="16"/>
  <c r="F842" i="16" s="1"/>
  <c r="AD841" i="16"/>
  <c r="AD840" i="16"/>
  <c r="F840" i="16" s="1"/>
  <c r="AD839" i="16"/>
  <c r="AD838" i="16"/>
  <c r="AD837" i="16"/>
  <c r="AD836" i="16"/>
  <c r="AD835" i="16"/>
  <c r="AD834" i="16"/>
  <c r="L834" i="16" s="1"/>
  <c r="AD833" i="16"/>
  <c r="AD832" i="16"/>
  <c r="AD831" i="16"/>
  <c r="L831" i="16" s="1"/>
  <c r="AD830" i="16"/>
  <c r="AD829" i="16"/>
  <c r="F829" i="16" s="1"/>
  <c r="AD828" i="16"/>
  <c r="AD827" i="16"/>
  <c r="AD826" i="16"/>
  <c r="AD825" i="16"/>
  <c r="AD824" i="16"/>
  <c r="AD823" i="16"/>
  <c r="AD822" i="16"/>
  <c r="AD821" i="16"/>
  <c r="AD820" i="16"/>
  <c r="AD819" i="16"/>
  <c r="AD818" i="16"/>
  <c r="AD817" i="16"/>
  <c r="L817" i="16" s="1"/>
  <c r="AD816" i="16"/>
  <c r="AD815" i="16"/>
  <c r="F815" i="16" s="1"/>
  <c r="AD814" i="16"/>
  <c r="AD813" i="16"/>
  <c r="AD812" i="16"/>
  <c r="L812" i="16" s="1"/>
  <c r="AD811" i="16"/>
  <c r="L811" i="16" s="1"/>
  <c r="AD810" i="16"/>
  <c r="AD809" i="16"/>
  <c r="F809" i="16" s="1"/>
  <c r="AD808" i="16"/>
  <c r="AD807" i="16"/>
  <c r="L807" i="16" s="1"/>
  <c r="AD806" i="16"/>
  <c r="AD805" i="16"/>
  <c r="AD804" i="16"/>
  <c r="AD803" i="16"/>
  <c r="L803" i="16" s="1"/>
  <c r="AD802" i="16"/>
  <c r="AD801" i="16"/>
  <c r="AD800" i="16"/>
  <c r="AD799" i="16"/>
  <c r="AD798" i="16"/>
  <c r="AD797" i="16"/>
  <c r="AD796" i="16"/>
  <c r="AD795" i="16"/>
  <c r="AD794" i="16"/>
  <c r="AD793" i="16"/>
  <c r="F793" i="16" s="1"/>
  <c r="AD792" i="16"/>
  <c r="AD791" i="16"/>
  <c r="AD790" i="16"/>
  <c r="AD789" i="16"/>
  <c r="AD788" i="16"/>
  <c r="F788" i="16" s="1"/>
  <c r="AD787" i="16"/>
  <c r="F787" i="16" s="1"/>
  <c r="AD786" i="16"/>
  <c r="AD785" i="16"/>
  <c r="AD784" i="16"/>
  <c r="AD783" i="16"/>
  <c r="AD782" i="16"/>
  <c r="AD781" i="16"/>
  <c r="AD780" i="16"/>
  <c r="AD779" i="16"/>
  <c r="L779" i="16" s="1"/>
  <c r="AD778" i="16"/>
  <c r="AD777" i="16"/>
  <c r="L777" i="16" s="1"/>
  <c r="AD776" i="16"/>
  <c r="AD775" i="16"/>
  <c r="L775" i="16" s="1"/>
  <c r="AD774" i="16"/>
  <c r="AD773" i="16"/>
  <c r="F773" i="16" s="1"/>
  <c r="AD772" i="16"/>
  <c r="F772" i="16" s="1"/>
  <c r="AD771" i="16"/>
  <c r="AD770" i="16"/>
  <c r="L770" i="16" s="1"/>
  <c r="AD769" i="16"/>
  <c r="AD768" i="16"/>
  <c r="AD767" i="16"/>
  <c r="L767" i="16" s="1"/>
  <c r="AD766" i="16"/>
  <c r="AD765" i="16"/>
  <c r="AD764" i="16"/>
  <c r="AD763" i="16"/>
  <c r="AD762" i="16"/>
  <c r="AD761" i="16"/>
  <c r="F761" i="16" s="1"/>
  <c r="AD760" i="16"/>
  <c r="AD759" i="16"/>
  <c r="AD758" i="16"/>
  <c r="AD757" i="16"/>
  <c r="L757" i="16" s="1"/>
  <c r="AD756" i="16"/>
  <c r="AD755" i="16"/>
  <c r="AD754" i="16"/>
  <c r="AD753" i="16"/>
  <c r="AD752" i="16"/>
  <c r="AD751" i="16"/>
  <c r="AD750" i="16"/>
  <c r="F750" i="16" s="1"/>
  <c r="AD749" i="16"/>
  <c r="AD748" i="16"/>
  <c r="AD747" i="16"/>
  <c r="AD746" i="16"/>
  <c r="F746" i="16" s="1"/>
  <c r="AD745" i="16"/>
  <c r="AD744" i="16"/>
  <c r="AD743" i="16"/>
  <c r="F743" i="16" s="1"/>
  <c r="AD742" i="16"/>
  <c r="AD741" i="16"/>
  <c r="AD740" i="16"/>
  <c r="F740" i="16" s="1"/>
  <c r="AD739" i="16"/>
  <c r="AD738" i="16"/>
  <c r="AD737" i="16"/>
  <c r="AD736" i="16"/>
  <c r="L736" i="16"/>
  <c r="AD735" i="16"/>
  <c r="AD734" i="16"/>
  <c r="AD733" i="16"/>
  <c r="AD732" i="16"/>
  <c r="AD731" i="16"/>
  <c r="AD730" i="16"/>
  <c r="F730" i="16"/>
  <c r="AD729" i="16"/>
  <c r="L729" i="16" s="1"/>
  <c r="AD728" i="16"/>
  <c r="L728" i="16" s="1"/>
  <c r="AD727" i="16"/>
  <c r="AD726" i="16"/>
  <c r="L726" i="16" s="1"/>
  <c r="AD725" i="16"/>
  <c r="AD724" i="16"/>
  <c r="L724" i="16" s="1"/>
  <c r="AD723" i="16"/>
  <c r="L723" i="16" s="1"/>
  <c r="AD722" i="16"/>
  <c r="AD721" i="16"/>
  <c r="AD720" i="16"/>
  <c r="AD719" i="16"/>
  <c r="AD718" i="16"/>
  <c r="AD717" i="16"/>
  <c r="F717" i="16" s="1"/>
  <c r="AD716" i="16"/>
  <c r="AD715" i="16"/>
  <c r="L715" i="16" s="1"/>
  <c r="AD714" i="16"/>
  <c r="AD713" i="16"/>
  <c r="AD712" i="16"/>
  <c r="AD711" i="16"/>
  <c r="F711" i="16" s="1"/>
  <c r="AD710" i="16"/>
  <c r="F710" i="16" s="1"/>
  <c r="AD709" i="16"/>
  <c r="AD708" i="16"/>
  <c r="AD707" i="16"/>
  <c r="AD706" i="16"/>
  <c r="AD705" i="16"/>
  <c r="AD704" i="16"/>
  <c r="AD703" i="16"/>
  <c r="AD702" i="16"/>
  <c r="AD701" i="16"/>
  <c r="F701" i="16" s="1"/>
  <c r="AD700" i="16"/>
  <c r="AD699" i="16"/>
  <c r="AD698" i="16"/>
  <c r="AD697" i="16"/>
  <c r="AD696" i="16"/>
  <c r="AD695" i="16"/>
  <c r="AD694" i="16"/>
  <c r="AD693" i="16"/>
  <c r="L693" i="16" s="1"/>
  <c r="AD692" i="16"/>
  <c r="L692" i="16" s="1"/>
  <c r="AD691" i="16"/>
  <c r="F691" i="16"/>
  <c r="AD690" i="16"/>
  <c r="AD689" i="16"/>
  <c r="AD688" i="16"/>
  <c r="AD687" i="16"/>
  <c r="AD686" i="16"/>
  <c r="AD685" i="16"/>
  <c r="F685" i="16" s="1"/>
  <c r="AD684" i="16"/>
  <c r="F684" i="16" s="1"/>
  <c r="AD683" i="16"/>
  <c r="AD682" i="16"/>
  <c r="F682" i="16" s="1"/>
  <c r="AD681" i="16"/>
  <c r="L681" i="16" s="1"/>
  <c r="AD680" i="16"/>
  <c r="AD679" i="16"/>
  <c r="L679" i="16" s="1"/>
  <c r="AD678" i="16"/>
  <c r="L678" i="16" s="1"/>
  <c r="AD677" i="16"/>
  <c r="AD676" i="16"/>
  <c r="AD675" i="16"/>
  <c r="F675" i="16" s="1"/>
  <c r="AD674" i="16"/>
  <c r="AD673" i="16"/>
  <c r="F673" i="16" s="1"/>
  <c r="AD672" i="16"/>
  <c r="AD671" i="16"/>
  <c r="L671" i="16" s="1"/>
  <c r="AD670" i="16"/>
  <c r="AD669" i="16"/>
  <c r="AD668" i="16"/>
  <c r="AD667" i="16"/>
  <c r="L667" i="16" s="1"/>
  <c r="AD666" i="16"/>
  <c r="L666" i="16"/>
  <c r="AD665" i="16"/>
  <c r="AD664" i="16"/>
  <c r="AD663" i="16"/>
  <c r="F663" i="16"/>
  <c r="AD662" i="16"/>
  <c r="AD661" i="16"/>
  <c r="AD660" i="16"/>
  <c r="AD659" i="16"/>
  <c r="AD658" i="16"/>
  <c r="F658" i="16" s="1"/>
  <c r="AD657" i="16"/>
  <c r="L657" i="16" s="1"/>
  <c r="AD656" i="16"/>
  <c r="AD655" i="16"/>
  <c r="AD654" i="16"/>
  <c r="AD653" i="16"/>
  <c r="L653" i="16" s="1"/>
  <c r="AD652" i="16"/>
  <c r="F652" i="16"/>
  <c r="AD651" i="16"/>
  <c r="AD650" i="16"/>
  <c r="F650" i="16" s="1"/>
  <c r="AD649" i="16"/>
  <c r="AD648" i="16"/>
  <c r="AD647" i="16"/>
  <c r="F647" i="16" s="1"/>
  <c r="AD646" i="16"/>
  <c r="AD645" i="16"/>
  <c r="AD644" i="16"/>
  <c r="F644" i="16" s="1"/>
  <c r="AD643" i="16"/>
  <c r="L643" i="16" s="1"/>
  <c r="AD642" i="16"/>
  <c r="F642" i="16" s="1"/>
  <c r="AD641" i="16"/>
  <c r="AD640" i="16"/>
  <c r="F640" i="16" s="1"/>
  <c r="AD639" i="16"/>
  <c r="AD638" i="16"/>
  <c r="L638" i="16" s="1"/>
  <c r="AD637" i="16"/>
  <c r="AD636" i="16"/>
  <c r="L636" i="16" s="1"/>
  <c r="AD635" i="16"/>
  <c r="AD634" i="16"/>
  <c r="AD633" i="16"/>
  <c r="F633" i="16"/>
  <c r="AD632" i="16"/>
  <c r="AD631" i="16"/>
  <c r="AD630" i="16"/>
  <c r="L630" i="16"/>
  <c r="AD629" i="16"/>
  <c r="AD628" i="16"/>
  <c r="AD627" i="16"/>
  <c r="AD626" i="16"/>
  <c r="L626" i="16"/>
  <c r="AD625" i="16"/>
  <c r="AD624" i="16"/>
  <c r="AD623" i="16"/>
  <c r="AD622" i="16"/>
  <c r="L622" i="16" s="1"/>
  <c r="AD621" i="16"/>
  <c r="AD620" i="16"/>
  <c r="AD619" i="16"/>
  <c r="AD618" i="16"/>
  <c r="L618" i="16" s="1"/>
  <c r="AD617" i="16"/>
  <c r="L617" i="16" s="1"/>
  <c r="AD616" i="16"/>
  <c r="F616" i="16" s="1"/>
  <c r="AD615" i="16"/>
  <c r="L615" i="16"/>
  <c r="AD614" i="16"/>
  <c r="AD613" i="16"/>
  <c r="AD612" i="16"/>
  <c r="AD611" i="16"/>
  <c r="L611" i="16" s="1"/>
  <c r="AD610" i="16"/>
  <c r="AD609" i="16"/>
  <c r="AD608" i="16"/>
  <c r="AD607" i="16"/>
  <c r="AD606" i="16"/>
  <c r="AD605" i="16"/>
  <c r="AD604" i="16"/>
  <c r="L604" i="16" s="1"/>
  <c r="AD603" i="16"/>
  <c r="AD602" i="16"/>
  <c r="AD601" i="16"/>
  <c r="AD600" i="16"/>
  <c r="AD599" i="16"/>
  <c r="F599" i="16" s="1"/>
  <c r="AD598" i="16"/>
  <c r="AD597" i="16"/>
  <c r="AD596" i="16"/>
  <c r="AD595" i="16"/>
  <c r="AD594" i="16"/>
  <c r="AD593" i="16"/>
  <c r="AD592" i="16"/>
  <c r="L592" i="16" s="1"/>
  <c r="AD591" i="16"/>
  <c r="AD590" i="16"/>
  <c r="AD589" i="16"/>
  <c r="L589" i="16" s="1"/>
  <c r="AD588" i="16"/>
  <c r="AD587" i="16"/>
  <c r="AD586" i="16"/>
  <c r="AD585" i="16"/>
  <c r="AD584" i="16"/>
  <c r="L584" i="16" s="1"/>
  <c r="AD583" i="16"/>
  <c r="AD582" i="16"/>
  <c r="AD581" i="16"/>
  <c r="L581" i="16" s="1"/>
  <c r="AD580" i="16"/>
  <c r="F580" i="16" s="1"/>
  <c r="AD579" i="16"/>
  <c r="L579" i="16" s="1"/>
  <c r="AD578" i="16"/>
  <c r="AD577" i="16"/>
  <c r="AD576" i="16"/>
  <c r="AD575" i="16"/>
  <c r="L575" i="16" s="1"/>
  <c r="AD574" i="16"/>
  <c r="AD573" i="16"/>
  <c r="AD572" i="16"/>
  <c r="AD571" i="16"/>
  <c r="AD570" i="16"/>
  <c r="L570" i="16" s="1"/>
  <c r="AD569" i="16"/>
  <c r="L569" i="16" s="1"/>
  <c r="AD568" i="16"/>
  <c r="L568" i="16" s="1"/>
  <c r="AD567" i="16"/>
  <c r="F567" i="16" s="1"/>
  <c r="AD566" i="16"/>
  <c r="AD565" i="16"/>
  <c r="AD564" i="16"/>
  <c r="AD563" i="16"/>
  <c r="AD562" i="16"/>
  <c r="AD561" i="16"/>
  <c r="F561" i="16" s="1"/>
  <c r="AD560" i="16"/>
  <c r="AD559" i="16"/>
  <c r="AD558" i="16"/>
  <c r="AD557" i="16"/>
  <c r="AD556" i="16"/>
  <c r="F556" i="16" s="1"/>
  <c r="AD555" i="16"/>
  <c r="AD554" i="16"/>
  <c r="AD553" i="16"/>
  <c r="AD552" i="16"/>
  <c r="AD551" i="16"/>
  <c r="AD550" i="16"/>
  <c r="AD549" i="16"/>
  <c r="AD548" i="16"/>
  <c r="F548" i="16" s="1"/>
  <c r="AD547" i="16"/>
  <c r="AD546" i="16"/>
  <c r="AD545" i="16"/>
  <c r="L545" i="16" s="1"/>
  <c r="AD544" i="16"/>
  <c r="AD543" i="16"/>
  <c r="AD542" i="16"/>
  <c r="AD541" i="16"/>
  <c r="AD540" i="16"/>
  <c r="L540" i="16" s="1"/>
  <c r="AD539" i="16"/>
  <c r="AD538" i="16"/>
  <c r="L538" i="16" s="1"/>
  <c r="AD537" i="16"/>
  <c r="AD536" i="16"/>
  <c r="AD535" i="16"/>
  <c r="L535" i="16" s="1"/>
  <c r="AD534" i="16"/>
  <c r="AD533" i="16"/>
  <c r="AD532" i="16"/>
  <c r="AD531" i="16"/>
  <c r="L531" i="16" s="1"/>
  <c r="AD530" i="16"/>
  <c r="AD529" i="16"/>
  <c r="AD528" i="16"/>
  <c r="AD527" i="16"/>
  <c r="F527" i="16" s="1"/>
  <c r="AD526" i="16"/>
  <c r="AD525" i="16"/>
  <c r="AD524" i="16"/>
  <c r="AD523" i="16"/>
  <c r="AD522" i="16"/>
  <c r="E522" i="16"/>
  <c r="AD521" i="16"/>
  <c r="AD520" i="16"/>
  <c r="AD519" i="16"/>
  <c r="AD518" i="16"/>
  <c r="AD517" i="16"/>
  <c r="AD516" i="16"/>
  <c r="L516" i="16" s="1"/>
  <c r="AD515" i="16"/>
  <c r="AD514" i="16"/>
  <c r="AD513" i="16"/>
  <c r="AD512" i="16"/>
  <c r="AD511" i="16"/>
  <c r="AD510" i="16"/>
  <c r="L510" i="16" s="1"/>
  <c r="AD509" i="16"/>
  <c r="AD508" i="16"/>
  <c r="AD507" i="16"/>
  <c r="AD506" i="16"/>
  <c r="AD505" i="16"/>
  <c r="AD504" i="16"/>
  <c r="AD503" i="16"/>
  <c r="F503" i="16" s="1"/>
  <c r="AD502" i="16"/>
  <c r="AD501" i="16"/>
  <c r="F501" i="16"/>
  <c r="AD500" i="16"/>
  <c r="AD499" i="16"/>
  <c r="AD498" i="16"/>
  <c r="AD497" i="16"/>
  <c r="AD496" i="16"/>
  <c r="F496" i="16" s="1"/>
  <c r="AD495" i="16"/>
  <c r="AD494" i="16"/>
  <c r="AD493" i="16"/>
  <c r="AD492" i="16"/>
  <c r="AD491" i="16"/>
  <c r="L491" i="16" s="1"/>
  <c r="AD490" i="16"/>
  <c r="L490" i="16"/>
  <c r="AD489" i="16"/>
  <c r="AD488" i="16"/>
  <c r="F488" i="16" s="1"/>
  <c r="AD487" i="16"/>
  <c r="AD486" i="16"/>
  <c r="AD485" i="16"/>
  <c r="AD484" i="16"/>
  <c r="L484" i="16"/>
  <c r="AD483" i="16"/>
  <c r="AD482" i="16"/>
  <c r="L482" i="16" s="1"/>
  <c r="AD481" i="16"/>
  <c r="AD480" i="16"/>
  <c r="F480" i="16"/>
  <c r="AD479" i="16"/>
  <c r="AD478" i="16"/>
  <c r="AD477" i="16"/>
  <c r="AD476" i="16"/>
  <c r="F476" i="16" s="1"/>
  <c r="AD475" i="16"/>
  <c r="AD474" i="16"/>
  <c r="AD473" i="16"/>
  <c r="AD472" i="16"/>
  <c r="AD471" i="16"/>
  <c r="AD470" i="16"/>
  <c r="AD469" i="16"/>
  <c r="AD468" i="16"/>
  <c r="AD467" i="16"/>
  <c r="AD466" i="16"/>
  <c r="AD465" i="16"/>
  <c r="AD464" i="16"/>
  <c r="F464" i="16" s="1"/>
  <c r="AD463" i="16"/>
  <c r="L463" i="16" s="1"/>
  <c r="AD462" i="16"/>
  <c r="AD461" i="16"/>
  <c r="F461" i="16" s="1"/>
  <c r="AD460" i="16"/>
  <c r="F460" i="16"/>
  <c r="AD459" i="16"/>
  <c r="AD458" i="16"/>
  <c r="AD457" i="16"/>
  <c r="AD456" i="16"/>
  <c r="AD455" i="16"/>
  <c r="AD454" i="16"/>
  <c r="AD453" i="16"/>
  <c r="AD452" i="16"/>
  <c r="AD451" i="16"/>
  <c r="AD450" i="16"/>
  <c r="AD449" i="16"/>
  <c r="F449" i="16"/>
  <c r="AD448" i="16"/>
  <c r="F448" i="16" s="1"/>
  <c r="AD447" i="16"/>
  <c r="L447" i="16"/>
  <c r="AD446" i="16"/>
  <c r="AD445" i="16"/>
  <c r="F445" i="16" s="1"/>
  <c r="AD444" i="16"/>
  <c r="F444" i="16"/>
  <c r="AD443" i="16"/>
  <c r="AD442" i="16"/>
  <c r="L442" i="16" s="1"/>
  <c r="AD441" i="16"/>
  <c r="F441" i="16" s="1"/>
  <c r="AD440" i="16"/>
  <c r="F440" i="16" s="1"/>
  <c r="AD439" i="16"/>
  <c r="F439" i="16" s="1"/>
  <c r="AD438" i="16"/>
  <c r="AD437" i="16"/>
  <c r="AD436" i="16"/>
  <c r="L436" i="16" s="1"/>
  <c r="AD435" i="16"/>
  <c r="AD434" i="16"/>
  <c r="AD433" i="16"/>
  <c r="L433" i="16" s="1"/>
  <c r="AD432" i="16"/>
  <c r="F432" i="16" s="1"/>
  <c r="AD431" i="16"/>
  <c r="AD430" i="16"/>
  <c r="AD429" i="16"/>
  <c r="AD428" i="16"/>
  <c r="AD427" i="16"/>
  <c r="AD426" i="16"/>
  <c r="AD425" i="16"/>
  <c r="F425" i="16" s="1"/>
  <c r="AD424" i="16"/>
  <c r="F424" i="16" s="1"/>
  <c r="AD423" i="16"/>
  <c r="AD422" i="16"/>
  <c r="AD421" i="16"/>
  <c r="AD420" i="16"/>
  <c r="AD419" i="16"/>
  <c r="AD418" i="16"/>
  <c r="AD417" i="16"/>
  <c r="AD416" i="16"/>
  <c r="AD415" i="16"/>
  <c r="AD414" i="16"/>
  <c r="AD413" i="16"/>
  <c r="AD412" i="16"/>
  <c r="F412" i="16" s="1"/>
  <c r="AD411" i="16"/>
  <c r="AD410" i="16"/>
  <c r="AD409" i="16"/>
  <c r="AD408" i="16"/>
  <c r="F408" i="16" s="1"/>
  <c r="AD407" i="16"/>
  <c r="AD406" i="16"/>
  <c r="AD405" i="16"/>
  <c r="AD404" i="16"/>
  <c r="F404" i="16"/>
  <c r="AD403" i="16"/>
  <c r="AD402" i="16"/>
  <c r="AD401" i="16"/>
  <c r="AD400" i="16"/>
  <c r="L400" i="16" s="1"/>
  <c r="AD399" i="16"/>
  <c r="AD398" i="16"/>
  <c r="AD397" i="16"/>
  <c r="AD396" i="16"/>
  <c r="F396" i="16" s="1"/>
  <c r="AD395" i="16"/>
  <c r="L395" i="16" s="1"/>
  <c r="AD394" i="16"/>
  <c r="AD393" i="16"/>
  <c r="AD392" i="16"/>
  <c r="F392" i="16" s="1"/>
  <c r="AD391" i="16"/>
  <c r="F391" i="16" s="1"/>
  <c r="AD390" i="16"/>
  <c r="AD389" i="16"/>
  <c r="AD388" i="16"/>
  <c r="F388" i="16" s="1"/>
  <c r="AD387" i="16"/>
  <c r="AD386" i="16"/>
  <c r="L386" i="16" s="1"/>
  <c r="AD385" i="16"/>
  <c r="L385" i="16" s="1"/>
  <c r="AD384" i="16"/>
  <c r="F384" i="16" s="1"/>
  <c r="AD383" i="16"/>
  <c r="AD382" i="16"/>
  <c r="L382" i="16" s="1"/>
  <c r="AD381" i="16"/>
  <c r="AD380" i="16"/>
  <c r="AD379" i="16"/>
  <c r="AD378" i="16"/>
  <c r="AD377" i="16"/>
  <c r="AD376" i="16"/>
  <c r="AD375" i="16"/>
  <c r="AD374" i="16"/>
  <c r="AD373" i="16"/>
  <c r="AD372" i="16"/>
  <c r="AD371" i="16"/>
  <c r="AD370" i="16"/>
  <c r="AD369" i="16"/>
  <c r="F369" i="16" s="1"/>
  <c r="AD368" i="16"/>
  <c r="AD367" i="16"/>
  <c r="AD366" i="16"/>
  <c r="F366" i="16" s="1"/>
  <c r="AD365" i="16"/>
  <c r="AD364" i="16"/>
  <c r="AD363" i="16"/>
  <c r="AD362" i="16"/>
  <c r="AD361" i="16"/>
  <c r="L361" i="16" s="1"/>
  <c r="AD360" i="16"/>
  <c r="AD359" i="16"/>
  <c r="L359" i="16"/>
  <c r="AD358" i="16"/>
  <c r="F358" i="16" s="1"/>
  <c r="AD357" i="16"/>
  <c r="L357" i="16"/>
  <c r="AD356" i="16"/>
  <c r="L356" i="16" s="1"/>
  <c r="AD355" i="16"/>
  <c r="AD354" i="16"/>
  <c r="F354" i="16" s="1"/>
  <c r="AD353" i="16"/>
  <c r="L353" i="16" s="1"/>
  <c r="AD352" i="16"/>
  <c r="L352" i="16"/>
  <c r="AD351" i="16"/>
  <c r="AD350" i="16"/>
  <c r="F350" i="16" s="1"/>
  <c r="AD349" i="16"/>
  <c r="L349" i="16" s="1"/>
  <c r="AD348" i="16"/>
  <c r="AD347" i="16"/>
  <c r="AD346" i="16"/>
  <c r="L346" i="16" s="1"/>
  <c r="AD345" i="16"/>
  <c r="AD344" i="16"/>
  <c r="F344" i="16" s="1"/>
  <c r="AD343" i="16"/>
  <c r="F343" i="16" s="1"/>
  <c r="AD342" i="16"/>
  <c r="AD341" i="16"/>
  <c r="AD340" i="16"/>
  <c r="L340" i="16" s="1"/>
  <c r="AD339" i="16"/>
  <c r="AD338" i="16"/>
  <c r="AD337" i="16"/>
  <c r="F337" i="16" s="1"/>
  <c r="AD336" i="16"/>
  <c r="AD335" i="16"/>
  <c r="AD334" i="16"/>
  <c r="F334" i="16" s="1"/>
  <c r="AD333" i="16"/>
  <c r="L333" i="16" s="1"/>
  <c r="AD332" i="16"/>
  <c r="L332" i="16" s="1"/>
  <c r="AD331" i="16"/>
  <c r="AD330" i="16"/>
  <c r="F330" i="16" s="1"/>
  <c r="AD329" i="16"/>
  <c r="AD328" i="16"/>
  <c r="AD327" i="16"/>
  <c r="AD326" i="16"/>
  <c r="F326" i="16" s="1"/>
  <c r="AD325" i="16"/>
  <c r="AD324" i="16"/>
  <c r="AD323" i="16"/>
  <c r="AD322" i="16"/>
  <c r="F322" i="16"/>
  <c r="AD321" i="16"/>
  <c r="AD320" i="16"/>
  <c r="AD319" i="16"/>
  <c r="AD318" i="16"/>
  <c r="L318" i="16" s="1"/>
  <c r="AD317" i="16"/>
  <c r="AD316" i="16"/>
  <c r="AD315" i="16"/>
  <c r="F315" i="16" s="1"/>
  <c r="AD314" i="16"/>
  <c r="L314" i="16" s="1"/>
  <c r="AD313" i="16"/>
  <c r="AD312" i="16"/>
  <c r="AD311" i="16"/>
  <c r="AD310" i="16"/>
  <c r="L310" i="16" s="1"/>
  <c r="AD309" i="16"/>
  <c r="AD308" i="16"/>
  <c r="AD307" i="16"/>
  <c r="F307" i="16" s="1"/>
  <c r="AD306" i="16"/>
  <c r="F306" i="16" s="1"/>
  <c r="AD305" i="16"/>
  <c r="L305" i="16" s="1"/>
  <c r="AD304" i="16"/>
  <c r="AD303" i="16"/>
  <c r="AD302" i="16"/>
  <c r="AD301" i="16"/>
  <c r="F301" i="16" s="1"/>
  <c r="AD300" i="16"/>
  <c r="F300" i="16" s="1"/>
  <c r="AD299" i="16"/>
  <c r="AD298" i="16"/>
  <c r="AD297" i="16"/>
  <c r="L297" i="16" s="1"/>
  <c r="AD296" i="16"/>
  <c r="AD295" i="16"/>
  <c r="AD294" i="16"/>
  <c r="AD293" i="16"/>
  <c r="F293" i="16"/>
  <c r="AD292" i="16"/>
  <c r="AD291" i="16"/>
  <c r="F291" i="16" s="1"/>
  <c r="AD290" i="16"/>
  <c r="AD289" i="16"/>
  <c r="F289" i="16" s="1"/>
  <c r="AD288" i="16"/>
  <c r="AD287" i="16"/>
  <c r="F287" i="16" s="1"/>
  <c r="AD286" i="16"/>
  <c r="F286" i="16" s="1"/>
  <c r="AD285" i="16"/>
  <c r="L285" i="16" s="1"/>
  <c r="AD284" i="16"/>
  <c r="F284" i="16" s="1"/>
  <c r="AD283" i="16"/>
  <c r="L283" i="16" s="1"/>
  <c r="AD282" i="16"/>
  <c r="AD281" i="16"/>
  <c r="L281" i="16" s="1"/>
  <c r="AD280" i="16"/>
  <c r="AD279" i="16"/>
  <c r="F279" i="16" s="1"/>
  <c r="AD278" i="16"/>
  <c r="AD277" i="16"/>
  <c r="F277" i="16" s="1"/>
  <c r="AD276" i="16"/>
  <c r="F276" i="16" s="1"/>
  <c r="AD275" i="16"/>
  <c r="F275" i="16" s="1"/>
  <c r="AD274" i="16"/>
  <c r="AD273" i="16"/>
  <c r="AD272" i="16"/>
  <c r="AD271" i="16"/>
  <c r="L271" i="16" s="1"/>
  <c r="AD270" i="16"/>
  <c r="AD269" i="16"/>
  <c r="L269" i="16" s="1"/>
  <c r="AD268" i="16"/>
  <c r="AD267" i="16"/>
  <c r="L267" i="16" s="1"/>
  <c r="AD266" i="16"/>
  <c r="AD265" i="16"/>
  <c r="F265" i="16" s="1"/>
  <c r="AD264" i="16"/>
  <c r="L264" i="16" s="1"/>
  <c r="AD263" i="16"/>
  <c r="L263" i="16" s="1"/>
  <c r="AD262" i="16"/>
  <c r="AD261" i="16"/>
  <c r="L261" i="16" s="1"/>
  <c r="AD260" i="16"/>
  <c r="AD259" i="16"/>
  <c r="L259" i="16" s="1"/>
  <c r="AD258" i="16"/>
  <c r="AD257" i="16"/>
  <c r="AD256" i="16"/>
  <c r="AD255" i="16"/>
  <c r="AD254" i="16"/>
  <c r="AD253" i="16"/>
  <c r="L253" i="16" s="1"/>
  <c r="AD252" i="16"/>
  <c r="AD251" i="16"/>
  <c r="L251" i="16" s="1"/>
  <c r="AD250" i="16"/>
  <c r="L250" i="16" s="1"/>
  <c r="AD249" i="16"/>
  <c r="F249" i="16" s="1"/>
  <c r="AD248" i="16"/>
  <c r="L248" i="16" s="1"/>
  <c r="AD247" i="16"/>
  <c r="AD246" i="16"/>
  <c r="AD245" i="16"/>
  <c r="AD244" i="16"/>
  <c r="AD243" i="16"/>
  <c r="L243" i="16" s="1"/>
  <c r="AD242" i="16"/>
  <c r="AD241" i="16"/>
  <c r="F241" i="16" s="1"/>
  <c r="AD240" i="16"/>
  <c r="AD239" i="16"/>
  <c r="AD238" i="16"/>
  <c r="L238" i="16" s="1"/>
  <c r="AD237" i="16"/>
  <c r="AD236" i="16"/>
  <c r="AD235" i="16"/>
  <c r="F235" i="16"/>
  <c r="AD234" i="16"/>
  <c r="AD233" i="16"/>
  <c r="F233" i="16" s="1"/>
  <c r="AD232" i="16"/>
  <c r="L232" i="16"/>
  <c r="AD231" i="16"/>
  <c r="AD230" i="16"/>
  <c r="AD229" i="16"/>
  <c r="AD228" i="16"/>
  <c r="AD227" i="16"/>
  <c r="AD226" i="16"/>
  <c r="L226" i="16" s="1"/>
  <c r="AD225" i="16"/>
  <c r="AD224" i="16"/>
  <c r="AD223" i="16"/>
  <c r="F223" i="16" s="1"/>
  <c r="AD222" i="16"/>
  <c r="AD221" i="16"/>
  <c r="AD220" i="16"/>
  <c r="AD219" i="16"/>
  <c r="F219" i="16" s="1"/>
  <c r="AD218" i="16"/>
  <c r="AD217" i="16"/>
  <c r="AD216" i="16"/>
  <c r="AD215" i="16"/>
  <c r="AD214" i="16"/>
  <c r="L214" i="16" s="1"/>
  <c r="AD213" i="16"/>
  <c r="AD212" i="16"/>
  <c r="AD211" i="16"/>
  <c r="AD210" i="16"/>
  <c r="AD209" i="16"/>
  <c r="L209" i="16" s="1"/>
  <c r="AD208" i="16"/>
  <c r="F208" i="16" s="1"/>
  <c r="AD207" i="16"/>
  <c r="F207" i="16" s="1"/>
  <c r="AD206" i="16"/>
  <c r="AD205" i="16"/>
  <c r="F205" i="16" s="1"/>
  <c r="AD204" i="16"/>
  <c r="L204" i="16" s="1"/>
  <c r="AD203" i="16"/>
  <c r="AD202" i="16"/>
  <c r="AD201" i="16"/>
  <c r="AD200" i="16"/>
  <c r="AD199" i="16"/>
  <c r="AD198" i="16"/>
  <c r="F198" i="16" s="1"/>
  <c r="AD197" i="16"/>
  <c r="AD196" i="16"/>
  <c r="AD195" i="16"/>
  <c r="L195" i="16" s="1"/>
  <c r="AD194" i="16"/>
  <c r="L194" i="16" s="1"/>
  <c r="AD193" i="16"/>
  <c r="AD192" i="16"/>
  <c r="AD191" i="16"/>
  <c r="L191" i="16" s="1"/>
  <c r="AD190" i="16"/>
  <c r="L190" i="16" s="1"/>
  <c r="AD189" i="16"/>
  <c r="F189" i="16" s="1"/>
  <c r="AD188" i="16"/>
  <c r="AD187" i="16"/>
  <c r="F187" i="16" s="1"/>
  <c r="AD186" i="16"/>
  <c r="AD185" i="16"/>
  <c r="AD184" i="16"/>
  <c r="AD183" i="16"/>
  <c r="L183" i="16" s="1"/>
  <c r="AD182" i="16"/>
  <c r="AD181" i="16"/>
  <c r="L181" i="16" s="1"/>
  <c r="AD180" i="16"/>
  <c r="AD179" i="16"/>
  <c r="AD178" i="16"/>
  <c r="L178" i="16" s="1"/>
  <c r="AD177" i="16"/>
  <c r="F177" i="16" s="1"/>
  <c r="AD176" i="16"/>
  <c r="AD175" i="16"/>
  <c r="AD174" i="16"/>
  <c r="F174" i="16" s="1"/>
  <c r="AD173" i="16"/>
  <c r="F173" i="16" s="1"/>
  <c r="AD172" i="16"/>
  <c r="AD171" i="16"/>
  <c r="AD170" i="16"/>
  <c r="L170" i="16" s="1"/>
  <c r="AD169" i="16"/>
  <c r="AD168" i="16"/>
  <c r="AD167" i="16"/>
  <c r="AD166" i="16"/>
  <c r="F166" i="16" s="1"/>
  <c r="AD165" i="16"/>
  <c r="AD164" i="16"/>
  <c r="AD163" i="16"/>
  <c r="L163" i="16" s="1"/>
  <c r="AD162" i="16"/>
  <c r="F162" i="16" s="1"/>
  <c r="AD161" i="16"/>
  <c r="F161" i="16" s="1"/>
  <c r="AD160" i="16"/>
  <c r="AD159" i="16"/>
  <c r="F159" i="16" s="1"/>
  <c r="AD158" i="16"/>
  <c r="AD157" i="16"/>
  <c r="AD156" i="16"/>
  <c r="AD155" i="16"/>
  <c r="AD154" i="16"/>
  <c r="F154" i="16" s="1"/>
  <c r="AD153" i="16"/>
  <c r="L153" i="16" s="1"/>
  <c r="AD152" i="16"/>
  <c r="AD151" i="16"/>
  <c r="L151" i="16" s="1"/>
  <c r="AD150" i="16"/>
  <c r="L150" i="16" s="1"/>
  <c r="AD149" i="16"/>
  <c r="AD148" i="16"/>
  <c r="AD147" i="16"/>
  <c r="L147" i="16" s="1"/>
  <c r="AD146" i="16"/>
  <c r="AD145" i="16"/>
  <c r="L145" i="16" s="1"/>
  <c r="AD144" i="16"/>
  <c r="AD143" i="16"/>
  <c r="AD142" i="16"/>
  <c r="AD141" i="16"/>
  <c r="L141" i="16" s="1"/>
  <c r="AD140" i="16"/>
  <c r="AD139" i="16"/>
  <c r="AD138" i="16"/>
  <c r="AD137" i="16"/>
  <c r="AD136" i="16"/>
  <c r="AD135" i="16"/>
  <c r="F135" i="16" s="1"/>
  <c r="AD134" i="16"/>
  <c r="AD133" i="16"/>
  <c r="AD132" i="16"/>
  <c r="F132" i="16" s="1"/>
  <c r="AD131" i="16"/>
  <c r="AD130" i="16"/>
  <c r="F130" i="16" s="1"/>
  <c r="AD129" i="16"/>
  <c r="F129" i="16" s="1"/>
  <c r="AD128" i="16"/>
  <c r="F128" i="16" s="1"/>
  <c r="AD127" i="16"/>
  <c r="AD126" i="16"/>
  <c r="F126" i="16"/>
  <c r="AD125" i="16"/>
  <c r="AD124" i="16"/>
  <c r="L124" i="16" s="1"/>
  <c r="AD123" i="16"/>
  <c r="F123" i="16" s="1"/>
  <c r="AD122" i="16"/>
  <c r="F122" i="16" s="1"/>
  <c r="AD121" i="16"/>
  <c r="AD120" i="16"/>
  <c r="AD119" i="16"/>
  <c r="AD118" i="16"/>
  <c r="L118" i="16" s="1"/>
  <c r="AD117" i="16"/>
  <c r="AD116" i="16"/>
  <c r="AD115" i="16"/>
  <c r="L115" i="16" s="1"/>
  <c r="AD114" i="16"/>
  <c r="L114" i="16" s="1"/>
  <c r="AD113" i="16"/>
  <c r="AD112" i="16"/>
  <c r="F112" i="16" s="1"/>
  <c r="AD111" i="16"/>
  <c r="L111" i="16" s="1"/>
  <c r="AD110" i="16"/>
  <c r="L110" i="16"/>
  <c r="AD109" i="16"/>
  <c r="AD108" i="16"/>
  <c r="F108" i="16"/>
  <c r="AD107" i="16"/>
  <c r="L107" i="16" s="1"/>
  <c r="AD106" i="16"/>
  <c r="F106" i="16" s="1"/>
  <c r="AD105" i="16"/>
  <c r="AD104" i="16"/>
  <c r="AD103" i="16"/>
  <c r="F103" i="16" s="1"/>
  <c r="AD102" i="16"/>
  <c r="F102" i="16" s="1"/>
  <c r="AD101" i="16"/>
  <c r="AD100" i="16"/>
  <c r="L100" i="16" s="1"/>
  <c r="AD99" i="16"/>
  <c r="L99" i="16" s="1"/>
  <c r="AD98" i="16"/>
  <c r="AD97" i="16"/>
  <c r="F97" i="16" s="1"/>
  <c r="AD96" i="16"/>
  <c r="AD95" i="16"/>
  <c r="AD94" i="16"/>
  <c r="AD93" i="16"/>
  <c r="AD92" i="16"/>
  <c r="L92" i="16" s="1"/>
  <c r="AD91" i="16"/>
  <c r="L91" i="16" s="1"/>
  <c r="AD90" i="16"/>
  <c r="AD89" i="16"/>
  <c r="AD88" i="16"/>
  <c r="F88" i="16" s="1"/>
  <c r="AD87" i="16"/>
  <c r="AD86" i="16"/>
  <c r="AD85" i="16"/>
  <c r="AD84" i="16"/>
  <c r="L84" i="16" s="1"/>
  <c r="AD83" i="16"/>
  <c r="AD82" i="16"/>
  <c r="AD81" i="16"/>
  <c r="F81" i="16" s="1"/>
  <c r="AD80" i="16"/>
  <c r="L80" i="16" s="1"/>
  <c r="AD79" i="16"/>
  <c r="L79" i="16" s="1"/>
  <c r="AD78" i="16"/>
  <c r="AD77" i="16"/>
  <c r="AD76" i="16"/>
  <c r="AD75" i="16"/>
  <c r="L75" i="16" s="1"/>
  <c r="AD74" i="16"/>
  <c r="AD73" i="16"/>
  <c r="F73" i="16" s="1"/>
  <c r="E73" i="16"/>
  <c r="AD72" i="16"/>
  <c r="F72" i="16" s="1"/>
  <c r="AD71" i="16"/>
  <c r="F71" i="16"/>
  <c r="AD70" i="16"/>
  <c r="F70" i="16" s="1"/>
  <c r="AD69" i="16"/>
  <c r="AD68" i="16"/>
  <c r="AD67" i="16"/>
  <c r="AD66" i="16"/>
  <c r="L66" i="16" s="1"/>
  <c r="AD65" i="16"/>
  <c r="AD64" i="16"/>
  <c r="AD63" i="16"/>
  <c r="AD62" i="16"/>
  <c r="AD61" i="16"/>
  <c r="AD60" i="16"/>
  <c r="AD59" i="16"/>
  <c r="AD58" i="16"/>
  <c r="AD57" i="16"/>
  <c r="AD56" i="16"/>
  <c r="L56" i="16" s="1"/>
  <c r="AD55" i="16"/>
  <c r="AD54" i="16"/>
  <c r="F54" i="16" s="1"/>
  <c r="AD53" i="16"/>
  <c r="AD52" i="16"/>
  <c r="AD51" i="16"/>
  <c r="L51" i="16" s="1"/>
  <c r="AD50" i="16"/>
  <c r="F50" i="16" s="1"/>
  <c r="AD49" i="16"/>
  <c r="AD48" i="16"/>
  <c r="AD47" i="16"/>
  <c r="AD46" i="16"/>
  <c r="F46" i="16" s="1"/>
  <c r="AD45" i="16"/>
  <c r="AD44" i="16"/>
  <c r="AD43" i="16"/>
  <c r="L43" i="16" s="1"/>
  <c r="AD42" i="16"/>
  <c r="L42" i="16" s="1"/>
  <c r="AD41" i="16"/>
  <c r="AD40" i="16"/>
  <c r="L40" i="16"/>
  <c r="AD39" i="16"/>
  <c r="AD38" i="16"/>
  <c r="AD37" i="16"/>
  <c r="AD36" i="16"/>
  <c r="L36" i="16" s="1"/>
  <c r="AD35" i="16"/>
  <c r="F35" i="16" s="1"/>
  <c r="AD34" i="16"/>
  <c r="AD33" i="16"/>
  <c r="L33" i="16" s="1"/>
  <c r="AD32" i="16"/>
  <c r="F32" i="16" s="1"/>
  <c r="AD31" i="16"/>
  <c r="L31" i="16" s="1"/>
  <c r="AD30" i="16"/>
  <c r="L30" i="16"/>
  <c r="AD29" i="16"/>
  <c r="AD28" i="16"/>
  <c r="L28" i="16" s="1"/>
  <c r="AD27" i="16"/>
  <c r="AD26" i="16"/>
  <c r="L26" i="16" s="1"/>
  <c r="AD25" i="16"/>
  <c r="F25" i="16" s="1"/>
  <c r="E25" i="16"/>
  <c r="AD24" i="16"/>
  <c r="L24" i="16" s="1"/>
  <c r="AD23" i="16"/>
  <c r="L23" i="16" s="1"/>
  <c r="AD22" i="16"/>
  <c r="F22" i="16" s="1"/>
  <c r="AD21" i="16"/>
  <c r="F21" i="16" s="1"/>
  <c r="AD20" i="16"/>
  <c r="F20" i="16" s="1"/>
  <c r="G20" i="16"/>
  <c r="AD19" i="16"/>
  <c r="AD18" i="16"/>
  <c r="AD17" i="16"/>
  <c r="AD16" i="16"/>
  <c r="AD15" i="16"/>
  <c r="F15" i="16" s="1"/>
  <c r="AD14" i="16"/>
  <c r="L14" i="16"/>
  <c r="AD13" i="16"/>
  <c r="F13" i="16" s="1"/>
  <c r="AD12" i="16"/>
  <c r="AD11" i="16"/>
  <c r="L11" i="16" s="1"/>
  <c r="AD10" i="16"/>
  <c r="AD9" i="16"/>
  <c r="F9" i="16" s="1"/>
  <c r="AD8" i="16"/>
  <c r="AD7" i="16"/>
  <c r="D6" i="1"/>
  <c r="D7" i="1"/>
  <c r="D8" i="1"/>
  <c r="D9" i="1"/>
  <c r="D10" i="1"/>
  <c r="D11" i="1"/>
  <c r="AM30" i="17"/>
  <c r="AM29" i="17" s="1"/>
  <c r="AL30" i="17"/>
  <c r="AL29" i="17"/>
  <c r="AK30" i="17"/>
  <c r="AK29" i="17" s="1"/>
  <c r="AJ30" i="17"/>
  <c r="AJ29" i="17"/>
  <c r="AI30" i="17"/>
  <c r="AI29" i="17" s="1"/>
  <c r="AH30" i="17"/>
  <c r="AH29" i="17"/>
  <c r="AG30" i="17"/>
  <c r="AG29" i="17" s="1"/>
  <c r="AF30" i="17"/>
  <c r="AF29" i="17"/>
  <c r="AE30" i="17"/>
  <c r="AE29" i="17" s="1"/>
  <c r="AD30" i="17"/>
  <c r="AD29" i="17"/>
  <c r="AC30" i="17"/>
  <c r="AC29" i="17" s="1"/>
  <c r="AB30" i="17"/>
  <c r="AB29" i="17"/>
  <c r="AA30" i="17"/>
  <c r="AA29" i="17" s="1"/>
  <c r="Z30" i="17"/>
  <c r="Z29" i="17"/>
  <c r="Y30" i="17"/>
  <c r="Y29" i="17" s="1"/>
  <c r="X30" i="17"/>
  <c r="X29" i="17"/>
  <c r="W30" i="17"/>
  <c r="W29" i="17" s="1"/>
  <c r="V30" i="17"/>
  <c r="V29" i="17"/>
  <c r="U30" i="17"/>
  <c r="U29" i="17" s="1"/>
  <c r="T30" i="17"/>
  <c r="T29" i="17"/>
  <c r="S30" i="17"/>
  <c r="S29" i="17" s="1"/>
  <c r="R30" i="17"/>
  <c r="R29" i="17"/>
  <c r="Q30" i="17"/>
  <c r="Q29" i="17" s="1"/>
  <c r="P30" i="17"/>
  <c r="P29" i="17"/>
  <c r="O30" i="17"/>
  <c r="O29" i="17" s="1"/>
  <c r="N30" i="17"/>
  <c r="N29" i="17"/>
  <c r="M30" i="17"/>
  <c r="M29" i="17" s="1"/>
  <c r="L30" i="17"/>
  <c r="L25" i="21"/>
  <c r="O57" i="17"/>
  <c r="G1603" i="16"/>
  <c r="G1556" i="16"/>
  <c r="G1356" i="16"/>
  <c r="G1331" i="16"/>
  <c r="G1140" i="16"/>
  <c r="G1132" i="16"/>
  <c r="G1091" i="16"/>
  <c r="G1064" i="16"/>
  <c r="G968" i="16"/>
  <c r="G940" i="16"/>
  <c r="G581" i="16"/>
  <c r="G571" i="16"/>
  <c r="G567" i="16"/>
  <c r="G559" i="16"/>
  <c r="G503" i="16"/>
  <c r="G475" i="16"/>
  <c r="M16" i="17"/>
  <c r="M14" i="17"/>
  <c r="G60" i="16"/>
  <c r="K12" i="21"/>
  <c r="G12" i="17"/>
  <c r="O9" i="15"/>
  <c r="AE9" i="15" s="1"/>
  <c r="G13" i="17"/>
  <c r="G15" i="17"/>
  <c r="G17" i="17"/>
  <c r="G14" i="17"/>
  <c r="D5" i="27"/>
  <c r="K13" i="21"/>
  <c r="D6" i="27"/>
  <c r="K14" i="21"/>
  <c r="D7" i="27"/>
  <c r="K15" i="21"/>
  <c r="D8" i="27"/>
  <c r="K16" i="21"/>
  <c r="D9" i="27"/>
  <c r="K17" i="21"/>
  <c r="D10" i="27"/>
  <c r="K18" i="21"/>
  <c r="D11" i="27"/>
  <c r="T27" i="21"/>
  <c r="W27" i="21" s="1"/>
  <c r="U27" i="21"/>
  <c r="V27" i="21" s="1"/>
  <c r="L23" i="21"/>
  <c r="K33" i="21"/>
  <c r="K34" i="21"/>
  <c r="K35" i="21"/>
  <c r="K36" i="21"/>
  <c r="K37" i="21"/>
  <c r="K38" i="21"/>
  <c r="K39" i="21"/>
  <c r="N72" i="17"/>
  <c r="N71" i="17"/>
  <c r="D31" i="17"/>
  <c r="D32" i="17"/>
  <c r="D33" i="17"/>
  <c r="D34" i="17"/>
  <c r="D35" i="17"/>
  <c r="D36" i="17"/>
  <c r="D37" i="17"/>
  <c r="N70" i="17"/>
  <c r="N69" i="17"/>
  <c r="N68" i="17"/>
  <c r="N67" i="17"/>
  <c r="N66" i="17"/>
  <c r="N65" i="17"/>
  <c r="N64" i="17"/>
  <c r="N63" i="17"/>
  <c r="N62" i="17"/>
  <c r="N61" i="17"/>
  <c r="N60" i="17"/>
  <c r="N59" i="17"/>
  <c r="N58" i="17"/>
  <c r="N57" i="17"/>
  <c r="N56" i="17"/>
  <c r="N55" i="17"/>
  <c r="N54" i="17"/>
  <c r="N53" i="17"/>
  <c r="N52" i="17"/>
  <c r="N51" i="17"/>
  <c r="N50" i="17"/>
  <c r="N49" i="17"/>
  <c r="P49" i="17"/>
  <c r="N48" i="17"/>
  <c r="P48" i="17"/>
  <c r="N47" i="17"/>
  <c r="P47" i="17"/>
  <c r="N46" i="17"/>
  <c r="P46" i="17"/>
  <c r="N45" i="17"/>
  <c r="R27" i="21"/>
  <c r="S27" i="21" s="1"/>
  <c r="P45" i="17"/>
  <c r="M17" i="17"/>
  <c r="M18" i="17"/>
  <c r="M19" i="17"/>
  <c r="M20" i="17"/>
  <c r="M21" i="17"/>
  <c r="M13" i="17"/>
  <c r="AB7" i="16"/>
  <c r="N13" i="17"/>
  <c r="M12" i="17"/>
  <c r="N12" i="17"/>
  <c r="AO30" i="17"/>
  <c r="AO29" i="17" s="1"/>
  <c r="AN30" i="17"/>
  <c r="AN29" i="17"/>
  <c r="I30" i="17"/>
  <c r="G30" i="17"/>
  <c r="H30" i="17"/>
  <c r="P72" i="17"/>
  <c r="P71" i="17"/>
  <c r="P70" i="17"/>
  <c r="P69" i="17"/>
  <c r="P68" i="17"/>
  <c r="P67" i="17"/>
  <c r="P66" i="17"/>
  <c r="P65" i="17"/>
  <c r="P64" i="17"/>
  <c r="P63" i="17"/>
  <c r="P62" i="17"/>
  <c r="P61" i="17"/>
  <c r="P60" i="17"/>
  <c r="P59" i="17"/>
  <c r="P58" i="17"/>
  <c r="P57" i="17"/>
  <c r="P56" i="17"/>
  <c r="P55" i="17"/>
  <c r="P54" i="17"/>
  <c r="P53" i="17"/>
  <c r="P52" i="17"/>
  <c r="P51" i="17"/>
  <c r="P50" i="17"/>
  <c r="P73" i="17"/>
  <c r="P74" i="17"/>
  <c r="M15" i="17"/>
  <c r="N15" i="17"/>
  <c r="N14" i="17"/>
  <c r="G18" i="17"/>
  <c r="G19" i="17"/>
  <c r="G20" i="17"/>
  <c r="G21" i="17"/>
  <c r="N74" i="17"/>
  <c r="N73"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D1327" i="16"/>
  <c r="D1215" i="16"/>
  <c r="D487" i="16"/>
  <c r="D471" i="16"/>
  <c r="J11" i="5"/>
  <c r="A11" i="5"/>
  <c r="A9" i="5"/>
  <c r="J11" i="14"/>
  <c r="A11" i="14"/>
  <c r="A9" i="14"/>
  <c r="H85" i="14"/>
  <c r="F85" i="14"/>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N10" i="21"/>
  <c r="R10" i="21"/>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M99" i="17"/>
  <c r="M100" i="17"/>
  <c r="M98" i="17"/>
  <c r="D55" i="15"/>
  <c r="D54" i="15"/>
  <c r="D53" i="15"/>
  <c r="D51" i="15"/>
  <c r="D50" i="15"/>
  <c r="D49" i="15"/>
  <c r="D48" i="15"/>
  <c r="D47" i="15"/>
  <c r="D46" i="15"/>
  <c r="D45" i="15"/>
  <c r="D44" i="15"/>
  <c r="D43" i="15"/>
  <c r="D36" i="15"/>
  <c r="D35" i="15"/>
  <c r="D34" i="15"/>
  <c r="D32" i="15"/>
  <c r="D31" i="15"/>
  <c r="D30" i="15"/>
  <c r="D29" i="15"/>
  <c r="D28" i="15"/>
  <c r="D27" i="15"/>
  <c r="D26" i="15"/>
  <c r="D25" i="15"/>
  <c r="D24" i="15"/>
  <c r="D17" i="15"/>
  <c r="D16" i="15"/>
  <c r="D15" i="15"/>
  <c r="D13" i="15"/>
  <c r="D12" i="15"/>
  <c r="D11" i="15"/>
  <c r="D10" i="15"/>
  <c r="D9" i="15"/>
  <c r="D8" i="15"/>
  <c r="D7" i="15"/>
  <c r="D6" i="15"/>
  <c r="D5" i="15"/>
  <c r="N16" i="17"/>
  <c r="N17" i="17"/>
  <c r="N18" i="17"/>
  <c r="N19" i="17"/>
  <c r="N20" i="17"/>
  <c r="N21" i="17"/>
  <c r="D70" i="14"/>
  <c r="D70" i="5"/>
  <c r="D38" i="5"/>
  <c r="P2" i="15"/>
  <c r="AD448" i="15"/>
  <c r="AD449" i="15"/>
  <c r="AD450" i="15"/>
  <c r="AD451" i="15"/>
  <c r="AD452" i="15"/>
  <c r="AD453" i="15"/>
  <c r="AD454" i="15"/>
  <c r="AD455" i="15"/>
  <c r="AD456" i="15"/>
  <c r="AD457" i="15"/>
  <c r="AD458" i="15"/>
  <c r="AD459" i="15"/>
  <c r="AD460" i="15"/>
  <c r="AD461" i="15"/>
  <c r="AD462" i="15"/>
  <c r="AD463" i="15"/>
  <c r="D38" i="14"/>
  <c r="D77" i="14" s="1"/>
  <c r="D73" i="14"/>
  <c r="D76" i="14"/>
  <c r="E77" i="14"/>
  <c r="G77" i="14"/>
  <c r="I77" i="14"/>
  <c r="K77" i="14"/>
  <c r="L82" i="14"/>
  <c r="L85" i="14" s="1"/>
  <c r="L83" i="14"/>
  <c r="L84" i="14"/>
  <c r="D85" i="14"/>
  <c r="D76" i="5"/>
  <c r="D73" i="5"/>
  <c r="E77" i="5"/>
  <c r="G77" i="5"/>
  <c r="I77" i="5"/>
  <c r="K77" i="5"/>
  <c r="L82" i="5"/>
  <c r="L83" i="5"/>
  <c r="L84" i="5"/>
  <c r="D85" i="5"/>
  <c r="F85" i="5"/>
  <c r="H85" i="5"/>
  <c r="D1623" i="16"/>
  <c r="D1743" i="16"/>
  <c r="D209" i="16"/>
  <c r="D2163" i="16"/>
  <c r="D1835" i="16"/>
  <c r="D1776" i="16"/>
  <c r="D1768" i="16"/>
  <c r="D1456" i="16"/>
  <c r="D1148" i="16"/>
  <c r="D1124" i="16"/>
  <c r="D1120" i="16"/>
  <c r="D1040" i="16"/>
  <c r="D1032" i="16"/>
  <c r="D996" i="16"/>
  <c r="D992" i="16"/>
  <c r="D968" i="16"/>
  <c r="D940" i="16"/>
  <c r="D888" i="16"/>
  <c r="D832" i="16"/>
  <c r="D736" i="16"/>
  <c r="D581" i="16"/>
  <c r="D537" i="16"/>
  <c r="D453" i="16"/>
  <c r="D975" i="16"/>
  <c r="D479" i="16"/>
  <c r="D575" i="16"/>
  <c r="D1495" i="16"/>
  <c r="D495" i="16"/>
  <c r="D499" i="16"/>
  <c r="D531" i="16"/>
  <c r="D563" i="16"/>
  <c r="D1620" i="16"/>
  <c r="D1139" i="16"/>
  <c r="D1275" i="16"/>
  <c r="D1921" i="16"/>
  <c r="D1937" i="16"/>
  <c r="O36" i="15"/>
  <c r="Y36" i="15"/>
  <c r="T36" i="15"/>
  <c r="H75" i="14"/>
  <c r="H76" i="14" s="1"/>
  <c r="H75" i="5"/>
  <c r="F75" i="5"/>
  <c r="F76" i="5" s="1"/>
  <c r="F75" i="14"/>
  <c r="F72" i="14"/>
  <c r="F73" i="14"/>
  <c r="H72" i="14"/>
  <c r="H73" i="14" s="1"/>
  <c r="H17" i="14"/>
  <c r="L17" i="14" s="1"/>
  <c r="D1672" i="16"/>
  <c r="G2215" i="16"/>
  <c r="G1056" i="16"/>
  <c r="G856" i="16"/>
  <c r="B1511" i="16"/>
  <c r="G1937" i="16"/>
  <c r="G437" i="16"/>
  <c r="D734" i="16"/>
  <c r="D2382" i="16"/>
  <c r="B1140" i="16"/>
  <c r="B1028" i="16"/>
  <c r="B968" i="16"/>
  <c r="G1814" i="16"/>
  <c r="D1398" i="16"/>
  <c r="G1398" i="16"/>
  <c r="D1370" i="16"/>
  <c r="D1314" i="16"/>
  <c r="D622" i="16"/>
  <c r="G1322" i="16"/>
  <c r="G2909" i="16"/>
  <c r="G2421" i="16"/>
  <c r="G1977" i="16"/>
  <c r="G1865" i="16"/>
  <c r="B1853" i="16"/>
  <c r="G1801" i="16"/>
  <c r="G441" i="16"/>
  <c r="G1013" i="16"/>
  <c r="E2648" i="16"/>
  <c r="G2386" i="16"/>
  <c r="G2382" i="16"/>
  <c r="D2370" i="16"/>
  <c r="G2090" i="16"/>
  <c r="G1818" i="16"/>
  <c r="G1678" i="16"/>
  <c r="D1642" i="16"/>
  <c r="G1638" i="16"/>
  <c r="B1630" i="16"/>
  <c r="G1630" i="16"/>
  <c r="B1618" i="16"/>
  <c r="G1618" i="16"/>
  <c r="G1610" i="16"/>
  <c r="G1594" i="16"/>
  <c r="G1578" i="16"/>
  <c r="G1478" i="16"/>
  <c r="G1458" i="16"/>
  <c r="G1450" i="16"/>
  <c r="G1430" i="16"/>
  <c r="G1414" i="16"/>
  <c r="G1402" i="16"/>
  <c r="G1394" i="16"/>
  <c r="D1390" i="16"/>
  <c r="G1386" i="16"/>
  <c r="B1366" i="16"/>
  <c r="B1318" i="16"/>
  <c r="G1318" i="16"/>
  <c r="B1314" i="16"/>
  <c r="G1314" i="16"/>
  <c r="B1302" i="16"/>
  <c r="D1302" i="16"/>
  <c r="B1270" i="16"/>
  <c r="B1266" i="16"/>
  <c r="B1262" i="16"/>
  <c r="B1086" i="16"/>
  <c r="G966" i="16"/>
  <c r="D782" i="16"/>
  <c r="G734" i="16"/>
  <c r="G526" i="16"/>
  <c r="G466" i="16"/>
  <c r="D430" i="16"/>
  <c r="B406" i="16"/>
  <c r="G306" i="16"/>
  <c r="D206" i="16"/>
  <c r="G118" i="16"/>
  <c r="G78" i="16"/>
  <c r="D2374" i="16"/>
  <c r="D2278" i="16"/>
  <c r="D2126" i="16"/>
  <c r="D1474" i="16"/>
  <c r="D1378" i="16"/>
  <c r="D1226" i="16"/>
  <c r="D1618" i="16"/>
  <c r="D506" i="16"/>
  <c r="D798" i="16"/>
  <c r="D1230" i="16"/>
  <c r="D1682" i="16"/>
  <c r="D1322" i="16"/>
  <c r="G874" i="16"/>
  <c r="D1450" i="16"/>
  <c r="D1402" i="16"/>
  <c r="D1662" i="16"/>
  <c r="D1630" i="16"/>
  <c r="D1010" i="16"/>
  <c r="D842" i="16"/>
  <c r="D530" i="16"/>
  <c r="D1406" i="16"/>
  <c r="D1822" i="16"/>
  <c r="B2957" i="16"/>
  <c r="G2410" i="16"/>
  <c r="D2594" i="16"/>
  <c r="D2874" i="16"/>
  <c r="G453" i="16"/>
  <c r="G507" i="16"/>
  <c r="B515" i="16"/>
  <c r="G515" i="16"/>
  <c r="G487" i="16"/>
  <c r="B495" i="16"/>
  <c r="B1347" i="16"/>
  <c r="G1347" i="16"/>
  <c r="G1623" i="16"/>
  <c r="G1779" i="16"/>
  <c r="G960" i="16"/>
  <c r="B964" i="16"/>
  <c r="G964" i="16"/>
  <c r="G1116" i="16"/>
  <c r="B1124" i="16"/>
  <c r="G210" i="16"/>
  <c r="B316" i="16"/>
  <c r="B511" i="16"/>
  <c r="C511" i="16" s="1"/>
  <c r="J511" i="16" s="1"/>
  <c r="G577" i="16"/>
  <c r="B550" i="16"/>
  <c r="C550" i="16" s="1"/>
  <c r="J550" i="16" s="1"/>
  <c r="G479" i="16"/>
  <c r="B828" i="16"/>
  <c r="C828" i="16" s="1"/>
  <c r="J828" i="16" s="1"/>
  <c r="G502" i="16"/>
  <c r="G511" i="16"/>
  <c r="B202" i="16"/>
  <c r="B352" i="16"/>
  <c r="C352" i="16" s="1"/>
  <c r="J352" i="16" s="1"/>
  <c r="B972" i="16"/>
  <c r="G302" i="16"/>
  <c r="G361" i="16"/>
  <c r="G482" i="16"/>
  <c r="G622" i="16"/>
  <c r="B561" i="16"/>
  <c r="B823" i="16"/>
  <c r="O64" i="17"/>
  <c r="O54" i="17"/>
  <c r="O32" i="15"/>
  <c r="O31" i="15"/>
  <c r="AE31" i="15"/>
  <c r="O34" i="15"/>
  <c r="O37" i="15" s="1"/>
  <c r="AE37" i="15" s="1"/>
  <c r="T34" i="15"/>
  <c r="T37" i="15" s="1"/>
  <c r="O35" i="15"/>
  <c r="T32" i="15"/>
  <c r="F72" i="5"/>
  <c r="T31" i="15"/>
  <c r="AE35" i="15"/>
  <c r="H17" i="5"/>
  <c r="L17" i="5" s="1"/>
  <c r="H72" i="5"/>
  <c r="H73" i="5"/>
  <c r="T35" i="15"/>
  <c r="Y35" i="15" s="1"/>
  <c r="Y31" i="15"/>
  <c r="Y34" i="15"/>
  <c r="Y37" i="15" s="1"/>
  <c r="O72" i="17"/>
  <c r="O70" i="17"/>
  <c r="O65" i="17"/>
  <c r="O62" i="17"/>
  <c r="L2369" i="16"/>
  <c r="E1302" i="16"/>
  <c r="E1318" i="16"/>
  <c r="E1406" i="16"/>
  <c r="G1234" i="16"/>
  <c r="B1135" i="16"/>
  <c r="G1004" i="16"/>
  <c r="B967" i="16"/>
  <c r="D967" i="16"/>
  <c r="D547" i="16"/>
  <c r="G543" i="16"/>
  <c r="D225" i="16"/>
  <c r="D24" i="16"/>
  <c r="B24" i="16"/>
  <c r="B17" i="16"/>
  <c r="D1123" i="16"/>
  <c r="D1018" i="16"/>
  <c r="B1007" i="16"/>
  <c r="G959" i="16"/>
  <c r="G952" i="16"/>
  <c r="D952" i="16"/>
  <c r="D942" i="16"/>
  <c r="I732" i="16"/>
  <c r="B699" i="16"/>
  <c r="B673" i="16"/>
  <c r="G646" i="16"/>
  <c r="G611" i="16"/>
  <c r="D569" i="16"/>
  <c r="B540" i="16"/>
  <c r="C540" i="16" s="1"/>
  <c r="J540" i="16" s="1"/>
  <c r="B485" i="16"/>
  <c r="G366" i="16"/>
  <c r="D336" i="16"/>
  <c r="G229" i="16"/>
  <c r="D13" i="16"/>
  <c r="B237" i="16"/>
  <c r="D2653" i="16"/>
  <c r="G2336" i="16"/>
  <c r="D2276" i="16"/>
  <c r="D2273" i="16"/>
  <c r="G2087" i="16"/>
  <c r="G1259" i="16"/>
  <c r="G2058" i="16"/>
  <c r="G1901" i="16"/>
  <c r="G1760" i="16"/>
  <c r="D1720" i="16"/>
  <c r="D1543" i="16"/>
  <c r="B1523" i="16"/>
  <c r="B1499" i="16"/>
  <c r="D1480" i="16"/>
  <c r="G1459" i="16"/>
  <c r="D595" i="16"/>
  <c r="G595" i="16"/>
  <c r="D483" i="16"/>
  <c r="B483" i="16"/>
  <c r="G472" i="16"/>
  <c r="G408" i="16"/>
  <c r="B402" i="16"/>
  <c r="G392" i="16"/>
  <c r="B386" i="16"/>
  <c r="C386" i="16" s="1"/>
  <c r="J386" i="16" s="1"/>
  <c r="D376" i="16"/>
  <c r="B42" i="16"/>
  <c r="D486" i="16"/>
  <c r="D2296" i="16"/>
  <c r="I1427" i="16"/>
  <c r="G1424" i="16"/>
  <c r="D954" i="16"/>
  <c r="G951" i="16"/>
  <c r="G948" i="16"/>
  <c r="D948" i="16"/>
  <c r="G915" i="16"/>
  <c r="D911" i="16"/>
  <c r="D2668" i="16"/>
  <c r="D2484" i="16"/>
  <c r="G1364" i="16"/>
  <c r="E1672" i="16"/>
  <c r="E940" i="16"/>
  <c r="B2818" i="16"/>
  <c r="C2818" i="16" s="1"/>
  <c r="J2818" i="16" s="1"/>
  <c r="B2676" i="16"/>
  <c r="D2489" i="16"/>
  <c r="D2466" i="16"/>
  <c r="G2466" i="16"/>
  <c r="D2402" i="16"/>
  <c r="G2398" i="16"/>
  <c r="B2383" i="16"/>
  <c r="G2379" i="16"/>
  <c r="G2293" i="16"/>
  <c r="G2272" i="16"/>
  <c r="D2085" i="16"/>
  <c r="D2078" i="16"/>
  <c r="G2074" i="16"/>
  <c r="B1988" i="16"/>
  <c r="D1958" i="16"/>
  <c r="B1905" i="16"/>
  <c r="G1803" i="16"/>
  <c r="B1803" i="16"/>
  <c r="D1248" i="16"/>
  <c r="D1223" i="16"/>
  <c r="B1223" i="16"/>
  <c r="G1223" i="16"/>
  <c r="B1211" i="16"/>
  <c r="G1211" i="16"/>
  <c r="D1211" i="16"/>
  <c r="B1199" i="16"/>
  <c r="G1199" i="16"/>
  <c r="D1199" i="16"/>
  <c r="D1108" i="16"/>
  <c r="G1108" i="16"/>
  <c r="B1108" i="16"/>
  <c r="D1088" i="16"/>
  <c r="B1088" i="16"/>
  <c r="C1088" i="16" s="1"/>
  <c r="J1088" i="16" s="1"/>
  <c r="G1088" i="16"/>
  <c r="B990" i="16"/>
  <c r="C990" i="16" s="1"/>
  <c r="J990" i="16" s="1"/>
  <c r="D983" i="16"/>
  <c r="D976" i="16"/>
  <c r="B976" i="16"/>
  <c r="G976" i="16"/>
  <c r="B910" i="16"/>
  <c r="C910" i="16" s="1"/>
  <c r="J910" i="16" s="1"/>
  <c r="D910" i="16"/>
  <c r="D870" i="16"/>
  <c r="G870" i="16"/>
  <c r="B864" i="16"/>
  <c r="D827" i="16"/>
  <c r="B802" i="16"/>
  <c r="G694" i="16"/>
  <c r="B691" i="16"/>
  <c r="D607" i="16"/>
  <c r="G607" i="16"/>
  <c r="D492" i="16"/>
  <c r="G492" i="16"/>
  <c r="B492" i="16"/>
  <c r="D488" i="16"/>
  <c r="G488" i="16"/>
  <c r="B488" i="16"/>
  <c r="C488" i="16" s="1"/>
  <c r="J488" i="16" s="1"/>
  <c r="D484" i="16"/>
  <c r="G484" i="16"/>
  <c r="B1322" i="16"/>
  <c r="B2614" i="16"/>
  <c r="B1331" i="16"/>
  <c r="D1493" i="16"/>
  <c r="G1493" i="16"/>
  <c r="B1062" i="16"/>
  <c r="D570" i="16"/>
  <c r="D551" i="16"/>
  <c r="B551" i="16"/>
  <c r="D536" i="16"/>
  <c r="D265" i="16"/>
  <c r="B265" i="16"/>
  <c r="B1489" i="16"/>
  <c r="B1066" i="16"/>
  <c r="B713" i="16"/>
  <c r="G574" i="16"/>
  <c r="B562" i="16"/>
  <c r="C562" i="16" s="1"/>
  <c r="J562" i="16" s="1"/>
  <c r="D548" i="16"/>
  <c r="D404" i="16"/>
  <c r="D261" i="16"/>
  <c r="G261" i="16"/>
  <c r="B261" i="16"/>
  <c r="B250" i="16"/>
  <c r="G250" i="16"/>
  <c r="D540" i="16"/>
  <c r="G558" i="16"/>
  <c r="D1062" i="16"/>
  <c r="G265" i="16"/>
  <c r="B2906" i="16"/>
  <c r="B2506" i="16"/>
  <c r="I2492" i="16"/>
  <c r="D2481" i="16"/>
  <c r="B2481" i="16"/>
  <c r="B2387" i="16"/>
  <c r="C2387" i="16" s="1"/>
  <c r="J2387" i="16" s="1"/>
  <c r="G2201" i="16"/>
  <c r="D2193" i="16"/>
  <c r="D2124" i="16"/>
  <c r="B2124" i="16"/>
  <c r="D2104" i="16"/>
  <c r="D2088" i="16"/>
  <c r="D1704" i="16"/>
  <c r="B1704" i="16"/>
  <c r="G1692" i="16"/>
  <c r="D1692" i="16"/>
  <c r="B1692" i="16"/>
  <c r="G1517" i="16"/>
  <c r="D1517" i="16"/>
  <c r="D1081" i="16"/>
  <c r="B1081" i="16"/>
  <c r="D418" i="16"/>
  <c r="D2140" i="16"/>
  <c r="G1948" i="16"/>
  <c r="B1157" i="16"/>
  <c r="C1157" i="16" s="1"/>
  <c r="J1157" i="16" s="1"/>
  <c r="G1157" i="16"/>
  <c r="B1141" i="16"/>
  <c r="B1106" i="16"/>
  <c r="D1106" i="16"/>
  <c r="D1096" i="16"/>
  <c r="D1092" i="16"/>
  <c r="B1092" i="16"/>
  <c r="B1070" i="16"/>
  <c r="G793" i="16"/>
  <c r="B793" i="16"/>
  <c r="D769" i="16"/>
  <c r="D687" i="16"/>
  <c r="G566" i="16"/>
  <c r="G555" i="16"/>
  <c r="D555" i="16"/>
  <c r="D544" i="16"/>
  <c r="B544" i="16"/>
  <c r="C544" i="16" s="1"/>
  <c r="J544" i="16" s="1"/>
  <c r="G532" i="16"/>
  <c r="B532" i="16"/>
  <c r="G426" i="16"/>
  <c r="D257" i="16"/>
  <c r="B257" i="16"/>
  <c r="G257" i="16"/>
  <c r="D254" i="16"/>
  <c r="B254" i="16"/>
  <c r="G246" i="16"/>
  <c r="B246" i="16"/>
  <c r="G422" i="16"/>
  <c r="G2910" i="16"/>
  <c r="D2823" i="16"/>
  <c r="D2644" i="16"/>
  <c r="B2644" i="16"/>
  <c r="B2625" i="16"/>
  <c r="C2625" i="16" s="1"/>
  <c r="J2625" i="16" s="1"/>
  <c r="G2496" i="16"/>
  <c r="G2205" i="16"/>
  <c r="D2205" i="16"/>
  <c r="D2149" i="16"/>
  <c r="D2120" i="16"/>
  <c r="B2120" i="16"/>
  <c r="B2108" i="16"/>
  <c r="B2084" i="16"/>
  <c r="B2052" i="16"/>
  <c r="B1750" i="16"/>
  <c r="G1750" i="16"/>
  <c r="D1746" i="16"/>
  <c r="B1734" i="16"/>
  <c r="G1730" i="16"/>
  <c r="B1712" i="16"/>
  <c r="D1708" i="16"/>
  <c r="B1708" i="16"/>
  <c r="C1708" i="16" s="1"/>
  <c r="J1708" i="16" s="1"/>
  <c r="G1700" i="16"/>
  <c r="D1700" i="16"/>
  <c r="B1700" i="16"/>
  <c r="C1700" i="16" s="1"/>
  <c r="J1700" i="16" s="1"/>
  <c r="D1696" i="16"/>
  <c r="G1696" i="16"/>
  <c r="B1696" i="16"/>
  <c r="D1569" i="16"/>
  <c r="B1513" i="16"/>
  <c r="C1513" i="16" s="1"/>
  <c r="J1513" i="16" s="1"/>
  <c r="D1085" i="16"/>
  <c r="D1077" i="16"/>
  <c r="G2143" i="16"/>
  <c r="G1499" i="16"/>
  <c r="E2640" i="16"/>
  <c r="G540" i="16"/>
  <c r="D757" i="16"/>
  <c r="G1746" i="16"/>
  <c r="B2076" i="16"/>
  <c r="B555" i="16"/>
  <c r="D1486" i="16"/>
  <c r="G1233" i="16"/>
  <c r="D1180" i="16"/>
  <c r="B1180" i="16"/>
  <c r="C1180" i="16" s="1"/>
  <c r="J1180" i="16" s="1"/>
  <c r="G1180" i="16"/>
  <c r="D1176" i="16"/>
  <c r="G1172" i="16"/>
  <c r="D1164" i="16"/>
  <c r="B1160" i="16"/>
  <c r="G1160" i="16"/>
  <c r="D1160" i="16"/>
  <c r="B2880" i="16"/>
  <c r="G2813" i="16"/>
  <c r="B2587" i="16"/>
  <c r="C2587" i="16" s="1"/>
  <c r="J2587" i="16" s="1"/>
  <c r="D2580" i="16"/>
  <c r="G2431" i="16"/>
  <c r="B2431" i="16"/>
  <c r="C2431" i="16" s="1"/>
  <c r="J2431" i="16" s="1"/>
  <c r="B2278" i="16"/>
  <c r="C2278" i="16" s="1"/>
  <c r="J2278" i="16" s="1"/>
  <c r="B2258" i="16"/>
  <c r="G2254" i="16"/>
  <c r="D2182" i="16"/>
  <c r="B2166" i="16"/>
  <c r="G2166" i="16"/>
  <c r="G2061" i="16"/>
  <c r="G2041" i="16"/>
  <c r="G2037" i="16"/>
  <c r="G1945" i="16"/>
  <c r="G1941" i="16"/>
  <c r="B1935" i="16"/>
  <c r="C1935" i="16" s="1"/>
  <c r="J1935" i="16" s="1"/>
  <c r="D1931" i="16"/>
  <c r="B1927" i="16"/>
  <c r="D1927" i="16"/>
  <c r="B1924" i="16"/>
  <c r="G1866" i="16"/>
  <c r="D1848" i="16"/>
  <c r="B1848" i="16"/>
  <c r="B1666" i="16"/>
  <c r="B1652" i="16"/>
  <c r="G1555" i="16"/>
  <c r="B1555" i="16"/>
  <c r="D1510" i="16"/>
  <c r="B1510" i="16"/>
  <c r="C1510" i="16" s="1"/>
  <c r="J1510" i="16" s="1"/>
  <c r="G1506" i="16"/>
  <c r="D1506" i="16"/>
  <c r="G1503" i="16"/>
  <c r="B1503" i="16"/>
  <c r="G1476" i="16"/>
  <c r="D1476" i="16"/>
  <c r="D1472" i="16"/>
  <c r="G1472" i="16"/>
  <c r="G1468" i="16"/>
  <c r="D1468" i="16"/>
  <c r="D1222" i="16"/>
  <c r="B1195" i="16"/>
  <c r="D1195" i="16"/>
  <c r="G1185" i="16"/>
  <c r="G1150" i="16"/>
  <c r="D1134" i="16"/>
  <c r="G1134" i="16"/>
  <c r="G1093" i="16"/>
  <c r="D1093" i="16"/>
  <c r="B1082" i="16"/>
  <c r="C1082" i="16" s="1"/>
  <c r="J1082" i="16" s="1"/>
  <c r="D1082" i="16"/>
  <c r="D1078" i="16"/>
  <c r="G1067" i="16"/>
  <c r="G1063" i="16"/>
  <c r="B1063" i="16"/>
  <c r="D1059" i="16"/>
  <c r="D1008" i="16"/>
  <c r="B1008" i="16"/>
  <c r="G1008" i="16"/>
  <c r="G2971" i="16"/>
  <c r="D2928" i="16"/>
  <c r="G2772" i="16"/>
  <c r="D2772" i="16"/>
  <c r="D2566" i="16"/>
  <c r="D2375" i="16"/>
  <c r="G2055" i="16"/>
  <c r="G2016" i="16"/>
  <c r="D2016" i="16"/>
  <c r="D1703" i="16"/>
  <c r="G1580" i="16"/>
  <c r="G1367" i="16"/>
  <c r="D1364" i="16"/>
  <c r="D1348" i="16"/>
  <c r="G1311" i="16"/>
  <c r="G1283" i="16"/>
  <c r="D1283" i="16"/>
  <c r="D1251" i="16"/>
  <c r="G1236" i="16"/>
  <c r="G975" i="16"/>
  <c r="D971" i="16"/>
  <c r="D752" i="16"/>
  <c r="D659" i="16"/>
  <c r="D604" i="16"/>
  <c r="G600" i="16"/>
  <c r="D593" i="16"/>
  <c r="D437" i="16"/>
  <c r="G312" i="16"/>
  <c r="D268" i="16"/>
  <c r="G268" i="16"/>
  <c r="D264" i="16"/>
  <c r="D181" i="16"/>
  <c r="D28" i="16"/>
  <c r="D2844" i="16"/>
  <c r="G2592" i="16"/>
  <c r="D2581" i="16"/>
  <c r="G1628" i="16"/>
  <c r="D1628" i="16"/>
  <c r="D1414" i="16"/>
  <c r="G1399" i="16"/>
  <c r="D1396" i="16"/>
  <c r="D1388" i="16"/>
  <c r="D1363" i="16"/>
  <c r="G1355" i="16"/>
  <c r="D1355" i="16"/>
  <c r="G1278" i="16"/>
  <c r="D1260" i="16"/>
  <c r="D997" i="16"/>
  <c r="D2974" i="16"/>
  <c r="G2892" i="16"/>
  <c r="G2538" i="16"/>
  <c r="G2407" i="16"/>
  <c r="G2003" i="16"/>
  <c r="D1842" i="16"/>
  <c r="G1829" i="16"/>
  <c r="D1826" i="16"/>
  <c r="D1614" i="16"/>
  <c r="G969" i="16"/>
  <c r="G946" i="16"/>
  <c r="D906" i="16"/>
  <c r="G845" i="16"/>
  <c r="D830" i="16"/>
  <c r="D654" i="16"/>
  <c r="G61" i="16"/>
  <c r="D2482" i="16"/>
  <c r="G1469" i="16"/>
  <c r="D1002" i="16"/>
  <c r="G2067" i="16"/>
  <c r="G1980" i="16"/>
  <c r="G1129" i="16"/>
  <c r="D1122" i="16"/>
  <c r="G1061" i="16"/>
  <c r="D950" i="16"/>
  <c r="G530" i="16"/>
  <c r="G402" i="16"/>
  <c r="G157" i="16"/>
  <c r="D154" i="16"/>
  <c r="G81" i="16"/>
  <c r="G2020" i="16"/>
  <c r="G689" i="16"/>
  <c r="G405" i="16"/>
  <c r="D21" i="16"/>
  <c r="E864" i="16"/>
  <c r="E2580" i="16"/>
  <c r="E1050" i="16"/>
  <c r="B2969" i="16"/>
  <c r="G2969" i="16"/>
  <c r="D2940" i="16"/>
  <c r="E2918" i="16"/>
  <c r="G2914" i="16"/>
  <c r="G2871" i="16"/>
  <c r="B2871" i="16"/>
  <c r="B2854" i="16"/>
  <c r="D2846" i="16"/>
  <c r="D2843" i="16"/>
  <c r="B2826" i="16"/>
  <c r="D2795" i="16"/>
  <c r="G2783" i="16"/>
  <c r="G2779" i="16"/>
  <c r="G2764" i="16"/>
  <c r="D2764" i="16"/>
  <c r="B2764" i="16"/>
  <c r="B2753" i="16"/>
  <c r="G2749" i="16"/>
  <c r="D2749" i="16"/>
  <c r="G2735" i="16"/>
  <c r="B2699" i="16"/>
  <c r="C2699" i="16" s="1"/>
  <c r="J2699" i="16" s="1"/>
  <c r="B2692" i="16"/>
  <c r="G2685" i="16"/>
  <c r="G2682" i="16"/>
  <c r="D2682" i="16"/>
  <c r="B2682" i="16"/>
  <c r="B2672" i="16"/>
  <c r="G2672" i="16"/>
  <c r="D2672" i="16"/>
  <c r="B2668" i="16"/>
  <c r="E2668" i="16"/>
  <c r="D2664" i="16"/>
  <c r="B2664" i="16"/>
  <c r="B2661" i="16"/>
  <c r="D2661" i="16"/>
  <c r="D2655" i="16"/>
  <c r="G2655" i="16"/>
  <c r="B2570" i="16"/>
  <c r="G2570" i="16"/>
  <c r="B2162" i="16"/>
  <c r="C2162" i="16" s="1"/>
  <c r="J2162" i="16" s="1"/>
  <c r="G2162" i="16"/>
  <c r="G2141" i="16"/>
  <c r="G2137" i="16"/>
  <c r="D2133" i="16"/>
  <c r="B2133" i="16"/>
  <c r="B2125" i="16"/>
  <c r="C2125" i="16" s="1"/>
  <c r="J2125" i="16" s="1"/>
  <c r="G2125" i="16"/>
  <c r="G2121" i="16"/>
  <c r="D2121" i="16"/>
  <c r="B2121" i="16"/>
  <c r="D2117" i="16"/>
  <c r="B2117" i="16"/>
  <c r="C2117" i="16" s="1"/>
  <c r="J2117" i="16" s="1"/>
  <c r="G2117" i="16"/>
  <c r="G2113" i="16"/>
  <c r="D2113" i="16"/>
  <c r="B2113" i="16"/>
  <c r="G2109" i="16"/>
  <c r="B2109" i="16"/>
  <c r="C2109" i="16" s="1"/>
  <c r="J2109" i="16" s="1"/>
  <c r="D2101" i="16"/>
  <c r="G2089" i="16"/>
  <c r="D2089" i="16"/>
  <c r="B2085" i="16"/>
  <c r="C2085" i="16" s="1"/>
  <c r="J2085" i="16" s="1"/>
  <c r="G2077" i="16"/>
  <c r="D2073" i="16"/>
  <c r="B2073" i="16"/>
  <c r="B2069" i="16"/>
  <c r="D2069" i="16"/>
  <c r="G2069" i="16"/>
  <c r="G2066" i="16"/>
  <c r="D2066" i="16"/>
  <c r="B2066" i="16"/>
  <c r="D2062" i="16"/>
  <c r="G2062" i="16"/>
  <c r="B2062" i="16"/>
  <c r="D2049" i="16"/>
  <c r="G2049" i="16"/>
  <c r="B2049" i="16"/>
  <c r="B2045" i="16"/>
  <c r="B2038" i="16"/>
  <c r="D2038" i="16"/>
  <c r="G2038" i="16"/>
  <c r="G2031" i="16"/>
  <c r="G2027" i="16"/>
  <c r="D2023" i="16"/>
  <c r="G2023" i="16"/>
  <c r="D2019" i="16"/>
  <c r="G2000" i="16"/>
  <c r="B2000" i="16"/>
  <c r="D2000" i="16"/>
  <c r="D1997" i="16"/>
  <c r="G1997" i="16"/>
  <c r="B1997" i="16"/>
  <c r="D1993" i="16"/>
  <c r="G1993" i="16"/>
  <c r="B1993" i="16"/>
  <c r="D1989" i="16"/>
  <c r="B1989" i="16"/>
  <c r="G1989" i="16"/>
  <c r="D1898" i="16"/>
  <c r="B1898" i="16"/>
  <c r="G1898" i="16"/>
  <c r="G1891" i="16"/>
  <c r="D1891" i="16"/>
  <c r="B1891" i="16"/>
  <c r="E1891" i="16"/>
  <c r="G1888" i="16"/>
  <c r="B1888" i="16"/>
  <c r="D1888" i="16"/>
  <c r="D1881" i="16"/>
  <c r="G1881" i="16"/>
  <c r="D1674" i="16"/>
  <c r="G1674" i="16"/>
  <c r="G1663" i="16"/>
  <c r="D1663" i="16"/>
  <c r="B1663" i="16"/>
  <c r="B1660" i="16"/>
  <c r="G1660" i="16"/>
  <c r="D1660" i="16"/>
  <c r="G1626" i="16"/>
  <c r="D1619" i="16"/>
  <c r="D1615" i="16"/>
  <c r="G1615" i="16"/>
  <c r="B1615" i="16"/>
  <c r="G1608" i="16"/>
  <c r="I1608" i="16"/>
  <c r="B1608" i="16"/>
  <c r="D1608" i="16"/>
  <c r="G1581" i="16"/>
  <c r="B1581" i="16"/>
  <c r="D1581" i="16"/>
  <c r="D1570" i="16"/>
  <c r="B1570" i="16"/>
  <c r="C1570" i="16" s="1"/>
  <c r="J1570" i="16" s="1"/>
  <c r="G1570" i="16"/>
  <c r="G1567" i="16"/>
  <c r="D1567" i="16"/>
  <c r="G1533" i="16"/>
  <c r="D1533" i="16"/>
  <c r="B1533" i="16"/>
  <c r="I1529" i="16"/>
  <c r="B1529" i="16"/>
  <c r="G1529" i="16"/>
  <c r="G1521" i="16"/>
  <c r="D1521" i="16"/>
  <c r="B1521" i="16"/>
  <c r="C1521" i="16" s="1"/>
  <c r="J1521" i="16" s="1"/>
  <c r="D1514" i="16"/>
  <c r="G1514" i="16"/>
  <c r="D1494" i="16"/>
  <c r="B1494" i="16"/>
  <c r="G1494" i="16"/>
  <c r="G1491" i="16"/>
  <c r="D1491" i="16"/>
  <c r="B1491" i="16"/>
  <c r="G1487" i="16"/>
  <c r="G1484" i="16"/>
  <c r="D1484" i="16"/>
  <c r="B1484" i="16"/>
  <c r="D1481" i="16"/>
  <c r="G1473" i="16"/>
  <c r="B1426" i="16"/>
  <c r="D1426" i="16"/>
  <c r="G1426" i="16"/>
  <c r="B1422" i="16"/>
  <c r="C1422" i="16" s="1"/>
  <c r="J1422" i="16" s="1"/>
  <c r="G1422" i="16"/>
  <c r="D1422" i="16"/>
  <c r="E1422" i="16"/>
  <c r="B1418" i="16"/>
  <c r="C1418" i="16" s="1"/>
  <c r="J1418" i="16" s="1"/>
  <c r="D1418" i="16"/>
  <c r="E1418" i="16"/>
  <c r="G1418" i="16"/>
  <c r="G1382" i="16"/>
  <c r="D1382" i="16"/>
  <c r="B1382" i="16"/>
  <c r="D1375" i="16"/>
  <c r="G1375" i="16"/>
  <c r="B1375" i="16"/>
  <c r="D1372" i="16"/>
  <c r="G1372" i="16"/>
  <c r="B1372" i="16"/>
  <c r="C1372" i="16" s="1"/>
  <c r="J1372" i="16" s="1"/>
  <c r="B1357" i="16"/>
  <c r="C1357" i="16" s="1"/>
  <c r="J1357" i="16" s="1"/>
  <c r="G1353" i="16"/>
  <c r="D1353" i="16"/>
  <c r="B1353" i="16"/>
  <c r="D1317" i="16"/>
  <c r="B1309" i="16"/>
  <c r="C1309" i="16" s="1"/>
  <c r="J1309" i="16" s="1"/>
  <c r="G1152" i="16"/>
  <c r="B1152" i="16"/>
  <c r="D1030" i="16"/>
  <c r="G1030" i="16"/>
  <c r="B1030" i="16"/>
  <c r="G1026" i="16"/>
  <c r="B1018" i="16"/>
  <c r="C1018" i="16" s="1"/>
  <c r="J1018" i="16" s="1"/>
  <c r="G1018" i="16"/>
  <c r="G882" i="16"/>
  <c r="G871" i="16"/>
  <c r="B868" i="16"/>
  <c r="D868" i="16"/>
  <c r="G868" i="16"/>
  <c r="D865" i="16"/>
  <c r="B865" i="16"/>
  <c r="G865" i="16"/>
  <c r="G861" i="16"/>
  <c r="D861" i="16"/>
  <c r="I861" i="16"/>
  <c r="G800" i="16"/>
  <c r="D800" i="16"/>
  <c r="B800" i="16"/>
  <c r="B758" i="16"/>
  <c r="G754" i="16"/>
  <c r="G746" i="16"/>
  <c r="G736" i="16"/>
  <c r="B736" i="16"/>
  <c r="C736" i="16" s="1"/>
  <c r="J736" i="16" s="1"/>
  <c r="D733" i="16"/>
  <c r="G733" i="16"/>
  <c r="B733" i="16"/>
  <c r="G699" i="16"/>
  <c r="D699" i="16"/>
  <c r="G695" i="16"/>
  <c r="G686" i="16"/>
  <c r="D686" i="16"/>
  <c r="B686" i="16"/>
  <c r="G683" i="16"/>
  <c r="B683" i="16"/>
  <c r="D683" i="16"/>
  <c r="G675" i="16"/>
  <c r="B675" i="16"/>
  <c r="D675" i="16"/>
  <c r="D671" i="16"/>
  <c r="I671" i="16"/>
  <c r="G667" i="16"/>
  <c r="B667" i="16"/>
  <c r="D667" i="16"/>
  <c r="B664" i="16"/>
  <c r="D664" i="16"/>
  <c r="G664" i="16"/>
  <c r="G636" i="16"/>
  <c r="D636" i="16"/>
  <c r="B636" i="16"/>
  <c r="C636" i="16" s="1"/>
  <c r="J636" i="16" s="1"/>
  <c r="B630" i="16"/>
  <c r="B626" i="16"/>
  <c r="D626" i="16"/>
  <c r="G623" i="16"/>
  <c r="D623" i="16"/>
  <c r="B623" i="16"/>
  <c r="G619" i="16"/>
  <c r="B619" i="16"/>
  <c r="D619" i="16"/>
  <c r="B609" i="16"/>
  <c r="D605" i="16"/>
  <c r="D601" i="16"/>
  <c r="G601" i="16"/>
  <c r="G591" i="16"/>
  <c r="D591" i="16"/>
  <c r="B591" i="16"/>
  <c r="G588" i="16"/>
  <c r="G584" i="16"/>
  <c r="B584" i="16"/>
  <c r="D584" i="16"/>
  <c r="D580" i="16"/>
  <c r="D576" i="16"/>
  <c r="B576" i="16"/>
  <c r="G576" i="16"/>
  <c r="D534" i="16"/>
  <c r="G534" i="16"/>
  <c r="B534" i="16"/>
  <c r="D523" i="16"/>
  <c r="B523" i="16"/>
  <c r="G523" i="16"/>
  <c r="B519" i="16"/>
  <c r="G519" i="16"/>
  <c r="D519" i="16"/>
  <c r="B512" i="16"/>
  <c r="D508" i="16"/>
  <c r="G504" i="16"/>
  <c r="D504" i="16"/>
  <c r="B504" i="16"/>
  <c r="G493" i="16"/>
  <c r="B493" i="16"/>
  <c r="C493" i="16" s="1"/>
  <c r="J493" i="16" s="1"/>
  <c r="D493" i="16"/>
  <c r="D489" i="16"/>
  <c r="G489" i="16"/>
  <c r="B489" i="16"/>
  <c r="I481" i="16"/>
  <c r="D481" i="16"/>
  <c r="B481" i="16"/>
  <c r="D477" i="16"/>
  <c r="G473" i="16"/>
  <c r="B473" i="16"/>
  <c r="D473" i="16"/>
  <c r="D470" i="16"/>
  <c r="G470" i="16"/>
  <c r="D467" i="16"/>
  <c r="B467" i="16"/>
  <c r="I467" i="16"/>
  <c r="G467" i="16"/>
  <c r="B464" i="16"/>
  <c r="B460" i="16"/>
  <c r="G456" i="16"/>
  <c r="D456" i="16"/>
  <c r="G452" i="16"/>
  <c r="G389" i="16"/>
  <c r="B389" i="16"/>
  <c r="G385" i="16"/>
  <c r="B385" i="16"/>
  <c r="D229" i="16"/>
  <c r="B229" i="16"/>
  <c r="C229" i="16" s="1"/>
  <c r="J229" i="16" s="1"/>
  <c r="G225" i="16"/>
  <c r="D208" i="16"/>
  <c r="G204" i="16"/>
  <c r="B69" i="16"/>
  <c r="G69" i="16"/>
  <c r="D69" i="16"/>
  <c r="G3006" i="16"/>
  <c r="B3002" i="16"/>
  <c r="G3002" i="16"/>
  <c r="D2934" i="16"/>
  <c r="B2934" i="16"/>
  <c r="C2934" i="16" s="1"/>
  <c r="J2934" i="16" s="1"/>
  <c r="B2930" i="16"/>
  <c r="C2930" i="16" s="1"/>
  <c r="J2930" i="16" s="1"/>
  <c r="G2930" i="16"/>
  <c r="B2869" i="16"/>
  <c r="G2719" i="16"/>
  <c r="I2715" i="16"/>
  <c r="B2715" i="16"/>
  <c r="G2652" i="16"/>
  <c r="D2652" i="16"/>
  <c r="B2652" i="16"/>
  <c r="D2648" i="16"/>
  <c r="B2648" i="16"/>
  <c r="B2513" i="16"/>
  <c r="G2513" i="16"/>
  <c r="B2503" i="16"/>
  <c r="D2500" i="16"/>
  <c r="G2500" i="16"/>
  <c r="G2493" i="16"/>
  <c r="B2493" i="16"/>
  <c r="B2486" i="16"/>
  <c r="D2486" i="16"/>
  <c r="G2479" i="16"/>
  <c r="D2479" i="16"/>
  <c r="G2476" i="16"/>
  <c r="B2476" i="16"/>
  <c r="D2476" i="16"/>
  <c r="G2472" i="16"/>
  <c r="B2472" i="16"/>
  <c r="D2464" i="16"/>
  <c r="G2460" i="16"/>
  <c r="D2460" i="16"/>
  <c r="B2460" i="16"/>
  <c r="B2456" i="16"/>
  <c r="B2401" i="16"/>
  <c r="G2385" i="16"/>
  <c r="D2385" i="16"/>
  <c r="D2354" i="16"/>
  <c r="G2354" i="16"/>
  <c r="G2347" i="16"/>
  <c r="G2343" i="16"/>
  <c r="D2343" i="16"/>
  <c r="B2343" i="16"/>
  <c r="G2339" i="16"/>
  <c r="B2339" i="16"/>
  <c r="C2339" i="16" s="1"/>
  <c r="J2339" i="16" s="1"/>
  <c r="D2339" i="16"/>
  <c r="D2335" i="16"/>
  <c r="G2331" i="16"/>
  <c r="G2327" i="16"/>
  <c r="D2327" i="16"/>
  <c r="G2321" i="16"/>
  <c r="G2313" i="16"/>
  <c r="D2264" i="16"/>
  <c r="B2264" i="16"/>
  <c r="G2244" i="16"/>
  <c r="B2244" i="16"/>
  <c r="D2244" i="16"/>
  <c r="B2237" i="16"/>
  <c r="I2229" i="16"/>
  <c r="G2225" i="16"/>
  <c r="D2221" i="16"/>
  <c r="B2221" i="16"/>
  <c r="B2217" i="16"/>
  <c r="D2217" i="16"/>
  <c r="G2217" i="16"/>
  <c r="B2191" i="16"/>
  <c r="C2191" i="16" s="1"/>
  <c r="J2191" i="16" s="1"/>
  <c r="D2159" i="16"/>
  <c r="B2159" i="16"/>
  <c r="C2159" i="16" s="1"/>
  <c r="J2159" i="16" s="1"/>
  <c r="G2007" i="16"/>
  <c r="B2004" i="16"/>
  <c r="D2004" i="16"/>
  <c r="D1986" i="16"/>
  <c r="I1979" i="16"/>
  <c r="D1979" i="16"/>
  <c r="G1975" i="16"/>
  <c r="G1868" i="16"/>
  <c r="D1868" i="16"/>
  <c r="B1868" i="16"/>
  <c r="D1846" i="16"/>
  <c r="G1846" i="16"/>
  <c r="B1839" i="16"/>
  <c r="G1839" i="16"/>
  <c r="D1839" i="16"/>
  <c r="G1836" i="16"/>
  <c r="D1833" i="16"/>
  <c r="B1833" i="16"/>
  <c r="G1830" i="16"/>
  <c r="D1830" i="16"/>
  <c r="G1827" i="16"/>
  <c r="D1827" i="16"/>
  <c r="D1824" i="16"/>
  <c r="G1820" i="16"/>
  <c r="G1816" i="16"/>
  <c r="D1816" i="16"/>
  <c r="B1816" i="16"/>
  <c r="G1808" i="16"/>
  <c r="B1808" i="16"/>
  <c r="D1808" i="16"/>
  <c r="G1800" i="16"/>
  <c r="D1800" i="16"/>
  <c r="B1800" i="16"/>
  <c r="C1800" i="16" s="1"/>
  <c r="J1800" i="16" s="1"/>
  <c r="D1758" i="16"/>
  <c r="B1758" i="16"/>
  <c r="G1758" i="16"/>
  <c r="D1751" i="16"/>
  <c r="D1736" i="16"/>
  <c r="D1702" i="16"/>
  <c r="I1702" i="16"/>
  <c r="G1698" i="16"/>
  <c r="D1688" i="16"/>
  <c r="G1688" i="16"/>
  <c r="G1565" i="16"/>
  <c r="D1565" i="16"/>
  <c r="D1526" i="16"/>
  <c r="B1526" i="16"/>
  <c r="D1470" i="16"/>
  <c r="G1463" i="16"/>
  <c r="G1460" i="16"/>
  <c r="D1460" i="16"/>
  <c r="G1335" i="16"/>
  <c r="B1335" i="16"/>
  <c r="D1335" i="16"/>
  <c r="G1332" i="16"/>
  <c r="D1306" i="16"/>
  <c r="G1282" i="16"/>
  <c r="G1279" i="16"/>
  <c r="B1279" i="16"/>
  <c r="D1279" i="16"/>
  <c r="G1272" i="16"/>
  <c r="D1272" i="16"/>
  <c r="D1217" i="16"/>
  <c r="G1203" i="16"/>
  <c r="D1203" i="16"/>
  <c r="I1203" i="16"/>
  <c r="G1200" i="16"/>
  <c r="B1200" i="16"/>
  <c r="C1200" i="16" s="1"/>
  <c r="J1200" i="16" s="1"/>
  <c r="G1073" i="16"/>
  <c r="D1073" i="16"/>
  <c r="B1073" i="16"/>
  <c r="D1069" i="16"/>
  <c r="G1058" i="16"/>
  <c r="D1058" i="16"/>
  <c r="B1058" i="16"/>
  <c r="D970" i="16"/>
  <c r="G970" i="16"/>
  <c r="D960" i="16"/>
  <c r="B960" i="16"/>
  <c r="C960" i="16" s="1"/>
  <c r="J960" i="16" s="1"/>
  <c r="B957" i="16"/>
  <c r="C957" i="16" s="1"/>
  <c r="J957" i="16" s="1"/>
  <c r="G957" i="16"/>
  <c r="D947" i="16"/>
  <c r="G947" i="16"/>
  <c r="G944" i="16"/>
  <c r="D944" i="16"/>
  <c r="B944" i="16"/>
  <c r="B901" i="16"/>
  <c r="C901" i="16" s="1"/>
  <c r="J901" i="16" s="1"/>
  <c r="D897" i="16"/>
  <c r="B822" i="16"/>
  <c r="C822" i="16" s="1"/>
  <c r="J822" i="16" s="1"/>
  <c r="G819" i="16"/>
  <c r="D819" i="16"/>
  <c r="B819" i="16"/>
  <c r="G815" i="16"/>
  <c r="D723" i="16"/>
  <c r="G716" i="16"/>
  <c r="D716" i="16"/>
  <c r="D712" i="16"/>
  <c r="G712" i="16"/>
  <c r="B194" i="16"/>
  <c r="B190" i="16"/>
  <c r="G190" i="16"/>
  <c r="D184" i="16"/>
  <c r="B184" i="16"/>
  <c r="B180" i="16"/>
  <c r="G180" i="16"/>
  <c r="I180" i="16"/>
  <c r="G177" i="16"/>
  <c r="D177" i="16"/>
  <c r="I177" i="16"/>
  <c r="G173" i="16"/>
  <c r="B173" i="16"/>
  <c r="D156" i="16"/>
  <c r="B156" i="16"/>
  <c r="C156" i="16" s="1"/>
  <c r="J156" i="16" s="1"/>
  <c r="G156" i="16"/>
  <c r="G153" i="16"/>
  <c r="D153" i="16"/>
  <c r="G149" i="16"/>
  <c r="D149" i="16"/>
  <c r="G145" i="16"/>
  <c r="D145" i="16"/>
  <c r="D141" i="16"/>
  <c r="G141" i="16"/>
  <c r="D137" i="16"/>
  <c r="B137" i="16"/>
  <c r="C137" i="16" s="1"/>
  <c r="J137" i="16" s="1"/>
  <c r="G137" i="16"/>
  <c r="G120" i="16"/>
  <c r="D116" i="16"/>
  <c r="G2905" i="16"/>
  <c r="D2905" i="16"/>
  <c r="G2891" i="16"/>
  <c r="G2888" i="16"/>
  <c r="D2888" i="16"/>
  <c r="D2809" i="16"/>
  <c r="G2809" i="16"/>
  <c r="G2767" i="16"/>
  <c r="D2725" i="16"/>
  <c r="D2629" i="16"/>
  <c r="B2608" i="16"/>
  <c r="G2577" i="16"/>
  <c r="D2573" i="16"/>
  <c r="B2573" i="16"/>
  <c r="C2573" i="16" s="1"/>
  <c r="J2573" i="16" s="1"/>
  <c r="G2573" i="16"/>
  <c r="B2360" i="16"/>
  <c r="D2289" i="16"/>
  <c r="D2189" i="16"/>
  <c r="B2189" i="16"/>
  <c r="B2181" i="16"/>
  <c r="D1970" i="16"/>
  <c r="G1955" i="16"/>
  <c r="G1952" i="16"/>
  <c r="D1952" i="16"/>
  <c r="D1948" i="16"/>
  <c r="B1948" i="16"/>
  <c r="C1948" i="16" s="1"/>
  <c r="J1948" i="16" s="1"/>
  <c r="D1941" i="16"/>
  <c r="G1935" i="16"/>
  <c r="G1852" i="16"/>
  <c r="G1848" i="16"/>
  <c r="D1798" i="16"/>
  <c r="D1777" i="16"/>
  <c r="G1777" i="16"/>
  <c r="D1734" i="16"/>
  <c r="D1719" i="16"/>
  <c r="B1719" i="16"/>
  <c r="G1719" i="16"/>
  <c r="G1712" i="16"/>
  <c r="D1712" i="16"/>
  <c r="G1549" i="16"/>
  <c r="G1452" i="16"/>
  <c r="D1452" i="16"/>
  <c r="B1452" i="16"/>
  <c r="D1448" i="16"/>
  <c r="D1439" i="16"/>
  <c r="B1436" i="16"/>
  <c r="D1429" i="16"/>
  <c r="G1319" i="16"/>
  <c r="G1264" i="16"/>
  <c r="D1264" i="16"/>
  <c r="D1261" i="16"/>
  <c r="B1241" i="16"/>
  <c r="G1241" i="16"/>
  <c r="D1241" i="16"/>
  <c r="D1185" i="16"/>
  <c r="G1165" i="16"/>
  <c r="G1161" i="16"/>
  <c r="D1161" i="16"/>
  <c r="D1037" i="16"/>
  <c r="G1033" i="16"/>
  <c r="B1033" i="16"/>
  <c r="G994" i="16"/>
  <c r="G972" i="16"/>
  <c r="G939" i="16"/>
  <c r="B935" i="16"/>
  <c r="G931" i="16"/>
  <c r="G927" i="16"/>
  <c r="D927" i="16"/>
  <c r="G809" i="16"/>
  <c r="D114" i="16"/>
  <c r="D2977" i="16"/>
  <c r="G2977" i="16"/>
  <c r="G2967" i="16"/>
  <c r="D2924" i="16"/>
  <c r="G2924" i="16"/>
  <c r="D2811" i="16"/>
  <c r="D2712" i="16"/>
  <c r="G2712" i="16"/>
  <c r="G2594" i="16"/>
  <c r="D2591" i="16"/>
  <c r="G2591" i="16"/>
  <c r="D2565" i="16"/>
  <c r="D2533" i="16"/>
  <c r="D2525" i="16"/>
  <c r="G2156" i="16"/>
  <c r="D2156" i="16"/>
  <c r="G2152" i="16"/>
  <c r="D2152" i="16"/>
  <c r="B1907" i="16"/>
  <c r="C1907" i="16" s="1"/>
  <c r="J1907" i="16" s="1"/>
  <c r="G1907" i="16"/>
  <c r="G1904" i="16"/>
  <c r="G1652" i="16"/>
  <c r="D1652" i="16"/>
  <c r="D1596" i="16"/>
  <c r="B1596" i="16"/>
  <c r="C1596" i="16" s="1"/>
  <c r="J1596" i="16" s="1"/>
  <c r="D1555" i="16"/>
  <c r="G1509" i="16"/>
  <c r="G1413" i="16"/>
  <c r="G1405" i="16"/>
  <c r="G1395" i="16"/>
  <c r="G1391" i="16"/>
  <c r="G1387" i="16"/>
  <c r="D1387" i="16"/>
  <c r="D1329" i="16"/>
  <c r="D1150" i="16"/>
  <c r="B1120" i="16"/>
  <c r="C1120" i="16" s="1"/>
  <c r="J1120" i="16" s="1"/>
  <c r="G1120" i="16"/>
  <c r="D1116" i="16"/>
  <c r="D1113" i="16"/>
  <c r="G1109" i="16"/>
  <c r="G1092" i="16"/>
  <c r="D887" i="16"/>
  <c r="G798" i="16"/>
  <c r="D792" i="16"/>
  <c r="B792" i="16"/>
  <c r="B788" i="16"/>
  <c r="C788" i="16" s="1"/>
  <c r="J788" i="16" s="1"/>
  <c r="G784" i="16"/>
  <c r="D784" i="16"/>
  <c r="G772" i="16"/>
  <c r="D772" i="16"/>
  <c r="D701" i="16"/>
  <c r="B701" i="16"/>
  <c r="C701" i="16" s="1"/>
  <c r="J701" i="16" s="1"/>
  <c r="G551" i="16"/>
  <c r="G548" i="16"/>
  <c r="B548" i="16"/>
  <c r="G544" i="16"/>
  <c r="D432" i="16"/>
  <c r="G421" i="16"/>
  <c r="B404" i="16"/>
  <c r="G404" i="16"/>
  <c r="D401" i="16"/>
  <c r="G397" i="16"/>
  <c r="D397" i="16"/>
  <c r="B397" i="16"/>
  <c r="D53" i="16"/>
  <c r="D32" i="16"/>
  <c r="G2947" i="16"/>
  <c r="G2927" i="16"/>
  <c r="G2875" i="16"/>
  <c r="G2864" i="16"/>
  <c r="G2835" i="16"/>
  <c r="G2787" i="16"/>
  <c r="D2606" i="16"/>
  <c r="D2534" i="16"/>
  <c r="G2499" i="16"/>
  <c r="G2451" i="16"/>
  <c r="G2419" i="16"/>
  <c r="G2416" i="16"/>
  <c r="G2323" i="16"/>
  <c r="G2245" i="16"/>
  <c r="G2195" i="16"/>
  <c r="G2168" i="16"/>
  <c r="G2008" i="16"/>
  <c r="G1709" i="16"/>
  <c r="G1699" i="16"/>
  <c r="G1689" i="16"/>
  <c r="G1611" i="16"/>
  <c r="D1530" i="16"/>
  <c r="G1500" i="16"/>
  <c r="D1430" i="16"/>
  <c r="G1339" i="16"/>
  <c r="G1303" i="16"/>
  <c r="G1292" i="16"/>
  <c r="G1285" i="16"/>
  <c r="G1227" i="16"/>
  <c r="B1227" i="16"/>
  <c r="G1139" i="16"/>
  <c r="G1112" i="16"/>
  <c r="D1070" i="16"/>
  <c r="G1048" i="16"/>
  <c r="D998" i="16"/>
  <c r="G987" i="16"/>
  <c r="G980" i="16"/>
  <c r="D918" i="16"/>
  <c r="D862" i="16"/>
  <c r="G806" i="16"/>
  <c r="G803" i="16"/>
  <c r="G791" i="16"/>
  <c r="G737" i="16"/>
  <c r="G639" i="16"/>
  <c r="G585" i="16"/>
  <c r="G498" i="16"/>
  <c r="G461" i="16"/>
  <c r="G420" i="16"/>
  <c r="G400" i="16"/>
  <c r="G396" i="16"/>
  <c r="I386" i="16"/>
  <c r="E304" i="16"/>
  <c r="G254" i="16"/>
  <c r="G240" i="16"/>
  <c r="G152" i="16"/>
  <c r="G144" i="16"/>
  <c r="B140" i="16"/>
  <c r="G136" i="16"/>
  <c r="G133" i="16"/>
  <c r="D90" i="16"/>
  <c r="D2835" i="16"/>
  <c r="D2931" i="16"/>
  <c r="D2947" i="16"/>
  <c r="G2887" i="16"/>
  <c r="G2827" i="16"/>
  <c r="G2728" i="16"/>
  <c r="G2631" i="16"/>
  <c r="G2473" i="16"/>
  <c r="G2400" i="16"/>
  <c r="G2267" i="16"/>
  <c r="G2247" i="16"/>
  <c r="D2166" i="16"/>
  <c r="G2120" i="16"/>
  <c r="G2072" i="16"/>
  <c r="G1976" i="16"/>
  <c r="G1969" i="16"/>
  <c r="G1944" i="16"/>
  <c r="G1835" i="16"/>
  <c r="G1755" i="16"/>
  <c r="G1595" i="16"/>
  <c r="G1559" i="16"/>
  <c r="D1518" i="16"/>
  <c r="G1511" i="16"/>
  <c r="D1478" i="16"/>
  <c r="G1447" i="16"/>
  <c r="G1435" i="16"/>
  <c r="G1371" i="16"/>
  <c r="G1277" i="16"/>
  <c r="G1263" i="16"/>
  <c r="G1244" i="16"/>
  <c r="G1176" i="16"/>
  <c r="G1164" i="16"/>
  <c r="G1096" i="16"/>
  <c r="G1083" i="16"/>
  <c r="G1075" i="16"/>
  <c r="G1027" i="16"/>
  <c r="G1023" i="16"/>
  <c r="G1016" i="16"/>
  <c r="G1003" i="16"/>
  <c r="G1000" i="16"/>
  <c r="G920" i="16"/>
  <c r="G894" i="16"/>
  <c r="G835" i="16"/>
  <c r="G828" i="16"/>
  <c r="G812" i="16"/>
  <c r="G781" i="16"/>
  <c r="G739" i="16"/>
  <c r="B624" i="16"/>
  <c r="C624" i="16" s="1"/>
  <c r="J624" i="16" s="1"/>
  <c r="G541" i="16"/>
  <c r="G500" i="16"/>
  <c r="D394" i="16"/>
  <c r="G298" i="16"/>
  <c r="G284" i="16"/>
  <c r="G209" i="16"/>
  <c r="G205" i="16"/>
  <c r="G117" i="16"/>
  <c r="G92" i="16"/>
  <c r="B38" i="16"/>
  <c r="I397" i="16"/>
  <c r="I190" i="16"/>
  <c r="I2221" i="16"/>
  <c r="I385" i="16"/>
  <c r="I626" i="16"/>
  <c r="I1521" i="16"/>
  <c r="I2062" i="16"/>
  <c r="I2940" i="16"/>
  <c r="I2037" i="16"/>
  <c r="I1070" i="16"/>
  <c r="I2380" i="16"/>
  <c r="I2088" i="16"/>
  <c r="I789" i="16"/>
  <c r="I2074" i="16"/>
  <c r="I2408" i="16"/>
  <c r="I2899" i="16"/>
  <c r="I1477" i="16"/>
  <c r="I1277" i="16"/>
  <c r="I2621" i="16"/>
  <c r="I2977" i="16"/>
  <c r="I2280" i="16"/>
  <c r="I1065" i="16"/>
  <c r="I361" i="16"/>
  <c r="I2559" i="16"/>
  <c r="I1981" i="16"/>
  <c r="I1563" i="16"/>
  <c r="I2403" i="16"/>
  <c r="I1388" i="16"/>
  <c r="I2171" i="16"/>
  <c r="I2292" i="16"/>
  <c r="I2463" i="16"/>
  <c r="I2005" i="16"/>
  <c r="I1513" i="16"/>
  <c r="I1241" i="16"/>
  <c r="I857" i="16"/>
  <c r="I465" i="16"/>
  <c r="I2168" i="16"/>
  <c r="I1325" i="16"/>
  <c r="I2569" i="16"/>
  <c r="I2111" i="16"/>
  <c r="I69" i="16"/>
  <c r="I2892" i="16"/>
  <c r="I2833" i="16"/>
  <c r="I1681" i="16"/>
  <c r="I1009" i="16"/>
  <c r="I2908" i="16"/>
  <c r="I804" i="16"/>
  <c r="I493" i="16"/>
  <c r="I1903" i="16"/>
  <c r="I1327" i="16"/>
  <c r="I972" i="16"/>
  <c r="I2807" i="16"/>
  <c r="I2917" i="16"/>
  <c r="I2411" i="16"/>
  <c r="I2060" i="16"/>
  <c r="I537" i="16"/>
  <c r="I1371" i="16"/>
  <c r="I2208" i="16"/>
  <c r="I1243" i="16"/>
  <c r="I968" i="16"/>
  <c r="I603" i="16"/>
  <c r="I2040" i="16"/>
  <c r="I1552" i="16"/>
  <c r="I659" i="16"/>
  <c r="I73" i="16"/>
  <c r="I1884" i="16"/>
  <c r="I916" i="16"/>
  <c r="I2916" i="16"/>
  <c r="I1033" i="16"/>
  <c r="I1821" i="16"/>
  <c r="I831" i="16"/>
  <c r="I1916" i="16"/>
  <c r="I992" i="16"/>
  <c r="I1912" i="16"/>
  <c r="I1429" i="16"/>
  <c r="I97" i="16"/>
  <c r="I2159" i="16"/>
  <c r="I1355" i="16"/>
  <c r="I728" i="16"/>
  <c r="I2960" i="16"/>
  <c r="I2195" i="16"/>
  <c r="I1640" i="16"/>
  <c r="I2772" i="16"/>
  <c r="I2365" i="16"/>
  <c r="I2204" i="16"/>
  <c r="I941" i="16"/>
  <c r="I1999" i="16"/>
  <c r="I1035" i="16"/>
  <c r="I2008" i="16"/>
  <c r="I1501" i="16"/>
  <c r="I161" i="16"/>
  <c r="I1403" i="16"/>
  <c r="I784" i="16"/>
  <c r="I296" i="16"/>
  <c r="I2239" i="16"/>
  <c r="I1431" i="16"/>
  <c r="I1511" i="16"/>
  <c r="I2743" i="16"/>
  <c r="I2671" i="16"/>
  <c r="I1032" i="16"/>
  <c r="I2236" i="16"/>
  <c r="I240" i="16"/>
  <c r="I268" i="16"/>
  <c r="I1527" i="16"/>
  <c r="I1814" i="16"/>
  <c r="I658" i="16"/>
  <c r="I2042" i="16"/>
  <c r="I1470" i="16"/>
  <c r="I1322" i="16"/>
  <c r="I786" i="16"/>
  <c r="I2962" i="16"/>
  <c r="I2179" i="16"/>
  <c r="I1389" i="16"/>
  <c r="I612" i="16"/>
  <c r="I2452" i="16"/>
  <c r="I1083" i="16"/>
  <c r="I1216" i="16"/>
  <c r="I2620" i="16"/>
  <c r="I1271" i="16"/>
  <c r="I994" i="16"/>
  <c r="I850" i="16"/>
  <c r="I1510" i="16"/>
  <c r="I314" i="16"/>
  <c r="I2342" i="16"/>
  <c r="I2306" i="16"/>
  <c r="I962" i="16"/>
  <c r="I2534" i="16"/>
  <c r="I1299" i="16"/>
  <c r="I1340" i="16"/>
  <c r="I1351" i="16"/>
  <c r="I2538" i="16"/>
  <c r="I690" i="16"/>
  <c r="I2382" i="16"/>
  <c r="I1086" i="16"/>
  <c r="I2582" i="16"/>
  <c r="I2966" i="16"/>
  <c r="I409" i="16"/>
  <c r="I2723" i="16"/>
  <c r="I1763" i="16"/>
  <c r="I1805" i="16"/>
  <c r="I1800" i="16"/>
  <c r="I2130" i="16"/>
  <c r="I1398" i="16"/>
  <c r="I518" i="16"/>
  <c r="I2426" i="16"/>
  <c r="I1056" i="16"/>
  <c r="I2186" i="16"/>
  <c r="I2874" i="16"/>
  <c r="I1359" i="16"/>
  <c r="I1408" i="16"/>
  <c r="I224" i="16"/>
  <c r="I824" i="16"/>
  <c r="I1452" i="16"/>
  <c r="I2654" i="16"/>
  <c r="I2370" i="16"/>
  <c r="I1826" i="16"/>
  <c r="I1428" i="16"/>
  <c r="I1112" i="16"/>
  <c r="I931" i="16"/>
  <c r="I453" i="16"/>
  <c r="I232" i="16"/>
  <c r="I78" i="16"/>
  <c r="I2147" i="16"/>
  <c r="I1075" i="16"/>
  <c r="I1977" i="16"/>
  <c r="I270" i="16"/>
  <c r="I1450" i="16"/>
  <c r="I971" i="16"/>
  <c r="I2973" i="16"/>
  <c r="I1714" i="16"/>
  <c r="I2531" i="16"/>
  <c r="I306" i="16"/>
  <c r="I668" i="16"/>
  <c r="I2855" i="16"/>
  <c r="I2240" i="16"/>
  <c r="I1138" i="16"/>
  <c r="I903" i="16"/>
  <c r="I517" i="16"/>
  <c r="I1120" i="16"/>
  <c r="I635" i="16"/>
  <c r="I2820" i="16"/>
  <c r="I2032" i="16"/>
  <c r="I1522" i="16"/>
  <c r="I1027" i="16"/>
  <c r="I797" i="16"/>
  <c r="I471" i="16"/>
  <c r="I194" i="16"/>
  <c r="I2139" i="16"/>
  <c r="I1186" i="16"/>
  <c r="I410" i="16"/>
  <c r="I927" i="16"/>
  <c r="I2523" i="16"/>
  <c r="I1611" i="16"/>
  <c r="I2094" i="16"/>
  <c r="I794" i="16"/>
  <c r="I360" i="16"/>
  <c r="I421" i="16"/>
  <c r="I2769" i="16"/>
  <c r="I2927" i="16"/>
  <c r="I1886" i="16"/>
  <c r="I808" i="16"/>
  <c r="I2211" i="16"/>
  <c r="I262" i="16"/>
  <c r="I563" i="16"/>
  <c r="I2537" i="16"/>
  <c r="I1935" i="16"/>
  <c r="I1050" i="16"/>
  <c r="I792" i="16"/>
  <c r="I461" i="16"/>
  <c r="I1595" i="16"/>
  <c r="I922" i="16"/>
  <c r="I496" i="16"/>
  <c r="I136" i="16"/>
  <c r="I2441" i="16"/>
  <c r="I1852" i="16"/>
  <c r="I1392" i="16"/>
  <c r="I966" i="16"/>
  <c r="I674" i="16"/>
  <c r="I400" i="16"/>
  <c r="I252" i="16"/>
  <c r="I837" i="16"/>
  <c r="I429" i="16"/>
  <c r="I642" i="16"/>
  <c r="I2677" i="16"/>
  <c r="I595" i="16"/>
  <c r="I1466" i="16"/>
  <c r="I2696" i="16"/>
  <c r="I2704" i="16"/>
  <c r="I1908" i="16"/>
  <c r="H1332" i="16"/>
  <c r="I536" i="16"/>
  <c r="I1742" i="16"/>
  <c r="I1974" i="16"/>
  <c r="I1696" i="16"/>
  <c r="I2061" i="16"/>
  <c r="I530" i="16"/>
  <c r="I2025" i="16"/>
  <c r="I2447" i="16"/>
  <c r="I2457" i="16"/>
  <c r="I1204" i="16"/>
  <c r="I1784" i="16"/>
  <c r="I981" i="16"/>
  <c r="I357" i="16"/>
  <c r="I2016" i="16"/>
  <c r="I823" i="16"/>
  <c r="I302" i="16"/>
  <c r="I1432" i="16"/>
  <c r="I122" i="16"/>
  <c r="I967" i="16"/>
  <c r="I533" i="16"/>
  <c r="I1767" i="16"/>
  <c r="I402" i="16"/>
  <c r="I2353" i="16"/>
  <c r="I2596" i="16"/>
  <c r="I1962" i="16"/>
  <c r="I1199" i="16"/>
  <c r="I907" i="16"/>
  <c r="I2499" i="16"/>
  <c r="I2368" i="16"/>
  <c r="I781" i="16"/>
  <c r="I2068" i="16"/>
  <c r="I2181" i="16"/>
  <c r="I1848" i="16"/>
  <c r="I1093" i="16"/>
  <c r="I722" i="16"/>
  <c r="I2692" i="16"/>
  <c r="I2137" i="16"/>
  <c r="I2089" i="16"/>
  <c r="I1989" i="16"/>
  <c r="I1514" i="16"/>
  <c r="I1372" i="16"/>
  <c r="I636" i="16"/>
  <c r="I485" i="16"/>
  <c r="I2479" i="16"/>
  <c r="I2327" i="16"/>
  <c r="I1816" i="16"/>
  <c r="I1463" i="16"/>
  <c r="I1272" i="16"/>
  <c r="I2891" i="16"/>
  <c r="I809" i="16"/>
  <c r="I2438" i="16"/>
  <c r="I798" i="16"/>
  <c r="I2219" i="16"/>
  <c r="I284" i="16"/>
  <c r="I2290" i="16"/>
  <c r="I1915" i="16"/>
  <c r="I2347" i="16"/>
  <c r="I2747" i="16"/>
  <c r="I2409" i="16"/>
  <c r="I2231" i="16"/>
  <c r="I1786" i="16"/>
  <c r="I531" i="16"/>
  <c r="I317" i="16"/>
  <c r="I1214" i="16"/>
  <c r="I2163" i="16"/>
  <c r="I1413" i="16"/>
  <c r="I787" i="16"/>
  <c r="I157" i="16"/>
  <c r="I1504" i="16"/>
  <c r="I483" i="16"/>
  <c r="I2401" i="16"/>
  <c r="I1373" i="16"/>
  <c r="I663" i="16"/>
  <c r="I89" i="16"/>
  <c r="I398" i="16"/>
  <c r="I930" i="16"/>
  <c r="I952" i="16"/>
  <c r="I64" i="16"/>
  <c r="I746" i="16"/>
  <c r="I2700" i="16"/>
  <c r="H2596" i="16"/>
  <c r="I484" i="16"/>
  <c r="I713" i="16"/>
  <c r="I2333" i="16"/>
  <c r="I250" i="16"/>
  <c r="I2496" i="16"/>
  <c r="I1952" i="16"/>
  <c r="H2608" i="16"/>
  <c r="I2194" i="16"/>
  <c r="I1874" i="16"/>
  <c r="I1082" i="16"/>
  <c r="I2542" i="16"/>
  <c r="I2350" i="16"/>
  <c r="H2381" i="16"/>
  <c r="I2972" i="16"/>
  <c r="H2918" i="16"/>
  <c r="I2144" i="16"/>
  <c r="I2019" i="16"/>
  <c r="I1663" i="16"/>
  <c r="I1491" i="16"/>
  <c r="I1353" i="16"/>
  <c r="I675" i="16"/>
  <c r="I584" i="16"/>
  <c r="I1878" i="16"/>
  <c r="I723" i="16"/>
  <c r="I2809" i="16"/>
  <c r="I2591" i="16"/>
  <c r="I1578" i="16"/>
  <c r="I1458" i="16"/>
  <c r="I1839" i="16"/>
  <c r="I1688" i="16"/>
  <c r="I2405" i="16"/>
  <c r="I473" i="16"/>
  <c r="I683" i="16"/>
  <c r="I1891" i="16"/>
  <c r="I2109" i="16"/>
  <c r="I2664" i="16"/>
  <c r="I2846" i="16"/>
  <c r="I106" i="16"/>
  <c r="I1063" i="16"/>
  <c r="I1953" i="16"/>
  <c r="I2608" i="16"/>
  <c r="I757" i="16"/>
  <c r="I548" i="16"/>
  <c r="I979" i="16"/>
  <c r="I1857" i="16"/>
  <c r="I372" i="16"/>
  <c r="I245" i="16"/>
  <c r="I1135" i="16"/>
  <c r="H2738" i="16"/>
  <c r="I333" i="16"/>
  <c r="I1809" i="16"/>
  <c r="I1880" i="16"/>
  <c r="I1921" i="16"/>
  <c r="H1732" i="16"/>
  <c r="H799" i="16"/>
  <c r="H2719" i="16"/>
  <c r="H1700" i="16"/>
  <c r="H2493" i="16"/>
  <c r="B831" i="16"/>
  <c r="B1527" i="16"/>
  <c r="B1524" i="16"/>
  <c r="C1524" i="16" s="1"/>
  <c r="J1524" i="16" s="1"/>
  <c r="B112" i="16"/>
  <c r="C112" i="16" s="1"/>
  <c r="J112" i="16" s="1"/>
  <c r="Q18" i="17"/>
  <c r="B93" i="16"/>
  <c r="B25" i="16"/>
  <c r="B712" i="16"/>
  <c r="B496" i="16"/>
  <c r="B1024" i="16"/>
  <c r="B567" i="16"/>
  <c r="B333" i="16"/>
  <c r="B325" i="16"/>
  <c r="B1672" i="16"/>
  <c r="B2215" i="16"/>
  <c r="B1056" i="16"/>
  <c r="C1056" i="16" s="1"/>
  <c r="J1056" i="16" s="1"/>
  <c r="B321" i="16"/>
  <c r="B177" i="16"/>
  <c r="B151" i="16"/>
  <c r="B2844" i="16"/>
  <c r="B288" i="16"/>
  <c r="B289" i="16"/>
  <c r="B2203" i="16"/>
  <c r="B2559" i="16"/>
  <c r="B2620" i="16"/>
  <c r="B247" i="16"/>
  <c r="B1100" i="16"/>
  <c r="B296" i="16"/>
  <c r="B421" i="16"/>
  <c r="B2919" i="16"/>
  <c r="B317" i="16"/>
  <c r="B2167" i="16"/>
  <c r="C2167" i="16" s="1"/>
  <c r="J2167" i="16" s="1"/>
  <c r="B2297" i="16"/>
  <c r="C2297" i="16" s="1"/>
  <c r="J2297" i="16" s="1"/>
  <c r="B2155" i="16"/>
  <c r="C2155" i="16" s="1"/>
  <c r="J2155" i="16" s="1"/>
  <c r="B2680" i="16"/>
  <c r="B424" i="16"/>
  <c r="B1232" i="16"/>
  <c r="C1232" i="16" s="1"/>
  <c r="J1232" i="16" s="1"/>
  <c r="B241" i="16"/>
  <c r="B1556" i="16"/>
  <c r="B1440" i="16"/>
  <c r="B380" i="16"/>
  <c r="C380" i="16" s="1"/>
  <c r="J380" i="16" s="1"/>
  <c r="B2739" i="16"/>
  <c r="B2567" i="16"/>
  <c r="C2567" i="16" s="1"/>
  <c r="J2567" i="16" s="1"/>
  <c r="B2512" i="16"/>
  <c r="B2799" i="16"/>
  <c r="B2367" i="16"/>
  <c r="B1563" i="16"/>
  <c r="B1091" i="16"/>
  <c r="B784" i="16"/>
  <c r="B639" i="16"/>
  <c r="B456" i="16"/>
  <c r="B2239" i="16"/>
  <c r="B1699" i="16"/>
  <c r="B1519" i="16"/>
  <c r="B1435" i="16"/>
  <c r="B1272" i="16"/>
  <c r="B1203" i="16"/>
  <c r="C1203" i="16" s="1"/>
  <c r="J1203" i="16" s="1"/>
  <c r="B1003" i="16"/>
  <c r="B799" i="16"/>
  <c r="C799" i="16" s="1"/>
  <c r="J799" i="16" s="1"/>
  <c r="B563" i="16"/>
  <c r="B940" i="16"/>
  <c r="B428" i="16"/>
  <c r="B312" i="16"/>
  <c r="B28" i="16"/>
  <c r="B149" i="16"/>
  <c r="C149" i="16" s="1"/>
  <c r="J149" i="16" s="1"/>
  <c r="B2748" i="16"/>
  <c r="B2632" i="16"/>
  <c r="B2820" i="16"/>
  <c r="B2531" i="16"/>
  <c r="B1363" i="16"/>
  <c r="B755" i="16"/>
  <c r="B2071" i="16"/>
  <c r="B1731" i="16"/>
  <c r="B1620" i="16"/>
  <c r="C1620" i="16" s="1"/>
  <c r="J1620" i="16" s="1"/>
  <c r="B1468" i="16"/>
  <c r="B1359" i="16"/>
  <c r="B1219" i="16"/>
  <c r="B1087" i="16"/>
  <c r="B700" i="16"/>
  <c r="B1747" i="16"/>
  <c r="B1320" i="16"/>
  <c r="B811" i="16"/>
  <c r="B284" i="16"/>
  <c r="B212" i="16"/>
  <c r="B2175" i="16"/>
  <c r="C2175" i="16" s="1"/>
  <c r="J2175" i="16" s="1"/>
  <c r="B1447" i="16"/>
  <c r="B1023" i="16"/>
  <c r="B627" i="16"/>
  <c r="B2223" i="16"/>
  <c r="B631" i="16"/>
  <c r="B252" i="16"/>
  <c r="B2351" i="16"/>
  <c r="B1075" i="16"/>
  <c r="B152" i="16"/>
  <c r="B217" i="16"/>
  <c r="C217" i="16" s="1"/>
  <c r="J217" i="16" s="1"/>
  <c r="B2963" i="16"/>
  <c r="B2747" i="16"/>
  <c r="B2543" i="16"/>
  <c r="B2415" i="16"/>
  <c r="C2415" i="16" s="1"/>
  <c r="J2415" i="16" s="1"/>
  <c r="B2319" i="16"/>
  <c r="C2319" i="16" s="1"/>
  <c r="J2319" i="16" s="1"/>
  <c r="B2219" i="16"/>
  <c r="B2115" i="16"/>
  <c r="B1899" i="16"/>
  <c r="C1899" i="16" s="1"/>
  <c r="J1899" i="16" s="1"/>
  <c r="B1431" i="16"/>
  <c r="B1379" i="16"/>
  <c r="B1324" i="16"/>
  <c r="C1324" i="16" s="1"/>
  <c r="J1324" i="16" s="1"/>
  <c r="B2323" i="16"/>
  <c r="C2323" i="16" s="1"/>
  <c r="J2323" i="16" s="1"/>
  <c r="B2571" i="16"/>
  <c r="B2067" i="16"/>
  <c r="B1732" i="16"/>
  <c r="B1711" i="16"/>
  <c r="B1679" i="16"/>
  <c r="B1515" i="16"/>
  <c r="B1380" i="16"/>
  <c r="B1311" i="16"/>
  <c r="B1251" i="16"/>
  <c r="B1083" i="16"/>
  <c r="B948" i="16"/>
  <c r="B676" i="16"/>
  <c r="B559" i="16"/>
  <c r="B479" i="16"/>
  <c r="B304" i="16"/>
  <c r="B148" i="16"/>
  <c r="B85" i="16"/>
  <c r="B2623" i="16"/>
  <c r="B2407" i="16"/>
  <c r="I2050" i="16"/>
  <c r="B2405" i="16"/>
  <c r="B2144" i="16"/>
  <c r="I2133" i="16"/>
  <c r="H2892" i="16"/>
  <c r="I2751" i="16"/>
  <c r="I2885" i="16"/>
  <c r="I2557" i="16"/>
  <c r="I2545" i="16"/>
  <c r="I2152" i="16"/>
  <c r="I1761" i="16"/>
  <c r="I1249" i="16"/>
  <c r="B1738" i="16"/>
  <c r="B1720" i="16"/>
  <c r="I1709" i="16"/>
  <c r="B1439" i="16"/>
  <c r="B754" i="16"/>
  <c r="B674" i="16"/>
  <c r="B645" i="16"/>
  <c r="C645" i="16" s="1"/>
  <c r="J645" i="16" s="1"/>
  <c r="B268" i="16"/>
  <c r="H577" i="16"/>
  <c r="H1012" i="16"/>
  <c r="H1144" i="16"/>
  <c r="H2025" i="16"/>
  <c r="D3" i="1"/>
  <c r="D3" i="27"/>
  <c r="B40" i="16"/>
  <c r="Q17" i="17"/>
  <c r="F3" i="27" s="1"/>
  <c r="B448" i="16"/>
  <c r="B165" i="16"/>
  <c r="B77" i="16"/>
  <c r="B277" i="16"/>
  <c r="B213" i="16"/>
  <c r="B161" i="16"/>
  <c r="B856" i="16"/>
  <c r="B876" i="16"/>
  <c r="C876" i="16" s="1"/>
  <c r="J876" i="16" s="1"/>
  <c r="B2945" i="16"/>
  <c r="B2941" i="16"/>
  <c r="B2789" i="16"/>
  <c r="B2744" i="16"/>
  <c r="B2322" i="16"/>
  <c r="B2157" i="16"/>
  <c r="I2149" i="16"/>
  <c r="I2069" i="16"/>
  <c r="B2031" i="16"/>
  <c r="B2023" i="16"/>
  <c r="B2007" i="16"/>
  <c r="B1774" i="16"/>
  <c r="B884" i="16"/>
  <c r="B815" i="16"/>
  <c r="B769" i="16"/>
  <c r="C769" i="16" s="1"/>
  <c r="J769" i="16" s="1"/>
  <c r="B757" i="16"/>
  <c r="B382" i="16"/>
  <c r="C382" i="16" s="1"/>
  <c r="J382" i="16" s="1"/>
  <c r="B2811" i="16"/>
  <c r="C2811" i="16" s="1"/>
  <c r="J2811" i="16" s="1"/>
  <c r="B2621" i="16"/>
  <c r="B2529" i="16"/>
  <c r="C2529" i="16" s="1"/>
  <c r="J2529" i="16" s="1"/>
  <c r="B2140" i="16"/>
  <c r="B1647" i="16"/>
  <c r="I1386" i="16"/>
  <c r="B927" i="16"/>
  <c r="B502" i="16"/>
  <c r="B472" i="16"/>
  <c r="C472" i="16" s="1"/>
  <c r="J472" i="16" s="1"/>
  <c r="B2923" i="16"/>
  <c r="B2498" i="16"/>
  <c r="I2467" i="16"/>
  <c r="B2091" i="16"/>
  <c r="B1654" i="16"/>
  <c r="B1543" i="16"/>
  <c r="B946" i="16"/>
  <c r="B926" i="16"/>
  <c r="C926" i="16" s="1"/>
  <c r="J926" i="16" s="1"/>
  <c r="B918" i="16"/>
  <c r="B600" i="16"/>
  <c r="B593" i="16"/>
  <c r="B452" i="16"/>
  <c r="C452" i="16" s="1"/>
  <c r="J452" i="16" s="1"/>
  <c r="B117" i="16"/>
  <c r="D1029" i="16"/>
  <c r="G1029" i="16"/>
  <c r="B1022" i="16"/>
  <c r="G1019" i="16"/>
  <c r="D1019" i="16"/>
  <c r="G995" i="16"/>
  <c r="B995" i="16"/>
  <c r="D995" i="16"/>
  <c r="I995" i="16"/>
  <c r="D678" i="16"/>
  <c r="G678" i="16"/>
  <c r="B678" i="16"/>
  <c r="B660" i="16"/>
  <c r="D660" i="16"/>
  <c r="B653" i="16"/>
  <c r="G1439" i="16"/>
  <c r="D512" i="16"/>
  <c r="B1015" i="16"/>
  <c r="D1542" i="16"/>
  <c r="D633" i="16"/>
  <c r="G1011" i="16"/>
  <c r="B1542" i="16"/>
  <c r="B2761" i="16"/>
  <c r="G2761" i="16"/>
  <c r="B2757" i="16"/>
  <c r="D2757" i="16"/>
  <c r="B2750" i="16"/>
  <c r="D2603" i="16"/>
  <c r="B2603" i="16"/>
  <c r="G2603" i="16"/>
  <c r="D2417" i="16"/>
  <c r="G2413" i="16"/>
  <c r="B2413" i="16"/>
  <c r="D2409" i="16"/>
  <c r="G2409" i="16"/>
  <c r="B2402" i="16"/>
  <c r="B2398" i="16"/>
  <c r="G2394" i="16"/>
  <c r="D2394" i="16"/>
  <c r="B2390" i="16"/>
  <c r="C2390" i="16" s="1"/>
  <c r="J2390" i="16" s="1"/>
  <c r="D2390" i="16"/>
  <c r="G2390" i="16"/>
  <c r="G2384" i="16"/>
  <c r="D2384" i="16"/>
  <c r="B2384" i="16"/>
  <c r="D2381" i="16"/>
  <c r="G2381" i="16"/>
  <c r="G2377" i="16"/>
  <c r="B2377" i="16"/>
  <c r="G2366" i="16"/>
  <c r="I2366" i="16"/>
  <c r="B2359" i="16"/>
  <c r="B2355" i="16"/>
  <c r="G2355" i="16"/>
  <c r="G2148" i="16"/>
  <c r="B2148" i="16"/>
  <c r="D2148" i="16"/>
  <c r="D2056" i="16"/>
  <c r="G2056" i="16"/>
  <c r="I2056" i="16"/>
  <c r="B2056" i="16"/>
  <c r="D2053" i="16"/>
  <c r="B2053" i="16"/>
  <c r="C2053" i="16" s="1"/>
  <c r="J2053" i="16" s="1"/>
  <c r="I2053" i="16"/>
  <c r="G2047" i="16"/>
  <c r="D2047" i="16"/>
  <c r="B2047" i="16"/>
  <c r="D2035" i="16"/>
  <c r="I2035" i="16"/>
  <c r="B2035" i="16"/>
  <c r="D2003" i="16"/>
  <c r="B2003" i="16"/>
  <c r="C2003" i="16" s="1"/>
  <c r="J2003" i="16" s="1"/>
  <c r="D1991" i="16"/>
  <c r="B1991" i="16"/>
  <c r="G1991" i="16"/>
  <c r="G1987" i="16"/>
  <c r="D1987" i="16"/>
  <c r="B1987" i="16"/>
  <c r="B1785" i="16"/>
  <c r="G1785" i="16"/>
  <c r="D1785" i="16"/>
  <c r="G1782" i="16"/>
  <c r="D1782" i="16"/>
  <c r="B1782" i="16"/>
  <c r="B1778" i="16"/>
  <c r="G1778" i="16"/>
  <c r="B1766" i="16"/>
  <c r="G1766" i="16"/>
  <c r="D1752" i="16"/>
  <c r="B1752" i="16"/>
  <c r="C1752" i="16" s="1"/>
  <c r="J1752" i="16" s="1"/>
  <c r="G1752" i="16"/>
  <c r="D1744" i="16"/>
  <c r="B1737" i="16"/>
  <c r="B1733" i="16"/>
  <c r="C1733" i="16" s="1"/>
  <c r="J1733" i="16" s="1"/>
  <c r="D1733" i="16"/>
  <c r="G1733" i="16"/>
  <c r="B1730" i="16"/>
  <c r="D1668" i="16"/>
  <c r="B1668" i="16"/>
  <c r="G1591" i="16"/>
  <c r="B1591" i="16"/>
  <c r="D1591" i="16"/>
  <c r="D1583" i="16"/>
  <c r="B1583" i="16"/>
  <c r="I1583" i="16"/>
  <c r="B1579" i="16"/>
  <c r="G1571" i="16"/>
  <c r="D1571" i="16"/>
  <c r="B1571" i="16"/>
  <c r="G1557" i="16"/>
  <c r="G104" i="16"/>
  <c r="B96" i="16"/>
  <c r="B92" i="16"/>
  <c r="D92" i="16"/>
  <c r="D88" i="16"/>
  <c r="G88" i="16"/>
  <c r="G84" i="16"/>
  <c r="D84" i="16"/>
  <c r="B80" i="16"/>
  <c r="G76" i="16"/>
  <c r="D72" i="16"/>
  <c r="B68" i="16"/>
  <c r="C68" i="16" s="1"/>
  <c r="J68" i="16" s="1"/>
  <c r="G64" i="16"/>
  <c r="D54" i="16"/>
  <c r="B34" i="16"/>
  <c r="C34" i="16" s="1"/>
  <c r="J34" i="16" s="1"/>
  <c r="B22" i="16"/>
  <c r="G22" i="16"/>
  <c r="D18" i="16"/>
  <c r="B18" i="16"/>
  <c r="G1583" i="16"/>
  <c r="G96" i="16"/>
  <c r="I1975" i="16"/>
  <c r="B2381" i="16"/>
  <c r="D2405" i="16"/>
  <c r="G508" i="16"/>
  <c r="G516" i="16"/>
  <c r="G1015" i="16"/>
  <c r="B1567" i="16"/>
  <c r="D1774" i="16"/>
  <c r="B2019" i="16"/>
  <c r="H2023" i="16"/>
  <c r="D2031" i="16"/>
  <c r="I2129" i="16"/>
  <c r="B2129" i="16"/>
  <c r="G2133" i="16"/>
  <c r="B2137" i="16"/>
  <c r="C2137" i="16" s="1"/>
  <c r="J2137" i="16" s="1"/>
  <c r="B2141" i="16"/>
  <c r="C2141" i="16" s="1"/>
  <c r="J2141" i="16" s="1"/>
  <c r="G2144" i="16"/>
  <c r="D1737" i="16"/>
  <c r="I2384" i="16"/>
  <c r="G2402" i="16"/>
  <c r="G629" i="16"/>
  <c r="D2359" i="16"/>
  <c r="D1022" i="16"/>
  <c r="B64" i="16"/>
  <c r="G706" i="16"/>
  <c r="D68" i="16"/>
  <c r="E2381" i="16"/>
  <c r="B2394" i="16"/>
  <c r="C2394" i="16" s="1"/>
  <c r="J2394" i="16" s="1"/>
  <c r="B2027" i="16"/>
  <c r="B197" i="16"/>
  <c r="I193" i="16"/>
  <c r="G186" i="16"/>
  <c r="D186" i="16"/>
  <c r="D174" i="16"/>
  <c r="D162" i="16"/>
  <c r="B150" i="16"/>
  <c r="D150" i="16"/>
  <c r="G1542" i="16"/>
  <c r="B1442" i="16"/>
  <c r="C1442" i="16" s="1"/>
  <c r="J1442" i="16" s="1"/>
  <c r="D1442" i="16"/>
  <c r="B1025" i="16"/>
  <c r="D1025" i="16"/>
  <c r="G991" i="16"/>
  <c r="D991" i="16"/>
  <c r="B991" i="16"/>
  <c r="D682" i="16"/>
  <c r="G682" i="16"/>
  <c r="D674" i="16"/>
  <c r="D645" i="16"/>
  <c r="G645" i="16"/>
  <c r="D641" i="16"/>
  <c r="G641" i="16"/>
  <c r="B641" i="16"/>
  <c r="C641" i="16" s="1"/>
  <c r="J641" i="16" s="1"/>
  <c r="B633" i="16"/>
  <c r="C633" i="16" s="1"/>
  <c r="J633" i="16" s="1"/>
  <c r="B625" i="16"/>
  <c r="D625" i="16"/>
  <c r="I508" i="16"/>
  <c r="B706" i="16"/>
  <c r="B629" i="16"/>
  <c r="C629" i="16" s="1"/>
  <c r="J629" i="16" s="1"/>
  <c r="B14" i="16"/>
  <c r="D14" i="16"/>
  <c r="B1019" i="16"/>
  <c r="G2053" i="16"/>
  <c r="D1740" i="16"/>
  <c r="B1975" i="16"/>
  <c r="B1979" i="16"/>
  <c r="D2007" i="16"/>
  <c r="G2405" i="16"/>
  <c r="B508" i="16"/>
  <c r="G1022" i="16"/>
  <c r="G1770" i="16"/>
  <c r="E2137" i="16"/>
  <c r="D2144" i="16"/>
  <c r="D629" i="16"/>
  <c r="D2398" i="16"/>
  <c r="G660" i="16"/>
  <c r="D42" i="16"/>
  <c r="G2359" i="16"/>
  <c r="D38" i="16"/>
  <c r="D64" i="16"/>
  <c r="D706" i="16"/>
  <c r="I706" i="16"/>
  <c r="G68" i="16"/>
  <c r="I2394" i="16"/>
  <c r="D2366" i="16"/>
  <c r="D30" i="16"/>
  <c r="D2761" i="16"/>
  <c r="G1668" i="16"/>
  <c r="B505" i="16"/>
  <c r="C505" i="16" s="1"/>
  <c r="J505" i="16" s="1"/>
  <c r="D441" i="16"/>
  <c r="B346" i="16"/>
  <c r="I346" i="16"/>
  <c r="D346" i="16"/>
  <c r="D342" i="16"/>
  <c r="B342" i="16"/>
  <c r="I338" i="16"/>
  <c r="B338" i="16"/>
  <c r="G338" i="16"/>
  <c r="D338" i="16"/>
  <c r="B334" i="16"/>
  <c r="G334" i="16"/>
  <c r="D334" i="16"/>
  <c r="I334" i="16"/>
  <c r="G242" i="16"/>
  <c r="D242" i="16"/>
  <c r="B238" i="16"/>
  <c r="G238" i="16"/>
  <c r="D238" i="16"/>
  <c r="B234" i="16"/>
  <c r="D234" i="16"/>
  <c r="G234" i="16"/>
  <c r="G230" i="16"/>
  <c r="B230" i="16"/>
  <c r="B226" i="16"/>
  <c r="G226" i="16"/>
  <c r="D226" i="16"/>
  <c r="I226" i="16"/>
  <c r="D222" i="16"/>
  <c r="B2338" i="16"/>
  <c r="C2338" i="16" s="1"/>
  <c r="J2338" i="16" s="1"/>
  <c r="G2338" i="16"/>
  <c r="D2338" i="16"/>
  <c r="D2334" i="16"/>
  <c r="B2330" i="16"/>
  <c r="G2330" i="16"/>
  <c r="D2330" i="16"/>
  <c r="D1968" i="16"/>
  <c r="G1968" i="16"/>
  <c r="D1753" i="16"/>
  <c r="B1749" i="16"/>
  <c r="C1749" i="16" s="1"/>
  <c r="J1749" i="16" s="1"/>
  <c r="G1749" i="16"/>
  <c r="G1731" i="16"/>
  <c r="D1731" i="16"/>
  <c r="G1701" i="16"/>
  <c r="D1697" i="16"/>
  <c r="I1697" i="16"/>
  <c r="B1697" i="16"/>
  <c r="C1697" i="16" s="1"/>
  <c r="J1697" i="16" s="1"/>
  <c r="G1697" i="16"/>
  <c r="D1693" i="16"/>
  <c r="B1693" i="16"/>
  <c r="D1689" i="16"/>
  <c r="D1685" i="16"/>
  <c r="G1685" i="16"/>
  <c r="D1649" i="16"/>
  <c r="B1649" i="16"/>
  <c r="C1649" i="16" s="1"/>
  <c r="J1649" i="16" s="1"/>
  <c r="B1558" i="16"/>
  <c r="D1558" i="16"/>
  <c r="G1558" i="16"/>
  <c r="G1551" i="16"/>
  <c r="D1551" i="16"/>
  <c r="B1551" i="16"/>
  <c r="G1539" i="16"/>
  <c r="D1539" i="16"/>
  <c r="D1440" i="16"/>
  <c r="G1440" i="16"/>
  <c r="G1432" i="16"/>
  <c r="B1432" i="16"/>
  <c r="D1432" i="16"/>
  <c r="D1428" i="16"/>
  <c r="B1428" i="16"/>
  <c r="D988" i="16"/>
  <c r="D914" i="16"/>
  <c r="I904" i="16"/>
  <c r="B904" i="16"/>
  <c r="D901" i="16"/>
  <c r="G901" i="16"/>
  <c r="D848" i="16"/>
  <c r="B848" i="16"/>
  <c r="D844" i="16"/>
  <c r="B844" i="16"/>
  <c r="G844" i="16"/>
  <c r="B840" i="16"/>
  <c r="C840" i="16" s="1"/>
  <c r="J840" i="16" s="1"/>
  <c r="D703" i="16"/>
  <c r="G703" i="16"/>
  <c r="B618" i="16"/>
  <c r="G618" i="16"/>
  <c r="B614" i="16"/>
  <c r="C614" i="16" s="1"/>
  <c r="J614" i="16" s="1"/>
  <c r="G614" i="16"/>
  <c r="D589" i="16"/>
  <c r="G589" i="16"/>
  <c r="B589" i="16"/>
  <c r="C589" i="16" s="1"/>
  <c r="J589" i="16" s="1"/>
  <c r="D585" i="16"/>
  <c r="B509" i="16"/>
  <c r="G509" i="16"/>
  <c r="D498" i="16"/>
  <c r="G324" i="16"/>
  <c r="D321" i="16"/>
  <c r="G321" i="16"/>
  <c r="G212" i="16"/>
  <c r="B144" i="16"/>
  <c r="D144" i="16"/>
  <c r="D140" i="16"/>
  <c r="G140" i="16"/>
  <c r="D136" i="16"/>
  <c r="B136" i="16"/>
  <c r="G132" i="16"/>
  <c r="G926" i="16"/>
  <c r="B2334" i="16"/>
  <c r="B1689" i="16"/>
  <c r="I1749" i="16"/>
  <c r="D1701" i="16"/>
  <c r="G848" i="16"/>
  <c r="D2920" i="16"/>
  <c r="G2920" i="16"/>
  <c r="D2913" i="16"/>
  <c r="B2913" i="16"/>
  <c r="G2913" i="16"/>
  <c r="D2855" i="16"/>
  <c r="I2847" i="16"/>
  <c r="B2847" i="16"/>
  <c r="G2840" i="16"/>
  <c r="D2833" i="16"/>
  <c r="B2833" i="16"/>
  <c r="G2833" i="16"/>
  <c r="D2825" i="16"/>
  <c r="I2825" i="16"/>
  <c r="B2825" i="16"/>
  <c r="B2631" i="16"/>
  <c r="C2631" i="16" s="1"/>
  <c r="J2631" i="16" s="1"/>
  <c r="D2631" i="16"/>
  <c r="B2627" i="16"/>
  <c r="C2627" i="16" s="1"/>
  <c r="J2627" i="16" s="1"/>
  <c r="G2627" i="16"/>
  <c r="D2624" i="16"/>
  <c r="B2624" i="16"/>
  <c r="G2614" i="16"/>
  <c r="B2545" i="16"/>
  <c r="C2545" i="16" s="1"/>
  <c r="J2545" i="16" s="1"/>
  <c r="G2545" i="16"/>
  <c r="G2533" i="16"/>
  <c r="G2525" i="16"/>
  <c r="B2525" i="16"/>
  <c r="C2525" i="16" s="1"/>
  <c r="J2525" i="16" s="1"/>
  <c r="B2510" i="16"/>
  <c r="G2510" i="16"/>
  <c r="B2480" i="16"/>
  <c r="B2464" i="16"/>
  <c r="C2464" i="16" s="1"/>
  <c r="J2464" i="16" s="1"/>
  <c r="G2464" i="16"/>
  <c r="G2452" i="16"/>
  <c r="B2452" i="16"/>
  <c r="G1547" i="16"/>
  <c r="B498" i="16"/>
  <c r="C498" i="16" s="1"/>
  <c r="J498" i="16" s="1"/>
  <c r="D894" i="16"/>
  <c r="D502" i="16"/>
  <c r="B894" i="16"/>
  <c r="G914" i="16"/>
  <c r="B1701" i="16"/>
  <c r="B897" i="16"/>
  <c r="B988" i="16"/>
  <c r="I1693" i="16"/>
  <c r="D1547" i="16"/>
  <c r="D840" i="16"/>
  <c r="D212" i="16"/>
  <c r="D1727" i="16"/>
  <c r="D1709" i="16"/>
  <c r="G988" i="16"/>
  <c r="D2927" i="16"/>
  <c r="B2927" i="16"/>
  <c r="E502" i="16"/>
  <c r="E614" i="16"/>
  <c r="D2957" i="16"/>
  <c r="D2552" i="16"/>
  <c r="D2483" i="16"/>
  <c r="D2463" i="16"/>
  <c r="D2059" i="16"/>
  <c r="D1675" i="16"/>
  <c r="G1675" i="16"/>
  <c r="G1643" i="16"/>
  <c r="D1635" i="16"/>
  <c r="G1321" i="16"/>
  <c r="D1235" i="16"/>
  <c r="G1219" i="16"/>
  <c r="D1091" i="16"/>
  <c r="G1047" i="16"/>
  <c r="D1047" i="16"/>
  <c r="G1032" i="16"/>
  <c r="D2895" i="16"/>
  <c r="D2765" i="16"/>
  <c r="B2751" i="16"/>
  <c r="C2751" i="16" s="1"/>
  <c r="J2751" i="16" s="1"/>
  <c r="D2747" i="16"/>
  <c r="D1347" i="16"/>
  <c r="G1316" i="16"/>
  <c r="D1316" i="16"/>
  <c r="D1111" i="16"/>
  <c r="D985" i="16"/>
  <c r="D845" i="16"/>
  <c r="G841" i="16"/>
  <c r="G787" i="16"/>
  <c r="D465" i="16"/>
  <c r="E242" i="16"/>
  <c r="E969" i="16"/>
  <c r="G1537" i="16"/>
  <c r="G1009" i="16"/>
  <c r="G889" i="16"/>
  <c r="E508" i="16"/>
  <c r="E2011" i="16"/>
  <c r="E2023" i="16"/>
  <c r="H1888" i="16"/>
  <c r="E2024" i="16"/>
  <c r="E1570" i="16"/>
  <c r="E1610" i="16"/>
  <c r="E1662" i="16"/>
  <c r="E2264" i="16"/>
  <c r="E2551" i="16"/>
  <c r="E2934" i="16"/>
  <c r="G2949" i="16"/>
  <c r="B2949" i="16"/>
  <c r="C2949" i="16" s="1"/>
  <c r="J2949" i="16" s="1"/>
  <c r="D2933" i="16"/>
  <c r="B2933" i="16"/>
  <c r="B2793" i="16"/>
  <c r="C2793" i="16" s="1"/>
  <c r="J2793" i="16" s="1"/>
  <c r="D2793" i="16"/>
  <c r="G2793" i="16"/>
  <c r="D2785" i="16"/>
  <c r="B2785" i="16"/>
  <c r="D2768" i="16"/>
  <c r="G2540" i="16"/>
  <c r="D2540" i="16"/>
  <c r="B2540" i="16"/>
  <c r="B2532" i="16"/>
  <c r="D2475" i="16"/>
  <c r="B2475" i="16"/>
  <c r="D2444" i="16"/>
  <c r="G2444" i="16"/>
  <c r="B2285" i="16"/>
  <c r="I2285" i="16"/>
  <c r="D2282" i="16"/>
  <c r="B2282" i="16"/>
  <c r="C2282" i="16" s="1"/>
  <c r="J2282" i="16" s="1"/>
  <c r="G2237" i="16"/>
  <c r="G2210" i="16"/>
  <c r="G2196" i="16"/>
  <c r="B2196" i="16"/>
  <c r="D2196" i="16"/>
  <c r="D2103" i="16"/>
  <c r="B2103" i="16"/>
  <c r="C2103" i="16" s="1"/>
  <c r="J2103" i="16" s="1"/>
  <c r="B2099" i="16"/>
  <c r="G2099" i="16"/>
  <c r="B2096" i="16"/>
  <c r="D2096" i="16"/>
  <c r="B2046" i="16"/>
  <c r="C2046" i="16" s="1"/>
  <c r="J2046" i="16" s="1"/>
  <c r="G2046" i="16"/>
  <c r="G2015" i="16"/>
  <c r="D2015" i="16"/>
  <c r="B2015" i="16"/>
  <c r="G1983" i="16"/>
  <c r="B1983" i="16"/>
  <c r="B1951" i="16"/>
  <c r="D1940" i="16"/>
  <c r="B1940" i="16"/>
  <c r="G1928" i="16"/>
  <c r="I1928" i="16"/>
  <c r="D1894" i="16"/>
  <c r="G1894" i="16"/>
  <c r="B1894" i="16"/>
  <c r="G1858" i="16"/>
  <c r="B1858" i="16"/>
  <c r="C1858" i="16" s="1"/>
  <c r="J1858" i="16" s="1"/>
  <c r="B1854" i="16"/>
  <c r="D1854" i="16"/>
  <c r="B1851" i="16"/>
  <c r="B1844" i="16"/>
  <c r="B1791" i="16"/>
  <c r="G1791" i="16"/>
  <c r="D1791" i="16"/>
  <c r="B1781" i="16"/>
  <c r="B1657" i="16"/>
  <c r="D1657" i="16"/>
  <c r="G1657" i="16"/>
  <c r="D1366" i="16"/>
  <c r="G1366" i="16"/>
  <c r="B1362" i="16"/>
  <c r="G1362" i="16"/>
  <c r="G1354" i="16"/>
  <c r="D1354" i="16"/>
  <c r="B1346" i="16"/>
  <c r="C1346" i="16" s="1"/>
  <c r="J1346" i="16" s="1"/>
  <c r="G1346" i="16"/>
  <c r="B826" i="16"/>
  <c r="C826" i="16" s="1"/>
  <c r="J826" i="16" s="1"/>
  <c r="G826" i="16"/>
  <c r="D826" i="16"/>
  <c r="D768" i="16"/>
  <c r="B768" i="16"/>
  <c r="C768" i="16" s="1"/>
  <c r="J768" i="16" s="1"/>
  <c r="G761" i="16"/>
  <c r="D729" i="16"/>
  <c r="D490" i="16"/>
  <c r="G490" i="16"/>
  <c r="B490" i="16"/>
  <c r="G417" i="16"/>
  <c r="D417" i="16"/>
  <c r="B417" i="16"/>
  <c r="D386" i="16"/>
  <c r="G386" i="16"/>
  <c r="G297" i="16"/>
  <c r="G128" i="16"/>
  <c r="D128" i="16"/>
  <c r="B128" i="16"/>
  <c r="G121" i="16"/>
  <c r="G768" i="16"/>
  <c r="I884" i="16"/>
  <c r="G2285" i="16"/>
  <c r="B893" i="16"/>
  <c r="C893" i="16" s="1"/>
  <c r="J893" i="16" s="1"/>
  <c r="B1350" i="16"/>
  <c r="D2237" i="16"/>
  <c r="B497" i="16"/>
  <c r="B750" i="16"/>
  <c r="C750" i="16" s="1"/>
  <c r="J750" i="16" s="1"/>
  <c r="D884" i="16"/>
  <c r="D2285" i="16"/>
  <c r="D1350" i="16"/>
  <c r="D452" i="16"/>
  <c r="D497" i="16"/>
  <c r="D501" i="16"/>
  <c r="G758" i="16"/>
  <c r="B2077" i="16"/>
  <c r="G884" i="16"/>
  <c r="G1350" i="16"/>
  <c r="I497" i="16"/>
  <c r="D758" i="16"/>
  <c r="I2077" i="16"/>
  <c r="G2081" i="16"/>
  <c r="G2789" i="16"/>
  <c r="B729" i="16"/>
  <c r="B2177" i="16"/>
  <c r="D2945" i="16"/>
  <c r="G2096" i="16"/>
  <c r="B2937" i="16"/>
  <c r="C2937" i="16" s="1"/>
  <c r="J2937" i="16" s="1"/>
  <c r="G562" i="16"/>
  <c r="G1661" i="16"/>
  <c r="G290" i="16"/>
  <c r="G873" i="16"/>
  <c r="G684" i="16"/>
  <c r="G955" i="16"/>
  <c r="I2804" i="16"/>
  <c r="D1362" i="16"/>
  <c r="G822" i="16"/>
  <c r="B1354" i="16"/>
  <c r="G2282" i="16"/>
  <c r="G1781" i="16"/>
  <c r="B2444" i="16"/>
  <c r="I128" i="16"/>
  <c r="D2949" i="16"/>
  <c r="G2933" i="16"/>
  <c r="D2941" i="16"/>
  <c r="I2945" i="16"/>
  <c r="B2768" i="16"/>
  <c r="G1416" i="16"/>
  <c r="B297" i="16"/>
  <c r="B873" i="16"/>
  <c r="C873" i="16" s="1"/>
  <c r="J873" i="16" s="1"/>
  <c r="B501" i="16"/>
  <c r="C501" i="16" s="1"/>
  <c r="J501" i="16" s="1"/>
  <c r="B955" i="16"/>
  <c r="G2785" i="16"/>
  <c r="B1416" i="16"/>
  <c r="B2467" i="16"/>
  <c r="D2099" i="16"/>
  <c r="D121" i="16"/>
  <c r="G2103" i="16"/>
  <c r="G1720" i="16"/>
  <c r="B1627" i="16"/>
  <c r="D1617" i="16"/>
  <c r="I1420" i="16"/>
  <c r="D1412" i="16"/>
  <c r="G1412" i="16"/>
  <c r="B1412" i="16"/>
  <c r="G958" i="16"/>
  <c r="B958" i="16"/>
  <c r="D958" i="16"/>
  <c r="G937" i="16"/>
  <c r="B937" i="16"/>
  <c r="D937" i="16"/>
  <c r="G890" i="16"/>
  <c r="B890" i="16"/>
  <c r="I888" i="16"/>
  <c r="B888" i="16"/>
  <c r="G854" i="16"/>
  <c r="B854" i="16"/>
  <c r="B764" i="16"/>
  <c r="B688" i="16"/>
  <c r="C688" i="16" s="1"/>
  <c r="J688" i="16" s="1"/>
  <c r="G688" i="16"/>
  <c r="G681" i="16"/>
  <c r="B681" i="16"/>
  <c r="G494" i="16"/>
  <c r="D353" i="16"/>
  <c r="B353" i="16"/>
  <c r="B218" i="16"/>
  <c r="D117" i="16"/>
  <c r="I117" i="16"/>
  <c r="D1346" i="16"/>
  <c r="D764" i="16"/>
  <c r="D1781" i="16"/>
  <c r="D754" i="16"/>
  <c r="B2081" i="16"/>
  <c r="G2177" i="16"/>
  <c r="G2945" i="16"/>
  <c r="D562" i="16"/>
  <c r="B494" i="16"/>
  <c r="B1661" i="16"/>
  <c r="G2768" i="16"/>
  <c r="B1420" i="16"/>
  <c r="I1720" i="16"/>
  <c r="G1844" i="16"/>
  <c r="D873" i="16"/>
  <c r="B684" i="16"/>
  <c r="C684" i="16" s="1"/>
  <c r="J684" i="16" s="1"/>
  <c r="B900" i="16"/>
  <c r="D494" i="16"/>
  <c r="B1944" i="16"/>
  <c r="G888" i="16"/>
  <c r="D1983" i="16"/>
  <c r="D1627" i="16"/>
  <c r="AB8" i="16"/>
  <c r="AA8" i="16" s="1"/>
  <c r="AB9" i="16"/>
  <c r="G9" i="16" s="1"/>
  <c r="D2678" i="16"/>
  <c r="H562" i="16"/>
  <c r="E1851" i="16"/>
  <c r="G2723" i="16"/>
  <c r="E1781" i="16"/>
  <c r="E2845" i="16"/>
  <c r="E2933" i="16"/>
  <c r="H1858" i="16"/>
  <c r="D2360" i="16"/>
  <c r="G2360" i="16"/>
  <c r="G2957" i="16"/>
  <c r="D1954" i="16"/>
  <c r="D1438" i="16"/>
  <c r="G1193" i="16"/>
  <c r="G1792" i="16"/>
  <c r="G1505" i="16"/>
  <c r="G745" i="16"/>
  <c r="G333" i="16"/>
  <c r="E2676" i="16"/>
  <c r="E2684" i="16"/>
  <c r="E2767" i="16"/>
  <c r="E2823" i="16"/>
  <c r="G1293" i="16"/>
  <c r="G349" i="16"/>
  <c r="G73" i="16"/>
  <c r="H591" i="16"/>
  <c r="H1113" i="16"/>
  <c r="H1441" i="16"/>
  <c r="H2377" i="16"/>
  <c r="H304" i="16"/>
  <c r="H828" i="16"/>
  <c r="H1382" i="16"/>
  <c r="H1540" i="16"/>
  <c r="H2234" i="16"/>
  <c r="H2354" i="16"/>
  <c r="H2625" i="16"/>
  <c r="H2739" i="16"/>
  <c r="E97" i="16"/>
  <c r="E1800" i="16"/>
  <c r="E754" i="16"/>
  <c r="E2385" i="16"/>
  <c r="E1060" i="16"/>
  <c r="E2009" i="16"/>
  <c r="E2001" i="16"/>
  <c r="H1893" i="16"/>
  <c r="E2508" i="16"/>
  <c r="E912" i="16"/>
  <c r="E1660" i="16"/>
  <c r="E74" i="16"/>
  <c r="E1877" i="16"/>
  <c r="E1160" i="16"/>
  <c r="F2555" i="16"/>
  <c r="H2555" i="16"/>
  <c r="E2966" i="16"/>
  <c r="E2874" i="16"/>
  <c r="H301" i="16"/>
  <c r="E924" i="16"/>
  <c r="E896" i="16"/>
  <c r="E670" i="16"/>
  <c r="E852" i="16"/>
  <c r="E1866" i="16"/>
  <c r="E2144" i="16"/>
  <c r="E1016" i="16"/>
  <c r="E2525" i="16"/>
  <c r="E574" i="16"/>
  <c r="E1012" i="16"/>
  <c r="E1484" i="16"/>
  <c r="E1148" i="16"/>
  <c r="E438" i="16"/>
  <c r="E705" i="16"/>
  <c r="H705" i="16"/>
  <c r="E911" i="16"/>
  <c r="E1175" i="16"/>
  <c r="E1709" i="16"/>
  <c r="E2846" i="16"/>
  <c r="E1343" i="16"/>
  <c r="E584" i="16"/>
  <c r="E745" i="16"/>
  <c r="H947" i="16"/>
  <c r="E947" i="16"/>
  <c r="E955" i="16"/>
  <c r="E1063" i="16"/>
  <c r="E1295" i="16"/>
  <c r="E1952" i="16"/>
  <c r="E2671" i="16"/>
  <c r="E1152" i="16"/>
  <c r="E344" i="16"/>
  <c r="E658" i="16"/>
  <c r="E714" i="16"/>
  <c r="E1156" i="16"/>
  <c r="E1180" i="16"/>
  <c r="H1472" i="16"/>
  <c r="E1778" i="16"/>
  <c r="F2627" i="16"/>
  <c r="E2678" i="16"/>
  <c r="H948" i="16"/>
  <c r="E2372" i="16"/>
  <c r="E686" i="16"/>
  <c r="H928" i="16"/>
  <c r="E826" i="16"/>
  <c r="E876" i="16"/>
  <c r="E241" i="16"/>
  <c r="E292" i="16"/>
  <c r="E702" i="16"/>
  <c r="E968" i="16"/>
  <c r="H988" i="16"/>
  <c r="E988" i="16"/>
  <c r="E1008" i="16"/>
  <c r="E1040" i="16"/>
  <c r="E1064" i="16"/>
  <c r="E1953" i="16"/>
  <c r="H1961" i="16"/>
  <c r="F2885" i="16"/>
  <c r="E2140" i="16"/>
  <c r="E1392" i="16"/>
  <c r="E2579" i="16"/>
  <c r="E570" i="16"/>
  <c r="E678" i="16"/>
  <c r="E860" i="16"/>
  <c r="H1476" i="16"/>
  <c r="E506" i="16"/>
  <c r="E1199" i="16"/>
  <c r="E2584" i="16"/>
  <c r="H1008" i="16"/>
  <c r="E324" i="16"/>
  <c r="E525" i="16"/>
  <c r="E737" i="16"/>
  <c r="E887" i="16"/>
  <c r="H1059" i="16"/>
  <c r="E1187" i="16"/>
  <c r="E1515" i="16"/>
  <c r="E1657" i="16"/>
  <c r="E1713" i="16"/>
  <c r="E1745" i="16"/>
  <c r="E1920" i="16"/>
  <c r="F1932" i="16"/>
  <c r="E1984" i="16"/>
  <c r="H2012" i="16"/>
  <c r="H2036" i="16"/>
  <c r="E1853" i="16"/>
  <c r="E470" i="16"/>
  <c r="E1127" i="16"/>
  <c r="E1519" i="16"/>
  <c r="E562" i="16"/>
  <c r="E1838" i="16"/>
  <c r="L2203" i="16"/>
  <c r="E1047" i="16"/>
  <c r="E1315" i="16"/>
  <c r="E1912" i="16"/>
  <c r="F2969" i="16"/>
  <c r="E2969" i="16"/>
  <c r="E129" i="16"/>
  <c r="E434" i="16"/>
  <c r="E446" i="16"/>
  <c r="E537" i="16"/>
  <c r="E713" i="16"/>
  <c r="E1075" i="16"/>
  <c r="E1107" i="16"/>
  <c r="H1135" i="16"/>
  <c r="E1191" i="16"/>
  <c r="E1541" i="16"/>
  <c r="E1661" i="16"/>
  <c r="E1689" i="16"/>
  <c r="E1733" i="16"/>
  <c r="L1868" i="16"/>
  <c r="E1908" i="16"/>
  <c r="L1964" i="16"/>
  <c r="H1781" i="16"/>
  <c r="E2016" i="16"/>
  <c r="L1806" i="16"/>
  <c r="H2064" i="16"/>
  <c r="E2345" i="16"/>
  <c r="E2068" i="16"/>
  <c r="E2269" i="16"/>
  <c r="E246" i="16"/>
  <c r="E2592" i="16"/>
  <c r="E2620" i="16"/>
  <c r="F2683" i="16"/>
  <c r="E1999" i="16"/>
  <c r="H1999" i="16"/>
  <c r="E1773" i="16"/>
  <c r="E1468" i="16"/>
  <c r="E650" i="16"/>
  <c r="E450" i="16"/>
  <c r="E2369" i="16"/>
  <c r="E22" i="16"/>
  <c r="L22" i="16"/>
  <c r="E473" i="16"/>
  <c r="E1410" i="16"/>
  <c r="E254" i="16"/>
  <c r="E1503" i="16"/>
  <c r="H1503" i="16"/>
  <c r="E744" i="16"/>
  <c r="E598" i="16"/>
  <c r="E2664" i="16"/>
  <c r="E769" i="16"/>
  <c r="E544" i="16"/>
  <c r="E1350" i="16"/>
  <c r="H1684" i="16"/>
  <c r="E1450" i="16"/>
  <c r="H2620" i="16"/>
  <c r="E258" i="16"/>
  <c r="E357" i="16"/>
  <c r="H1285" i="16"/>
  <c r="E1289" i="16"/>
  <c r="E1293" i="16"/>
  <c r="L1317" i="16"/>
  <c r="H1329" i="16"/>
  <c r="H1349" i="16"/>
  <c r="E1493" i="16"/>
  <c r="E1497" i="16"/>
  <c r="E1509" i="16"/>
  <c r="E1829" i="16"/>
  <c r="E1821" i="16"/>
  <c r="E1393" i="16"/>
  <c r="E1798" i="16"/>
  <c r="E2083" i="16"/>
  <c r="H2035" i="16"/>
  <c r="E2035" i="16"/>
  <c r="E361" i="16"/>
  <c r="E342" i="16"/>
  <c r="H390" i="16"/>
  <c r="E418" i="16"/>
  <c r="E453" i="16"/>
  <c r="E492" i="16"/>
  <c r="H572" i="16"/>
  <c r="H740" i="16"/>
  <c r="E800" i="16"/>
  <c r="E808" i="16"/>
  <c r="H978" i="16"/>
  <c r="E1002" i="16"/>
  <c r="E1010" i="16"/>
  <c r="F1038" i="16"/>
  <c r="L1182" i="16"/>
  <c r="E1704" i="16"/>
  <c r="H1704" i="16"/>
  <c r="E1712" i="16"/>
  <c r="E2418" i="16"/>
  <c r="E337" i="16"/>
  <c r="H908" i="16"/>
  <c r="E908" i="16"/>
  <c r="E234" i="16"/>
  <c r="E2337" i="16"/>
  <c r="H2337" i="16"/>
  <c r="E1346" i="16"/>
  <c r="E2273" i="16"/>
  <c r="E2047" i="16"/>
  <c r="E1987" i="16"/>
  <c r="E1673" i="16"/>
  <c r="E847" i="16"/>
  <c r="F1186" i="16"/>
  <c r="E1226" i="16"/>
  <c r="E1338" i="16"/>
  <c r="L1358" i="16"/>
  <c r="E1402" i="16"/>
  <c r="H1596" i="16"/>
  <c r="E1620" i="16"/>
  <c r="E1809" i="16"/>
  <c r="E1903" i="16"/>
  <c r="E1983" i="16"/>
  <c r="F2091" i="16"/>
  <c r="E2091" i="16"/>
  <c r="E2293" i="16"/>
  <c r="F2301" i="16"/>
  <c r="E2309" i="16"/>
  <c r="E2320" i="16"/>
  <c r="H2390" i="16"/>
  <c r="E2526" i="16"/>
  <c r="E2557" i="16"/>
  <c r="E2613" i="16"/>
  <c r="E2645" i="16"/>
  <c r="L2645" i="16"/>
  <c r="L2715" i="16"/>
  <c r="L2731" i="16"/>
  <c r="E2803" i="16"/>
  <c r="E1854" i="16"/>
  <c r="E2031" i="16"/>
  <c r="E2270" i="16"/>
  <c r="E2625" i="16"/>
  <c r="E2743" i="16"/>
  <c r="E2617" i="16"/>
  <c r="E1810" i="16"/>
  <c r="E2414" i="16"/>
  <c r="L2963" i="16"/>
  <c r="L2735" i="16"/>
  <c r="L1258" i="16"/>
  <c r="F2043" i="16"/>
  <c r="L1995" i="16"/>
  <c r="E1895" i="16"/>
  <c r="E320" i="16"/>
  <c r="H549" i="16"/>
  <c r="E793" i="16"/>
  <c r="H829" i="16"/>
  <c r="E939" i="16"/>
  <c r="E1043" i="16"/>
  <c r="E1211" i="16"/>
  <c r="E1239" i="16"/>
  <c r="E1255" i="16"/>
  <c r="E1511" i="16"/>
  <c r="L1892" i="16"/>
  <c r="H1924" i="16"/>
  <c r="L1944" i="16"/>
  <c r="E1948" i="16"/>
  <c r="E1980" i="16"/>
  <c r="E2020" i="16"/>
  <c r="L2211" i="16"/>
  <c r="E2979" i="16"/>
  <c r="E1382" i="16"/>
  <c r="H2093" i="16"/>
  <c r="E2783" i="16"/>
  <c r="E2493" i="16"/>
  <c r="E2902" i="16"/>
  <c r="E907" i="16"/>
  <c r="E2827" i="16"/>
  <c r="H1648" i="16"/>
  <c r="F2199" i="16"/>
  <c r="F2207" i="16"/>
  <c r="E2207" i="16"/>
  <c r="E1915" i="16"/>
  <c r="E995" i="16"/>
  <c r="E1202" i="16"/>
  <c r="E422" i="16"/>
  <c r="F2723" i="16"/>
  <c r="L2719" i="16"/>
  <c r="E2254" i="16"/>
  <c r="E2028" i="16"/>
  <c r="E2242" i="16"/>
  <c r="E1988" i="16"/>
  <c r="E1470" i="16"/>
  <c r="E1438" i="16"/>
  <c r="L1298" i="16"/>
  <c r="E2039" i="16"/>
  <c r="F1876" i="16"/>
  <c r="E1876" i="16"/>
  <c r="E494" i="16"/>
  <c r="E1768" i="16"/>
  <c r="E1119" i="16"/>
  <c r="E2931" i="16"/>
  <c r="H667" i="16"/>
  <c r="H108" i="16"/>
  <c r="E108" i="16"/>
  <c r="H2254" i="16"/>
  <c r="E2529" i="16"/>
  <c r="H2759" i="16"/>
  <c r="E2759" i="16"/>
  <c r="E2672" i="16"/>
  <c r="E2735" i="16"/>
  <c r="E2266" i="16"/>
  <c r="H775" i="16"/>
  <c r="E775" i="16"/>
  <c r="E1230" i="16"/>
  <c r="H2758" i="16"/>
  <c r="H1434" i="16"/>
  <c r="E1434" i="16"/>
  <c r="E2466" i="16"/>
  <c r="H2466" i="16"/>
  <c r="E571" i="16"/>
  <c r="E2561" i="16"/>
  <c r="E2470" i="16"/>
  <c r="E567" i="16"/>
  <c r="E819" i="16"/>
  <c r="L2327" i="16"/>
  <c r="F2327" i="16"/>
  <c r="F2763" i="16"/>
  <c r="E2763" i="16"/>
  <c r="F2779" i="16"/>
  <c r="F2791" i="16"/>
  <c r="L2791" i="16"/>
  <c r="E2947" i="16"/>
  <c r="E2970" i="16"/>
  <c r="E1732" i="16"/>
  <c r="E711" i="16"/>
  <c r="E2538" i="16"/>
  <c r="H2330" i="16"/>
  <c r="E2807" i="16"/>
  <c r="E2680" i="16"/>
  <c r="E2963" i="16"/>
  <c r="H731" i="16"/>
  <c r="F2731" i="16"/>
  <c r="E2731" i="16"/>
  <c r="L2759" i="16"/>
  <c r="E2919" i="16"/>
  <c r="E2771" i="16"/>
  <c r="F2747" i="16"/>
  <c r="L2783" i="16"/>
  <c r="E1845" i="16"/>
  <c r="E2458" i="16"/>
  <c r="H2569" i="16"/>
  <c r="E2317" i="16"/>
  <c r="E2230" i="16"/>
  <c r="E2462" i="16"/>
  <c r="H2442" i="16"/>
  <c r="E2795" i="16"/>
  <c r="E2533" i="16"/>
  <c r="H2258" i="16"/>
  <c r="E1081" i="16"/>
  <c r="E2739" i="16"/>
  <c r="E2581" i="16"/>
  <c r="E837" i="16"/>
  <c r="H973" i="16"/>
  <c r="E751" i="16"/>
  <c r="F2787" i="16"/>
  <c r="E2787" i="16"/>
  <c r="F2609" i="16"/>
  <c r="E2238" i="16"/>
  <c r="E2502" i="16"/>
  <c r="E1473" i="16"/>
  <c r="E1553" i="16"/>
  <c r="F42" i="16"/>
  <c r="G42" i="16"/>
  <c r="E634" i="16"/>
  <c r="E662" i="16"/>
  <c r="E1415" i="16"/>
  <c r="E591" i="16"/>
  <c r="E755" i="16"/>
  <c r="E798" i="16"/>
  <c r="L106" i="16"/>
  <c r="E587" i="16"/>
  <c r="H683" i="16"/>
  <c r="E771" i="16"/>
  <c r="E783" i="16"/>
  <c r="E838" i="16"/>
  <c r="H861" i="16"/>
  <c r="E937" i="16"/>
  <c r="E945" i="16"/>
  <c r="E1037" i="16"/>
  <c r="E1065" i="16"/>
  <c r="H1212" i="16"/>
  <c r="E1335" i="16"/>
  <c r="E1355" i="16"/>
  <c r="H1371" i="16"/>
  <c r="L1486" i="16"/>
  <c r="F1566" i="16"/>
  <c r="L1598" i="16"/>
  <c r="F1622" i="16"/>
  <c r="E1642" i="16"/>
  <c r="F1654" i="16"/>
  <c r="E1670" i="16"/>
  <c r="L1682" i="16"/>
  <c r="E1873" i="16"/>
  <c r="H1929" i="16"/>
  <c r="E1937" i="16"/>
  <c r="H2037" i="16"/>
  <c r="E2136" i="16"/>
  <c r="H2614" i="16"/>
  <c r="E1113" i="16"/>
  <c r="E687" i="16"/>
  <c r="E1500" i="16"/>
  <c r="E1858" i="16"/>
  <c r="E2835" i="16"/>
  <c r="E1129" i="16"/>
  <c r="E2981" i="16"/>
  <c r="E2025" i="16"/>
  <c r="E559" i="16"/>
  <c r="E671" i="16"/>
  <c r="E925" i="16"/>
  <c r="E623" i="16"/>
  <c r="E563" i="16"/>
  <c r="E2021" i="16"/>
  <c r="E1498" i="16"/>
  <c r="F1538" i="16"/>
  <c r="F153" i="16"/>
  <c r="L161" i="16"/>
  <c r="E161" i="16"/>
  <c r="F209" i="16"/>
  <c r="H237" i="16"/>
  <c r="F269" i="16"/>
  <c r="E273" i="16"/>
  <c r="F285" i="16"/>
  <c r="F352" i="16"/>
  <c r="E394" i="16"/>
  <c r="E398" i="16"/>
  <c r="E437" i="16"/>
  <c r="E449" i="16"/>
  <c r="E461" i="16"/>
  <c r="E568" i="16"/>
  <c r="H576" i="16"/>
  <c r="E580" i="16"/>
  <c r="E772" i="16"/>
  <c r="H954" i="16"/>
  <c r="H998" i="16"/>
  <c r="L998" i="16"/>
  <c r="F1006" i="16"/>
  <c r="E1006" i="16"/>
  <c r="L1014" i="16"/>
  <c r="F1014" i="16"/>
  <c r="L1026" i="16"/>
  <c r="F1026" i="16"/>
  <c r="F1030" i="16"/>
  <c r="L1030" i="16"/>
  <c r="L1034" i="16"/>
  <c r="F1034" i="16"/>
  <c r="E1034" i="16"/>
  <c r="F1042" i="16"/>
  <c r="E1042" i="16"/>
  <c r="L1042" i="16"/>
  <c r="L1058" i="16"/>
  <c r="F1058" i="16"/>
  <c r="E1058" i="16"/>
  <c r="F1066" i="16"/>
  <c r="L1066" i="16"/>
  <c r="F1082" i="16"/>
  <c r="L1082" i="16"/>
  <c r="E1635" i="16"/>
  <c r="E1671" i="16"/>
  <c r="E1902" i="16"/>
  <c r="E2006" i="16"/>
  <c r="L2117" i="16"/>
  <c r="E2149" i="16"/>
  <c r="E2311" i="16"/>
  <c r="E2322" i="16"/>
  <c r="E2384" i="16"/>
  <c r="E2444" i="16"/>
  <c r="E2480" i="16"/>
  <c r="E2520" i="16"/>
  <c r="E2663" i="16"/>
  <c r="E2674" i="16"/>
  <c r="F2861" i="16"/>
  <c r="E2861" i="16"/>
  <c r="E2901" i="16"/>
  <c r="E2945" i="16"/>
  <c r="L2945" i="16"/>
  <c r="F2983" i="16"/>
  <c r="L2983" i="16"/>
  <c r="L102" i="16"/>
  <c r="H102" i="16"/>
  <c r="F110" i="16"/>
  <c r="E575" i="16"/>
  <c r="H659" i="16"/>
  <c r="E695" i="16"/>
  <c r="E699" i="16"/>
  <c r="E743" i="16"/>
  <c r="E767" i="16"/>
  <c r="E849" i="16"/>
  <c r="H881" i="16"/>
  <c r="H901" i="16"/>
  <c r="E953" i="16"/>
  <c r="E965" i="16"/>
  <c r="E1009" i="16"/>
  <c r="E1093" i="16"/>
  <c r="E1224" i="16"/>
  <c r="E1291" i="16"/>
  <c r="E1307" i="16"/>
  <c r="E1331" i="16"/>
  <c r="E1403" i="16"/>
  <c r="L1458" i="16"/>
  <c r="F1458" i="16"/>
  <c r="L1466" i="16"/>
  <c r="L1534" i="16"/>
  <c r="F1534" i="16"/>
  <c r="F1542" i="16"/>
  <c r="F1546" i="16"/>
  <c r="L1546" i="16"/>
  <c r="F1550" i="16"/>
  <c r="L1550" i="16"/>
  <c r="L1574" i="16"/>
  <c r="F1574" i="16"/>
  <c r="F1578" i="16"/>
  <c r="E1578" i="16"/>
  <c r="L1578" i="16"/>
  <c r="F1586" i="16"/>
  <c r="L1586" i="16"/>
  <c r="F1594" i="16"/>
  <c r="L1594" i="16"/>
  <c r="L1606" i="16"/>
  <c r="F1606" i="16"/>
  <c r="E1630" i="16"/>
  <c r="E1702" i="16"/>
  <c r="E1807" i="16"/>
  <c r="E1869" i="16"/>
  <c r="H1957" i="16"/>
  <c r="E1981" i="16"/>
  <c r="L2029" i="16"/>
  <c r="E2148" i="16"/>
  <c r="E2642" i="16"/>
  <c r="E1521" i="16"/>
  <c r="H759" i="16"/>
  <c r="E2442" i="16"/>
  <c r="E2430" i="16"/>
  <c r="E1021" i="16"/>
  <c r="E1741" i="16"/>
  <c r="E2241" i="16"/>
  <c r="E1560" i="16"/>
  <c r="E1985" i="16"/>
  <c r="L1554" i="16"/>
  <c r="E1885" i="16"/>
  <c r="E499" i="16"/>
  <c r="L300" i="16"/>
  <c r="E500" i="16"/>
  <c r="L129" i="16"/>
  <c r="E469" i="16"/>
  <c r="L189" i="16"/>
  <c r="E986" i="16"/>
  <c r="L1650" i="16"/>
  <c r="F1614" i="16"/>
  <c r="L1570" i="16"/>
  <c r="E1013" i="16"/>
  <c r="E889" i="16"/>
  <c r="E2910" i="16"/>
  <c r="H2910" i="16"/>
  <c r="E409" i="16"/>
  <c r="E417" i="16"/>
  <c r="L424" i="16"/>
  <c r="L432" i="16"/>
  <c r="L440" i="16"/>
  <c r="L448" i="16"/>
  <c r="F472" i="16"/>
  <c r="E472" i="16"/>
  <c r="H480" i="16"/>
  <c r="L495" i="16"/>
  <c r="E503" i="16"/>
  <c r="L511" i="16"/>
  <c r="F511" i="16"/>
  <c r="L519" i="16"/>
  <c r="E1913" i="16"/>
  <c r="E1921" i="16"/>
  <c r="F2061" i="16"/>
  <c r="E2188" i="16"/>
  <c r="E2212" i="16"/>
  <c r="F2227" i="16"/>
  <c r="F2251" i="16"/>
  <c r="E2251" i="16"/>
  <c r="F2267" i="16"/>
  <c r="H2267" i="16"/>
  <c r="L2355" i="16"/>
  <c r="F2355" i="16"/>
  <c r="L2379" i="16"/>
  <c r="F2519" i="16"/>
  <c r="E2519" i="16"/>
  <c r="L2519" i="16"/>
  <c r="E1348" i="16"/>
  <c r="H1408" i="16"/>
  <c r="E1408" i="16"/>
  <c r="E2675" i="16"/>
  <c r="L2243" i="16"/>
  <c r="E1975" i="16"/>
  <c r="E1056" i="16"/>
  <c r="E1024" i="16"/>
  <c r="H1024" i="16"/>
  <c r="E758" i="16"/>
  <c r="E474" i="16"/>
  <c r="E1666" i="16"/>
  <c r="E2809" i="16"/>
  <c r="H2742" i="16"/>
  <c r="E2742" i="16"/>
  <c r="E768" i="16"/>
  <c r="L208" i="16"/>
  <c r="E240" i="16"/>
  <c r="H322" i="16"/>
  <c r="E322" i="16"/>
  <c r="E405" i="16"/>
  <c r="F420" i="16"/>
  <c r="L420" i="16"/>
  <c r="F436" i="16"/>
  <c r="L444" i="16"/>
  <c r="L452" i="16"/>
  <c r="L460" i="16"/>
  <c r="F468" i="16"/>
  <c r="L488" i="16"/>
  <c r="F507" i="16"/>
  <c r="F515" i="16"/>
  <c r="L515" i="16"/>
  <c r="E531" i="16"/>
  <c r="E1909" i="16"/>
  <c r="L2231" i="16"/>
  <c r="F2231" i="16"/>
  <c r="E2231" i="16"/>
  <c r="L2235" i="16"/>
  <c r="L2255" i="16"/>
  <c r="F2255" i="16"/>
  <c r="L2271" i="16"/>
  <c r="F2271" i="16"/>
  <c r="L2275" i="16"/>
  <c r="L2359" i="16"/>
  <c r="L2367" i="16"/>
  <c r="F2375" i="16"/>
  <c r="L2431" i="16"/>
  <c r="F2431" i="16"/>
  <c r="E2443" i="16"/>
  <c r="L2507" i="16"/>
  <c r="F2507" i="16"/>
  <c r="F2515" i="16"/>
  <c r="L2515" i="16"/>
  <c r="F2523" i="16"/>
  <c r="E2523" i="16"/>
  <c r="L2523" i="16"/>
  <c r="E832" i="16"/>
  <c r="F2275" i="16"/>
  <c r="F495" i="16"/>
  <c r="H495" i="16"/>
  <c r="E1329" i="16"/>
  <c r="E2195" i="16"/>
  <c r="H2195" i="16"/>
  <c r="F2531" i="16"/>
  <c r="L2531" i="16"/>
  <c r="E2630" i="16"/>
  <c r="H2701" i="16"/>
  <c r="E2768" i="16"/>
  <c r="H2864" i="16"/>
  <c r="H2598" i="16"/>
  <c r="E2712" i="16"/>
  <c r="L1078" i="16"/>
  <c r="L1138" i="16"/>
  <c r="F1138" i="16"/>
  <c r="E1276" i="16"/>
  <c r="E1380" i="16"/>
  <c r="E1563" i="16"/>
  <c r="E1703" i="16"/>
  <c r="E1784" i="16"/>
  <c r="E1874" i="16"/>
  <c r="F1898" i="16"/>
  <c r="E1934" i="16"/>
  <c r="H1950" i="16"/>
  <c r="H2042" i="16"/>
  <c r="L2042" i="16"/>
  <c r="E2050" i="16"/>
  <c r="E2066" i="16"/>
  <c r="L2153" i="16"/>
  <c r="L2173" i="16"/>
  <c r="E2197" i="16"/>
  <c r="H2205" i="16"/>
  <c r="E2221" i="16"/>
  <c r="F2225" i="16"/>
  <c r="E2232" i="16"/>
  <c r="F2303" i="16"/>
  <c r="L2303" i="16"/>
  <c r="E2380" i="16"/>
  <c r="E2396" i="16"/>
  <c r="E2400" i="16"/>
  <c r="H2516" i="16"/>
  <c r="E2548" i="16"/>
  <c r="F2583" i="16"/>
  <c r="L2583" i="16"/>
  <c r="L2591" i="16"/>
  <c r="F2591" i="16"/>
  <c r="F2607" i="16"/>
  <c r="L2607" i="16"/>
  <c r="L2615" i="16"/>
  <c r="F2615" i="16"/>
  <c r="F2631" i="16"/>
  <c r="L2631" i="16"/>
  <c r="L2639" i="16"/>
  <c r="F2639" i="16"/>
  <c r="F2647" i="16"/>
  <c r="E2647" i="16"/>
  <c r="L2651" i="16"/>
  <c r="L2655" i="16"/>
  <c r="F2655" i="16"/>
  <c r="L2659" i="16"/>
  <c r="F2659" i="16"/>
  <c r="E2659" i="16"/>
  <c r="L2667" i="16"/>
  <c r="F2667" i="16"/>
  <c r="E2694" i="16"/>
  <c r="F2793" i="16"/>
  <c r="H2793" i="16"/>
  <c r="F2805" i="16"/>
  <c r="E2805" i="16"/>
  <c r="L2825" i="16"/>
  <c r="F2829" i="16"/>
  <c r="H2873" i="16"/>
  <c r="L2877" i="16"/>
  <c r="F2889" i="16"/>
  <c r="F2905" i="16"/>
  <c r="H2913" i="16"/>
  <c r="E2913" i="16"/>
  <c r="F2925" i="16"/>
  <c r="L2941" i="16"/>
  <c r="F2957" i="16"/>
  <c r="E2957" i="16"/>
  <c r="F2997" i="16"/>
  <c r="E1819" i="16"/>
  <c r="E1426" i="16"/>
  <c r="E1444" i="16"/>
  <c r="H446" i="16"/>
  <c r="E2937" i="16"/>
  <c r="E1871" i="16"/>
  <c r="F1102" i="16"/>
  <c r="F2813" i="16"/>
  <c r="E2813" i="16"/>
  <c r="L2663" i="16"/>
  <c r="L2933" i="16"/>
  <c r="F2635" i="16"/>
  <c r="H2356" i="16"/>
  <c r="F2299" i="16"/>
  <c r="L2741" i="16"/>
  <c r="E2646" i="16"/>
  <c r="F2563" i="16"/>
  <c r="E2537" i="16"/>
  <c r="F2865" i="16"/>
  <c r="E1792" i="16"/>
  <c r="L2587" i="16"/>
  <c r="H2424" i="16"/>
  <c r="F2527" i="16"/>
  <c r="L2527" i="16"/>
  <c r="F193" i="16"/>
  <c r="E193" i="16"/>
  <c r="L193" i="16"/>
  <c r="L1098" i="16"/>
  <c r="F1098" i="16"/>
  <c r="L1106" i="16"/>
  <c r="F1106" i="16"/>
  <c r="F1118" i="16"/>
  <c r="L1118" i="16"/>
  <c r="F1126" i="16"/>
  <c r="E1126" i="16"/>
  <c r="L1134" i="16"/>
  <c r="F1134" i="16"/>
  <c r="E1142" i="16"/>
  <c r="L1142" i="16"/>
  <c r="F1162" i="16"/>
  <c r="E1217" i="16"/>
  <c r="L1336" i="16"/>
  <c r="E1396" i="16"/>
  <c r="F1440" i="16"/>
  <c r="E1623" i="16"/>
  <c r="H1715" i="16"/>
  <c r="E1731" i="16"/>
  <c r="F1771" i="16"/>
  <c r="E1771" i="16"/>
  <c r="F1894" i="16"/>
  <c r="E1930" i="16"/>
  <c r="F1946" i="16"/>
  <c r="L2133" i="16"/>
  <c r="F2217" i="16"/>
  <c r="F2295" i="16"/>
  <c r="L2295" i="16"/>
  <c r="E2388" i="16"/>
  <c r="E2472" i="16"/>
  <c r="E2476" i="16"/>
  <c r="H2488" i="16"/>
  <c r="E2500" i="16"/>
  <c r="E2504" i="16"/>
  <c r="E2536" i="16"/>
  <c r="E2544" i="16"/>
  <c r="F2567" i="16"/>
  <c r="E2567" i="16"/>
  <c r="L2571" i="16"/>
  <c r="F2571" i="16"/>
  <c r="H2571" i="16"/>
  <c r="F2575" i="16"/>
  <c r="E2575" i="16"/>
  <c r="L2595" i="16"/>
  <c r="F2595" i="16"/>
  <c r="H2595" i="16"/>
  <c r="E2603" i="16"/>
  <c r="L2611" i="16"/>
  <c r="E2643" i="16"/>
  <c r="L2643" i="16"/>
  <c r="H2721" i="16"/>
  <c r="F2773" i="16"/>
  <c r="F2797" i="16"/>
  <c r="F2897" i="16"/>
  <c r="L2953" i="16"/>
  <c r="L2979" i="16"/>
  <c r="H1857" i="16"/>
  <c r="E1857" i="16"/>
  <c r="F1864" i="16"/>
  <c r="H1864" i="16"/>
  <c r="L1813" i="16"/>
  <c r="C2133" i="16"/>
  <c r="J2133" i="16" s="1"/>
  <c r="E1591" i="16"/>
  <c r="H2364" i="16"/>
  <c r="H2999" i="16"/>
  <c r="E1886" i="16"/>
  <c r="E2804" i="16"/>
  <c r="E2848" i="16"/>
  <c r="E2201" i="16"/>
  <c r="L2845" i="16"/>
  <c r="L2869" i="16"/>
  <c r="H2824" i="16"/>
  <c r="L2833" i="16"/>
  <c r="H2709" i="16"/>
  <c r="E663" i="16"/>
  <c r="L2579" i="16"/>
  <c r="E2416" i="16"/>
  <c r="E2541" i="16"/>
  <c r="H2541" i="16"/>
  <c r="E2007" i="16"/>
  <c r="E2552" i="16"/>
  <c r="F38" i="16"/>
  <c r="G38" i="16"/>
  <c r="L38" i="16"/>
  <c r="E836" i="16"/>
  <c r="E927" i="16"/>
  <c r="H1716" i="16"/>
  <c r="H1764" i="16"/>
  <c r="E554" i="16"/>
  <c r="F618" i="16"/>
  <c r="E2282" i="16"/>
  <c r="H328" i="16"/>
  <c r="L376" i="16"/>
  <c r="F376" i="16"/>
  <c r="E649" i="16"/>
  <c r="H681" i="16"/>
  <c r="E681" i="16"/>
  <c r="H866" i="16"/>
  <c r="F886" i="16"/>
  <c r="F894" i="16"/>
  <c r="E902" i="16"/>
  <c r="F2391" i="16"/>
  <c r="L2391" i="16"/>
  <c r="L2403" i="16"/>
  <c r="E2403" i="16"/>
  <c r="F2415" i="16"/>
  <c r="E2916" i="16"/>
  <c r="F2447" i="16"/>
  <c r="E2431" i="16"/>
  <c r="E779" i="16"/>
  <c r="L289" i="16"/>
  <c r="F906" i="16"/>
  <c r="L412" i="16"/>
  <c r="E2654" i="16"/>
  <c r="H1953" i="16"/>
  <c r="E2553" i="16"/>
  <c r="E2027" i="16"/>
  <c r="H1641" i="16"/>
  <c r="E1641" i="16"/>
  <c r="L177" i="16"/>
  <c r="E298" i="16"/>
  <c r="F380" i="16"/>
  <c r="L392" i="16"/>
  <c r="L404" i="16"/>
  <c r="L416" i="16"/>
  <c r="F416" i="16"/>
  <c r="E629" i="16"/>
  <c r="E641" i="16"/>
  <c r="H689" i="16"/>
  <c r="F729" i="16"/>
  <c r="H729" i="16"/>
  <c r="L858" i="16"/>
  <c r="F858" i="16"/>
  <c r="L870" i="16"/>
  <c r="F870" i="16"/>
  <c r="E870" i="16"/>
  <c r="E922" i="16"/>
  <c r="L922" i="16"/>
  <c r="L950" i="16"/>
  <c r="E966" i="16"/>
  <c r="L2395" i="16"/>
  <c r="F2395" i="16"/>
  <c r="F2399" i="16"/>
  <c r="L2399" i="16"/>
  <c r="L2407" i="16"/>
  <c r="L2439" i="16"/>
  <c r="F2439" i="16"/>
  <c r="F2451" i="16"/>
  <c r="L2455" i="16"/>
  <c r="E2818" i="16"/>
  <c r="H661" i="16"/>
  <c r="E2892" i="16"/>
  <c r="E916" i="16"/>
  <c r="E2233" i="16"/>
  <c r="F2411" i="16"/>
  <c r="E691" i="16"/>
  <c r="H691" i="16"/>
  <c r="F181" i="16"/>
  <c r="E181" i="16"/>
  <c r="F332" i="16"/>
  <c r="E336" i="16"/>
  <c r="L372" i="16"/>
  <c r="F372" i="16"/>
  <c r="E384" i="16"/>
  <c r="L384" i="16"/>
  <c r="H621" i="16"/>
  <c r="E633" i="16"/>
  <c r="E685" i="16"/>
  <c r="E701" i="16"/>
  <c r="L862" i="16"/>
  <c r="F862" i="16"/>
  <c r="E862" i="16"/>
  <c r="L882" i="16"/>
  <c r="E898" i="16"/>
  <c r="F946" i="16"/>
  <c r="F2387" i="16"/>
  <c r="L2387" i="16"/>
  <c r="L2419" i="16"/>
  <c r="L2423" i="16"/>
  <c r="F2423" i="16"/>
  <c r="L2427" i="16"/>
  <c r="F2427" i="16"/>
  <c r="F2435" i="16"/>
  <c r="L2435" i="16"/>
  <c r="E2752" i="16"/>
  <c r="E861" i="16"/>
  <c r="E1540" i="16"/>
  <c r="E365" i="16"/>
  <c r="E1179" i="16"/>
  <c r="H2467" i="16"/>
  <c r="E613" i="16"/>
  <c r="L380" i="16"/>
  <c r="F890" i="16"/>
  <c r="E341" i="16"/>
  <c r="H2731" i="16"/>
  <c r="F100" i="16"/>
  <c r="F538" i="16"/>
  <c r="F1284" i="16"/>
  <c r="H1288" i="16"/>
  <c r="L1304" i="16"/>
  <c r="L1324" i="16"/>
  <c r="L1368" i="16"/>
  <c r="E2394" i="16"/>
  <c r="E454" i="16"/>
  <c r="F2841" i="16"/>
  <c r="E2841" i="16"/>
  <c r="F1170" i="16"/>
  <c r="F1174" i="16"/>
  <c r="F1190" i="16"/>
  <c r="H1190" i="16"/>
  <c r="L1190" i="16"/>
  <c r="E2909" i="16"/>
  <c r="L2821" i="16"/>
  <c r="E2705" i="16"/>
  <c r="E1593" i="16"/>
  <c r="F1070" i="16"/>
  <c r="E1070" i="16"/>
  <c r="L1070" i="16"/>
  <c r="E928" i="16"/>
  <c r="E923" i="16"/>
  <c r="E1956" i="16"/>
  <c r="E321" i="16"/>
  <c r="E13" i="16"/>
  <c r="F169" i="16"/>
  <c r="L169" i="16"/>
  <c r="L173" i="16"/>
  <c r="H581" i="16"/>
  <c r="F612" i="16"/>
  <c r="L612" i="16"/>
  <c r="L640" i="16"/>
  <c r="E668" i="16"/>
  <c r="H676" i="16"/>
  <c r="F728" i="16"/>
  <c r="E1035" i="16"/>
  <c r="L1054" i="16"/>
  <c r="F1054" i="16"/>
  <c r="E1054" i="16"/>
  <c r="E1073" i="16"/>
  <c r="H1092" i="16"/>
  <c r="F1100" i="16"/>
  <c r="E1100" i="16"/>
  <c r="F1108" i="16"/>
  <c r="E1108" i="16"/>
  <c r="H1249" i="16"/>
  <c r="L1506" i="16"/>
  <c r="E1514" i="16"/>
  <c r="L1514" i="16"/>
  <c r="E1609" i="16"/>
  <c r="F1613" i="16"/>
  <c r="E1679" i="16"/>
  <c r="F1714" i="16"/>
  <c r="L1722" i="16"/>
  <c r="F1722" i="16"/>
  <c r="E1754" i="16"/>
  <c r="H2048" i="16"/>
  <c r="F2139" i="16"/>
  <c r="L2139" i="16"/>
  <c r="F2143" i="16"/>
  <c r="E2143" i="16"/>
  <c r="L2143" i="16"/>
  <c r="F2147" i="16"/>
  <c r="L2155" i="16"/>
  <c r="F2155" i="16"/>
  <c r="F2163" i="16"/>
  <c r="E2163" i="16"/>
  <c r="F2171" i="16"/>
  <c r="L2171" i="16"/>
  <c r="F2179" i="16"/>
  <c r="H2179" i="16"/>
  <c r="L2179" i="16"/>
  <c r="E795" i="16"/>
  <c r="E2726" i="16"/>
  <c r="E1776" i="16"/>
  <c r="E2122" i="16"/>
  <c r="E920" i="16"/>
  <c r="E828" i="16"/>
  <c r="E865" i="16"/>
  <c r="E566" i="16"/>
  <c r="E1832" i="16"/>
  <c r="H1832" i="16"/>
  <c r="E921" i="16"/>
  <c r="F165" i="16"/>
  <c r="L165" i="16"/>
  <c r="F569" i="16"/>
  <c r="L616" i="16"/>
  <c r="H652" i="16"/>
  <c r="F724" i="16"/>
  <c r="E1023" i="16"/>
  <c r="E1031" i="16"/>
  <c r="E1076" i="16"/>
  <c r="E1080" i="16"/>
  <c r="F1088" i="16"/>
  <c r="L1088" i="16"/>
  <c r="E1096" i="16"/>
  <c r="F1104" i="16"/>
  <c r="E1229" i="16"/>
  <c r="E1241" i="16"/>
  <c r="E1459" i="16"/>
  <c r="H1483" i="16"/>
  <c r="F1502" i="16"/>
  <c r="E1518" i="16"/>
  <c r="E1543" i="16"/>
  <c r="H1643" i="16"/>
  <c r="E1659" i="16"/>
  <c r="E1675" i="16"/>
  <c r="L1710" i="16"/>
  <c r="L1718" i="16"/>
  <c r="F1718" i="16"/>
  <c r="E1742" i="16"/>
  <c r="E1766" i="16"/>
  <c r="L2059" i="16"/>
  <c r="F2059" i="16"/>
  <c r="L2079" i="16"/>
  <c r="F2079" i="16"/>
  <c r="L2089" i="16"/>
  <c r="E2100" i="16"/>
  <c r="H2116" i="16"/>
  <c r="L2159" i="16"/>
  <c r="F2159" i="16"/>
  <c r="F2175" i="16"/>
  <c r="L2175" i="16"/>
  <c r="E2202" i="16"/>
  <c r="E2210" i="16"/>
  <c r="E2218" i="16"/>
  <c r="E1339" i="16"/>
  <c r="E1852" i="16"/>
  <c r="E929" i="16"/>
  <c r="E776" i="16"/>
  <c r="E1314" i="16"/>
  <c r="E1262" i="16"/>
  <c r="E1238" i="16"/>
  <c r="E1025" i="16"/>
  <c r="E1995" i="16"/>
  <c r="E1640" i="16"/>
  <c r="E1761" i="16"/>
  <c r="H522" i="16"/>
  <c r="E2157" i="16"/>
  <c r="E1696" i="16"/>
  <c r="E2862" i="16"/>
  <c r="E412" i="16"/>
  <c r="E2565" i="16"/>
  <c r="E1378" i="16"/>
  <c r="E1370" i="16"/>
  <c r="E878" i="16"/>
  <c r="E818" i="16"/>
  <c r="E1223" i="16"/>
  <c r="E1681" i="16"/>
  <c r="E2161" i="16"/>
  <c r="E1305" i="16"/>
  <c r="E2410" i="16"/>
  <c r="E595" i="16"/>
  <c r="E2008" i="16"/>
  <c r="E2290" i="16"/>
  <c r="E2126" i="16"/>
  <c r="L1194" i="16"/>
  <c r="F1194" i="16"/>
  <c r="F1198" i="16"/>
  <c r="F1308" i="16"/>
  <c r="E1316" i="16"/>
  <c r="F1602" i="16"/>
  <c r="H1602" i="16"/>
  <c r="L1602" i="16"/>
  <c r="E639" i="16"/>
  <c r="H2055" i="16"/>
  <c r="E1136" i="16"/>
  <c r="F428" i="16"/>
  <c r="L428" i="16"/>
  <c r="F2018" i="16"/>
  <c r="E1990" i="16"/>
  <c r="L1914" i="16"/>
  <c r="E549" i="16"/>
  <c r="F264" i="16"/>
  <c r="L293" i="16"/>
  <c r="L296" i="16"/>
  <c r="F296" i="16"/>
  <c r="F318" i="16"/>
  <c r="L326" i="16"/>
  <c r="E329" i="16"/>
  <c r="H340" i="16"/>
  <c r="E393" i="16"/>
  <c r="F490" i="16"/>
  <c r="L493" i="16"/>
  <c r="E513" i="16"/>
  <c r="L766" i="16"/>
  <c r="F766" i="16"/>
  <c r="L774" i="16"/>
  <c r="F774" i="16"/>
  <c r="F778" i="16"/>
  <c r="L778" i="16"/>
  <c r="L782" i="16"/>
  <c r="F782" i="16"/>
  <c r="F786" i="16"/>
  <c r="L786" i="16"/>
  <c r="L790" i="16"/>
  <c r="F790" i="16"/>
  <c r="F794" i="16"/>
  <c r="L794" i="16"/>
  <c r="L802" i="16"/>
  <c r="F802" i="16"/>
  <c r="E806" i="16"/>
  <c r="F812" i="16"/>
  <c r="E812" i="16"/>
  <c r="F1417" i="16"/>
  <c r="E1425" i="16"/>
  <c r="L2279" i="16"/>
  <c r="F2279" i="16"/>
  <c r="L2283" i="16"/>
  <c r="F2283" i="16"/>
  <c r="L2287" i="16"/>
  <c r="F2291" i="16"/>
  <c r="L2291" i="16"/>
  <c r="E2294" i="16"/>
  <c r="E2314" i="16"/>
  <c r="L2314" i="16"/>
  <c r="E2328" i="16"/>
  <c r="F2331" i="16"/>
  <c r="L2331" i="16"/>
  <c r="L2335" i="16"/>
  <c r="F2339" i="16"/>
  <c r="L2339" i="16"/>
  <c r="L2343" i="16"/>
  <c r="F2343" i="16"/>
  <c r="F2347" i="16"/>
  <c r="E2347" i="16"/>
  <c r="L2347" i="16"/>
  <c r="F2351" i="16"/>
  <c r="F2389" i="16"/>
  <c r="E2389" i="16"/>
  <c r="L2397" i="16"/>
  <c r="F2397" i="16"/>
  <c r="F2405" i="16"/>
  <c r="E2409" i="16"/>
  <c r="L2417" i="16"/>
  <c r="L2421" i="16"/>
  <c r="H2425" i="16"/>
  <c r="L2425" i="16"/>
  <c r="F2433" i="16"/>
  <c r="L2433" i="16"/>
  <c r="L2445" i="16"/>
  <c r="F2445" i="16"/>
  <c r="H2445" i="16"/>
  <c r="F2449" i="16"/>
  <c r="L2453" i="16"/>
  <c r="E2457" i="16"/>
  <c r="L2465" i="16"/>
  <c r="F2465" i="16"/>
  <c r="H2465" i="16"/>
  <c r="L2469" i="16"/>
  <c r="F2473" i="16"/>
  <c r="E2477" i="16"/>
  <c r="L2535" i="16"/>
  <c r="F2539" i="16"/>
  <c r="L2539" i="16"/>
  <c r="F2543" i="16"/>
  <c r="F2574" i="16"/>
  <c r="E2574" i="16"/>
  <c r="E2578" i="16"/>
  <c r="E2582" i="16"/>
  <c r="F2677" i="16"/>
  <c r="E2681" i="16"/>
  <c r="F2691" i="16"/>
  <c r="L2691" i="16"/>
  <c r="L2703" i="16"/>
  <c r="E2718" i="16"/>
  <c r="L2745" i="16"/>
  <c r="F2749" i="16"/>
  <c r="F2757" i="16"/>
  <c r="L2765" i="16"/>
  <c r="E2765" i="16"/>
  <c r="F2769" i="16"/>
  <c r="H2769" i="16"/>
  <c r="E2773" i="16"/>
  <c r="E2780" i="16"/>
  <c r="L2851" i="16"/>
  <c r="E2859" i="16"/>
  <c r="L2859" i="16"/>
  <c r="E2863" i="16"/>
  <c r="L2867" i="16"/>
  <c r="L2879" i="16"/>
  <c r="E2883" i="16"/>
  <c r="E2887" i="16"/>
  <c r="F2895" i="16"/>
  <c r="L2907" i="16"/>
  <c r="F2989" i="16"/>
  <c r="E2989" i="16"/>
  <c r="E1419" i="16"/>
  <c r="E1271" i="16"/>
  <c r="E1958" i="16"/>
  <c r="F2335" i="16"/>
  <c r="E370" i="16"/>
  <c r="E1153" i="16"/>
  <c r="E2305" i="16"/>
  <c r="E2376" i="16"/>
  <c r="H2570" i="16"/>
  <c r="E482" i="16"/>
  <c r="E3003" i="16"/>
  <c r="H1844" i="16"/>
  <c r="E1844" i="16"/>
  <c r="F2321" i="16"/>
  <c r="E2321" i="16"/>
  <c r="E1390" i="16"/>
  <c r="E1334" i="16"/>
  <c r="E1266" i="16"/>
  <c r="E2253" i="16"/>
  <c r="E2249" i="16"/>
  <c r="E2237" i="16"/>
  <c r="E2113" i="16"/>
  <c r="E2101" i="16"/>
  <c r="H2101" i="16"/>
  <c r="E2564" i="16"/>
  <c r="H888" i="16"/>
  <c r="E888" i="16"/>
  <c r="E2357" i="16"/>
  <c r="L1822" i="16"/>
  <c r="H238" i="16"/>
  <c r="E283" i="16"/>
  <c r="C2401" i="16"/>
  <c r="J2401" i="16" s="1"/>
  <c r="E1989" i="16"/>
  <c r="H646" i="16"/>
  <c r="E2422" i="16"/>
  <c r="L366" i="16"/>
  <c r="F2535" i="16"/>
  <c r="L2351" i="16"/>
  <c r="E2782" i="16"/>
  <c r="E2774" i="16"/>
  <c r="F2547" i="16"/>
  <c r="H2547" i="16"/>
  <c r="L2409" i="16"/>
  <c r="E1539" i="16"/>
  <c r="H1394" i="16"/>
  <c r="E1394" i="16"/>
  <c r="E1559" i="16"/>
  <c r="H553" i="16"/>
  <c r="E553" i="16"/>
  <c r="E590" i="16"/>
  <c r="E1277" i="16"/>
  <c r="E996" i="16"/>
  <c r="E1824" i="16"/>
  <c r="E2549" i="16"/>
  <c r="E2130" i="16"/>
  <c r="E2404" i="16"/>
  <c r="E533" i="16"/>
  <c r="E1806" i="16"/>
  <c r="E1688" i="16"/>
  <c r="H22" i="16"/>
  <c r="E3001" i="16"/>
  <c r="E2568" i="16"/>
  <c r="E2118" i="16"/>
  <c r="H2118" i="16"/>
  <c r="E710" i="16"/>
  <c r="E2286" i="16"/>
  <c r="E957" i="16"/>
  <c r="E2571" i="16"/>
  <c r="H1900" i="16"/>
  <c r="E1900" i="16"/>
  <c r="E198" i="16"/>
  <c r="H248" i="16"/>
  <c r="E248" i="16"/>
  <c r="E245" i="16"/>
  <c r="E2338" i="16"/>
  <c r="E1358" i="16"/>
  <c r="E1397" i="16"/>
  <c r="E2602" i="16"/>
  <c r="E1961" i="16"/>
  <c r="E2545" i="16"/>
  <c r="E2360" i="16"/>
  <c r="E1818" i="16"/>
  <c r="E2670" i="16"/>
  <c r="H1792" i="16"/>
  <c r="E2365" i="16"/>
  <c r="E1455" i="16"/>
  <c r="E931" i="16"/>
  <c r="E2766" i="16"/>
  <c r="H2556" i="16"/>
  <c r="E2556" i="16"/>
  <c r="L1320" i="16"/>
  <c r="F1751" i="16"/>
  <c r="H1755" i="16"/>
  <c r="L408" i="16"/>
  <c r="F1221" i="16"/>
  <c r="L746" i="16"/>
  <c r="L1312" i="16"/>
  <c r="F1938" i="16"/>
  <c r="C2355" i="16"/>
  <c r="J2355" i="16" s="1"/>
  <c r="E1527" i="16"/>
  <c r="E2138" i="16"/>
  <c r="E1197" i="16"/>
  <c r="E1686" i="16"/>
  <c r="E1374" i="16"/>
  <c r="E487" i="16"/>
  <c r="F18" i="16"/>
  <c r="G18" i="16"/>
  <c r="L18" i="16"/>
  <c r="L46" i="16"/>
  <c r="F163" i="16"/>
  <c r="F638" i="16"/>
  <c r="E1083" i="16"/>
  <c r="H1083" i="16"/>
  <c r="F2038" i="16"/>
  <c r="L2053" i="16"/>
  <c r="F2053" i="16"/>
  <c r="L2063" i="16"/>
  <c r="L2067" i="16"/>
  <c r="F2067" i="16"/>
  <c r="F2085" i="16"/>
  <c r="L2103" i="16"/>
  <c r="L2127" i="16"/>
  <c r="E2166" i="16"/>
  <c r="F2181" i="16"/>
  <c r="L2193" i="16"/>
  <c r="H2940" i="16"/>
  <c r="E2940" i="16"/>
  <c r="L2971" i="16"/>
  <c r="L2985" i="16"/>
  <c r="H2985" i="16"/>
  <c r="F2993" i="16"/>
  <c r="L2993" i="16"/>
  <c r="E1849" i="16"/>
  <c r="F1846" i="16"/>
  <c r="F1826" i="16"/>
  <c r="F1830" i="16"/>
  <c r="H1817" i="16"/>
  <c r="E682" i="16"/>
  <c r="E844" i="16"/>
  <c r="E1840" i="16"/>
  <c r="E2573" i="16"/>
  <c r="E2513" i="16"/>
  <c r="E2333" i="16"/>
  <c r="E1928" i="16"/>
  <c r="E1141" i="16"/>
  <c r="E2624" i="16"/>
  <c r="E2098" i="16"/>
  <c r="E1823" i="16"/>
  <c r="E1883" i="16"/>
  <c r="H2692" i="16"/>
  <c r="E1144" i="16"/>
  <c r="E2576" i="16"/>
  <c r="H819" i="16"/>
  <c r="E739" i="16"/>
  <c r="E1572" i="16"/>
  <c r="E1720" i="16"/>
  <c r="H1720" i="16"/>
  <c r="H1820" i="16"/>
  <c r="E1820" i="16"/>
  <c r="E2452" i="16"/>
  <c r="E2509" i="16"/>
  <c r="E1968" i="16"/>
  <c r="H2958" i="16"/>
  <c r="E2958" i="16"/>
  <c r="E1802" i="16"/>
  <c r="H1802" i="16"/>
  <c r="E414" i="16"/>
  <c r="E2962" i="16"/>
  <c r="H2962" i="16"/>
  <c r="E2929" i="16"/>
  <c r="E960" i="16"/>
  <c r="E816" i="16"/>
  <c r="E1362" i="16"/>
  <c r="E2285" i="16"/>
  <c r="H438" i="16"/>
  <c r="E2235" i="16"/>
  <c r="L2917" i="16"/>
  <c r="E2690" i="16"/>
  <c r="E2353" i="16"/>
  <c r="H1220" i="16"/>
  <c r="E1085" i="16"/>
  <c r="E2727" i="16"/>
  <c r="E1926" i="16"/>
  <c r="E1072" i="16"/>
  <c r="E602" i="16"/>
  <c r="E1911" i="16"/>
  <c r="F2131" i="16"/>
  <c r="E1165" i="16"/>
  <c r="E1087" i="16"/>
  <c r="E1004" i="16"/>
  <c r="E2438" i="16"/>
  <c r="F2099" i="16"/>
  <c r="E2973" i="16"/>
  <c r="F2063" i="16"/>
  <c r="H1991" i="16"/>
  <c r="E1991" i="16"/>
  <c r="H1445" i="16"/>
  <c r="E1445" i="16"/>
  <c r="E1325" i="16"/>
  <c r="E1120" i="16"/>
  <c r="H1139" i="16"/>
  <c r="E1139" i="16"/>
  <c r="F14" i="16"/>
  <c r="G14" i="16"/>
  <c r="E2569" i="16"/>
  <c r="E2056" i="16"/>
  <c r="E2925" i="16"/>
  <c r="E1979" i="16"/>
  <c r="H2665" i="16"/>
  <c r="E2665" i="16"/>
  <c r="E1828" i="16"/>
  <c r="H2542" i="16"/>
  <c r="E2542" i="16"/>
  <c r="E2498" i="16"/>
  <c r="H1678" i="16"/>
  <c r="E1678" i="16"/>
  <c r="E2977" i="16"/>
  <c r="E2494" i="16"/>
  <c r="E1677" i="16"/>
  <c r="E561" i="16"/>
  <c r="E1842" i="16"/>
  <c r="E1478" i="16"/>
  <c r="E994" i="16"/>
  <c r="H1634" i="16"/>
  <c r="E1780" i="16"/>
  <c r="F78" i="16"/>
  <c r="F225" i="16"/>
  <c r="L225" i="16"/>
  <c r="F229" i="16"/>
  <c r="L229" i="16"/>
  <c r="L732" i="16"/>
  <c r="E765" i="16"/>
  <c r="F810" i="16"/>
  <c r="L810" i="16"/>
  <c r="F834" i="16"/>
  <c r="E1656" i="16"/>
  <c r="E1532" i="16"/>
  <c r="L135" i="16"/>
  <c r="L3005" i="16"/>
  <c r="F3005" i="16"/>
  <c r="E262" i="16"/>
  <c r="L976" i="16"/>
  <c r="F976" i="16"/>
  <c r="E2778" i="16"/>
  <c r="E2802" i="16"/>
  <c r="L1114" i="16"/>
  <c r="L1910" i="16"/>
  <c r="F1910" i="16"/>
  <c r="L614" i="16"/>
  <c r="F626" i="16"/>
  <c r="H1222" i="16"/>
  <c r="F1448" i="16"/>
  <c r="F400" i="16"/>
  <c r="E1949" i="16"/>
  <c r="E1929" i="16"/>
  <c r="E863" i="16"/>
  <c r="E495" i="16"/>
  <c r="H366" i="16"/>
  <c r="E366" i="16"/>
  <c r="E2696" i="16"/>
  <c r="E1583" i="16"/>
  <c r="E1294" i="16"/>
  <c r="E1564" i="16"/>
  <c r="E1575" i="16"/>
  <c r="E2289" i="16"/>
  <c r="E2229" i="16"/>
  <c r="E2015" i="16"/>
  <c r="H173" i="16"/>
  <c r="E173" i="16"/>
  <c r="E2532" i="16"/>
  <c r="E338" i="16"/>
  <c r="E943" i="16"/>
  <c r="F84" i="16"/>
  <c r="H84" i="16"/>
  <c r="L88" i="16"/>
  <c r="F92" i="16"/>
  <c r="L149" i="16"/>
  <c r="F149" i="16"/>
  <c r="L247" i="16"/>
  <c r="F247" i="16"/>
  <c r="F255" i="16"/>
  <c r="L255" i="16"/>
  <c r="L788" i="16"/>
  <c r="F972" i="16"/>
  <c r="C972" i="16"/>
  <c r="J972" i="16" s="1"/>
  <c r="L1240" i="16"/>
  <c r="F1240" i="16"/>
  <c r="E799" i="16"/>
  <c r="E1537" i="16"/>
  <c r="E2819" i="16"/>
  <c r="E2489" i="16"/>
  <c r="E1588" i="16"/>
  <c r="H1156" i="16"/>
  <c r="E1379" i="16"/>
  <c r="E2679" i="16"/>
  <c r="E2587" i="16"/>
  <c r="E2483" i="16"/>
  <c r="H2347" i="16"/>
  <c r="E467" i="16"/>
  <c r="E2695" i="16"/>
  <c r="H1610" i="16"/>
  <c r="E1700" i="16"/>
  <c r="E764" i="16"/>
  <c r="E2817" i="16"/>
  <c r="H600" i="16"/>
  <c r="F243" i="16"/>
  <c r="E2882" i="16"/>
  <c r="E1441" i="16"/>
  <c r="E577" i="16"/>
  <c r="E2297" i="16"/>
  <c r="H2293" i="16"/>
  <c r="E1923" i="16"/>
  <c r="E529" i="16"/>
  <c r="E300" i="16"/>
  <c r="E306" i="16"/>
  <c r="L972" i="16"/>
  <c r="H2500" i="16"/>
  <c r="H2924" i="16"/>
  <c r="E2924" i="16"/>
  <c r="E2629" i="16"/>
  <c r="E2349" i="16"/>
  <c r="E2454" i="16"/>
  <c r="H1406" i="16"/>
  <c r="E550" i="16"/>
  <c r="E50" i="16"/>
  <c r="E1090" i="16"/>
  <c r="E2514" i="16"/>
  <c r="E2621" i="16"/>
  <c r="H2621" i="16"/>
  <c r="E2114" i="16"/>
  <c r="E2560" i="16"/>
  <c r="E2834" i="16"/>
  <c r="E2810" i="16"/>
  <c r="E460" i="16"/>
  <c r="E2316" i="16"/>
  <c r="H2730" i="16"/>
  <c r="E1480" i="16"/>
  <c r="E1561" i="16"/>
  <c r="E1628" i="16"/>
  <c r="H1628" i="16"/>
  <c r="E547" i="16"/>
  <c r="E747" i="16"/>
  <c r="H747" i="16"/>
  <c r="L112" i="16"/>
  <c r="E2734" i="16"/>
  <c r="H2734" i="16"/>
  <c r="E2368" i="16"/>
  <c r="H2313" i="16"/>
  <c r="E1692" i="16"/>
  <c r="H1692" i="16"/>
  <c r="E2334" i="16"/>
  <c r="H2334" i="16"/>
  <c r="E2872" i="16"/>
  <c r="E2831" i="16"/>
  <c r="E2342" i="16"/>
  <c r="E2985" i="16"/>
  <c r="E2481" i="16"/>
  <c r="H1474" i="16"/>
  <c r="E1474" i="16"/>
  <c r="E1631" i="16"/>
  <c r="H1631" i="16"/>
  <c r="E2017" i="16"/>
  <c r="L1454" i="16"/>
  <c r="E1414" i="16"/>
  <c r="E1274" i="16"/>
  <c r="H1274" i="16"/>
  <c r="E978" i="16"/>
  <c r="E2087" i="16"/>
  <c r="H2043" i="16"/>
  <c r="E1753" i="16"/>
  <c r="E822" i="16"/>
  <c r="E1775" i="16"/>
  <c r="E1848" i="16"/>
  <c r="E2094" i="16"/>
  <c r="H2094" i="16"/>
  <c r="E2510" i="16"/>
  <c r="E1430" i="16"/>
  <c r="H1430" i="16"/>
  <c r="E859" i="16"/>
  <c r="E518" i="16"/>
  <c r="E1694" i="16"/>
  <c r="H2251" i="16"/>
  <c r="E2858" i="16"/>
  <c r="E1789" i="16"/>
  <c r="E2604" i="16"/>
  <c r="E2806" i="16"/>
  <c r="E1428" i="16"/>
  <c r="E781" i="16"/>
  <c r="L304" i="16"/>
  <c r="F141" i="16"/>
  <c r="H2197" i="16"/>
  <c r="L1232" i="16"/>
  <c r="C296" i="16"/>
  <c r="J296" i="16" s="1"/>
  <c r="E1888" i="16"/>
  <c r="E2608" i="16"/>
  <c r="B16" i="16"/>
  <c r="C16" i="16" s="1"/>
  <c r="J16" i="16" s="1"/>
  <c r="D11" i="16"/>
  <c r="B11" i="16"/>
  <c r="I2866" i="16"/>
  <c r="E2866" i="16"/>
  <c r="G2866" i="16"/>
  <c r="B2863" i="16"/>
  <c r="C2863" i="16" s="1"/>
  <c r="J2863" i="16" s="1"/>
  <c r="G2859" i="16"/>
  <c r="B2859" i="16"/>
  <c r="D2859" i="16"/>
  <c r="D2800" i="16"/>
  <c r="B2800" i="16"/>
  <c r="I2800" i="16"/>
  <c r="E2797" i="16"/>
  <c r="G2797" i="16"/>
  <c r="D2797" i="16"/>
  <c r="D1097" i="16"/>
  <c r="B1097" i="16"/>
  <c r="G1097" i="16"/>
  <c r="E1097" i="16"/>
  <c r="G1079" i="16"/>
  <c r="D1079" i="16"/>
  <c r="E1079" i="16"/>
  <c r="E1071" i="16"/>
  <c r="B1067" i="16"/>
  <c r="D1067" i="16"/>
  <c r="G1057" i="16"/>
  <c r="D1057" i="16"/>
  <c r="B1057" i="16"/>
  <c r="G1054" i="16"/>
  <c r="D1054" i="16"/>
  <c r="D1051" i="16"/>
  <c r="G1051" i="16"/>
  <c r="E1051" i="16"/>
  <c r="D1048" i="16"/>
  <c r="B1048" i="16"/>
  <c r="E1048" i="16"/>
  <c r="G1044" i="16"/>
  <c r="D1044" i="16"/>
  <c r="I1044" i="16"/>
  <c r="B1044" i="16"/>
  <c r="C1044" i="16" s="1"/>
  <c r="J1044" i="16" s="1"/>
  <c r="H1044" i="16"/>
  <c r="E1044" i="16"/>
  <c r="D1041" i="16"/>
  <c r="G1041" i="16"/>
  <c r="B1041" i="16"/>
  <c r="C1041" i="16" s="1"/>
  <c r="J1041" i="16" s="1"/>
  <c r="E1041" i="16"/>
  <c r="B192" i="16"/>
  <c r="D192" i="16"/>
  <c r="G185" i="16"/>
  <c r="B181" i="16"/>
  <c r="C181" i="16" s="1"/>
  <c r="J181" i="16" s="1"/>
  <c r="G181" i="16"/>
  <c r="G166" i="16"/>
  <c r="D109" i="16"/>
  <c r="B109" i="16"/>
  <c r="C109" i="16" s="1"/>
  <c r="J109" i="16" s="1"/>
  <c r="G109" i="16"/>
  <c r="G56" i="16"/>
  <c r="D56" i="16"/>
  <c r="B56" i="16"/>
  <c r="C56" i="16" s="1"/>
  <c r="J56" i="16" s="1"/>
  <c r="D48" i="16"/>
  <c r="G48" i="16"/>
  <c r="B48" i="16"/>
  <c r="C48" i="16" s="1"/>
  <c r="J48" i="16" s="1"/>
  <c r="D44" i="16"/>
  <c r="B44" i="16"/>
  <c r="C44" i="16" s="1"/>
  <c r="J44" i="16" s="1"/>
  <c r="D166" i="16"/>
  <c r="B1079" i="16"/>
  <c r="D2863" i="16"/>
  <c r="H2866" i="16"/>
  <c r="D1036" i="16"/>
  <c r="D980" i="16"/>
  <c r="D973" i="16"/>
  <c r="G973" i="16"/>
  <c r="D969" i="16"/>
  <c r="I969" i="16"/>
  <c r="D384" i="16"/>
  <c r="B384" i="16"/>
  <c r="C384" i="16" s="1"/>
  <c r="J384" i="16" s="1"/>
  <c r="B381" i="16"/>
  <c r="D381" i="16"/>
  <c r="D377" i="16"/>
  <c r="G377" i="16"/>
  <c r="D357" i="16"/>
  <c r="G357" i="16"/>
  <c r="D2869" i="16"/>
  <c r="I2869" i="16"/>
  <c r="D2582" i="16"/>
  <c r="B2519" i="16"/>
  <c r="C2519" i="16" s="1"/>
  <c r="J2519" i="16" s="1"/>
  <c r="G2512" i="16"/>
  <c r="D2495" i="16"/>
  <c r="G2467" i="16"/>
  <c r="D2467" i="16"/>
  <c r="D2461" i="16"/>
  <c r="G2461" i="16"/>
  <c r="B2461" i="16"/>
  <c r="C2461" i="16" s="1"/>
  <c r="J2461" i="16" s="1"/>
  <c r="G2457" i="16"/>
  <c r="D2457" i="16"/>
  <c r="B2457" i="16"/>
  <c r="C2457" i="16" s="1"/>
  <c r="J2457" i="16" s="1"/>
  <c r="B2437" i="16"/>
  <c r="C2437" i="16" s="1"/>
  <c r="J2437" i="16" s="1"/>
  <c r="I2336" i="16"/>
  <c r="D2325" i="16"/>
  <c r="G2325" i="16"/>
  <c r="B2276" i="16"/>
  <c r="D2067" i="16"/>
  <c r="G2042" i="16"/>
  <c r="D2034" i="16"/>
  <c r="G2034" i="16"/>
  <c r="B2034" i="16"/>
  <c r="B2017" i="16"/>
  <c r="D2017" i="16"/>
  <c r="G2017" i="16"/>
  <c r="G2011" i="16"/>
  <c r="B2011" i="16"/>
  <c r="C2011" i="16" s="1"/>
  <c r="J2011" i="16" s="1"/>
  <c r="D1995" i="16"/>
  <c r="G1917" i="16"/>
  <c r="D1917" i="16"/>
  <c r="I1917" i="16"/>
  <c r="D1876" i="16"/>
  <c r="G1876" i="16"/>
  <c r="B1876" i="16"/>
  <c r="C1876" i="16" s="1"/>
  <c r="J1876" i="16" s="1"/>
  <c r="D1673" i="16"/>
  <c r="B1673" i="16"/>
  <c r="G1644" i="16"/>
  <c r="D1644" i="16"/>
  <c r="I1644" i="16"/>
  <c r="B1644" i="16"/>
  <c r="C1644" i="16" s="1"/>
  <c r="J1644" i="16" s="1"/>
  <c r="D1641" i="16"/>
  <c r="G1641" i="16"/>
  <c r="D1613" i="16"/>
  <c r="G1613" i="16"/>
  <c r="B1613" i="16"/>
  <c r="C1613" i="16" s="1"/>
  <c r="J1613" i="16" s="1"/>
  <c r="B1609" i="16"/>
  <c r="G1156" i="16"/>
  <c r="D1156" i="16"/>
  <c r="D1144" i="16"/>
  <c r="G1144" i="16"/>
  <c r="B1144" i="16"/>
  <c r="C1144" i="16" s="1"/>
  <c r="J1144" i="16" s="1"/>
  <c r="G1119" i="16"/>
  <c r="D1119" i="16"/>
  <c r="B1119" i="16"/>
  <c r="G1104" i="16"/>
  <c r="I1104" i="16"/>
  <c r="D1104" i="16"/>
  <c r="D396" i="16"/>
  <c r="B396" i="16"/>
  <c r="C396" i="16" s="1"/>
  <c r="J396" i="16" s="1"/>
  <c r="D393" i="16"/>
  <c r="B393" i="16"/>
  <c r="D361" i="16"/>
  <c r="B361" i="16"/>
  <c r="B330" i="16"/>
  <c r="C330" i="16" s="1"/>
  <c r="J330" i="16" s="1"/>
  <c r="D330" i="16"/>
  <c r="G300" i="16"/>
  <c r="G264" i="16"/>
  <c r="B2656" i="16"/>
  <c r="B2599" i="16"/>
  <c r="C2599" i="16" s="1"/>
  <c r="J2599" i="16" s="1"/>
  <c r="I2536" i="16"/>
  <c r="B2536" i="16"/>
  <c r="G2536" i="16"/>
  <c r="D2532" i="16"/>
  <c r="G2532" i="16"/>
  <c r="D2529" i="16"/>
  <c r="G2529" i="16"/>
  <c r="G2342" i="16"/>
  <c r="D2321" i="16"/>
  <c r="B2321" i="16"/>
  <c r="C2321" i="16" s="1"/>
  <c r="J2321" i="16" s="1"/>
  <c r="G2079" i="16"/>
  <c r="D2079" i="16"/>
  <c r="D2075" i="16"/>
  <c r="B2075" i="16"/>
  <c r="C2075" i="16" s="1"/>
  <c r="J2075" i="16" s="1"/>
  <c r="G1275" i="16"/>
  <c r="G1237" i="16"/>
  <c r="D1237" i="16"/>
  <c r="B1237" i="16"/>
  <c r="D1228" i="16"/>
  <c r="B1228" i="16"/>
  <c r="B1224" i="16"/>
  <c r="C1224" i="16" s="1"/>
  <c r="J1224" i="16" s="1"/>
  <c r="D1224" i="16"/>
  <c r="G1220" i="16"/>
  <c r="D1220" i="16"/>
  <c r="D1208" i="16"/>
  <c r="B1208" i="16"/>
  <c r="C1208" i="16" s="1"/>
  <c r="J1208" i="16" s="1"/>
  <c r="D964" i="16"/>
  <c r="G943" i="16"/>
  <c r="D943" i="16"/>
  <c r="G912" i="16"/>
  <c r="D912" i="16"/>
  <c r="G860" i="16"/>
  <c r="D860" i="16"/>
  <c r="B842" i="16"/>
  <c r="C842" i="16" s="1"/>
  <c r="J842" i="16" s="1"/>
  <c r="G550" i="16"/>
  <c r="D550" i="16"/>
  <c r="G535" i="16"/>
  <c r="D535" i="16"/>
  <c r="D509" i="16"/>
  <c r="G499" i="16"/>
  <c r="G469" i="16"/>
  <c r="D469" i="16"/>
  <c r="D444" i="16"/>
  <c r="D420" i="16"/>
  <c r="B420" i="16"/>
  <c r="C420" i="16" s="1"/>
  <c r="J420" i="16" s="1"/>
  <c r="D2981" i="16"/>
  <c r="I2981" i="16"/>
  <c r="D2944" i="16"/>
  <c r="B2916" i="16"/>
  <c r="G2916" i="16"/>
  <c r="G2851" i="16"/>
  <c r="D2851" i="16"/>
  <c r="G2744" i="16"/>
  <c r="D2744" i="16"/>
  <c r="G2711" i="16"/>
  <c r="G2604" i="16"/>
  <c r="G2548" i="16"/>
  <c r="D2548" i="16"/>
  <c r="D2304" i="16"/>
  <c r="D1929" i="16"/>
  <c r="D1775" i="16"/>
  <c r="D1763" i="16"/>
  <c r="D2787" i="16"/>
  <c r="I2787" i="16"/>
  <c r="D2781" i="16"/>
  <c r="D2755" i="16"/>
  <c r="D2404" i="16"/>
  <c r="G1972" i="16"/>
  <c r="D1851" i="16"/>
  <c r="G1851" i="16"/>
  <c r="D1834" i="16"/>
  <c r="I1828" i="16"/>
  <c r="D1828" i="16"/>
  <c r="G1811" i="16"/>
  <c r="G1117" i="16"/>
  <c r="D1100" i="16"/>
  <c r="G1100" i="16"/>
  <c r="G1076" i="16"/>
  <c r="D1076" i="16"/>
  <c r="D1039" i="16"/>
  <c r="D953" i="16"/>
  <c r="D928" i="16"/>
  <c r="G928" i="16"/>
  <c r="G916" i="16"/>
  <c r="D916" i="16"/>
  <c r="G904" i="16"/>
  <c r="D904" i="16"/>
  <c r="D885" i="16"/>
  <c r="D823" i="16"/>
  <c r="G823" i="16"/>
  <c r="D406" i="16"/>
  <c r="B328" i="16"/>
  <c r="C328" i="16" s="1"/>
  <c r="J328" i="16" s="1"/>
  <c r="D210" i="16"/>
  <c r="D160" i="16"/>
  <c r="G2987" i="16"/>
  <c r="D2987" i="16"/>
  <c r="D2717" i="16"/>
  <c r="G2707" i="16"/>
  <c r="G2556" i="16"/>
  <c r="D2556" i="16"/>
  <c r="G2399" i="16"/>
  <c r="D2251" i="16"/>
  <c r="D2231" i="16"/>
  <c r="G2171" i="16"/>
  <c r="D2171" i="16"/>
  <c r="G2131" i="16"/>
  <c r="G2091" i="16"/>
  <c r="D2091" i="16"/>
  <c r="D1598" i="16"/>
  <c r="D1519" i="16"/>
  <c r="G1507" i="16"/>
  <c r="D1359" i="16"/>
  <c r="G1351" i="16"/>
  <c r="D1351" i="16"/>
  <c r="D1295" i="16"/>
  <c r="G1295" i="16"/>
  <c r="G805" i="16"/>
  <c r="D805" i="16"/>
  <c r="D631" i="16"/>
  <c r="G631" i="16"/>
  <c r="G563" i="16"/>
  <c r="G2964" i="16"/>
  <c r="G2883" i="16"/>
  <c r="G2732" i="16"/>
  <c r="G2572" i="16"/>
  <c r="D2448" i="16"/>
  <c r="G2448" i="16"/>
  <c r="G2432" i="16"/>
  <c r="D2432" i="16"/>
  <c r="D2429" i="16"/>
  <c r="G2415" i="16"/>
  <c r="D2355" i="16"/>
  <c r="G2292" i="16"/>
  <c r="D2239" i="16"/>
  <c r="G2236" i="16"/>
  <c r="D2236" i="16"/>
  <c r="G2032" i="16"/>
  <c r="D2032" i="16"/>
  <c r="D1815" i="16"/>
  <c r="D1805" i="16"/>
  <c r="D1638" i="16"/>
  <c r="G1624" i="16"/>
  <c r="D1624" i="16"/>
  <c r="G1548" i="16"/>
  <c r="D1548" i="16"/>
  <c r="D1445" i="16"/>
  <c r="D1167" i="16"/>
  <c r="D1766" i="16"/>
  <c r="D922" i="16"/>
  <c r="D690" i="16"/>
  <c r="AB12" i="16"/>
  <c r="D12" i="16" s="1"/>
  <c r="G1849" i="16"/>
  <c r="D1318" i="16"/>
  <c r="G941" i="16"/>
  <c r="G337" i="16"/>
  <c r="D318" i="16"/>
  <c r="G732" i="16"/>
  <c r="D442" i="16"/>
  <c r="G869" i="16"/>
  <c r="I735" i="16"/>
  <c r="G610" i="16"/>
  <c r="D102" i="16"/>
  <c r="D34" i="16"/>
  <c r="D25" i="16"/>
  <c r="G2701" i="16"/>
  <c r="D2701" i="16"/>
  <c r="B2701" i="16"/>
  <c r="C2701" i="16" s="1"/>
  <c r="J2701" i="16" s="1"/>
  <c r="I2701" i="16"/>
  <c r="D2697" i="16"/>
  <c r="G2693" i="16"/>
  <c r="B2681" i="16"/>
  <c r="C2681" i="16" s="1"/>
  <c r="J2681" i="16" s="1"/>
  <c r="I2681" i="16"/>
  <c r="G2660" i="16"/>
  <c r="D2660" i="16"/>
  <c r="B2660" i="16"/>
  <c r="I2660" i="16"/>
  <c r="E2660" i="16"/>
  <c r="G2649" i="16"/>
  <c r="B2649" i="16"/>
  <c r="C2649" i="16" s="1"/>
  <c r="J2649" i="16" s="1"/>
  <c r="D2649" i="16"/>
  <c r="D2645" i="16"/>
  <c r="D2641" i="16"/>
  <c r="E2641" i="16"/>
  <c r="D2617" i="16"/>
  <c r="G2617" i="16"/>
  <c r="B2617" i="16"/>
  <c r="C2617" i="16" s="1"/>
  <c r="J2617" i="16" s="1"/>
  <c r="I2609" i="16"/>
  <c r="G2597" i="16"/>
  <c r="D2597" i="16"/>
  <c r="B2597" i="16"/>
  <c r="C2597" i="16" s="1"/>
  <c r="J2597" i="16" s="1"/>
  <c r="H2597" i="16"/>
  <c r="E2597" i="16"/>
  <c r="G2590" i="16"/>
  <c r="D2590" i="16"/>
  <c r="D2577" i="16"/>
  <c r="B2577" i="16"/>
  <c r="C2577" i="16" s="1"/>
  <c r="J2577" i="16" s="1"/>
  <c r="D2527" i="16"/>
  <c r="B2520" i="16"/>
  <c r="I2520" i="16"/>
  <c r="G2520" i="16"/>
  <c r="D2504" i="16"/>
  <c r="G2504" i="16"/>
  <c r="B2497" i="16"/>
  <c r="C2497" i="16" s="1"/>
  <c r="J2497" i="16" s="1"/>
  <c r="E2497" i="16"/>
  <c r="G2497" i="16"/>
  <c r="G2488" i="16"/>
  <c r="B2488" i="16"/>
  <c r="I2488" i="16"/>
  <c r="G2485" i="16"/>
  <c r="B2485" i="16"/>
  <c r="C2485" i="16" s="1"/>
  <c r="J2485" i="16" s="1"/>
  <c r="E2485" i="16"/>
  <c r="G2482" i="16"/>
  <c r="B2482" i="16"/>
  <c r="D2468" i="16"/>
  <c r="E2456" i="16"/>
  <c r="G2456" i="16"/>
  <c r="E2450" i="16"/>
  <c r="B2424" i="16"/>
  <c r="G2424" i="16"/>
  <c r="D2424" i="16"/>
  <c r="G2389" i="16"/>
  <c r="B2389" i="16"/>
  <c r="C2389" i="16" s="1"/>
  <c r="J2389" i="16" s="1"/>
  <c r="D2389" i="16"/>
  <c r="B2373" i="16"/>
  <c r="C2373" i="16" s="1"/>
  <c r="J2373" i="16" s="1"/>
  <c r="G2373" i="16"/>
  <c r="B2356" i="16"/>
  <c r="I2356" i="16"/>
  <c r="D2320" i="16"/>
  <c r="B2320" i="16"/>
  <c r="G2320" i="16"/>
  <c r="D2317" i="16"/>
  <c r="G2317" i="16"/>
  <c r="G2311" i="16"/>
  <c r="B2311" i="16"/>
  <c r="C2311" i="16" s="1"/>
  <c r="J2311" i="16" s="1"/>
  <c r="D2311" i="16"/>
  <c r="G2300" i="16"/>
  <c r="D2300" i="16"/>
  <c r="E2300" i="16"/>
  <c r="B2300" i="16"/>
  <c r="D2294" i="16"/>
  <c r="G2294" i="16"/>
  <c r="I2294" i="16"/>
  <c r="G2277" i="16"/>
  <c r="H2277" i="16"/>
  <c r="D2277" i="16"/>
  <c r="E2277" i="16"/>
  <c r="B2274" i="16"/>
  <c r="E2274" i="16"/>
  <c r="B2265" i="16"/>
  <c r="C2265" i="16" s="1"/>
  <c r="J2265" i="16" s="1"/>
  <c r="B2243" i="16"/>
  <c r="C2243" i="16" s="1"/>
  <c r="J2243" i="16" s="1"/>
  <c r="I2243" i="16"/>
  <c r="E2243" i="16"/>
  <c r="D2234" i="16"/>
  <c r="B2234" i="16"/>
  <c r="G2234" i="16"/>
  <c r="I2234" i="16"/>
  <c r="B2218" i="16"/>
  <c r="G2218" i="16"/>
  <c r="D2218" i="16"/>
  <c r="G2135" i="16"/>
  <c r="D2135" i="16"/>
  <c r="B2135" i="16"/>
  <c r="C2135" i="16" s="1"/>
  <c r="J2135" i="16" s="1"/>
  <c r="G2132" i="16"/>
  <c r="D2132" i="16"/>
  <c r="G2110" i="16"/>
  <c r="E2110" i="16"/>
  <c r="H2110" i="16"/>
  <c r="D2110" i="16"/>
  <c r="B2086" i="16"/>
  <c r="G2086" i="16"/>
  <c r="D2086" i="16"/>
  <c r="B2080" i="16"/>
  <c r="B2050" i="16"/>
  <c r="D2050" i="16"/>
  <c r="B2039" i="16"/>
  <c r="C2039" i="16" s="1"/>
  <c r="J2039" i="16" s="1"/>
  <c r="D2039" i="16"/>
  <c r="D2021" i="16"/>
  <c r="G2021" i="16"/>
  <c r="D1965" i="16"/>
  <c r="B1965" i="16"/>
  <c r="B1930" i="16"/>
  <c r="C1930" i="16" s="1"/>
  <c r="J1930" i="16" s="1"/>
  <c r="G1930" i="16"/>
  <c r="G1913" i="16"/>
  <c r="B1893" i="16"/>
  <c r="D1893" i="16"/>
  <c r="G1893" i="16"/>
  <c r="E1893" i="16"/>
  <c r="G1873" i="16"/>
  <c r="D1870" i="16"/>
  <c r="G1870" i="16"/>
  <c r="B1870" i="16"/>
  <c r="C1870" i="16" s="1"/>
  <c r="J1870" i="16" s="1"/>
  <c r="D1795" i="16"/>
  <c r="G1795" i="16"/>
  <c r="B1795" i="16"/>
  <c r="E1795" i="16"/>
  <c r="I1793" i="16"/>
  <c r="B1793" i="16"/>
  <c r="E1793" i="16"/>
  <c r="D1793" i="16"/>
  <c r="D1783" i="16"/>
  <c r="G1783" i="16"/>
  <c r="E1783" i="16"/>
  <c r="D1745" i="16"/>
  <c r="B1745" i="16"/>
  <c r="C1745" i="16" s="1"/>
  <c r="J1745" i="16" s="1"/>
  <c r="G1745" i="16"/>
  <c r="G1729" i="16"/>
  <c r="B1729" i="16"/>
  <c r="C1729" i="16" s="1"/>
  <c r="J1729" i="16" s="1"/>
  <c r="D1729" i="16"/>
  <c r="G1713" i="16"/>
  <c r="D1713" i="16"/>
  <c r="I1713" i="16"/>
  <c r="B1713" i="16"/>
  <c r="C1713" i="16" s="1"/>
  <c r="J1713" i="16" s="1"/>
  <c r="B1705" i="16"/>
  <c r="D1705" i="16"/>
  <c r="B1670" i="16"/>
  <c r="C1670" i="16" s="1"/>
  <c r="J1670" i="16" s="1"/>
  <c r="G1670" i="16"/>
  <c r="G1645" i="16"/>
  <c r="D1645" i="16"/>
  <c r="B1645" i="16"/>
  <c r="E1645" i="16"/>
  <c r="D1599" i="16"/>
  <c r="G1599" i="16"/>
  <c r="B1599" i="16"/>
  <c r="B1593" i="16"/>
  <c r="D1593" i="16"/>
  <c r="G1593" i="16"/>
  <c r="D1587" i="16"/>
  <c r="B1587" i="16"/>
  <c r="E1587" i="16"/>
  <c r="G1553" i="16"/>
  <c r="D1553" i="16"/>
  <c r="D1545" i="16"/>
  <c r="G1545" i="16"/>
  <c r="D1520" i="16"/>
  <c r="B1520" i="16"/>
  <c r="C1520" i="16" s="1"/>
  <c r="J1520" i="16" s="1"/>
  <c r="B1508" i="16"/>
  <c r="C1508" i="16" s="1"/>
  <c r="J1508" i="16" s="1"/>
  <c r="D1508" i="16"/>
  <c r="B1482" i="16"/>
  <c r="C1482" i="16" s="1"/>
  <c r="J1482" i="16" s="1"/>
  <c r="G1323" i="16"/>
  <c r="D1323" i="16"/>
  <c r="B1323" i="16"/>
  <c r="G1315" i="16"/>
  <c r="D1315" i="16"/>
  <c r="B1315" i="16"/>
  <c r="E1298" i="16"/>
  <c r="H1298" i="16"/>
  <c r="G1298" i="16"/>
  <c r="D1298" i="16"/>
  <c r="G1280" i="16"/>
  <c r="B1280" i="16"/>
  <c r="C1280" i="16" s="1"/>
  <c r="J1280" i="16" s="1"/>
  <c r="D1280" i="16"/>
  <c r="G1267" i="16"/>
  <c r="D1267" i="16"/>
  <c r="E1267" i="16"/>
  <c r="G1258" i="16"/>
  <c r="D1258" i="16"/>
  <c r="E1258" i="16"/>
  <c r="B1258" i="16"/>
  <c r="C1258" i="16" s="1"/>
  <c r="J1258" i="16" s="1"/>
  <c r="I1256" i="16"/>
  <c r="D1256" i="16"/>
  <c r="B1256" i="16"/>
  <c r="C1256" i="16" s="1"/>
  <c r="J1256" i="16" s="1"/>
  <c r="G1212" i="16"/>
  <c r="D1212" i="16"/>
  <c r="I1212" i="16"/>
  <c r="E1212" i="16"/>
  <c r="B1212" i="16"/>
  <c r="C1212" i="16" s="1"/>
  <c r="J1212" i="16" s="1"/>
  <c r="G1191" i="16"/>
  <c r="I1187" i="16"/>
  <c r="B1187" i="16"/>
  <c r="G1187" i="16"/>
  <c r="D1187" i="16"/>
  <c r="G1184" i="16"/>
  <c r="D1184" i="16"/>
  <c r="B1184" i="16"/>
  <c r="G1175" i="16"/>
  <c r="D1175" i="16"/>
  <c r="B1175" i="16"/>
  <c r="D1172" i="16"/>
  <c r="B1172" i="16"/>
  <c r="C1172" i="16" s="1"/>
  <c r="J1172" i="16" s="1"/>
  <c r="G1131" i="16"/>
  <c r="G1080" i="16"/>
  <c r="D1080" i="16"/>
  <c r="I1080" i="16"/>
  <c r="B1080" i="16"/>
  <c r="C1080" i="16" s="1"/>
  <c r="J1080" i="16" s="1"/>
  <c r="H1080" i="16"/>
  <c r="E1077" i="16"/>
  <c r="G1049" i="16"/>
  <c r="D1049" i="16"/>
  <c r="D1042" i="16"/>
  <c r="B1042" i="16"/>
  <c r="C1042" i="16" s="1"/>
  <c r="J1042" i="16" s="1"/>
  <c r="B1037" i="16"/>
  <c r="H1037" i="16"/>
  <c r="B977" i="16"/>
  <c r="C977" i="16" s="1"/>
  <c r="J977" i="16" s="1"/>
  <c r="I977" i="16"/>
  <c r="E977" i="16"/>
  <c r="D977" i="16"/>
  <c r="D965" i="16"/>
  <c r="B965" i="16"/>
  <c r="G965" i="16"/>
  <c r="G936" i="16"/>
  <c r="D936" i="16"/>
  <c r="B936" i="16"/>
  <c r="C936" i="16" s="1"/>
  <c r="J936" i="16" s="1"/>
  <c r="E936" i="16"/>
  <c r="B881" i="16"/>
  <c r="C881" i="16" s="1"/>
  <c r="J881" i="16" s="1"/>
  <c r="D881" i="16"/>
  <c r="I881" i="16"/>
  <c r="G866" i="16"/>
  <c r="B866" i="16"/>
  <c r="C866" i="16" s="1"/>
  <c r="J866" i="16" s="1"/>
  <c r="D866" i="16"/>
  <c r="I858" i="16"/>
  <c r="B855" i="16"/>
  <c r="C855" i="16" s="1"/>
  <c r="J855" i="16" s="1"/>
  <c r="D855" i="16"/>
  <c r="G852" i="16"/>
  <c r="I852" i="16"/>
  <c r="D852" i="16"/>
  <c r="B852" i="16"/>
  <c r="C852" i="16" s="1"/>
  <c r="J852" i="16" s="1"/>
  <c r="D849" i="16"/>
  <c r="D846" i="16"/>
  <c r="G846" i="16"/>
  <c r="B846" i="16"/>
  <c r="C846" i="16" s="1"/>
  <c r="J846" i="16" s="1"/>
  <c r="G829" i="16"/>
  <c r="D829" i="16"/>
  <c r="I829" i="16"/>
  <c r="B829" i="16"/>
  <c r="C829" i="16" s="1"/>
  <c r="J829" i="16" s="1"/>
  <c r="G820" i="16"/>
  <c r="B820" i="16"/>
  <c r="D820" i="16"/>
  <c r="E820" i="16"/>
  <c r="D812" i="16"/>
  <c r="I812" i="16"/>
  <c r="G796" i="16"/>
  <c r="B796" i="16"/>
  <c r="C796" i="16" s="1"/>
  <c r="J796" i="16" s="1"/>
  <c r="D796" i="16"/>
  <c r="D783" i="16"/>
  <c r="G783" i="16"/>
  <c r="G771" i="16"/>
  <c r="B771" i="16"/>
  <c r="D771" i="16"/>
  <c r="G763" i="16"/>
  <c r="B763" i="16"/>
  <c r="D763" i="16"/>
  <c r="G760" i="16"/>
  <c r="B760" i="16"/>
  <c r="C760" i="16" s="1"/>
  <c r="J760" i="16" s="1"/>
  <c r="D760" i="16"/>
  <c r="G751" i="16"/>
  <c r="B751" i="16"/>
  <c r="D748" i="16"/>
  <c r="G743" i="16"/>
  <c r="G707" i="16"/>
  <c r="B707" i="16"/>
  <c r="D707" i="16"/>
  <c r="E707" i="16"/>
  <c r="G698" i="16"/>
  <c r="H698" i="16"/>
  <c r="D698" i="16"/>
  <c r="B695" i="16"/>
  <c r="G655" i="16"/>
  <c r="D655" i="16"/>
  <c r="B655" i="16"/>
  <c r="G649" i="16"/>
  <c r="B649" i="16"/>
  <c r="D649" i="16"/>
  <c r="I649" i="16"/>
  <c r="D597" i="16"/>
  <c r="B597" i="16"/>
  <c r="G597" i="16"/>
  <c r="B594" i="16"/>
  <c r="C594" i="16" s="1"/>
  <c r="J594" i="16" s="1"/>
  <c r="D594" i="16"/>
  <c r="I594" i="16"/>
  <c r="G583" i="16"/>
  <c r="B583" i="16"/>
  <c r="G568" i="16"/>
  <c r="D568" i="16"/>
  <c r="B568" i="16"/>
  <c r="C568" i="16" s="1"/>
  <c r="J568" i="16" s="1"/>
  <c r="B542" i="16"/>
  <c r="C542" i="16" s="1"/>
  <c r="J542" i="16" s="1"/>
  <c r="D542" i="16"/>
  <c r="E542" i="16"/>
  <c r="G513" i="16"/>
  <c r="B513" i="16"/>
  <c r="G480" i="16"/>
  <c r="B480" i="16"/>
  <c r="C480" i="16" s="1"/>
  <c r="J480" i="16" s="1"/>
  <c r="B449" i="16"/>
  <c r="D449" i="16"/>
  <c r="I449" i="16"/>
  <c r="G449" i="16"/>
  <c r="B436" i="16"/>
  <c r="C436" i="16" s="1"/>
  <c r="J436" i="16" s="1"/>
  <c r="G436" i="16"/>
  <c r="D413" i="16"/>
  <c r="E413" i="16"/>
  <c r="H413" i="16"/>
  <c r="D390" i="16"/>
  <c r="B390" i="16"/>
  <c r="C390" i="16" s="1"/>
  <c r="J390" i="16" s="1"/>
  <c r="G390" i="16"/>
  <c r="B378" i="16"/>
  <c r="C378" i="16" s="1"/>
  <c r="J378" i="16" s="1"/>
  <c r="B372" i="16"/>
  <c r="C372" i="16" s="1"/>
  <c r="J372" i="16" s="1"/>
  <c r="B368" i="16"/>
  <c r="C368" i="16" s="1"/>
  <c r="J368" i="16" s="1"/>
  <c r="G364" i="16"/>
  <c r="D348" i="16"/>
  <c r="G348" i="16"/>
  <c r="B348" i="16"/>
  <c r="C348" i="16" s="1"/>
  <c r="J348" i="16" s="1"/>
  <c r="B344" i="16"/>
  <c r="C344" i="16" s="1"/>
  <c r="J344" i="16" s="1"/>
  <c r="G344" i="16"/>
  <c r="D344" i="16"/>
  <c r="D340" i="16"/>
  <c r="B340" i="16"/>
  <c r="C340" i="16" s="1"/>
  <c r="J340" i="16" s="1"/>
  <c r="G309" i="16"/>
  <c r="G305" i="16"/>
  <c r="D305" i="16"/>
  <c r="B298" i="16"/>
  <c r="C298" i="16" s="1"/>
  <c r="J298" i="16" s="1"/>
  <c r="D298" i="16"/>
  <c r="G294" i="16"/>
  <c r="B294" i="16"/>
  <c r="I294" i="16"/>
  <c r="B70" i="16"/>
  <c r="C70" i="16" s="1"/>
  <c r="J70" i="16" s="1"/>
  <c r="G70" i="16"/>
  <c r="D70" i="16"/>
  <c r="D65" i="16"/>
  <c r="G65" i="16"/>
  <c r="D52" i="16"/>
  <c r="G2080" i="16"/>
  <c r="G855" i="16"/>
  <c r="G977" i="16"/>
  <c r="G1037" i="16"/>
  <c r="G382" i="16"/>
  <c r="I815" i="16"/>
  <c r="G1306" i="16"/>
  <c r="G580" i="16"/>
  <c r="I2097" i="16"/>
  <c r="G2274" i="16"/>
  <c r="D2080" i="16"/>
  <c r="B1902" i="16"/>
  <c r="C1902" i="16" s="1"/>
  <c r="J1902" i="16" s="1"/>
  <c r="B1191" i="16"/>
  <c r="G2243" i="16"/>
  <c r="B2450" i="16"/>
  <c r="E2649" i="16"/>
  <c r="D2488" i="16"/>
  <c r="E305" i="16"/>
  <c r="D309" i="16"/>
  <c r="D372" i="16"/>
  <c r="G1256" i="16"/>
  <c r="G378" i="16"/>
  <c r="E846" i="16"/>
  <c r="H1745" i="16"/>
  <c r="D294" i="16"/>
  <c r="B2021" i="16"/>
  <c r="C2021" i="16" s="1"/>
  <c r="J2021" i="16" s="1"/>
  <c r="B783" i="16"/>
  <c r="B1541" i="16"/>
  <c r="G372" i="16"/>
  <c r="G849" i="16"/>
  <c r="D2356" i="16"/>
  <c r="D815" i="16"/>
  <c r="G858" i="16"/>
  <c r="B1276" i="16"/>
  <c r="C1276" i="16" s="1"/>
  <c r="J1276" i="16" s="1"/>
  <c r="B1736" i="16"/>
  <c r="G1736" i="16"/>
  <c r="I2497" i="16"/>
  <c r="B65" i="16"/>
  <c r="B580" i="16"/>
  <c r="C580" i="16" s="1"/>
  <c r="J580" i="16" s="1"/>
  <c r="B743" i="16"/>
  <c r="D2045" i="16"/>
  <c r="B2105" i="16"/>
  <c r="C2105" i="16" s="1"/>
  <c r="J2105" i="16" s="1"/>
  <c r="E583" i="16"/>
  <c r="B1169" i="16"/>
  <c r="I1172" i="16"/>
  <c r="G1077" i="16"/>
  <c r="D1902" i="16"/>
  <c r="D1191" i="16"/>
  <c r="D2637" i="16"/>
  <c r="H1276" i="16"/>
  <c r="D2681" i="16"/>
  <c r="G368" i="16"/>
  <c r="I1508" i="16"/>
  <c r="E1520" i="16"/>
  <c r="B2527" i="16"/>
  <c r="C2527" i="16" s="1"/>
  <c r="J2527" i="16" s="1"/>
  <c r="B849" i="16"/>
  <c r="C849" i="16" s="1"/>
  <c r="J849" i="16" s="1"/>
  <c r="E1280" i="16"/>
  <c r="H760" i="16"/>
  <c r="E1306" i="16"/>
  <c r="I524" i="16"/>
  <c r="B812" i="16"/>
  <c r="C812" i="16" s="1"/>
  <c r="J812" i="16" s="1"/>
  <c r="B2590" i="16"/>
  <c r="B2609" i="16"/>
  <c r="C2609" i="16" s="1"/>
  <c r="J2609" i="16" s="1"/>
  <c r="G2050" i="16"/>
  <c r="B2294" i="16"/>
  <c r="B2504" i="16"/>
  <c r="D751" i="16"/>
  <c r="E748" i="16"/>
  <c r="D1930" i="16"/>
  <c r="D858" i="16"/>
  <c r="D2456" i="16"/>
  <c r="G2045" i="16"/>
  <c r="G2097" i="16"/>
  <c r="E436" i="16"/>
  <c r="G881" i="16"/>
  <c r="D1670" i="16"/>
  <c r="B1077" i="16"/>
  <c r="C1077" i="16" s="1"/>
  <c r="J1077" i="16" s="1"/>
  <c r="D2485" i="16"/>
  <c r="B1783" i="16"/>
  <c r="C1783" i="16" s="1"/>
  <c r="J1783" i="16" s="1"/>
  <c r="D743" i="16"/>
  <c r="H852" i="16"/>
  <c r="E2234" i="16"/>
  <c r="G1508" i="16"/>
  <c r="G1520" i="16"/>
  <c r="D2373" i="16"/>
  <c r="G2527" i="16"/>
  <c r="D695" i="16"/>
  <c r="E698" i="16"/>
  <c r="G594" i="16"/>
  <c r="B2110" i="16"/>
  <c r="B1049" i="16"/>
  <c r="B52" i="16"/>
  <c r="C52" i="16" s="1"/>
  <c r="J52" i="16" s="1"/>
  <c r="D1541" i="16"/>
  <c r="D1169" i="16"/>
  <c r="G2356" i="16"/>
  <c r="D382" i="16"/>
  <c r="G1276" i="16"/>
  <c r="B1306" i="16"/>
  <c r="C1306" i="16" s="1"/>
  <c r="J1306" i="16" s="1"/>
  <c r="D1698" i="16"/>
  <c r="B1698" i="16"/>
  <c r="B2317" i="16"/>
  <c r="C2317" i="16" s="1"/>
  <c r="J2317" i="16" s="1"/>
  <c r="D2497" i="16"/>
  <c r="D2520" i="16"/>
  <c r="I65" i="16"/>
  <c r="I1705" i="16"/>
  <c r="B2097" i="16"/>
  <c r="C2097" i="16" s="1"/>
  <c r="J2097" i="16" s="1"/>
  <c r="G2105" i="16"/>
  <c r="D2105" i="16"/>
  <c r="E2637" i="16"/>
  <c r="G748" i="16"/>
  <c r="I1169" i="16"/>
  <c r="B1873" i="16"/>
  <c r="G1902" i="16"/>
  <c r="B2132" i="16"/>
  <c r="G2450" i="16"/>
  <c r="B2637" i="16"/>
  <c r="C2637" i="16" s="1"/>
  <c r="J2637" i="16" s="1"/>
  <c r="E1049" i="16"/>
  <c r="E2080" i="16"/>
  <c r="B305" i="16"/>
  <c r="B309" i="16"/>
  <c r="D480" i="16"/>
  <c r="B1553" i="16"/>
  <c r="D436" i="16"/>
  <c r="D1131" i="16"/>
  <c r="D378" i="16"/>
  <c r="D513" i="16"/>
  <c r="E760" i="16"/>
  <c r="E1698" i="16"/>
  <c r="G413" i="16"/>
  <c r="G340" i="16"/>
  <c r="G542" i="16"/>
  <c r="G1587" i="16"/>
  <c r="B858" i="16"/>
  <c r="C858" i="16" s="1"/>
  <c r="J858" i="16" s="1"/>
  <c r="G1965" i="16"/>
  <c r="B1545" i="16"/>
  <c r="G2681" i="16"/>
  <c r="B413" i="16"/>
  <c r="D2877" i="16"/>
  <c r="G2877" i="16"/>
  <c r="G2873" i="16"/>
  <c r="B2873" i="16"/>
  <c r="C2873" i="16" s="1"/>
  <c r="J2873" i="16" s="1"/>
  <c r="D2873" i="16"/>
  <c r="D2864" i="16"/>
  <c r="I2864" i="16"/>
  <c r="B2848" i="16"/>
  <c r="D2848" i="16"/>
  <c r="G2834" i="16"/>
  <c r="G2807" i="16"/>
  <c r="B2807" i="16"/>
  <c r="C2807" i="16" s="1"/>
  <c r="J2807" i="16" s="1"/>
  <c r="G2803" i="16"/>
  <c r="B2791" i="16"/>
  <c r="C2791" i="16" s="1"/>
  <c r="J2791" i="16" s="1"/>
  <c r="D2791" i="16"/>
  <c r="B2782" i="16"/>
  <c r="D2782" i="16"/>
  <c r="D2769" i="16"/>
  <c r="D2763" i="16"/>
  <c r="B2763" i="16"/>
  <c r="C2763" i="16" s="1"/>
  <c r="J2763" i="16" s="1"/>
  <c r="G2718" i="16"/>
  <c r="B2703" i="16"/>
  <c r="C2703" i="16" s="1"/>
  <c r="J2703" i="16" s="1"/>
  <c r="G2703" i="16"/>
  <c r="I2703" i="16"/>
  <c r="G2675" i="16"/>
  <c r="D2675" i="16"/>
  <c r="G2666" i="16"/>
  <c r="G3005" i="16"/>
  <c r="D3005" i="16"/>
  <c r="B3005" i="16"/>
  <c r="C3005" i="16" s="1"/>
  <c r="J3005" i="16" s="1"/>
  <c r="D2995" i="16"/>
  <c r="G2991" i="16"/>
  <c r="B2986" i="16"/>
  <c r="C2986" i="16" s="1"/>
  <c r="J2986" i="16" s="1"/>
  <c r="B2955" i="16"/>
  <c r="D2932" i="16"/>
  <c r="G2912" i="16"/>
  <c r="D2912" i="16"/>
  <c r="B2900" i="16"/>
  <c r="G2900" i="16"/>
  <c r="D2891" i="16"/>
  <c r="B2891" i="16"/>
  <c r="G2923" i="16"/>
  <c r="D2923" i="16"/>
  <c r="I2923" i="16"/>
  <c r="D2901" i="16"/>
  <c r="G2901" i="16"/>
  <c r="D2892" i="16"/>
  <c r="D2861" i="16"/>
  <c r="G2861" i="16"/>
  <c r="I2828" i="16"/>
  <c r="D2808" i="16"/>
  <c r="B2808" i="16"/>
  <c r="D2804" i="16"/>
  <c r="B2804" i="16"/>
  <c r="B2788" i="16"/>
  <c r="G2788" i="16"/>
  <c r="G2757" i="16"/>
  <c r="D2729" i="16"/>
  <c r="I2729" i="16"/>
  <c r="B2696" i="16"/>
  <c r="G2663" i="16"/>
  <c r="D2663" i="16"/>
  <c r="I2663" i="16"/>
  <c r="G2659" i="16"/>
  <c r="D2636" i="16"/>
  <c r="D2619" i="16"/>
  <c r="G2568" i="16"/>
  <c r="B2568" i="16"/>
  <c r="B2539" i="16"/>
  <c r="C2539" i="16" s="1"/>
  <c r="J2539" i="16" s="1"/>
  <c r="G2516" i="16"/>
  <c r="D2516" i="16"/>
  <c r="B2507" i="16"/>
  <c r="C2507" i="16" s="1"/>
  <c r="J2507" i="16" s="1"/>
  <c r="G2507" i="16"/>
  <c r="D2441" i="16"/>
  <c r="D2413" i="16"/>
  <c r="G2268" i="16"/>
  <c r="D2220" i="16"/>
  <c r="I2188" i="16"/>
  <c r="D2167" i="16"/>
  <c r="B2032" i="16"/>
  <c r="D2011" i="16"/>
  <c r="G2004" i="16"/>
  <c r="D1976" i="16"/>
  <c r="B1976" i="16"/>
  <c r="C1976" i="16" s="1"/>
  <c r="J1976" i="16" s="1"/>
  <c r="D1969" i="16"/>
  <c r="G1831" i="16"/>
  <c r="D1831" i="16"/>
  <c r="B1831" i="16"/>
  <c r="G1809" i="16"/>
  <c r="D1771" i="16"/>
  <c r="I1657" i="16"/>
  <c r="D1654" i="16"/>
  <c r="G1647" i="16"/>
  <c r="D1647" i="16"/>
  <c r="I1625" i="16"/>
  <c r="G1576" i="16"/>
  <c r="D1576" i="16"/>
  <c r="D1564" i="16"/>
  <c r="B1564" i="16"/>
  <c r="C1564" i="16" s="1"/>
  <c r="J1564" i="16" s="1"/>
  <c r="D1535" i="16"/>
  <c r="I1535" i="16"/>
  <c r="G1515" i="16"/>
  <c r="D1504" i="16"/>
  <c r="B1504" i="16"/>
  <c r="C1504" i="16" s="1"/>
  <c r="J1504" i="16" s="1"/>
  <c r="D2694" i="16"/>
  <c r="D2665" i="16"/>
  <c r="D3003" i="16"/>
  <c r="D2939" i="16"/>
  <c r="G2931" i="16"/>
  <c r="G2740" i="16"/>
  <c r="D2713" i="16"/>
  <c r="G2624" i="16"/>
  <c r="G2480" i="16"/>
  <c r="D2480" i="16"/>
  <c r="G2443" i="16"/>
  <c r="D2298" i="16"/>
  <c r="D2241" i="16"/>
  <c r="G2075" i="16"/>
  <c r="D1938" i="16"/>
  <c r="G1916" i="16"/>
  <c r="G1884" i="16"/>
  <c r="G1743" i="16"/>
  <c r="G1707" i="16"/>
  <c r="D1637" i="16"/>
  <c r="G2796" i="16"/>
  <c r="D2789" i="16"/>
  <c r="D2780" i="16"/>
  <c r="D2736" i="16"/>
  <c r="G2679" i="16"/>
  <c r="G2607" i="16"/>
  <c r="G2535" i="16"/>
  <c r="D2445" i="16"/>
  <c r="G2207" i="16"/>
  <c r="G2036" i="16"/>
  <c r="G1940" i="16"/>
  <c r="G1920" i="16"/>
  <c r="G1681" i="16"/>
  <c r="G1585" i="16"/>
  <c r="D1502" i="16"/>
  <c r="D2621" i="16"/>
  <c r="D2498" i="16"/>
  <c r="G2396" i="16"/>
  <c r="G2028" i="16"/>
  <c r="D1534" i="16"/>
  <c r="G1649" i="16"/>
  <c r="G1299" i="16"/>
  <c r="G794" i="16"/>
  <c r="G693" i="16"/>
  <c r="G625" i="16"/>
  <c r="D618" i="16"/>
  <c r="I466" i="16"/>
  <c r="D282" i="16"/>
  <c r="D1946" i="16"/>
  <c r="G1397" i="16"/>
  <c r="G1373" i="16"/>
  <c r="G557" i="16"/>
  <c r="G1286" i="16"/>
  <c r="I599" i="16"/>
  <c r="G1197" i="16"/>
  <c r="D310" i="16"/>
  <c r="D1266" i="16"/>
  <c r="D1190" i="16"/>
  <c r="G742" i="16"/>
  <c r="G393" i="16"/>
  <c r="E757" i="16"/>
  <c r="E1059" i="16"/>
  <c r="E1132" i="16"/>
  <c r="E814" i="16"/>
  <c r="H1593" i="16"/>
  <c r="E2424" i="16"/>
  <c r="E597" i="16"/>
  <c r="E830" i="16"/>
  <c r="E2205" i="16"/>
  <c r="E2267" i="16"/>
  <c r="E824" i="16"/>
  <c r="E2245" i="16"/>
  <c r="H2403" i="16"/>
  <c r="E1000" i="16"/>
  <c r="E1941" i="16"/>
  <c r="H2346" i="16"/>
  <c r="E1605" i="16"/>
  <c r="H702" i="16"/>
  <c r="E2036" i="16"/>
  <c r="E2843" i="16"/>
  <c r="E1752" i="16"/>
  <c r="H2144" i="16"/>
  <c r="E301" i="16"/>
  <c r="E722" i="16"/>
  <c r="E282" i="16"/>
  <c r="E868" i="16"/>
  <c r="E815" i="16"/>
  <c r="H2317" i="16"/>
  <c r="E2330" i="16"/>
  <c r="E1799" i="16"/>
  <c r="E2829" i="16"/>
  <c r="H1853" i="16"/>
  <c r="E1145" i="16"/>
  <c r="H2538" i="16"/>
  <c r="E1366" i="16"/>
  <c r="E759" i="16"/>
  <c r="E726" i="16"/>
  <c r="E706" i="16"/>
  <c r="E804" i="16"/>
  <c r="E2723" i="16"/>
  <c r="E2482" i="16"/>
  <c r="H2577" i="16"/>
  <c r="E2577" i="16"/>
  <c r="E266" i="16"/>
  <c r="E1896" i="16"/>
  <c r="E430" i="16"/>
  <c r="E2808" i="16"/>
  <c r="E1124" i="16"/>
  <c r="E880" i="16"/>
  <c r="E510" i="16"/>
  <c r="E1524" i="16"/>
  <c r="E1889" i="16"/>
  <c r="H344" i="16"/>
  <c r="E2904" i="16"/>
  <c r="E1207" i="16"/>
  <c r="E1749" i="16"/>
  <c r="E2486" i="16"/>
  <c r="E1569" i="16"/>
  <c r="E1256" i="16"/>
  <c r="E1311" i="16"/>
  <c r="E2992" i="16"/>
  <c r="H2407" i="16"/>
  <c r="E2407" i="16"/>
  <c r="E625" i="16"/>
  <c r="H2638" i="16"/>
  <c r="E2638" i="16"/>
  <c r="E974" i="16"/>
  <c r="E1680" i="16"/>
  <c r="H1581" i="16"/>
  <c r="E1581" i="16"/>
  <c r="E1219" i="16"/>
  <c r="H2715" i="16"/>
  <c r="E2715" i="16"/>
  <c r="E2301" i="16"/>
  <c r="H1386" i="16"/>
  <c r="E1386" i="16"/>
  <c r="E1200" i="16"/>
  <c r="H526" i="16"/>
  <c r="E526" i="16"/>
  <c r="E855" i="16"/>
  <c r="E2623" i="16"/>
  <c r="E1627" i="16"/>
  <c r="H1725" i="16"/>
  <c r="E1725" i="16"/>
  <c r="E1431" i="16"/>
  <c r="E113" i="16"/>
  <c r="E2292" i="16"/>
  <c r="E1032" i="16"/>
  <c r="E1504" i="16"/>
  <c r="E1460" i="16"/>
  <c r="H952" i="16"/>
  <c r="E952" i="16"/>
  <c r="H1347" i="16"/>
  <c r="E1347" i="16"/>
  <c r="E805" i="16"/>
  <c r="H568" i="16"/>
  <c r="E2912" i="16"/>
  <c r="H2678" i="16"/>
  <c r="E1164" i="16"/>
  <c r="H678" i="16"/>
  <c r="E718" i="16"/>
  <c r="E1825" i="16"/>
  <c r="E1321" i="16"/>
  <c r="E1297" i="16"/>
  <c r="E1453" i="16"/>
  <c r="H2319" i="16"/>
  <c r="E2319" i="16"/>
  <c r="E1729" i="16"/>
  <c r="E829" i="16"/>
  <c r="E1067" i="16"/>
  <c r="E906" i="16"/>
  <c r="E991" i="16"/>
  <c r="H574" i="16"/>
  <c r="E2199" i="16"/>
  <c r="E528" i="16"/>
  <c r="E1432" i="16"/>
  <c r="E1586" i="16"/>
  <c r="E951" i="16"/>
  <c r="H1983" i="16"/>
  <c r="E1496" i="16"/>
  <c r="H1709" i="16"/>
  <c r="E249" i="16"/>
  <c r="E2534" i="16"/>
  <c r="E792" i="16"/>
  <c r="E1897" i="16"/>
  <c r="E2167" i="16"/>
  <c r="E1614" i="16"/>
  <c r="E1602" i="16"/>
  <c r="E1103" i="16"/>
  <c r="E973" i="16"/>
  <c r="E1122" i="16"/>
  <c r="H986" i="16"/>
  <c r="E1744" i="16"/>
  <c r="E1458" i="16"/>
  <c r="E740" i="16"/>
  <c r="H492" i="16"/>
  <c r="E840" i="16"/>
  <c r="E1701" i="16"/>
  <c r="E1837" i="16"/>
  <c r="E883" i="16"/>
  <c r="E2627" i="16"/>
  <c r="H2627" i="16"/>
  <c r="E390" i="16"/>
  <c r="H1829" i="16"/>
  <c r="E457" i="16"/>
  <c r="H939" i="16"/>
  <c r="E1638" i="16"/>
  <c r="E1301" i="16"/>
  <c r="E2777" i="16"/>
  <c r="E797" i="16"/>
  <c r="E1880" i="16"/>
  <c r="E1693" i="16"/>
  <c r="E892" i="16"/>
  <c r="E1204" i="16"/>
  <c r="H1204" i="16"/>
  <c r="E992" i="16"/>
  <c r="E932" i="16"/>
  <c r="E872" i="16"/>
  <c r="E694" i="16"/>
  <c r="E2304" i="16"/>
  <c r="E1128" i="16"/>
  <c r="E848" i="16"/>
  <c r="E734" i="16"/>
  <c r="H734" i="16"/>
  <c r="E498" i="16"/>
  <c r="E1599" i="16"/>
  <c r="E1870" i="16"/>
  <c r="E2590" i="16"/>
  <c r="E823" i="16"/>
  <c r="E1354" i="16"/>
  <c r="E1140" i="16"/>
  <c r="E1505" i="16"/>
  <c r="E2825" i="16"/>
  <c r="E971" i="16"/>
  <c r="H1119" i="16"/>
  <c r="E2880" i="16"/>
  <c r="E1237" i="16"/>
  <c r="E2900" i="16"/>
  <c r="H1874" i="16"/>
  <c r="E512" i="16"/>
  <c r="E1972" i="16"/>
  <c r="E904" i="16"/>
  <c r="E1950" i="16"/>
  <c r="E316" i="16"/>
  <c r="H1040" i="16"/>
  <c r="E1488" i="16"/>
  <c r="E981" i="16"/>
  <c r="E900" i="16"/>
  <c r="E2951" i="16"/>
  <c r="H2901" i="16"/>
  <c r="E2516" i="16"/>
  <c r="E2084" i="16"/>
  <c r="E610" i="16"/>
  <c r="E1976" i="16"/>
  <c r="E253" i="16"/>
  <c r="H808" i="16"/>
  <c r="E987" i="16"/>
  <c r="E421" i="16"/>
  <c r="E1649" i="16"/>
  <c r="E2196" i="16"/>
  <c r="E1669" i="16"/>
  <c r="E2219" i="16"/>
  <c r="E1868" i="16"/>
  <c r="E353" i="16"/>
  <c r="E572" i="16"/>
  <c r="E345" i="16"/>
  <c r="E1813" i="16"/>
  <c r="E1477" i="16"/>
  <c r="E1236" i="16"/>
  <c r="E332" i="16"/>
  <c r="E2791" i="16"/>
  <c r="H1948" i="16"/>
  <c r="E1811" i="16"/>
  <c r="E532" i="16"/>
  <c r="E1960" i="16"/>
  <c r="E1466" i="16"/>
  <c r="E2885" i="16"/>
  <c r="E948" i="16"/>
  <c r="E2927" i="16"/>
  <c r="E1476" i="16"/>
  <c r="E1472" i="16"/>
  <c r="H2605" i="16"/>
  <c r="E674" i="16"/>
  <c r="H1020" i="16"/>
  <c r="E1020" i="16"/>
  <c r="E1834" i="16"/>
  <c r="H1456" i="16"/>
  <c r="E1456" i="16"/>
  <c r="E578" i="16"/>
  <c r="E471" i="16"/>
  <c r="E980" i="16"/>
  <c r="H622" i="16"/>
  <c r="E622" i="16"/>
  <c r="E491" i="16"/>
  <c r="E2980" i="16"/>
  <c r="H1784" i="16"/>
  <c r="E1095" i="16"/>
  <c r="H1630" i="16"/>
  <c r="E1157" i="16"/>
  <c r="H342" i="16"/>
  <c r="E1184" i="16"/>
  <c r="H1187" i="16"/>
  <c r="E1323" i="16"/>
  <c r="H1396" i="16"/>
  <c r="E2793" i="16"/>
  <c r="H2663" i="16"/>
  <c r="E2974" i="16"/>
  <c r="E983" i="16"/>
  <c r="E2106" i="16"/>
  <c r="H1310" i="16"/>
  <c r="E2250" i="16"/>
  <c r="E949" i="16"/>
  <c r="H2380" i="16"/>
  <c r="E2064" i="16"/>
  <c r="H1043" i="16"/>
  <c r="E406" i="16"/>
  <c r="H1912" i="16"/>
  <c r="E856" i="16"/>
  <c r="E558" i="16"/>
  <c r="E257" i="16"/>
  <c r="E762" i="16"/>
  <c r="E2005" i="16"/>
  <c r="E984" i="16"/>
  <c r="H984" i="16"/>
  <c r="E530" i="16"/>
  <c r="E479" i="16"/>
  <c r="E426" i="16"/>
  <c r="E1089" i="16"/>
  <c r="H2028" i="16"/>
  <c r="E801" i="16"/>
  <c r="E2878" i="16"/>
  <c r="H2878" i="16"/>
  <c r="E2786" i="16"/>
  <c r="E1526" i="16"/>
  <c r="E1183" i="16"/>
  <c r="H1183" i="16"/>
  <c r="E1932" i="16"/>
  <c r="E1637" i="16"/>
  <c r="E2854" i="16"/>
  <c r="H2854" i="16"/>
  <c r="E2814" i="16"/>
  <c r="E2632" i="16"/>
  <c r="E1884" i="16"/>
  <c r="E2296" i="16"/>
  <c r="E2076" i="16"/>
  <c r="E466" i="16"/>
  <c r="H466" i="16"/>
  <c r="E1057" i="16"/>
  <c r="E564" i="16"/>
  <c r="E1135" i="16"/>
  <c r="E2155" i="16"/>
  <c r="E683" i="16"/>
  <c r="E1285" i="16"/>
  <c r="H1073" i="16"/>
  <c r="E1905" i="16"/>
  <c r="E1872" i="16"/>
  <c r="E667" i="16"/>
  <c r="E935" i="16"/>
  <c r="E2972" i="16"/>
  <c r="E891" i="16"/>
  <c r="H1515" i="16"/>
  <c r="E1169" i="16"/>
  <c r="E294" i="16"/>
  <c r="H783" i="16"/>
  <c r="E1705" i="16"/>
  <c r="H1307" i="16"/>
  <c r="E541" i="16"/>
  <c r="E1203" i="16"/>
  <c r="H2646" i="16"/>
  <c r="E1957" i="16"/>
  <c r="E1924" i="16"/>
  <c r="E1946" i="16"/>
  <c r="E265" i="16"/>
  <c r="E1747" i="16"/>
  <c r="E442" i="16"/>
  <c r="E285" i="16"/>
  <c r="E1442" i="16"/>
  <c r="E481" i="16"/>
  <c r="E2713" i="16"/>
  <c r="E2657" i="16"/>
  <c r="E2116" i="16"/>
  <c r="E1865" i="16"/>
  <c r="E1398" i="16"/>
  <c r="E2626" i="16"/>
  <c r="E998" i="16"/>
  <c r="E2271" i="16"/>
  <c r="E1805" i="16"/>
  <c r="E731" i="16"/>
  <c r="E817" i="16"/>
  <c r="E1436" i="16"/>
  <c r="H1107" i="16"/>
  <c r="E328" i="16"/>
  <c r="E1964" i="16"/>
  <c r="H1034" i="16"/>
  <c r="E2191" i="16"/>
  <c r="E1486" i="16"/>
  <c r="E784" i="16"/>
  <c r="E2072" i="16"/>
  <c r="E2012" i="16"/>
  <c r="E2822" i="16"/>
  <c r="E895" i="16"/>
  <c r="E2086" i="16"/>
  <c r="H418" i="16"/>
  <c r="E1621" i="16"/>
  <c r="E281" i="16"/>
  <c r="E556" i="16"/>
  <c r="E1736" i="16"/>
  <c r="E901" i="16"/>
  <c r="E918" i="16"/>
  <c r="E2820" i="16"/>
  <c r="E780" i="16"/>
  <c r="E1864" i="16"/>
  <c r="E1502" i="16"/>
  <c r="E647" i="16"/>
  <c r="E1887" i="16"/>
  <c r="E1685" i="16"/>
  <c r="H2813" i="16"/>
  <c r="E356" i="16"/>
  <c r="E2616" i="16"/>
  <c r="H2616" i="16"/>
  <c r="E2588" i="16"/>
  <c r="E2177" i="16"/>
  <c r="E1243" i="16"/>
  <c r="E545" i="16"/>
  <c r="E517" i="16"/>
  <c r="H517" i="16"/>
  <c r="E871" i="16"/>
  <c r="E1259" i="16"/>
  <c r="E1573" i="16"/>
  <c r="E1624" i="16"/>
  <c r="E1322" i="16"/>
  <c r="E2398" i="16"/>
  <c r="H2398" i="16"/>
  <c r="E2032" i="16"/>
  <c r="E1916" i="16"/>
  <c r="H1916" i="16"/>
  <c r="E1904" i="16"/>
  <c r="E1499" i="16"/>
  <c r="E1111" i="16"/>
  <c r="E915" i="16"/>
  <c r="E899" i="16"/>
  <c r="E288" i="16"/>
  <c r="E3006" i="16"/>
  <c r="H3006" i="16"/>
  <c r="E2426" i="16"/>
  <c r="E1801" i="16"/>
  <c r="E1748" i="16"/>
  <c r="E1708" i="16"/>
  <c r="E1286" i="16"/>
  <c r="E1186" i="16"/>
  <c r="E250" i="16"/>
  <c r="E516" i="16"/>
  <c r="H516" i="16"/>
  <c r="E1833" i="16"/>
  <c r="E1861" i="16"/>
  <c r="E1437" i="16"/>
  <c r="E1377" i="16"/>
  <c r="E1313" i="16"/>
  <c r="E1309" i="16"/>
  <c r="E270" i="16"/>
  <c r="E1427" i="16"/>
  <c r="E1149" i="16"/>
  <c r="E2408" i="16"/>
  <c r="E2071" i="16"/>
  <c r="E1595" i="16"/>
  <c r="E933" i="16"/>
  <c r="H1869" i="16"/>
  <c r="E360" i="16"/>
  <c r="E2159" i="16"/>
  <c r="H2148" i="16"/>
  <c r="E1017" i="16"/>
  <c r="E2801" i="16"/>
  <c r="E252" i="16"/>
  <c r="E1269" i="16"/>
  <c r="E2987" i="16"/>
  <c r="E2614" i="16"/>
  <c r="E1596" i="16"/>
  <c r="H1211" i="16"/>
  <c r="E2988" i="16"/>
  <c r="E1270" i="16"/>
  <c r="H1580" i="16"/>
  <c r="E1580" i="16"/>
  <c r="E2211" i="16"/>
  <c r="E1892" i="16"/>
  <c r="E1777" i="16"/>
  <c r="E1757" i="16"/>
  <c r="H1215" i="16"/>
  <c r="E1215" i="16"/>
  <c r="E785" i="16"/>
  <c r="E557" i="16"/>
  <c r="E462" i="16"/>
  <c r="E297" i="16"/>
  <c r="E1576" i="16"/>
  <c r="H1907" i="16"/>
  <c r="E1907" i="16"/>
  <c r="E1899" i="16"/>
  <c r="E1086" i="16"/>
  <c r="H1038" i="16"/>
  <c r="E1038" i="16"/>
  <c r="E970" i="16"/>
  <c r="H736" i="16"/>
  <c r="E736" i="16"/>
  <c r="E290" i="16"/>
  <c r="E1381" i="16"/>
  <c r="E1349" i="16"/>
  <c r="E621" i="16"/>
  <c r="H629" i="16"/>
  <c r="E1648" i="16"/>
  <c r="E1935" i="16"/>
  <c r="E1208" i="16"/>
  <c r="E2639" i="16"/>
  <c r="H2462" i="16"/>
  <c r="E2145" i="16"/>
  <c r="E458" i="16"/>
  <c r="E1636" i="16"/>
  <c r="E1536" i="16"/>
  <c r="E1697" i="16"/>
  <c r="E1585" i="16"/>
  <c r="E1549" i="16"/>
  <c r="E1507" i="16"/>
  <c r="E1227" i="16"/>
  <c r="E1195" i="16"/>
  <c r="E999" i="16"/>
  <c r="H999" i="16"/>
  <c r="E903" i="16"/>
  <c r="E312" i="16"/>
  <c r="H312" i="16"/>
  <c r="E1342" i="16"/>
  <c r="H1342" i="16"/>
  <c r="E2661" i="16"/>
  <c r="E1668" i="16"/>
  <c r="E2959" i="16"/>
  <c r="E2246" i="16"/>
  <c r="H2246" i="16"/>
  <c r="E1927" i="16"/>
  <c r="E1592" i="16"/>
  <c r="E1481" i="16"/>
  <c r="H1481" i="16"/>
  <c r="E1369" i="16"/>
  <c r="E1353" i="16"/>
  <c r="E1317" i="16"/>
  <c r="E349" i="16"/>
  <c r="E392" i="16"/>
  <c r="E839" i="16"/>
  <c r="E372" i="16"/>
  <c r="H2294" i="16"/>
  <c r="E2451" i="16"/>
  <c r="H1093" i="16"/>
  <c r="E2888" i="16"/>
  <c r="E2390" i="16"/>
  <c r="H1473" i="16"/>
  <c r="E2204" i="16"/>
  <c r="E1618" i="16"/>
  <c r="H907" i="16"/>
  <c r="E433" i="16"/>
  <c r="H1142" i="16"/>
  <c r="E1082" i="16"/>
  <c r="E374" i="16"/>
  <c r="E875" i="16"/>
  <c r="H1944" i="16"/>
  <c r="E1944" i="16"/>
  <c r="E1786" i="16"/>
  <c r="E2601" i="16"/>
  <c r="E2051" i="16"/>
  <c r="E2019" i="16"/>
  <c r="E1785" i="16"/>
  <c r="E1604" i="16"/>
  <c r="E1568" i="16"/>
  <c r="H1062" i="16"/>
  <c r="E1062" i="16"/>
  <c r="E441" i="16"/>
  <c r="H1385" i="16"/>
  <c r="E1385" i="16"/>
  <c r="H1578" i="16"/>
  <c r="E690" i="16"/>
  <c r="E42" i="16"/>
  <c r="E1251" i="16"/>
  <c r="E1577" i="16"/>
  <c r="H1577" i="16"/>
  <c r="E1033" i="16"/>
  <c r="E2747" i="16"/>
  <c r="E2815" i="16"/>
  <c r="E2402" i="16"/>
  <c r="H2402" i="16"/>
  <c r="E340" i="16"/>
  <c r="E1116" i="16"/>
  <c r="H1316" i="16"/>
  <c r="E2923" i="16"/>
  <c r="H2923" i="16"/>
  <c r="E2350" i="16"/>
  <c r="H2021" i="16"/>
  <c r="E796" i="16"/>
  <c r="E881" i="16"/>
  <c r="H1553" i="16"/>
  <c r="E791" i="16"/>
  <c r="E521" i="16"/>
  <c r="E1222" i="16"/>
  <c r="E1716" i="16"/>
  <c r="E665" i="16"/>
  <c r="E2239" i="16"/>
  <c r="E894" i="16"/>
  <c r="H2480" i="16"/>
  <c r="E2873" i="16"/>
  <c r="E1371" i="16"/>
  <c r="E1914" i="16"/>
  <c r="E845" i="16"/>
  <c r="E1782" i="16"/>
  <c r="H461" i="16"/>
  <c r="E2984" i="16"/>
  <c r="E1235" i="16"/>
  <c r="E1940" i="16"/>
  <c r="H1565" i="16"/>
  <c r="E1565" i="16"/>
  <c r="E1529" i="16"/>
  <c r="H2653" i="16"/>
  <c r="E2653" i="16"/>
  <c r="E551" i="16"/>
  <c r="H2967" i="16"/>
  <c r="E2967" i="16"/>
  <c r="E2779" i="16"/>
  <c r="H2755" i="16"/>
  <c r="E2755" i="16"/>
  <c r="E2707" i="16"/>
  <c r="H2490" i="16"/>
  <c r="E2490" i="16"/>
  <c r="E2323" i="16"/>
  <c r="H1589" i="16"/>
  <c r="E1589" i="16"/>
  <c r="E2406" i="16"/>
  <c r="H2751" i="16"/>
  <c r="E2751" i="16"/>
  <c r="E2518" i="16"/>
  <c r="E2939" i="16"/>
  <c r="H2799" i="16"/>
  <c r="E2799" i="16"/>
  <c r="E1172" i="16"/>
  <c r="E378" i="16"/>
  <c r="E655" i="16"/>
  <c r="E576" i="16"/>
  <c r="E102" i="16"/>
  <c r="E2792" i="16"/>
  <c r="E1643" i="16"/>
  <c r="E1092" i="16"/>
  <c r="H2502" i="16"/>
  <c r="E715" i="16"/>
  <c r="E2013" i="16"/>
  <c r="E1633" i="16"/>
  <c r="E1533" i="16"/>
  <c r="H2506" i="16"/>
  <c r="E2506" i="16"/>
  <c r="H2943" i="16"/>
  <c r="E2943" i="16"/>
  <c r="E2935" i="16"/>
  <c r="E2327" i="16"/>
  <c r="E1881" i="16"/>
  <c r="E1606" i="16"/>
  <c r="E1534" i="16"/>
  <c r="H1279" i="16"/>
  <c r="E1279" i="16"/>
  <c r="E1121" i="16"/>
  <c r="E675" i="16"/>
  <c r="E619" i="16"/>
  <c r="E1994" i="16"/>
  <c r="H1567" i="16"/>
  <c r="E1567" i="16"/>
  <c r="E1066" i="16"/>
  <c r="H1030" i="16"/>
  <c r="E1030" i="16"/>
  <c r="E982" i="16"/>
  <c r="H596" i="16"/>
  <c r="E596" i="16"/>
  <c r="E588" i="16"/>
  <c r="H402" i="16"/>
  <c r="E402" i="16"/>
  <c r="E334" i="16"/>
  <c r="H308" i="16"/>
  <c r="E308" i="16"/>
  <c r="H209" i="16"/>
  <c r="E209" i="16"/>
  <c r="E153" i="16"/>
  <c r="H1053" i="16"/>
  <c r="E1053" i="16"/>
  <c r="E1363" i="16"/>
  <c r="H643" i="16"/>
  <c r="E643" i="16"/>
  <c r="E382" i="16"/>
  <c r="E110" i="16"/>
  <c r="H993" i="16"/>
  <c r="E2961" i="16"/>
  <c r="E1603" i="16"/>
  <c r="H469" i="16"/>
  <c r="E954" i="16"/>
  <c r="E659" i="16"/>
  <c r="E2164" i="16"/>
  <c r="E1359" i="16"/>
  <c r="E1026" i="16"/>
  <c r="H1026" i="16"/>
  <c r="E477" i="16"/>
  <c r="E205" i="16"/>
  <c r="E2160" i="16"/>
  <c r="E1439" i="16"/>
  <c r="E1319" i="16"/>
  <c r="E555" i="16"/>
  <c r="E2356" i="16"/>
  <c r="E2701" i="16"/>
  <c r="E672" i="16"/>
  <c r="E1421" i="16"/>
  <c r="E811" i="16"/>
  <c r="H641" i="16"/>
  <c r="E1451" i="16"/>
  <c r="E1449" i="16"/>
  <c r="H161" i="16"/>
  <c r="E1817" i="16"/>
  <c r="E1763" i="16"/>
  <c r="E2445" i="16"/>
  <c r="E885" i="16"/>
  <c r="H417" i="16"/>
  <c r="E1501" i="16"/>
  <c r="E827" i="16"/>
  <c r="E1531" i="16"/>
  <c r="E1109" i="16"/>
  <c r="H1623" i="16"/>
  <c r="E2475" i="16"/>
  <c r="H1009" i="16"/>
  <c r="E420" i="16"/>
  <c r="H2575" i="16"/>
  <c r="E1607" i="16"/>
  <c r="E2864" i="16"/>
  <c r="H699" i="16"/>
  <c r="E2635" i="16"/>
  <c r="E540" i="16"/>
  <c r="E1351" i="16"/>
  <c r="E237" i="16"/>
  <c r="E2037" i="16"/>
  <c r="E1388" i="16"/>
  <c r="H410" i="16"/>
  <c r="E410" i="16"/>
  <c r="E1216" i="16"/>
  <c r="E1494" i="16"/>
  <c r="E703" i="16"/>
  <c r="H2029" i="16"/>
  <c r="E2029" i="16"/>
  <c r="E1945" i="16"/>
  <c r="H1791" i="16"/>
  <c r="E1791" i="16"/>
  <c r="H1542" i="16"/>
  <c r="E1542" i="16"/>
  <c r="E1283" i="16"/>
  <c r="E1263" i="16"/>
  <c r="E1228" i="16"/>
  <c r="H842" i="16"/>
  <c r="E842" i="16"/>
  <c r="E719" i="16"/>
  <c r="H2496" i="16"/>
  <c r="E2496" i="16"/>
  <c r="H2117" i="16"/>
  <c r="E2117" i="16"/>
  <c r="E756" i="16"/>
  <c r="H592" i="16"/>
  <c r="E592" i="16"/>
  <c r="E536" i="16"/>
  <c r="H386" i="16"/>
  <c r="E386" i="16"/>
  <c r="E352" i="16"/>
  <c r="E330" i="16"/>
  <c r="E72" i="16"/>
  <c r="H1303" i="16"/>
  <c r="E1303" i="16"/>
  <c r="E897" i="16"/>
  <c r="H2168" i="16"/>
  <c r="E2168" i="16"/>
  <c r="E1993" i="16"/>
  <c r="E1682" i="16"/>
  <c r="E1590" i="16"/>
  <c r="E1367" i="16"/>
  <c r="H997" i="16"/>
  <c r="E997" i="16"/>
  <c r="E913" i="16"/>
  <c r="E803" i="16"/>
  <c r="E106" i="16"/>
  <c r="H539" i="16"/>
  <c r="E539" i="16"/>
  <c r="E1969" i="16"/>
  <c r="E1137" i="16"/>
  <c r="E1101" i="16"/>
  <c r="H961" i="16"/>
  <c r="E961" i="16"/>
  <c r="E2121" i="16"/>
  <c r="E425" i="16"/>
  <c r="E723" i="16"/>
  <c r="E1538" i="16"/>
  <c r="E1973" i="16"/>
  <c r="H1690" i="16"/>
  <c r="E1690" i="16"/>
  <c r="E1622" i="16"/>
  <c r="H1598" i="16"/>
  <c r="E1598" i="16"/>
  <c r="E1252" i="16"/>
  <c r="H941" i="16"/>
  <c r="E941" i="16"/>
  <c r="E348" i="16"/>
  <c r="E2097" i="16"/>
  <c r="E2710" i="16"/>
  <c r="H2166" i="16"/>
  <c r="E2355" i="16"/>
  <c r="E1405" i="16"/>
  <c r="E2634" i="16"/>
  <c r="E1275" i="16"/>
  <c r="E874" i="16"/>
  <c r="H1096" i="16"/>
  <c r="E1125" i="16"/>
  <c r="E2172" i="16"/>
  <c r="E1997" i="16"/>
  <c r="E1574" i="16"/>
  <c r="E1327" i="16"/>
  <c r="E1005" i="16"/>
  <c r="E893" i="16"/>
  <c r="E1014" i="16"/>
  <c r="E990" i="16"/>
  <c r="E504" i="16"/>
  <c r="E429" i="16"/>
  <c r="E277" i="16"/>
  <c r="E261" i="16"/>
  <c r="E1582" i="16"/>
  <c r="H1399" i="16"/>
  <c r="E1399" i="16"/>
  <c r="E1029" i="16"/>
  <c r="E2527" i="16"/>
  <c r="E2800" i="16"/>
  <c r="H772" i="16"/>
  <c r="E676" i="16"/>
  <c r="E2724" i="16"/>
  <c r="H336" i="16"/>
  <c r="E1190" i="16"/>
  <c r="H922" i="16"/>
  <c r="E1244" i="16"/>
  <c r="H611" i="16"/>
  <c r="E611" i="16"/>
  <c r="E1045" i="16"/>
  <c r="E1517" i="16"/>
  <c r="E2156" i="16"/>
  <c r="E1594" i="16"/>
  <c r="E1558" i="16"/>
  <c r="E1513" i="16"/>
  <c r="E1395" i="16"/>
  <c r="H787" i="16"/>
  <c r="E787" i="16"/>
  <c r="E635" i="16"/>
  <c r="E603" i="16"/>
  <c r="E2090" i="16"/>
  <c r="H1364" i="16"/>
  <c r="E1364" i="16"/>
  <c r="E1022" i="16"/>
  <c r="E560" i="16"/>
  <c r="E548" i="16"/>
  <c r="E496" i="16"/>
  <c r="E465" i="16"/>
  <c r="H445" i="16"/>
  <c r="E445" i="16"/>
  <c r="H1803" i="16"/>
  <c r="E1803" i="16"/>
  <c r="H1654" i="16"/>
  <c r="E1654" i="16"/>
  <c r="E1490" i="16"/>
  <c r="E1105" i="16"/>
  <c r="H599" i="16"/>
  <c r="E599" i="16"/>
  <c r="E1391" i="16"/>
  <c r="E534" i="16"/>
  <c r="E1847" i="16"/>
  <c r="E1850" i="16"/>
  <c r="H2344" i="16"/>
  <c r="E2344" i="16"/>
  <c r="E2058" i="16"/>
  <c r="E1118" i="16"/>
  <c r="E2299" i="16"/>
  <c r="H1827" i="16"/>
  <c r="E1827" i="16"/>
  <c r="H2889" i="16"/>
  <c r="E2889" i="16"/>
  <c r="E2651" i="16"/>
  <c r="H2615" i="16"/>
  <c r="E2615" i="16"/>
  <c r="E2460" i="16"/>
  <c r="H2432" i="16"/>
  <c r="E2432" i="16"/>
  <c r="E2225" i="16"/>
  <c r="E2515" i="16"/>
  <c r="E2359" i="16"/>
  <c r="H2065" i="16"/>
  <c r="E2065" i="16"/>
  <c r="E1917" i="16"/>
  <c r="H2227" i="16"/>
  <c r="E2227" i="16"/>
  <c r="E2073" i="16"/>
  <c r="H511" i="16"/>
  <c r="E511" i="16"/>
  <c r="E480" i="16"/>
  <c r="E866" i="16"/>
  <c r="E2941" i="16"/>
  <c r="E2048" i="16"/>
  <c r="H2400" i="16"/>
  <c r="E1890" i="16"/>
  <c r="E2721" i="16"/>
  <c r="H1934" i="16"/>
  <c r="E2213" i="16"/>
  <c r="H654" i="16"/>
  <c r="E654" i="16"/>
  <c r="E483" i="16"/>
  <c r="H38" i="16"/>
  <c r="E38" i="16"/>
  <c r="E2248" i="16"/>
  <c r="E2682" i="16"/>
  <c r="E2611" i="16"/>
  <c r="H2492" i="16"/>
  <c r="E2492" i="16"/>
  <c r="E2484" i="16"/>
  <c r="H2464" i="16"/>
  <c r="E2464" i="16"/>
  <c r="E2428" i="16"/>
  <c r="H2260" i="16"/>
  <c r="E2260" i="16"/>
  <c r="E2244" i="16"/>
  <c r="H2133" i="16"/>
  <c r="E2133" i="16"/>
  <c r="E1954" i="16"/>
  <c r="E1440" i="16"/>
  <c r="E1272" i="16"/>
  <c r="E1110" i="16"/>
  <c r="H2896" i="16"/>
  <c r="E2896" i="16"/>
  <c r="E1074" i="16"/>
  <c r="H2905" i="16"/>
  <c r="E2905" i="16"/>
  <c r="E2833" i="16"/>
  <c r="E2785" i="16"/>
  <c r="E2686" i="16"/>
  <c r="H2599" i="16"/>
  <c r="E2599" i="16"/>
  <c r="E2583" i="16"/>
  <c r="H2540" i="16"/>
  <c r="E2540" i="16"/>
  <c r="E2448" i="16"/>
  <c r="E1898" i="16"/>
  <c r="E1719" i="16"/>
  <c r="E1579" i="16"/>
  <c r="E1268" i="16"/>
  <c r="E2908" i="16"/>
  <c r="E2650" i="16"/>
  <c r="E2491" i="16"/>
  <c r="E2367" i="16"/>
  <c r="H515" i="16"/>
  <c r="E515" i="16"/>
  <c r="E468" i="16"/>
  <c r="H2495" i="16"/>
  <c r="E2495" i="16"/>
  <c r="E2081" i="16"/>
  <c r="E464" i="16"/>
  <c r="E448" i="16"/>
  <c r="H424" i="16"/>
  <c r="E424" i="16"/>
  <c r="E763" i="16"/>
  <c r="E858" i="16"/>
  <c r="E1644" i="16"/>
  <c r="E1547" i="16"/>
  <c r="E2467" i="16"/>
  <c r="E581" i="16"/>
  <c r="E325" i="16"/>
  <c r="E535" i="16"/>
  <c r="E1412" i="16"/>
  <c r="E2595" i="16"/>
  <c r="E2425" i="16"/>
  <c r="E1288" i="16"/>
  <c r="E652" i="16"/>
  <c r="H2957" i="16"/>
  <c r="E2702" i="16"/>
  <c r="E2092" i="16"/>
  <c r="E689" i="16"/>
  <c r="E684" i="16"/>
  <c r="E2189" i="16"/>
  <c r="E729" i="16"/>
  <c r="E2371" i="16"/>
  <c r="E2709" i="16"/>
  <c r="E154" i="16"/>
  <c r="E2781" i="16"/>
  <c r="E2336" i="16"/>
  <c r="E2876" i="16"/>
  <c r="E1764" i="16"/>
  <c r="H966" i="16"/>
  <c r="E835" i="16"/>
  <c r="E1407" i="16"/>
  <c r="H1387" i="16"/>
  <c r="E1387" i="16"/>
  <c r="E789" i="16"/>
  <c r="E618" i="16"/>
  <c r="E1779" i="16"/>
  <c r="H2897" i="16"/>
  <c r="E2897" i="16"/>
  <c r="E2789" i="16"/>
  <c r="H2288" i="16"/>
  <c r="E2288" i="16"/>
  <c r="E2217" i="16"/>
  <c r="E2010" i="16"/>
  <c r="E1878" i="16"/>
  <c r="H1808" i="16"/>
  <c r="E1808" i="16"/>
  <c r="E1611" i="16"/>
  <c r="E2606" i="16"/>
  <c r="E2610" i="16"/>
  <c r="E2997" i="16"/>
  <c r="E2837" i="16"/>
  <c r="H2667" i="16"/>
  <c r="E2667" i="16"/>
  <c r="E2655" i="16"/>
  <c r="H2591" i="16"/>
  <c r="E2591" i="16"/>
  <c r="E2524" i="16"/>
  <c r="H1982" i="16"/>
  <c r="E1982" i="16"/>
  <c r="E1796" i="16"/>
  <c r="E1711" i="16"/>
  <c r="E1138" i="16"/>
  <c r="H2844" i="16"/>
  <c r="E2844" i="16"/>
  <c r="E2383" i="16"/>
  <c r="H2511" i="16"/>
  <c r="E2511" i="16"/>
  <c r="E2499" i="16"/>
  <c r="H2224" i="16"/>
  <c r="E2224" i="16"/>
  <c r="E2200" i="16"/>
  <c r="H476" i="16"/>
  <c r="E476" i="16"/>
  <c r="E444" i="16"/>
  <c r="E244" i="16"/>
  <c r="E2479" i="16"/>
  <c r="E2220" i="16"/>
  <c r="E2069" i="16"/>
  <c r="E456" i="16"/>
  <c r="H1435" i="16"/>
  <c r="E1435" i="16"/>
  <c r="E2976" i="16"/>
  <c r="H2256" i="16"/>
  <c r="E1974" i="16"/>
  <c r="H1767" i="16"/>
  <c r="E1767" i="16"/>
  <c r="E1416" i="16"/>
  <c r="E2594" i="16"/>
  <c r="H1860" i="16"/>
  <c r="E1860" i="16"/>
  <c r="E1942" i="16"/>
  <c r="E1615" i="16"/>
  <c r="E1571" i="16"/>
  <c r="E1420" i="16"/>
  <c r="E484" i="16"/>
  <c r="E440" i="16"/>
  <c r="H236" i="16"/>
  <c r="E2488" i="16"/>
  <c r="E1131" i="16"/>
  <c r="E2132" i="16"/>
  <c r="E1143" i="16"/>
  <c r="E81" i="16"/>
  <c r="E1726" i="16"/>
  <c r="E2240" i="16"/>
  <c r="E389" i="16"/>
  <c r="H812" i="16"/>
  <c r="E2042" i="16"/>
  <c r="E1759" i="16"/>
  <c r="E381" i="16"/>
  <c r="E1706" i="16"/>
  <c r="E2463" i="16"/>
  <c r="E204" i="16"/>
  <c r="H2163" i="16"/>
  <c r="E809" i="16"/>
  <c r="E1715" i="16"/>
  <c r="E1248" i="16"/>
  <c r="E825" i="16"/>
  <c r="H825" i="16"/>
  <c r="E1404" i="16"/>
  <c r="E2325" i="16"/>
  <c r="H2325" i="16"/>
  <c r="E2953" i="16"/>
  <c r="E2893" i="16"/>
  <c r="E2559" i="16"/>
  <c r="E2420" i="16"/>
  <c r="H2420" i="16"/>
  <c r="E2340" i="16"/>
  <c r="E2315" i="16"/>
  <c r="E2236" i="16"/>
  <c r="E2141" i="16"/>
  <c r="H2141" i="16"/>
  <c r="E1966" i="16"/>
  <c r="E1894" i="16"/>
  <c r="H1894" i="16"/>
  <c r="E1707" i="16"/>
  <c r="E1356" i="16"/>
  <c r="E1264" i="16"/>
  <c r="H1264" i="16"/>
  <c r="E1150" i="16"/>
  <c r="E1134" i="16"/>
  <c r="E1106" i="16"/>
  <c r="E2884" i="16"/>
  <c r="E2865" i="16"/>
  <c r="E2563" i="16"/>
  <c r="E2965" i="16"/>
  <c r="E2949" i="16"/>
  <c r="E2921" i="16"/>
  <c r="E2877" i="16"/>
  <c r="H2877" i="16"/>
  <c r="E2698" i="16"/>
  <c r="E2631" i="16"/>
  <c r="H2631" i="16"/>
  <c r="E2607" i="16"/>
  <c r="E2512" i="16"/>
  <c r="E2332" i="16"/>
  <c r="E2062" i="16"/>
  <c r="H2062" i="16"/>
  <c r="E1986" i="16"/>
  <c r="E1201" i="16"/>
  <c r="H1201" i="16"/>
  <c r="E1146" i="16"/>
  <c r="E1078" i="16"/>
  <c r="E2852" i="16"/>
  <c r="E2840" i="16"/>
  <c r="H2840" i="16"/>
  <c r="E2531" i="16"/>
  <c r="E2503" i="16"/>
  <c r="E2375" i="16"/>
  <c r="E2263" i="16"/>
  <c r="E2247" i="16"/>
  <c r="E2184" i="16"/>
  <c r="E2057" i="16"/>
  <c r="E1901" i="16"/>
  <c r="E507" i="16"/>
  <c r="E488" i="16"/>
  <c r="E452" i="16"/>
  <c r="E208" i="16"/>
  <c r="H208" i="16"/>
  <c r="E2077" i="16"/>
  <c r="E2487" i="16"/>
  <c r="E2379" i="16"/>
  <c r="E2061" i="16"/>
  <c r="E519" i="16"/>
  <c r="E432" i="16"/>
  <c r="E2002" i="16"/>
  <c r="E2176" i="16"/>
  <c r="E979" i="16"/>
  <c r="H979" i="16"/>
  <c r="E1556" i="16"/>
  <c r="E100" i="16"/>
  <c r="E2427" i="16"/>
  <c r="E813" i="16"/>
  <c r="E721" i="16"/>
  <c r="H721" i="16"/>
  <c r="E697" i="16"/>
  <c r="E653" i="16"/>
  <c r="E645" i="16"/>
  <c r="E601" i="16"/>
  <c r="E396" i="16"/>
  <c r="E2764" i="16"/>
  <c r="H2764" i="16"/>
  <c r="E2728" i="16"/>
  <c r="E2415" i="16"/>
  <c r="E2391" i="16"/>
  <c r="H2391" i="16"/>
  <c r="E926" i="16"/>
  <c r="E843" i="16"/>
  <c r="E725" i="16"/>
  <c r="E313" i="16"/>
  <c r="E289" i="16"/>
  <c r="E2135" i="16"/>
  <c r="H781" i="16"/>
  <c r="E18" i="16"/>
  <c r="E1750" i="16"/>
  <c r="E1822" i="16"/>
  <c r="E2198" i="16"/>
  <c r="E1483" i="16"/>
  <c r="H902" i="16"/>
  <c r="E1601" i="16"/>
  <c r="E485" i="16"/>
  <c r="E2280" i="16"/>
  <c r="H1400" i="16"/>
  <c r="E1400" i="16"/>
  <c r="E1368" i="16"/>
  <c r="E1296" i="16"/>
  <c r="E890" i="16"/>
  <c r="E2772" i="16"/>
  <c r="E2748" i="16"/>
  <c r="E2744" i="16"/>
  <c r="H2716" i="16"/>
  <c r="E2716" i="16"/>
  <c r="E2704" i="16"/>
  <c r="E2419" i="16"/>
  <c r="E962" i="16"/>
  <c r="E942" i="16"/>
  <c r="H609" i="16"/>
  <c r="E609" i="16"/>
  <c r="H346" i="16"/>
  <c r="E346" i="16"/>
  <c r="E317" i="16"/>
  <c r="E2439" i="16"/>
  <c r="H950" i="16"/>
  <c r="E950" i="16"/>
  <c r="E717" i="16"/>
  <c r="H677" i="16"/>
  <c r="E677" i="16"/>
  <c r="E380" i="16"/>
  <c r="E934" i="16"/>
  <c r="H2447" i="16"/>
  <c r="E2447" i="16"/>
  <c r="E958" i="16"/>
  <c r="E388" i="16"/>
  <c r="E786" i="16"/>
  <c r="E2179" i="16"/>
  <c r="E2124" i="16"/>
  <c r="H1970" i="16"/>
  <c r="E1970" i="16"/>
  <c r="E2152" i="16"/>
  <c r="H752" i="16"/>
  <c r="E752" i="16"/>
  <c r="E1523" i="16"/>
  <c r="E1816" i="16"/>
  <c r="E2284" i="16"/>
  <c r="E1292" i="16"/>
  <c r="H546" i="16"/>
  <c r="E546" i="16"/>
  <c r="E538" i="16"/>
  <c r="E523" i="16"/>
  <c r="E2732" i="16"/>
  <c r="E733" i="16"/>
  <c r="E930" i="16"/>
  <c r="H669" i="16"/>
  <c r="E669" i="16"/>
  <c r="E605" i="16"/>
  <c r="E404" i="16"/>
  <c r="E2736" i="16"/>
  <c r="E910" i="16"/>
  <c r="E1104" i="16"/>
  <c r="H2210" i="16"/>
  <c r="E284" i="16"/>
  <c r="E854" i="16"/>
  <c r="E1015" i="16"/>
  <c r="E2720" i="16"/>
  <c r="E2423" i="16"/>
  <c r="E1962" i="16"/>
  <c r="E857" i="16"/>
  <c r="H857" i="16"/>
  <c r="E2276" i="16"/>
  <c r="E1372" i="16"/>
  <c r="H1372" i="16"/>
  <c r="E1324" i="16"/>
  <c r="E1300" i="16"/>
  <c r="H1300" i="16"/>
  <c r="E2435" i="16"/>
  <c r="H2435" i="16"/>
  <c r="E2387" i="16"/>
  <c r="E946" i="16"/>
  <c r="E673" i="16"/>
  <c r="E2411" i="16"/>
  <c r="E2689" i="16"/>
  <c r="E2399" i="16"/>
  <c r="E938" i="16"/>
  <c r="E914" i="16"/>
  <c r="E617" i="16"/>
  <c r="E416" i="16"/>
  <c r="E310" i="16"/>
  <c r="E886" i="16"/>
  <c r="E657" i="16"/>
  <c r="E376" i="16"/>
  <c r="E302" i="16"/>
  <c r="E2228" i="16"/>
  <c r="H2228" i="16"/>
  <c r="E2182" i="16"/>
  <c r="E2175" i="16"/>
  <c r="H2175" i="16"/>
  <c r="E1510" i="16"/>
  <c r="E873" i="16"/>
  <c r="H873" i="16"/>
  <c r="E17" i="16"/>
  <c r="E2206" i="16"/>
  <c r="H2206" i="16"/>
  <c r="H1625" i="16"/>
  <c r="E1463" i="16"/>
  <c r="E1027" i="16"/>
  <c r="E636" i="16"/>
  <c r="E612" i="16"/>
  <c r="H612" i="16"/>
  <c r="E774" i="16"/>
  <c r="E2547" i="16"/>
  <c r="E2139" i="16"/>
  <c r="E1551" i="16"/>
  <c r="E1341" i="16"/>
  <c r="E1206" i="16"/>
  <c r="E1194" i="16"/>
  <c r="E2151" i="16"/>
  <c r="E2089" i="16"/>
  <c r="E1467" i="16"/>
  <c r="E877" i="16"/>
  <c r="E660" i="16"/>
  <c r="E632" i="16"/>
  <c r="E616" i="16"/>
  <c r="E569" i="16"/>
  <c r="E1506" i="16"/>
  <c r="H2194" i="16"/>
  <c r="E2194" i="16"/>
  <c r="E2075" i="16"/>
  <c r="E2040" i="16"/>
  <c r="E1722" i="16"/>
  <c r="H1699" i="16"/>
  <c r="E1699" i="16"/>
  <c r="E1655" i="16"/>
  <c r="E1617" i="16"/>
  <c r="E1613" i="16"/>
  <c r="E1112" i="16"/>
  <c r="H620" i="16"/>
  <c r="E620" i="16"/>
  <c r="E169" i="16"/>
  <c r="E21" i="16"/>
  <c r="E594" i="16"/>
  <c r="E2986" i="16"/>
  <c r="E1734" i="16"/>
  <c r="E2449" i="16"/>
  <c r="E2952" i="16"/>
  <c r="E78" i="16"/>
  <c r="E728" i="16"/>
  <c r="E2465" i="16"/>
  <c r="E680" i="16"/>
  <c r="E1249" i="16"/>
  <c r="E1522" i="16"/>
  <c r="E919" i="16"/>
  <c r="E1357" i="16"/>
  <c r="E1308" i="16"/>
  <c r="E1046" i="16"/>
  <c r="H1046" i="16"/>
  <c r="E2222" i="16"/>
  <c r="E2190" i="16"/>
  <c r="H2190" i="16"/>
  <c r="E2079" i="16"/>
  <c r="E1746" i="16"/>
  <c r="H1746" i="16"/>
  <c r="E1257" i="16"/>
  <c r="E1069" i="16"/>
  <c r="H1069" i="16"/>
  <c r="E716" i="16"/>
  <c r="E608" i="16"/>
  <c r="E573" i="16"/>
  <c r="E2186" i="16"/>
  <c r="H2186" i="16"/>
  <c r="E2120" i="16"/>
  <c r="E1774" i="16"/>
  <c r="H1774" i="16"/>
  <c r="E1663" i="16"/>
  <c r="E1019" i="16"/>
  <c r="E712" i="16"/>
  <c r="E656" i="16"/>
  <c r="H656" i="16"/>
  <c r="E428" i="16"/>
  <c r="E1373" i="16"/>
  <c r="E1218" i="16"/>
  <c r="E2044" i="16"/>
  <c r="E1758" i="16"/>
  <c r="E1718" i="16"/>
  <c r="H1718" i="16"/>
  <c r="E1535" i="16"/>
  <c r="E1495" i="16"/>
  <c r="E1088" i="16"/>
  <c r="H1088" i="16"/>
  <c r="E2096" i="16"/>
  <c r="E2171" i="16"/>
  <c r="H2171" i="16"/>
  <c r="E1714" i="16"/>
  <c r="H1714" i="16"/>
  <c r="E1225" i="16"/>
  <c r="E1011" i="16"/>
  <c r="H1011" i="16"/>
  <c r="E604" i="16"/>
  <c r="E585" i="16"/>
  <c r="H585" i="16"/>
  <c r="E2769" i="16"/>
  <c r="E1061" i="16"/>
  <c r="E1755" i="16"/>
  <c r="H482" i="16"/>
  <c r="E543" i="16"/>
  <c r="H1433" i="16"/>
  <c r="E1433" i="16"/>
  <c r="H1198" i="16"/>
  <c r="E1198" i="16"/>
  <c r="E2214" i="16"/>
  <c r="E2108" i="16"/>
  <c r="E2059" i="16"/>
  <c r="H2052" i="16"/>
  <c r="E2052" i="16"/>
  <c r="E1770" i="16"/>
  <c r="E1683" i="16"/>
  <c r="E1651" i="16"/>
  <c r="E1491" i="16"/>
  <c r="E1452" i="16"/>
  <c r="E1007" i="16"/>
  <c r="H664" i="16"/>
  <c r="E664" i="16"/>
  <c r="E624" i="16"/>
  <c r="H565" i="16"/>
  <c r="E565" i="16"/>
  <c r="E165" i="16"/>
  <c r="E2147" i="16"/>
  <c r="E2128" i="16"/>
  <c r="E2104" i="16"/>
  <c r="E1738" i="16"/>
  <c r="E1730" i="16"/>
  <c r="H1647" i="16"/>
  <c r="E1647" i="16"/>
  <c r="E1487" i="16"/>
  <c r="H1245" i="16"/>
  <c r="E1245" i="16"/>
  <c r="E1233" i="16"/>
  <c r="H1003" i="16"/>
  <c r="E1003" i="16"/>
  <c r="E700" i="16"/>
  <c r="E692" i="16"/>
  <c r="H628" i="16"/>
  <c r="E628" i="16"/>
  <c r="E593" i="16"/>
  <c r="H589" i="16"/>
  <c r="E589" i="16"/>
  <c r="E1260" i="16"/>
  <c r="H1299" i="16"/>
  <c r="E1299" i="16"/>
  <c r="E2535" i="16"/>
  <c r="E401" i="16"/>
  <c r="E2287" i="16"/>
  <c r="E746" i="16"/>
  <c r="E1161" i="16"/>
  <c r="E1727" i="16"/>
  <c r="E709" i="16"/>
  <c r="E475" i="16"/>
  <c r="E2335" i="16"/>
  <c r="E2907" i="16"/>
  <c r="H2907" i="16"/>
  <c r="E2899" i="16"/>
  <c r="E2895" i="16"/>
  <c r="E2871" i="16"/>
  <c r="E2776" i="16"/>
  <c r="E2749" i="16"/>
  <c r="E2677" i="16"/>
  <c r="E2673" i="16"/>
  <c r="E2562" i="16"/>
  <c r="E2469" i="16"/>
  <c r="E2461" i="16"/>
  <c r="E2453" i="16"/>
  <c r="E2441" i="16"/>
  <c r="E2405" i="16"/>
  <c r="E2370" i="16"/>
  <c r="E2339" i="16"/>
  <c r="E2310" i="16"/>
  <c r="E2302" i="16"/>
  <c r="H2302" i="16"/>
  <c r="E790" i="16"/>
  <c r="E782" i="16"/>
  <c r="E770" i="16"/>
  <c r="E501" i="16"/>
  <c r="E493" i="16"/>
  <c r="H493" i="16"/>
  <c r="E486" i="16"/>
  <c r="E373" i="16"/>
  <c r="H373" i="16"/>
  <c r="E314" i="16"/>
  <c r="E293" i="16"/>
  <c r="E260" i="16"/>
  <c r="E256" i="16"/>
  <c r="E1584" i="16"/>
  <c r="E821" i="16"/>
  <c r="E2903" i="16"/>
  <c r="E2891" i="16"/>
  <c r="E2851" i="16"/>
  <c r="E2796" i="16"/>
  <c r="H2796" i="16"/>
  <c r="E2699" i="16"/>
  <c r="H2558" i="16"/>
  <c r="E2298" i="16"/>
  <c r="E1413" i="16"/>
  <c r="E778" i="16"/>
  <c r="E318" i="16"/>
  <c r="E276" i="16"/>
  <c r="E264" i="16"/>
  <c r="E54" i="16"/>
  <c r="E1760" i="16"/>
  <c r="E853" i="16"/>
  <c r="H853" i="16"/>
  <c r="E2600" i="16"/>
  <c r="E1751" i="16"/>
  <c r="H1751" i="16"/>
  <c r="E1723" i="16"/>
  <c r="E944" i="16"/>
  <c r="E693" i="16"/>
  <c r="E2855" i="16"/>
  <c r="E2847" i="16"/>
  <c r="E2788" i="16"/>
  <c r="E2757" i="16"/>
  <c r="E2703" i="16"/>
  <c r="E2691" i="16"/>
  <c r="E2554" i="16"/>
  <c r="E2543" i="16"/>
  <c r="E2473" i="16"/>
  <c r="H2473" i="16"/>
  <c r="E2437" i="16"/>
  <c r="E2382" i="16"/>
  <c r="E2362" i="16"/>
  <c r="E2351" i="16"/>
  <c r="E2343" i="16"/>
  <c r="E2324" i="16"/>
  <c r="E397" i="16"/>
  <c r="E377" i="16"/>
  <c r="E326" i="16"/>
  <c r="E280" i="16"/>
  <c r="H280" i="16"/>
  <c r="E272" i="16"/>
  <c r="E268" i="16"/>
  <c r="E2528" i="16"/>
  <c r="E1743" i="16"/>
  <c r="H1743" i="16"/>
  <c r="E2867" i="16"/>
  <c r="E2729" i="16"/>
  <c r="E2706" i="16"/>
  <c r="E2566" i="16"/>
  <c r="E2539" i="16"/>
  <c r="H2539" i="16"/>
  <c r="E2421" i="16"/>
  <c r="E2413" i="16"/>
  <c r="E2393" i="16"/>
  <c r="E2378" i="16"/>
  <c r="E2306" i="16"/>
  <c r="E794" i="16"/>
  <c r="E509" i="16"/>
  <c r="H509" i="16"/>
  <c r="E1938" i="16"/>
  <c r="H1938" i="16"/>
  <c r="E1424" i="16"/>
  <c r="E1147" i="16"/>
  <c r="H1147" i="16"/>
  <c r="E1221" i="16"/>
  <c r="E408" i="16"/>
  <c r="E2875" i="16"/>
  <c r="E2784" i="16"/>
  <c r="E2761" i="16"/>
  <c r="E2753" i="16"/>
  <c r="H2753" i="16"/>
  <c r="E2733" i="16"/>
  <c r="H2733" i="16"/>
  <c r="E2725" i="16"/>
  <c r="E2658" i="16"/>
  <c r="H2658" i="16"/>
  <c r="E2417" i="16"/>
  <c r="E2401" i="16"/>
  <c r="E2386" i="16"/>
  <c r="E2366" i="16"/>
  <c r="E2358" i="16"/>
  <c r="H2358" i="16"/>
  <c r="E2318" i="16"/>
  <c r="E2272" i="16"/>
  <c r="E1429" i="16"/>
  <c r="E802" i="16"/>
  <c r="E766" i="16"/>
  <c r="H766" i="16"/>
  <c r="E505" i="16"/>
  <c r="E497" i="16"/>
  <c r="E490" i="16"/>
  <c r="E478" i="16"/>
  <c r="H478" i="16"/>
  <c r="E385" i="16"/>
  <c r="E333" i="16"/>
  <c r="E296" i="16"/>
  <c r="H296" i="16"/>
  <c r="E400" i="16"/>
  <c r="H400" i="16"/>
  <c r="E1193" i="16"/>
  <c r="E1653" i="16"/>
  <c r="E967" i="16"/>
  <c r="E959" i="16"/>
  <c r="E761" i="16"/>
  <c r="E229" i="16"/>
  <c r="E2154" i="16"/>
  <c r="E1863" i="16"/>
  <c r="E2960" i="16"/>
  <c r="E2917" i="16"/>
  <c r="E2185" i="16"/>
  <c r="E2026" i="16"/>
  <c r="E1996" i="16"/>
  <c r="E642" i="16"/>
  <c r="H642" i="16"/>
  <c r="E2045" i="16"/>
  <c r="E3005" i="16"/>
  <c r="H631" i="16"/>
  <c r="E631" i="16"/>
  <c r="E834" i="16"/>
  <c r="H688" i="16"/>
  <c r="E688" i="16"/>
  <c r="E2063" i="16"/>
  <c r="E1831" i="16"/>
  <c r="E2993" i="16"/>
  <c r="E2193" i="16"/>
  <c r="E2088" i="16"/>
  <c r="E2082" i="16"/>
  <c r="E2074" i="16"/>
  <c r="E1608" i="16"/>
  <c r="H1608" i="16"/>
  <c r="E850" i="16"/>
  <c r="E1447" i="16"/>
  <c r="E810" i="16"/>
  <c r="E225" i="16"/>
  <c r="E2111" i="16"/>
  <c r="E2099" i="16"/>
  <c r="E2049" i="16"/>
  <c r="H2049" i="16"/>
  <c r="E1843" i="16"/>
  <c r="E2996" i="16"/>
  <c r="E2971" i="16"/>
  <c r="E2928" i="16"/>
  <c r="E2920" i="16"/>
  <c r="E2181" i="16"/>
  <c r="H2181" i="16"/>
  <c r="E2174" i="16"/>
  <c r="E2078" i="16"/>
  <c r="H2078" i="16"/>
  <c r="E2067" i="16"/>
  <c r="E638" i="16"/>
  <c r="H638" i="16"/>
  <c r="E1839" i="16"/>
  <c r="E1814" i="16"/>
  <c r="E1846" i="16"/>
  <c r="E2968" i="16"/>
  <c r="E2115" i="16"/>
  <c r="E626" i="16"/>
  <c r="E2046" i="16"/>
  <c r="E615" i="16"/>
  <c r="H615" i="16"/>
  <c r="E735" i="16"/>
  <c r="E2978" i="16"/>
  <c r="E2982" i="16"/>
  <c r="H2982" i="16"/>
  <c r="E2041" i="16"/>
  <c r="E3004" i="16"/>
  <c r="H3004" i="16"/>
  <c r="E2944" i="16"/>
  <c r="E2932" i="16"/>
  <c r="E2178" i="16"/>
  <c r="H2178" i="16"/>
  <c r="E2158" i="16"/>
  <c r="E2103" i="16"/>
  <c r="E2053" i="16"/>
  <c r="E2038" i="16"/>
  <c r="H2038" i="16"/>
  <c r="E2208" i="16"/>
  <c r="H1448" i="16"/>
  <c r="E1448" i="16"/>
  <c r="E630" i="16"/>
  <c r="E1664" i="16"/>
  <c r="E976" i="16"/>
  <c r="E2054" i="16"/>
  <c r="E627" i="16"/>
  <c r="H607" i="16"/>
  <c r="E607" i="16"/>
  <c r="H884" i="16"/>
  <c r="E884" i="16"/>
  <c r="E831" i="16"/>
  <c r="H807" i="16"/>
  <c r="E807" i="16"/>
  <c r="E732" i="16"/>
  <c r="E2070" i="16"/>
  <c r="E2000" i="16"/>
  <c r="H2142" i="16"/>
  <c r="E2142" i="16"/>
  <c r="E2170" i="16"/>
  <c r="H1830" i="16"/>
  <c r="E1830" i="16"/>
  <c r="E1826" i="16"/>
  <c r="E1835" i="16"/>
  <c r="E3000" i="16"/>
  <c r="E2948" i="16"/>
  <c r="H2162" i="16"/>
  <c r="E2162" i="16"/>
  <c r="E2107" i="16"/>
  <c r="E2085" i="16"/>
  <c r="H2060" i="16"/>
  <c r="E2060" i="16"/>
  <c r="E2034" i="16"/>
  <c r="E2030" i="16"/>
  <c r="E2004" i="16"/>
  <c r="H972" i="16"/>
  <c r="E972" i="16"/>
  <c r="E101" i="16"/>
  <c r="H88" i="16"/>
  <c r="E88" i="16"/>
  <c r="E1232" i="16"/>
  <c r="H1232" i="16"/>
  <c r="E1469" i="16"/>
  <c r="E1457" i="16"/>
  <c r="E1240" i="16"/>
  <c r="H1240" i="16"/>
  <c r="E112" i="16"/>
  <c r="E1544" i="16"/>
  <c r="E233" i="16"/>
  <c r="E788" i="16"/>
  <c r="H149" i="16"/>
  <c r="E149" i="16"/>
  <c r="E66" i="16"/>
  <c r="H141" i="16"/>
  <c r="E141" i="16"/>
  <c r="E869" i="16"/>
  <c r="H975" i="16"/>
  <c r="E975" i="16"/>
  <c r="E1375" i="16"/>
  <c r="E1465" i="16"/>
  <c r="H1461" i="16"/>
  <c r="E1461" i="16"/>
  <c r="E92" i="16"/>
  <c r="B12" i="16"/>
  <c r="C12" i="16" s="1"/>
  <c r="J12" i="16" s="1"/>
  <c r="B529" i="16"/>
  <c r="C529" i="16" s="1"/>
  <c r="J529" i="16" s="1"/>
  <c r="B2651" i="16"/>
  <c r="C2651" i="16" s="1"/>
  <c r="J2651" i="16" s="1"/>
  <c r="B2928" i="16"/>
  <c r="B2591" i="16"/>
  <c r="C2591" i="16" s="1"/>
  <c r="J2591" i="16" s="1"/>
  <c r="B2576" i="16"/>
  <c r="B2896" i="16"/>
  <c r="B1255" i="16"/>
  <c r="B703" i="16"/>
  <c r="B2447" i="16"/>
  <c r="C2447" i="16" s="1"/>
  <c r="J2447" i="16" s="1"/>
  <c r="B1728" i="16"/>
  <c r="C1728" i="16" s="1"/>
  <c r="J1728" i="16" s="1"/>
  <c r="B1455" i="16"/>
  <c r="B1216" i="16"/>
  <c r="C1216" i="16" s="1"/>
  <c r="J1216" i="16" s="1"/>
  <c r="B860" i="16"/>
  <c r="C860" i="16" s="1"/>
  <c r="J860" i="16" s="1"/>
  <c r="B1683" i="16"/>
  <c r="B808" i="16"/>
  <c r="C808" i="16" s="1"/>
  <c r="J808" i="16" s="1"/>
  <c r="B2051" i="16"/>
  <c r="C2051" i="16" s="1"/>
  <c r="J2051" i="16" s="1"/>
  <c r="B947" i="16"/>
  <c r="B1303" i="16"/>
  <c r="B891" i="16"/>
  <c r="B205" i="16"/>
  <c r="C205" i="16" s="1"/>
  <c r="J205" i="16" s="1"/>
  <c r="B2903" i="16"/>
  <c r="B2563" i="16"/>
  <c r="C2563" i="16" s="1"/>
  <c r="J2563" i="16" s="1"/>
  <c r="B2399" i="16"/>
  <c r="C2399" i="16" s="1"/>
  <c r="J2399" i="16" s="1"/>
  <c r="B2251" i="16"/>
  <c r="C2251" i="16" s="1"/>
  <c r="J2251" i="16" s="1"/>
  <c r="B1883" i="16"/>
  <c r="C1883" i="16" s="1"/>
  <c r="J1883" i="16" s="1"/>
  <c r="B1595" i="16"/>
  <c r="B1391" i="16"/>
  <c r="B1843" i="16"/>
  <c r="C1843" i="16" s="1"/>
  <c r="J1843" i="16" s="1"/>
  <c r="B2451" i="16"/>
  <c r="C2451" i="16" s="1"/>
  <c r="J2451" i="16" s="1"/>
  <c r="B2240" i="16"/>
  <c r="B2083" i="16"/>
  <c r="C2083" i="16" s="1"/>
  <c r="J2083" i="16" s="1"/>
  <c r="B2711" i="16"/>
  <c r="C2711" i="16" s="1"/>
  <c r="J2711" i="16" s="1"/>
  <c r="B1751" i="16"/>
  <c r="C1751" i="16" s="1"/>
  <c r="J1751" i="16" s="1"/>
  <c r="B1684" i="16"/>
  <c r="C1684" i="16" s="1"/>
  <c r="J1684" i="16" s="1"/>
  <c r="B1456" i="16"/>
  <c r="C1456" i="16" s="1"/>
  <c r="J1456" i="16" s="1"/>
  <c r="B1403" i="16"/>
  <c r="B1355" i="16"/>
  <c r="B1235" i="16"/>
  <c r="B999" i="16"/>
  <c r="B887" i="16"/>
  <c r="B647" i="16"/>
  <c r="B153" i="16"/>
  <c r="C153" i="16" s="1"/>
  <c r="J153" i="16" s="1"/>
  <c r="B73" i="16"/>
  <c r="B2819" i="16"/>
  <c r="B2463" i="16"/>
  <c r="C2463" i="16" s="1"/>
  <c r="J2463" i="16" s="1"/>
  <c r="B2247" i="16"/>
  <c r="C2247" i="16" s="1"/>
  <c r="J2247" i="16" s="1"/>
  <c r="B2163" i="16"/>
  <c r="C2163" i="16" s="1"/>
  <c r="J2163" i="16" s="1"/>
  <c r="B1999" i="16"/>
  <c r="C1999" i="16" s="1"/>
  <c r="J1999" i="16" s="1"/>
  <c r="B1895" i="16"/>
  <c r="C1895" i="16" s="1"/>
  <c r="J1895" i="16" s="1"/>
  <c r="B1603" i="16"/>
  <c r="B1316" i="16"/>
  <c r="C1316" i="16" s="1"/>
  <c r="J1316" i="16" s="1"/>
  <c r="B1263" i="16"/>
  <c r="B1207" i="16"/>
  <c r="B1167" i="16"/>
  <c r="B1111" i="16"/>
  <c r="B984" i="16"/>
  <c r="C984" i="16" s="1"/>
  <c r="J984" i="16" s="1"/>
  <c r="B924" i="16"/>
  <c r="C924" i="16" s="1"/>
  <c r="J924" i="16" s="1"/>
  <c r="B839" i="16"/>
  <c r="B759" i="16"/>
  <c r="B1688" i="16"/>
  <c r="C1688" i="16" s="1"/>
  <c r="J1688" i="16" s="1"/>
  <c r="B2139" i="16"/>
  <c r="C2139" i="16" s="1"/>
  <c r="J2139" i="16" s="1"/>
  <c r="B2423" i="16"/>
  <c r="C2423" i="16" s="1"/>
  <c r="J2423" i="16" s="1"/>
  <c r="B2908" i="16"/>
  <c r="B2700" i="16"/>
  <c r="B2588" i="16"/>
  <c r="B2500" i="16"/>
  <c r="B2432" i="16"/>
  <c r="B928" i="16"/>
  <c r="C928" i="16" s="1"/>
  <c r="J928" i="16" s="1"/>
  <c r="B61" i="16"/>
  <c r="B81" i="16"/>
  <c r="C81" i="16" s="1"/>
  <c r="J81" i="16" s="1"/>
  <c r="B2920" i="16"/>
  <c r="B2600" i="16"/>
  <c r="B1635" i="16"/>
  <c r="B787" i="16"/>
  <c r="B1995" i="16"/>
  <c r="C1995" i="16" s="1"/>
  <c r="J1995" i="16" s="1"/>
  <c r="B1532" i="16"/>
  <c r="C1532" i="16" s="1"/>
  <c r="J1532" i="16" s="1"/>
  <c r="B1275" i="16"/>
  <c r="B1035" i="16"/>
  <c r="B659" i="16"/>
  <c r="B1259" i="16"/>
  <c r="B164" i="16"/>
  <c r="B1444" i="16"/>
  <c r="C1444" i="16" s="1"/>
  <c r="J1444" i="16" s="1"/>
  <c r="B603" i="16"/>
  <c r="B88" i="16"/>
  <c r="C88" i="16" s="1"/>
  <c r="J88" i="16" s="1"/>
  <c r="B1495" i="16"/>
  <c r="B1823" i="16"/>
  <c r="C1823" i="16" s="1"/>
  <c r="J1823" i="16" s="1"/>
  <c r="B2675" i="16"/>
  <c r="C2675" i="16" s="1"/>
  <c r="J2675" i="16" s="1"/>
  <c r="B2479" i="16"/>
  <c r="B2347" i="16"/>
  <c r="C2347" i="16" s="1"/>
  <c r="J2347" i="16" s="1"/>
  <c r="B2207" i="16"/>
  <c r="C2207" i="16" s="1"/>
  <c r="J2207" i="16" s="1"/>
  <c r="B1671" i="16"/>
  <c r="B1419" i="16"/>
  <c r="B1348" i="16"/>
  <c r="C1348" i="16" s="1"/>
  <c r="J1348" i="16" s="1"/>
  <c r="B2731" i="16"/>
  <c r="C2731" i="16" s="1"/>
  <c r="J2731" i="16" s="1"/>
  <c r="B2287" i="16"/>
  <c r="C2287" i="16" s="1"/>
  <c r="J2287" i="16" s="1"/>
  <c r="B2131" i="16"/>
  <c r="C2131" i="16" s="1"/>
  <c r="J2131" i="16" s="1"/>
  <c r="B2028" i="16"/>
  <c r="B2443" i="16"/>
  <c r="C2443" i="16" s="1"/>
  <c r="J2443" i="16" s="1"/>
  <c r="B2171" i="16"/>
  <c r="C2171" i="16" s="1"/>
  <c r="J2171" i="16" s="1"/>
  <c r="B1903" i="16"/>
  <c r="C1903" i="16" s="1"/>
  <c r="J1903" i="16" s="1"/>
  <c r="B1727" i="16"/>
  <c r="C1727" i="16" s="1"/>
  <c r="J1727" i="16" s="1"/>
  <c r="B1703" i="16"/>
  <c r="B1531" i="16"/>
  <c r="B1507" i="16"/>
  <c r="B1448" i="16"/>
  <c r="C1448" i="16" s="1"/>
  <c r="J1448" i="16" s="1"/>
  <c r="B1367" i="16"/>
  <c r="B1283" i="16"/>
  <c r="B1099" i="16"/>
  <c r="B931" i="16"/>
  <c r="B791" i="16"/>
  <c r="B575" i="16"/>
  <c r="B503" i="16"/>
  <c r="C503" i="16" s="1"/>
  <c r="J503" i="16" s="1"/>
  <c r="B216" i="16"/>
  <c r="C216" i="16" s="1"/>
  <c r="J216" i="16" s="1"/>
  <c r="B60" i="16"/>
  <c r="C60" i="16" s="1"/>
  <c r="J60" i="16" s="1"/>
  <c r="B2544" i="16"/>
  <c r="B2335" i="16"/>
  <c r="C2335" i="16" s="1"/>
  <c r="J2335" i="16" s="1"/>
  <c r="B2224" i="16"/>
  <c r="B2087" i="16"/>
  <c r="C2087" i="16" s="1"/>
  <c r="J2087" i="16" s="1"/>
  <c r="B1811" i="16"/>
  <c r="B1399" i="16"/>
  <c r="B1220" i="16"/>
  <c r="C1220" i="16" s="1"/>
  <c r="J1220" i="16" s="1"/>
  <c r="B1156" i="16"/>
  <c r="C1156" i="16" s="1"/>
  <c r="J1156" i="16" s="1"/>
  <c r="B1047" i="16"/>
  <c r="B945" i="16"/>
  <c r="C945" i="16" s="1"/>
  <c r="J945" i="16" s="1"/>
  <c r="B899" i="16"/>
  <c r="B807" i="16"/>
  <c r="C807" i="16" s="1"/>
  <c r="J807" i="16" s="1"/>
  <c r="B1651" i="16"/>
  <c r="B2235" i="16"/>
  <c r="C2235" i="16" s="1"/>
  <c r="J2235" i="16" s="1"/>
  <c r="B2960" i="16"/>
  <c r="B2864" i="16"/>
  <c r="B2724" i="16"/>
  <c r="B2572" i="16"/>
  <c r="B2548" i="16"/>
  <c r="B2448" i="16"/>
  <c r="B2416" i="16"/>
  <c r="B1860" i="16"/>
  <c r="B471" i="16"/>
  <c r="B2979" i="16"/>
  <c r="C2979" i="16" s="1"/>
  <c r="J2979" i="16" s="1"/>
  <c r="B2796" i="16"/>
  <c r="B767" i="16"/>
  <c r="B1763" i="16"/>
  <c r="C1763" i="16" s="1"/>
  <c r="J1763" i="16" s="1"/>
  <c r="B1243" i="16"/>
  <c r="B292" i="16"/>
  <c r="B1107" i="16"/>
  <c r="B2403" i="16"/>
  <c r="C2403" i="16" s="1"/>
  <c r="J2403" i="16" s="1"/>
  <c r="B1291" i="16"/>
  <c r="B2931" i="16"/>
  <c r="B2179" i="16"/>
  <c r="C2179" i="16" s="1"/>
  <c r="J2179" i="16" s="1"/>
  <c r="B1611" i="16"/>
  <c r="B1327" i="16"/>
  <c r="B2771" i="16"/>
  <c r="C2771" i="16" s="1"/>
  <c r="J2771" i="16" s="1"/>
  <c r="B2107" i="16"/>
  <c r="C2107" i="16" s="1"/>
  <c r="J2107" i="16" s="1"/>
  <c r="B1528" i="16"/>
  <c r="C1528" i="16" s="1"/>
  <c r="J1528" i="16" s="1"/>
  <c r="B1267" i="16"/>
  <c r="B903" i="16"/>
  <c r="B556" i="16"/>
  <c r="C556" i="16" s="1"/>
  <c r="J556" i="16" s="1"/>
  <c r="B2947" i="16"/>
  <c r="B2271" i="16"/>
  <c r="C2271" i="16" s="1"/>
  <c r="J2271" i="16" s="1"/>
  <c r="B2055" i="16"/>
  <c r="C2055" i="16" s="1"/>
  <c r="J2055" i="16" s="1"/>
  <c r="B1295" i="16"/>
  <c r="B1183" i="16"/>
  <c r="B1027" i="16"/>
  <c r="B847" i="16"/>
  <c r="B1675" i="16"/>
  <c r="B2327" i="16"/>
  <c r="C2327" i="16" s="1"/>
  <c r="J2327" i="16" s="1"/>
  <c r="B2784" i="16"/>
  <c r="B2604" i="16"/>
  <c r="B2412" i="16"/>
  <c r="B2388" i="16"/>
  <c r="B2328" i="16"/>
  <c r="B2288" i="16"/>
  <c r="B2220" i="16"/>
  <c r="B2200" i="16"/>
  <c r="B2168" i="16"/>
  <c r="B2152" i="16"/>
  <c r="B2036" i="16"/>
  <c r="B2012" i="16"/>
  <c r="B1980" i="16"/>
  <c r="B1960" i="16"/>
  <c r="C1960" i="16" s="1"/>
  <c r="J1960" i="16" s="1"/>
  <c r="B1904" i="16"/>
  <c r="C1904" i="16" s="1"/>
  <c r="J1904" i="16" s="1"/>
  <c r="B1884" i="16"/>
  <c r="C1884" i="16" s="1"/>
  <c r="J1884" i="16" s="1"/>
  <c r="B1776" i="16"/>
  <c r="C1776" i="16" s="1"/>
  <c r="J1776" i="16" s="1"/>
  <c r="B1648" i="16"/>
  <c r="C1648" i="16" s="1"/>
  <c r="J1648" i="16" s="1"/>
  <c r="B1616" i="16"/>
  <c r="C1616" i="16" s="1"/>
  <c r="J1616" i="16" s="1"/>
  <c r="B1580" i="16"/>
  <c r="C1580" i="16" s="1"/>
  <c r="J1580" i="16" s="1"/>
  <c r="B1560" i="16"/>
  <c r="C1560" i="16" s="1"/>
  <c r="J1560" i="16" s="1"/>
  <c r="B1408" i="16"/>
  <c r="C1408" i="16" s="1"/>
  <c r="J1408" i="16" s="1"/>
  <c r="B1392" i="16"/>
  <c r="C1392" i="16" s="1"/>
  <c r="J1392" i="16" s="1"/>
  <c r="B2229" i="16"/>
  <c r="C2229" i="16" s="1"/>
  <c r="J2229" i="16" s="1"/>
  <c r="B2013" i="16"/>
  <c r="C2013" i="16" s="1"/>
  <c r="J2013" i="16" s="1"/>
  <c r="B1937" i="16"/>
  <c r="B1889" i="16"/>
  <c r="B1801" i="16"/>
  <c r="C1801" i="16" s="1"/>
  <c r="J1801" i="16" s="1"/>
  <c r="B1761" i="16"/>
  <c r="C1761" i="16" s="1"/>
  <c r="J1761" i="16" s="1"/>
  <c r="B1601" i="16"/>
  <c r="C1601" i="16" s="1"/>
  <c r="J1601" i="16" s="1"/>
  <c r="B1505" i="16"/>
  <c r="C1505" i="16" s="1"/>
  <c r="J1505" i="16" s="1"/>
  <c r="B1405" i="16"/>
  <c r="C1405" i="16" s="1"/>
  <c r="J1405" i="16" s="1"/>
  <c r="B1349" i="16"/>
  <c r="C1349" i="16" s="1"/>
  <c r="J1349" i="16" s="1"/>
  <c r="B1301" i="16"/>
  <c r="B1061" i="16"/>
  <c r="C1061" i="16" s="1"/>
  <c r="J1061" i="16" s="1"/>
  <c r="B1013" i="16"/>
  <c r="C1013" i="16" s="1"/>
  <c r="J1013" i="16" s="1"/>
  <c r="B941" i="16"/>
  <c r="C941" i="16" s="1"/>
  <c r="J941" i="16" s="1"/>
  <c r="B1376" i="16"/>
  <c r="C1376" i="16" s="1"/>
  <c r="J1376" i="16" s="1"/>
  <c r="B1300" i="16"/>
  <c r="C1300" i="16" s="1"/>
  <c r="J1300" i="16" s="1"/>
  <c r="B1284" i="16"/>
  <c r="C1284" i="16" s="1"/>
  <c r="J1284" i="16" s="1"/>
  <c r="B1252" i="16"/>
  <c r="C1252" i="16" s="1"/>
  <c r="J1252" i="16" s="1"/>
  <c r="B1148" i="16"/>
  <c r="C1148" i="16" s="1"/>
  <c r="J1148" i="16" s="1"/>
  <c r="B1112" i="16"/>
  <c r="C1112" i="16" s="1"/>
  <c r="J1112" i="16" s="1"/>
  <c r="B1072" i="16"/>
  <c r="C1072" i="16" s="1"/>
  <c r="J1072" i="16" s="1"/>
  <c r="B1040" i="16"/>
  <c r="C1040" i="16" s="1"/>
  <c r="J1040" i="16" s="1"/>
  <c r="B1012" i="16"/>
  <c r="C1012" i="16" s="1"/>
  <c r="J1012" i="16" s="1"/>
  <c r="B932" i="16"/>
  <c r="C932" i="16" s="1"/>
  <c r="J932" i="16" s="1"/>
  <c r="B880" i="16"/>
  <c r="C880" i="16" s="1"/>
  <c r="J880" i="16" s="1"/>
  <c r="B716" i="16"/>
  <c r="C716" i="16" s="1"/>
  <c r="J716" i="16" s="1"/>
  <c r="B933" i="16"/>
  <c r="C933" i="16" s="1"/>
  <c r="J933" i="16" s="1"/>
  <c r="B841" i="16"/>
  <c r="B581" i="16"/>
  <c r="B545" i="16"/>
  <c r="C545" i="16" s="1"/>
  <c r="J545" i="16" s="1"/>
  <c r="B461" i="16"/>
  <c r="B377" i="16"/>
  <c r="B345" i="16"/>
  <c r="B285" i="16"/>
  <c r="B145" i="16"/>
  <c r="C145" i="16" s="1"/>
  <c r="J145" i="16" s="1"/>
  <c r="B101" i="16"/>
  <c r="C101" i="16" s="1"/>
  <c r="J101" i="16" s="1"/>
  <c r="B2538" i="16"/>
  <c r="C2538" i="16" s="1"/>
  <c r="J2538" i="16" s="1"/>
  <c r="B2526" i="16"/>
  <c r="C2526" i="16" s="1"/>
  <c r="J2526" i="16" s="1"/>
  <c r="B434" i="16"/>
  <c r="B2897" i="16"/>
  <c r="C2897" i="16" s="1"/>
  <c r="J2897" i="16" s="1"/>
  <c r="B2713" i="16"/>
  <c r="C2713" i="16" s="1"/>
  <c r="J2713" i="16" s="1"/>
  <c r="B2633" i="16"/>
  <c r="C2633" i="16" s="1"/>
  <c r="J2633" i="16" s="1"/>
  <c r="B2553" i="16"/>
  <c r="C2553" i="16" s="1"/>
  <c r="J2553" i="16" s="1"/>
  <c r="B2409" i="16"/>
  <c r="C2409" i="16" s="1"/>
  <c r="J2409" i="16" s="1"/>
  <c r="B2365" i="16"/>
  <c r="C2365" i="16" s="1"/>
  <c r="J2365" i="16" s="1"/>
  <c r="B2313" i="16"/>
  <c r="C2313" i="16" s="1"/>
  <c r="J2313" i="16" s="1"/>
  <c r="B2277" i="16"/>
  <c r="C2277" i="16" s="1"/>
  <c r="J2277" i="16" s="1"/>
  <c r="B2241" i="16"/>
  <c r="C2241" i="16" s="1"/>
  <c r="J2241" i="16" s="1"/>
  <c r="B1929" i="16"/>
  <c r="B1909" i="16"/>
  <c r="B1789" i="16"/>
  <c r="C1789" i="16" s="1"/>
  <c r="J1789" i="16" s="1"/>
  <c r="B1709" i="16"/>
  <c r="C1709" i="16" s="1"/>
  <c r="J1709" i="16" s="1"/>
  <c r="B1641" i="16"/>
  <c r="C1641" i="16" s="1"/>
  <c r="J1641" i="16" s="1"/>
  <c r="B1617" i="16"/>
  <c r="C1617" i="16" s="1"/>
  <c r="J1617" i="16" s="1"/>
  <c r="B1577" i="16"/>
  <c r="C1577" i="16" s="1"/>
  <c r="J1577" i="16" s="1"/>
  <c r="B1557" i="16"/>
  <c r="C1557" i="16" s="1"/>
  <c r="J1557" i="16" s="1"/>
  <c r="B1469" i="16"/>
  <c r="B1449" i="16"/>
  <c r="C1449" i="16" s="1"/>
  <c r="J1449" i="16" s="1"/>
  <c r="B1413" i="16"/>
  <c r="C1413" i="16" s="1"/>
  <c r="J1413" i="16" s="1"/>
  <c r="B1293" i="16"/>
  <c r="C1293" i="16" s="1"/>
  <c r="J1293" i="16" s="1"/>
  <c r="B1273" i="16"/>
  <c r="C1273" i="16" s="1"/>
  <c r="J1273" i="16" s="1"/>
  <c r="B1209" i="16"/>
  <c r="C1209" i="16" s="1"/>
  <c r="J1209" i="16" s="1"/>
  <c r="B1153" i="16"/>
  <c r="C1153" i="16" s="1"/>
  <c r="J1153" i="16" s="1"/>
  <c r="B1129" i="16"/>
  <c r="C1129" i="16" s="1"/>
  <c r="J1129" i="16" s="1"/>
  <c r="B1117" i="16"/>
  <c r="C1117" i="16" s="1"/>
  <c r="J1117" i="16" s="1"/>
  <c r="B737" i="16"/>
  <c r="C737" i="16" s="1"/>
  <c r="J737" i="16" s="1"/>
  <c r="B997" i="16"/>
  <c r="C997" i="16" s="1"/>
  <c r="J997" i="16" s="1"/>
  <c r="B861" i="16"/>
  <c r="C861" i="16" s="1"/>
  <c r="J861" i="16" s="1"/>
  <c r="B573" i="16"/>
  <c r="C573" i="16" s="1"/>
  <c r="J573" i="16" s="1"/>
  <c r="B585" i="16"/>
  <c r="C585" i="16" s="1"/>
  <c r="J585" i="16" s="1"/>
  <c r="B2566" i="16"/>
  <c r="C2566" i="16" s="1"/>
  <c r="J2566" i="16" s="1"/>
  <c r="B2454" i="16"/>
  <c r="C2454" i="16" s="1"/>
  <c r="J2454" i="16" s="1"/>
  <c r="B2430" i="16"/>
  <c r="C2430" i="16" s="1"/>
  <c r="J2430" i="16" s="1"/>
  <c r="B2414" i="16"/>
  <c r="C2414" i="16" s="1"/>
  <c r="J2414" i="16" s="1"/>
  <c r="B2386" i="16"/>
  <c r="B2378" i="16"/>
  <c r="C2378" i="16" s="1"/>
  <c r="J2378" i="16" s="1"/>
  <c r="B2370" i="16"/>
  <c r="C2370" i="16" s="1"/>
  <c r="J2370" i="16" s="1"/>
  <c r="B2354" i="16"/>
  <c r="C2354" i="16" s="1"/>
  <c r="J2354" i="16" s="1"/>
  <c r="B2326" i="16"/>
  <c r="C2326" i="16" s="1"/>
  <c r="J2326" i="16" s="1"/>
  <c r="B2290" i="16"/>
  <c r="C2290" i="16" s="1"/>
  <c r="J2290" i="16" s="1"/>
  <c r="B2238" i="16"/>
  <c r="C2238" i="16" s="1"/>
  <c r="J2238" i="16" s="1"/>
  <c r="B37" i="16"/>
  <c r="C37" i="16" s="1"/>
  <c r="J37" i="16" s="1"/>
  <c r="B2557" i="16"/>
  <c r="C2557" i="16" s="1"/>
  <c r="J2557" i="16" s="1"/>
  <c r="B1395" i="16"/>
  <c r="B895" i="16"/>
  <c r="B971" i="16"/>
  <c r="B2267" i="16"/>
  <c r="C2267" i="16" s="1"/>
  <c r="J2267" i="16" s="1"/>
  <c r="B857" i="16"/>
  <c r="C857" i="16" s="1"/>
  <c r="J857" i="16" s="1"/>
  <c r="B437" i="16"/>
  <c r="B2607" i="16"/>
  <c r="C2607" i="16" s="1"/>
  <c r="J2607" i="16" s="1"/>
  <c r="B1915" i="16"/>
  <c r="C1915" i="16" s="1"/>
  <c r="J1915" i="16" s="1"/>
  <c r="B1407" i="16"/>
  <c r="B2111" i="16"/>
  <c r="B2419" i="16"/>
  <c r="C2419" i="16" s="1"/>
  <c r="J2419" i="16" s="1"/>
  <c r="B1759" i="16"/>
  <c r="C1759" i="16" s="1"/>
  <c r="J1759" i="16" s="1"/>
  <c r="B1695" i="16"/>
  <c r="B1488" i="16"/>
  <c r="C1488" i="16" s="1"/>
  <c r="J1488" i="16" s="1"/>
  <c r="B1364" i="16"/>
  <c r="C1364" i="16" s="1"/>
  <c r="J1364" i="16" s="1"/>
  <c r="B1031" i="16"/>
  <c r="B748" i="16"/>
  <c r="C748" i="16" s="1"/>
  <c r="J748" i="16" s="1"/>
  <c r="B400" i="16"/>
  <c r="C400" i="16" s="1"/>
  <c r="J400" i="16" s="1"/>
  <c r="B2473" i="16"/>
  <c r="C2473" i="16" s="1"/>
  <c r="J2473" i="16" s="1"/>
  <c r="C2183" i="16"/>
  <c r="J2183" i="16" s="1"/>
  <c r="B1919" i="16"/>
  <c r="C1919" i="16" s="1"/>
  <c r="J1919" i="16" s="1"/>
  <c r="B1319" i="16"/>
  <c r="B1215" i="16"/>
  <c r="B1139" i="16"/>
  <c r="B939" i="16"/>
  <c r="B780" i="16"/>
  <c r="C780" i="16" s="1"/>
  <c r="J780" i="16" s="1"/>
  <c r="B1755" i="16"/>
  <c r="C1755" i="16" s="1"/>
  <c r="J1755" i="16" s="1"/>
  <c r="B2944" i="16"/>
  <c r="B2564" i="16"/>
  <c r="B2436" i="16"/>
  <c r="B2400" i="16"/>
  <c r="B2340" i="16"/>
  <c r="B2304" i="16"/>
  <c r="B2236" i="16"/>
  <c r="B2212" i="16"/>
  <c r="B2184" i="16"/>
  <c r="B2160" i="16"/>
  <c r="B2060" i="16"/>
  <c r="B2020" i="16"/>
  <c r="B1968" i="16"/>
  <c r="C1968" i="16" s="1"/>
  <c r="J1968" i="16" s="1"/>
  <c r="B1916" i="16"/>
  <c r="C1916" i="16" s="1"/>
  <c r="J1916" i="16" s="1"/>
  <c r="B1896" i="16"/>
  <c r="C1896" i="16" s="1"/>
  <c r="J1896" i="16" s="1"/>
  <c r="B1820" i="16"/>
  <c r="B1792" i="16"/>
  <c r="B1768" i="16"/>
  <c r="C1768" i="16" s="1"/>
  <c r="J1768" i="16" s="1"/>
  <c r="B1628" i="16"/>
  <c r="C1628" i="16" s="1"/>
  <c r="J1628" i="16" s="1"/>
  <c r="B1588" i="16"/>
  <c r="C1588" i="16" s="1"/>
  <c r="J1588" i="16" s="1"/>
  <c r="B1572" i="16"/>
  <c r="C1572" i="16" s="1"/>
  <c r="J1572" i="16" s="1"/>
  <c r="B1536" i="16"/>
  <c r="C1536" i="16" s="1"/>
  <c r="J1536" i="16" s="1"/>
  <c r="B1400" i="16"/>
  <c r="C1400" i="16" s="1"/>
  <c r="J1400" i="16" s="1"/>
  <c r="B2393" i="16"/>
  <c r="C2393" i="16" s="1"/>
  <c r="J2393" i="16" s="1"/>
  <c r="B2029" i="16"/>
  <c r="C2029" i="16" s="1"/>
  <c r="J2029" i="16" s="1"/>
  <c r="B1981" i="16"/>
  <c r="C1981" i="16" s="1"/>
  <c r="J1981" i="16" s="1"/>
  <c r="B1921" i="16"/>
  <c r="B1817" i="16"/>
  <c r="C1817" i="16" s="1"/>
  <c r="J1817" i="16" s="1"/>
  <c r="B1777" i="16"/>
  <c r="C1777" i="16" s="1"/>
  <c r="J1777" i="16" s="1"/>
  <c r="B1637" i="16"/>
  <c r="C1637" i="16" s="1"/>
  <c r="J1637" i="16" s="1"/>
  <c r="B1565" i="16"/>
  <c r="C1565" i="16" s="1"/>
  <c r="J1565" i="16" s="1"/>
  <c r="B1445" i="16"/>
  <c r="C1445" i="16" s="1"/>
  <c r="J1445" i="16" s="1"/>
  <c r="B1385" i="16"/>
  <c r="C1385" i="16" s="1"/>
  <c r="J1385" i="16" s="1"/>
  <c r="B1305" i="16"/>
  <c r="C1305" i="16" s="1"/>
  <c r="J1305" i="16" s="1"/>
  <c r="B1133" i="16"/>
  <c r="C1133" i="16" s="1"/>
  <c r="J1133" i="16" s="1"/>
  <c r="B1021" i="16"/>
  <c r="C1021" i="16" s="1"/>
  <c r="J1021" i="16" s="1"/>
  <c r="B989" i="16"/>
  <c r="C989" i="16" s="1"/>
  <c r="J989" i="16" s="1"/>
  <c r="B1388" i="16"/>
  <c r="C1388" i="16" s="1"/>
  <c r="J1388" i="16" s="1"/>
  <c r="B1356" i="16"/>
  <c r="C1356" i="16" s="1"/>
  <c r="J1356" i="16" s="1"/>
  <c r="B1332" i="16"/>
  <c r="C1332" i="16" s="1"/>
  <c r="J1332" i="16" s="1"/>
  <c r="B1292" i="16"/>
  <c r="C1292" i="16" s="1"/>
  <c r="J1292" i="16" s="1"/>
  <c r="B1264" i="16"/>
  <c r="C1264" i="16" s="1"/>
  <c r="J1264" i="16" s="1"/>
  <c r="B1240" i="16"/>
  <c r="C1240" i="16" s="1"/>
  <c r="J1240" i="16" s="1"/>
  <c r="B1132" i="16"/>
  <c r="C1132" i="16" s="1"/>
  <c r="J1132" i="16" s="1"/>
  <c r="B1084" i="16"/>
  <c r="C1084" i="16" s="1"/>
  <c r="J1084" i="16" s="1"/>
  <c r="B571" i="16"/>
  <c r="B1171" i="16"/>
  <c r="B260" i="16"/>
  <c r="C260" i="16" s="1"/>
  <c r="J260" i="16" s="1"/>
  <c r="B779" i="16"/>
  <c r="B2495" i="16"/>
  <c r="B2411" i="16"/>
  <c r="C2411" i="16" s="1"/>
  <c r="J2411" i="16" s="1"/>
  <c r="B1607" i="16"/>
  <c r="B1299" i="16"/>
  <c r="B635" i="16"/>
  <c r="B1307" i="16"/>
  <c r="B1095" i="16"/>
  <c r="B731" i="16"/>
  <c r="B2888" i="16"/>
  <c r="B2556" i="16"/>
  <c r="B2396" i="16"/>
  <c r="B2292" i="16"/>
  <c r="B2204" i="16"/>
  <c r="B2156" i="16"/>
  <c r="B2016" i="16"/>
  <c r="B1964" i="16"/>
  <c r="C1964" i="16" s="1"/>
  <c r="J1964" i="16" s="1"/>
  <c r="B1892" i="16"/>
  <c r="C1892" i="16" s="1"/>
  <c r="J1892" i="16" s="1"/>
  <c r="B1780" i="16"/>
  <c r="C1780" i="16" s="1"/>
  <c r="J1780" i="16" s="1"/>
  <c r="B1624" i="16"/>
  <c r="C1624" i="16" s="1"/>
  <c r="J1624" i="16" s="1"/>
  <c r="B1568" i="16"/>
  <c r="C1568" i="16" s="1"/>
  <c r="J1568" i="16" s="1"/>
  <c r="B1396" i="16"/>
  <c r="C1396" i="16" s="1"/>
  <c r="J1396" i="16" s="1"/>
  <c r="B2025" i="16"/>
  <c r="B1917" i="16"/>
  <c r="B1769" i="16"/>
  <c r="C1769" i="16" s="1"/>
  <c r="J1769" i="16" s="1"/>
  <c r="B1549" i="16"/>
  <c r="C1549" i="16" s="1"/>
  <c r="J1549" i="16" s="1"/>
  <c r="B1373" i="16"/>
  <c r="C1373" i="16" s="1"/>
  <c r="J1373" i="16" s="1"/>
  <c r="B1257" i="16"/>
  <c r="C1257" i="16" s="1"/>
  <c r="J1257" i="16" s="1"/>
  <c r="B1017" i="16"/>
  <c r="C1017" i="16" s="1"/>
  <c r="J1017" i="16" s="1"/>
  <c r="B1384" i="16"/>
  <c r="C1384" i="16" s="1"/>
  <c r="J1384" i="16" s="1"/>
  <c r="B1308" i="16"/>
  <c r="C1308" i="16" s="1"/>
  <c r="J1308" i="16" s="1"/>
  <c r="B1260" i="16"/>
  <c r="C1260" i="16" s="1"/>
  <c r="J1260" i="16" s="1"/>
  <c r="B1128" i="16"/>
  <c r="C1128" i="16" s="1"/>
  <c r="J1128" i="16" s="1"/>
  <c r="B1064" i="16"/>
  <c r="C1064" i="16" s="1"/>
  <c r="J1064" i="16" s="1"/>
  <c r="B1020" i="16"/>
  <c r="C1020" i="16" s="1"/>
  <c r="J1020" i="16" s="1"/>
  <c r="B920" i="16"/>
  <c r="C920" i="16" s="1"/>
  <c r="J920" i="16" s="1"/>
  <c r="B744" i="16"/>
  <c r="C744" i="16" s="1"/>
  <c r="J744" i="16" s="1"/>
  <c r="B300" i="16"/>
  <c r="C300" i="16" s="1"/>
  <c r="J300" i="16" s="1"/>
  <c r="B809" i="16"/>
  <c r="C809" i="16" s="1"/>
  <c r="J809" i="16" s="1"/>
  <c r="B613" i="16"/>
  <c r="C613" i="16" s="1"/>
  <c r="J613" i="16" s="1"/>
  <c r="B541" i="16"/>
  <c r="C541" i="16" s="1"/>
  <c r="J541" i="16" s="1"/>
  <c r="B425" i="16"/>
  <c r="C425" i="16" s="1"/>
  <c r="J425" i="16" s="1"/>
  <c r="B357" i="16"/>
  <c r="B281" i="16"/>
  <c r="B113" i="16"/>
  <c r="B2574" i="16"/>
  <c r="C2574" i="16" s="1"/>
  <c r="J2574" i="16" s="1"/>
  <c r="B2534" i="16"/>
  <c r="C2534" i="16" s="1"/>
  <c r="J2534" i="16" s="1"/>
  <c r="B1310" i="16"/>
  <c r="C1310" i="16" s="1"/>
  <c r="J1310" i="16" s="1"/>
  <c r="B718" i="16"/>
  <c r="C718" i="16" s="1"/>
  <c r="J718" i="16" s="1"/>
  <c r="B510" i="16"/>
  <c r="C510" i="16" s="1"/>
  <c r="J510" i="16" s="1"/>
  <c r="B2981" i="16"/>
  <c r="C2981" i="16" s="1"/>
  <c r="J2981" i="16" s="1"/>
  <c r="B2829" i="16"/>
  <c r="C2829" i="16" s="1"/>
  <c r="J2829" i="16" s="1"/>
  <c r="B2773" i="16"/>
  <c r="C2773" i="16" s="1"/>
  <c r="J2773" i="16" s="1"/>
  <c r="B2581" i="16"/>
  <c r="C2581" i="16" s="1"/>
  <c r="J2581" i="16" s="1"/>
  <c r="B2565" i="16"/>
  <c r="C2565" i="16" s="1"/>
  <c r="J2565" i="16" s="1"/>
  <c r="B2505" i="16"/>
  <c r="C2505" i="16" s="1"/>
  <c r="J2505" i="16" s="1"/>
  <c r="B2469" i="16"/>
  <c r="C2469" i="16" s="1"/>
  <c r="J2469" i="16" s="1"/>
  <c r="B2453" i="16"/>
  <c r="C2453" i="16" s="1"/>
  <c r="J2453" i="16" s="1"/>
  <c r="B2445" i="16"/>
  <c r="C2445" i="16" s="1"/>
  <c r="J2445" i="16" s="1"/>
  <c r="B2337" i="16"/>
  <c r="C2337" i="16" s="1"/>
  <c r="J2337" i="16" s="1"/>
  <c r="B2233" i="16"/>
  <c r="C2233" i="16" s="1"/>
  <c r="J2233" i="16" s="1"/>
  <c r="B2057" i="16"/>
  <c r="C2057" i="16" s="1"/>
  <c r="J2057" i="16" s="1"/>
  <c r="B2009" i="16"/>
  <c r="B1977" i="16"/>
  <c r="C1977" i="16" s="1"/>
  <c r="J1977" i="16" s="1"/>
  <c r="B1961" i="16"/>
  <c r="B1941" i="16"/>
  <c r="B1773" i="16"/>
  <c r="C1773" i="16" s="1"/>
  <c r="J1773" i="16" s="1"/>
  <c r="B1633" i="16"/>
  <c r="C1633" i="16" s="1"/>
  <c r="J1633" i="16" s="1"/>
  <c r="B1561" i="16"/>
  <c r="C1561" i="16" s="1"/>
  <c r="J1561" i="16" s="1"/>
  <c r="B1441" i="16"/>
  <c r="C1441" i="16" s="1"/>
  <c r="J1441" i="16" s="1"/>
  <c r="B1393" i="16"/>
  <c r="C1393" i="16" s="1"/>
  <c r="J1393" i="16" s="1"/>
  <c r="B1377" i="16"/>
  <c r="C1377" i="16" s="1"/>
  <c r="J1377" i="16" s="1"/>
  <c r="B1329" i="16"/>
  <c r="B1297" i="16"/>
  <c r="C1297" i="16" s="1"/>
  <c r="J1297" i="16" s="1"/>
  <c r="B1249" i="16"/>
  <c r="C1249" i="16" s="1"/>
  <c r="J1249" i="16" s="1"/>
  <c r="B1189" i="16"/>
  <c r="C1189" i="16" s="1"/>
  <c r="J1189" i="16" s="1"/>
  <c r="B1113" i="16"/>
  <c r="C1113" i="16" s="1"/>
  <c r="J1113" i="16" s="1"/>
  <c r="B1069" i="16"/>
  <c r="C1069" i="16" s="1"/>
  <c r="J1069" i="16" s="1"/>
  <c r="B1045" i="16"/>
  <c r="C1045" i="16" s="1"/>
  <c r="J1045" i="16" s="1"/>
  <c r="B885" i="16"/>
  <c r="C885" i="16" s="1"/>
  <c r="J885" i="16" s="1"/>
  <c r="B517" i="16"/>
  <c r="C517" i="16" s="1"/>
  <c r="J517" i="16" s="1"/>
  <c r="B845" i="16"/>
  <c r="C845" i="16" s="1"/>
  <c r="J845" i="16" s="1"/>
  <c r="B2542" i="16"/>
  <c r="C2542" i="16" s="1"/>
  <c r="J2542" i="16" s="1"/>
  <c r="B2522" i="16"/>
  <c r="C2522" i="16" s="1"/>
  <c r="J2522" i="16" s="1"/>
  <c r="B2426" i="16"/>
  <c r="C2426" i="16" s="1"/>
  <c r="J2426" i="16" s="1"/>
  <c r="B2342" i="16"/>
  <c r="C2342" i="16" s="1"/>
  <c r="J2342" i="16" s="1"/>
  <c r="B2314" i="16"/>
  <c r="C2314" i="16" s="1"/>
  <c r="J2314" i="16" s="1"/>
  <c r="B2306" i="16"/>
  <c r="C2306" i="16" s="1"/>
  <c r="J2306" i="16" s="1"/>
  <c r="B2222" i="16"/>
  <c r="C2222" i="16" s="1"/>
  <c r="J2222" i="16" s="1"/>
  <c r="B2206" i="16"/>
  <c r="C2206" i="16" s="1"/>
  <c r="J2206" i="16" s="1"/>
  <c r="B2194" i="16"/>
  <c r="C2194" i="16" s="1"/>
  <c r="J2194" i="16" s="1"/>
  <c r="B2178" i="16"/>
  <c r="C2178" i="16" s="1"/>
  <c r="J2178" i="16" s="1"/>
  <c r="B2158" i="16"/>
  <c r="C2158" i="16" s="1"/>
  <c r="J2158" i="16" s="1"/>
  <c r="B2142" i="16"/>
  <c r="C2142" i="16" s="1"/>
  <c r="J2142" i="16" s="1"/>
  <c r="B2134" i="16"/>
  <c r="C2134" i="16" s="1"/>
  <c r="J2134" i="16" s="1"/>
  <c r="B2054" i="16"/>
  <c r="C2054" i="16" s="1"/>
  <c r="J2054" i="16" s="1"/>
  <c r="B2006" i="16"/>
  <c r="C2006" i="16" s="1"/>
  <c r="J2006" i="16" s="1"/>
  <c r="B1954" i="16"/>
  <c r="C1954" i="16" s="1"/>
  <c r="J1954" i="16" s="1"/>
  <c r="B1934" i="16"/>
  <c r="C1934" i="16" s="1"/>
  <c r="J1934" i="16" s="1"/>
  <c r="B1846" i="16"/>
  <c r="C1846" i="16" s="1"/>
  <c r="J1846" i="16" s="1"/>
  <c r="B1826" i="16"/>
  <c r="C1826" i="16" s="1"/>
  <c r="J1826" i="16" s="1"/>
  <c r="B1818" i="16"/>
  <c r="B1722" i="16"/>
  <c r="C1722" i="16" s="1"/>
  <c r="J1722" i="16" s="1"/>
  <c r="B1706" i="16"/>
  <c r="B1634" i="16"/>
  <c r="C1634" i="16" s="1"/>
  <c r="J1634" i="16" s="1"/>
  <c r="B1602" i="16"/>
  <c r="C1602" i="16" s="1"/>
  <c r="J1602" i="16" s="1"/>
  <c r="B1594" i="16"/>
  <c r="C1594" i="16" s="1"/>
  <c r="J1594" i="16" s="1"/>
  <c r="B1582" i="16"/>
  <c r="C1582" i="16" s="1"/>
  <c r="J1582" i="16" s="1"/>
  <c r="B1522" i="16"/>
  <c r="C1522" i="16" s="1"/>
  <c r="J1522" i="16" s="1"/>
  <c r="B1498" i="16"/>
  <c r="C1498" i="16" s="1"/>
  <c r="J1498" i="16" s="1"/>
  <c r="B1386" i="16"/>
  <c r="C1386" i="16" s="1"/>
  <c r="J1386" i="16" s="1"/>
  <c r="B1374" i="16"/>
  <c r="C1374" i="16" s="1"/>
  <c r="J1374" i="16" s="1"/>
  <c r="B1282" i="16"/>
  <c r="C1282" i="16" s="1"/>
  <c r="J1282" i="16" s="1"/>
  <c r="B1226" i="16"/>
  <c r="B1214" i="16"/>
  <c r="C1214" i="16" s="1"/>
  <c r="J1214" i="16" s="1"/>
  <c r="B1198" i="16"/>
  <c r="C1198" i="16" s="1"/>
  <c r="J1198" i="16" s="1"/>
  <c r="B1186" i="16"/>
  <c r="C1186" i="16" s="1"/>
  <c r="J1186" i="16" s="1"/>
  <c r="B1178" i="16"/>
  <c r="C1178" i="16" s="1"/>
  <c r="J1178" i="16" s="1"/>
  <c r="B1138" i="16"/>
  <c r="C1138" i="16" s="1"/>
  <c r="J1138" i="16" s="1"/>
  <c r="B1050" i="16"/>
  <c r="C1050" i="16" s="1"/>
  <c r="J1050" i="16" s="1"/>
  <c r="B1038" i="16"/>
  <c r="C1038" i="16" s="1"/>
  <c r="J1038" i="16" s="1"/>
  <c r="B986" i="16"/>
  <c r="C986" i="16" s="1"/>
  <c r="J986" i="16" s="1"/>
  <c r="B978" i="16"/>
  <c r="C978" i="16" s="1"/>
  <c r="J978" i="16" s="1"/>
  <c r="B898" i="16"/>
  <c r="C898" i="16" s="1"/>
  <c r="J898" i="16" s="1"/>
  <c r="B830" i="16"/>
  <c r="C830" i="16" s="1"/>
  <c r="J830" i="16" s="1"/>
  <c r="B786" i="16"/>
  <c r="C786" i="16" s="1"/>
  <c r="J786" i="16" s="1"/>
  <c r="B762" i="16"/>
  <c r="C762" i="16" s="1"/>
  <c r="J762" i="16" s="1"/>
  <c r="B726" i="16"/>
  <c r="C726" i="16" s="1"/>
  <c r="J726" i="16" s="1"/>
  <c r="B714" i="16"/>
  <c r="C714" i="16" s="1"/>
  <c r="J714" i="16" s="1"/>
  <c r="B538" i="16"/>
  <c r="C538" i="16" s="1"/>
  <c r="J538" i="16" s="1"/>
  <c r="B522" i="16"/>
  <c r="C522" i="16" s="1"/>
  <c r="J522" i="16" s="1"/>
  <c r="B506" i="16"/>
  <c r="C506" i="16" s="1"/>
  <c r="J506" i="16" s="1"/>
  <c r="B470" i="16"/>
  <c r="C470" i="16" s="1"/>
  <c r="J470" i="16" s="1"/>
  <c r="B430" i="16"/>
  <c r="C430" i="16" s="1"/>
  <c r="J430" i="16" s="1"/>
  <c r="B326" i="16"/>
  <c r="C326" i="16" s="1"/>
  <c r="J326" i="16" s="1"/>
  <c r="B310" i="16"/>
  <c r="B302" i="16"/>
  <c r="C302" i="16" s="1"/>
  <c r="J302" i="16" s="1"/>
  <c r="B206" i="16"/>
  <c r="B146" i="16"/>
  <c r="B114" i="16"/>
  <c r="B102" i="16"/>
  <c r="C102" i="16" s="1"/>
  <c r="J102" i="16" s="1"/>
  <c r="B1590" i="16"/>
  <c r="C1590" i="16" s="1"/>
  <c r="J1590" i="16" s="1"/>
  <c r="B462" i="16"/>
  <c r="C462" i="16" s="1"/>
  <c r="J462" i="16" s="1"/>
  <c r="B1829" i="16"/>
  <c r="B2929" i="16"/>
  <c r="C2929" i="16" s="1"/>
  <c r="J2929" i="16" s="1"/>
  <c r="B1664" i="16"/>
  <c r="C1664" i="16" s="1"/>
  <c r="J1664" i="16" s="1"/>
  <c r="B663" i="16"/>
  <c r="B133" i="16"/>
  <c r="C133" i="16" s="1"/>
  <c r="J133" i="16" s="1"/>
  <c r="B2579" i="16"/>
  <c r="C2579" i="16" s="1"/>
  <c r="J2579" i="16" s="1"/>
  <c r="B2231" i="16"/>
  <c r="C2231" i="16" s="1"/>
  <c r="J2231" i="16" s="1"/>
  <c r="B1351" i="16"/>
  <c r="B2063" i="16"/>
  <c r="C2063" i="16" s="1"/>
  <c r="J2063" i="16" s="1"/>
  <c r="B1743" i="16"/>
  <c r="C1743" i="16" s="1"/>
  <c r="J1743" i="16" s="1"/>
  <c r="B1451" i="16"/>
  <c r="B992" i="16"/>
  <c r="C992" i="16" s="1"/>
  <c r="J992" i="16" s="1"/>
  <c r="B313" i="16"/>
  <c r="B2371" i="16"/>
  <c r="C2371" i="16" s="1"/>
  <c r="J2371" i="16" s="1"/>
  <c r="B1875" i="16"/>
  <c r="C1875" i="16" s="1"/>
  <c r="J1875" i="16" s="1"/>
  <c r="B1204" i="16"/>
  <c r="C1204" i="16" s="1"/>
  <c r="J1204" i="16" s="1"/>
  <c r="B911" i="16"/>
  <c r="B2232" i="16"/>
  <c r="B2628" i="16"/>
  <c r="B2428" i="16"/>
  <c r="B2228" i="16"/>
  <c r="B2172" i="16"/>
  <c r="B2040" i="16"/>
  <c r="B1984" i="16"/>
  <c r="B1912" i="16"/>
  <c r="C1912" i="16" s="1"/>
  <c r="J1912" i="16" s="1"/>
  <c r="B1656" i="16"/>
  <c r="C1656" i="16" s="1"/>
  <c r="J1656" i="16" s="1"/>
  <c r="B1584" i="16"/>
  <c r="C1584" i="16" s="1"/>
  <c r="J1584" i="16" s="1"/>
  <c r="B2245" i="16"/>
  <c r="C2245" i="16" s="1"/>
  <c r="J2245" i="16" s="1"/>
  <c r="B1969" i="16"/>
  <c r="B1809" i="16"/>
  <c r="C1809" i="16" s="1"/>
  <c r="J1809" i="16" s="1"/>
  <c r="B1625" i="16"/>
  <c r="C1625" i="16" s="1"/>
  <c r="J1625" i="16" s="1"/>
  <c r="B1421" i="16"/>
  <c r="C1421" i="16" s="1"/>
  <c r="J1421" i="16" s="1"/>
  <c r="B1109" i="16"/>
  <c r="C1109" i="16" s="1"/>
  <c r="J1109" i="16" s="1"/>
  <c r="B953" i="16"/>
  <c r="C953" i="16" s="1"/>
  <c r="J953" i="16" s="1"/>
  <c r="B1352" i="16"/>
  <c r="C1352" i="16" s="1"/>
  <c r="J1352" i="16" s="1"/>
  <c r="B1288" i="16"/>
  <c r="C1288" i="16" s="1"/>
  <c r="J1288" i="16" s="1"/>
  <c r="B1236" i="16"/>
  <c r="C1236" i="16" s="1"/>
  <c r="J1236" i="16" s="1"/>
  <c r="B1076" i="16"/>
  <c r="C1076" i="16" s="1"/>
  <c r="J1076" i="16" s="1"/>
  <c r="B1032" i="16"/>
  <c r="C1032" i="16" s="1"/>
  <c r="J1032" i="16" s="1"/>
  <c r="B996" i="16"/>
  <c r="C996" i="16" s="1"/>
  <c r="J996" i="16" s="1"/>
  <c r="B912" i="16"/>
  <c r="C912" i="16" s="1"/>
  <c r="J912" i="16" s="1"/>
  <c r="B500" i="16"/>
  <c r="B869" i="16"/>
  <c r="C869" i="16" s="1"/>
  <c r="J869" i="16" s="1"/>
  <c r="B665" i="16"/>
  <c r="C665" i="16" s="1"/>
  <c r="J665" i="16" s="1"/>
  <c r="B557" i="16"/>
  <c r="C557" i="16" s="1"/>
  <c r="J557" i="16" s="1"/>
  <c r="B521" i="16"/>
  <c r="B373" i="16"/>
  <c r="B341" i="16"/>
  <c r="B169" i="16"/>
  <c r="C169" i="16" s="1"/>
  <c r="J169" i="16" s="1"/>
  <c r="B97" i="16"/>
  <c r="C97" i="16" s="1"/>
  <c r="J97" i="16" s="1"/>
  <c r="B2562" i="16"/>
  <c r="C2562" i="16" s="1"/>
  <c r="J2562" i="16" s="1"/>
  <c r="B1718" i="16"/>
  <c r="C1718" i="16" s="1"/>
  <c r="J1718" i="16" s="1"/>
  <c r="B1814" i="16"/>
  <c r="C1814" i="16" s="1"/>
  <c r="J1814" i="16" s="1"/>
  <c r="B874" i="16"/>
  <c r="C874" i="16" s="1"/>
  <c r="J874" i="16" s="1"/>
  <c r="B770" i="16"/>
  <c r="C770" i="16" s="1"/>
  <c r="J770" i="16" s="1"/>
  <c r="B474" i="16"/>
  <c r="C474" i="16" s="1"/>
  <c r="J474" i="16" s="1"/>
  <c r="B2841" i="16"/>
  <c r="C2841" i="16" s="1"/>
  <c r="J2841" i="16" s="1"/>
  <c r="B2781" i="16"/>
  <c r="C2781" i="16" s="1"/>
  <c r="J2781" i="16" s="1"/>
  <c r="B2729" i="16"/>
  <c r="C2729" i="16" s="1"/>
  <c r="J2729" i="16" s="1"/>
  <c r="B2677" i="16"/>
  <c r="C2677" i="16" s="1"/>
  <c r="J2677" i="16" s="1"/>
  <c r="B2653" i="16"/>
  <c r="C2653" i="16" s="1"/>
  <c r="J2653" i="16" s="1"/>
  <c r="B2593" i="16"/>
  <c r="C2593" i="16" s="1"/>
  <c r="J2593" i="16" s="1"/>
  <c r="B2569" i="16"/>
  <c r="C2569" i="16" s="1"/>
  <c r="J2569" i="16" s="1"/>
  <c r="B2477" i="16"/>
  <c r="C2477" i="16" s="1"/>
  <c r="J2477" i="16" s="1"/>
  <c r="B2465" i="16"/>
  <c r="C2465" i="16" s="1"/>
  <c r="J2465" i="16" s="1"/>
  <c r="B2449" i="16"/>
  <c r="C2449" i="16" s="1"/>
  <c r="J2449" i="16" s="1"/>
  <c r="B2441" i="16"/>
  <c r="C2441" i="16" s="1"/>
  <c r="J2441" i="16" s="1"/>
  <c r="B2421" i="16"/>
  <c r="C2421" i="16" s="1"/>
  <c r="J2421" i="16" s="1"/>
  <c r="B2369" i="16"/>
  <c r="C2369" i="16" s="1"/>
  <c r="J2369" i="16" s="1"/>
  <c r="B2289" i="16"/>
  <c r="C2289" i="16" s="1"/>
  <c r="J2289" i="16" s="1"/>
  <c r="B2145" i="16"/>
  <c r="C2145" i="16" s="1"/>
  <c r="J2145" i="16" s="1"/>
  <c r="B2033" i="16"/>
  <c r="C2033" i="16" s="1"/>
  <c r="J2033" i="16" s="1"/>
  <c r="B2005" i="16"/>
  <c r="C2005" i="16" s="1"/>
  <c r="J2005" i="16" s="1"/>
  <c r="B1973" i="16"/>
  <c r="B1957" i="16"/>
  <c r="B1869" i="16"/>
  <c r="B1681" i="16"/>
  <c r="C1681" i="16" s="1"/>
  <c r="J1681" i="16" s="1"/>
  <c r="B1573" i="16"/>
  <c r="C1573" i="16" s="1"/>
  <c r="J1573" i="16" s="1"/>
  <c r="B1497" i="16"/>
  <c r="C1497" i="16" s="1"/>
  <c r="J1497" i="16" s="1"/>
  <c r="B1461" i="16"/>
  <c r="C1461" i="16" s="1"/>
  <c r="J1461" i="16" s="1"/>
  <c r="B1389" i="16"/>
  <c r="C1389" i="16" s="1"/>
  <c r="J1389" i="16" s="1"/>
  <c r="B1325" i="16"/>
  <c r="C1325" i="16" s="1"/>
  <c r="J1325" i="16" s="1"/>
  <c r="B1281" i="16"/>
  <c r="C1281" i="16" s="1"/>
  <c r="J1281" i="16" s="1"/>
  <c r="B1261" i="16"/>
  <c r="C1261" i="16" s="1"/>
  <c r="J1261" i="16" s="1"/>
  <c r="B1217" i="16"/>
  <c r="C1217" i="16" s="1"/>
  <c r="J1217" i="16" s="1"/>
  <c r="B1121" i="16"/>
  <c r="C1121" i="16" s="1"/>
  <c r="J1121" i="16" s="1"/>
  <c r="B1101" i="16"/>
  <c r="C1101" i="16" s="1"/>
  <c r="J1101" i="16" s="1"/>
  <c r="B1065" i="16"/>
  <c r="C1065" i="16" s="1"/>
  <c r="J1065" i="16" s="1"/>
  <c r="B1741" i="16"/>
  <c r="C1741" i="16" s="1"/>
  <c r="J1741" i="16" s="1"/>
  <c r="B1885" i="16"/>
  <c r="B981" i="16"/>
  <c r="C981" i="16" s="1"/>
  <c r="J981" i="16" s="1"/>
  <c r="B409" i="16"/>
  <c r="B2554" i="16"/>
  <c r="C2554" i="16" s="1"/>
  <c r="J2554" i="16" s="1"/>
  <c r="B2514" i="16"/>
  <c r="C2514" i="16" s="1"/>
  <c r="J2514" i="16" s="1"/>
  <c r="B2494" i="16"/>
  <c r="C2494" i="16" s="1"/>
  <c r="J2494" i="16" s="1"/>
  <c r="B2438" i="16"/>
  <c r="C2438" i="16" s="1"/>
  <c r="J2438" i="16" s="1"/>
  <c r="B2418" i="16"/>
  <c r="C2418" i="16" s="1"/>
  <c r="J2418" i="16" s="1"/>
  <c r="B2374" i="16"/>
  <c r="C2374" i="16" s="1"/>
  <c r="J2374" i="16" s="1"/>
  <c r="B2362" i="16"/>
  <c r="C2362" i="16" s="1"/>
  <c r="J2362" i="16" s="1"/>
  <c r="B2310" i="16"/>
  <c r="C2310" i="16" s="1"/>
  <c r="J2310" i="16" s="1"/>
  <c r="B2270" i="16"/>
  <c r="B2250" i="16"/>
  <c r="C2250" i="16" s="1"/>
  <c r="J2250" i="16" s="1"/>
  <c r="B2214" i="16"/>
  <c r="C2214" i="16" s="1"/>
  <c r="J2214" i="16" s="1"/>
  <c r="B2170" i="16"/>
  <c r="C2170" i="16" s="1"/>
  <c r="J2170" i="16" s="1"/>
  <c r="B2138" i="16"/>
  <c r="C2138" i="16" s="1"/>
  <c r="J2138" i="16" s="1"/>
  <c r="B2130" i="16"/>
  <c r="C2130" i="16" s="1"/>
  <c r="J2130" i="16" s="1"/>
  <c r="B2106" i="16"/>
  <c r="C2106" i="16" s="1"/>
  <c r="J2106" i="16" s="1"/>
  <c r="B2082" i="16"/>
  <c r="C2082" i="16" s="1"/>
  <c r="J2082" i="16" s="1"/>
  <c r="B2042" i="16"/>
  <c r="C2042" i="16" s="1"/>
  <c r="J2042" i="16" s="1"/>
  <c r="B2010" i="16"/>
  <c r="C2010" i="16" s="1"/>
  <c r="J2010" i="16" s="1"/>
  <c r="B2002" i="16"/>
  <c r="C2002" i="16" s="1"/>
  <c r="J2002" i="16" s="1"/>
  <c r="B1950" i="16"/>
  <c r="C1950" i="16" s="1"/>
  <c r="J1950" i="16" s="1"/>
  <c r="B1938" i="16"/>
  <c r="C1938" i="16" s="1"/>
  <c r="J1938" i="16" s="1"/>
  <c r="B1914" i="16"/>
  <c r="C1914" i="16" s="1"/>
  <c r="J1914" i="16" s="1"/>
  <c r="B1850" i="16"/>
  <c r="C1850" i="16" s="1"/>
  <c r="J1850" i="16" s="1"/>
  <c r="B1822" i="16"/>
  <c r="C1822" i="16" s="1"/>
  <c r="J1822" i="16" s="1"/>
  <c r="B1810" i="16"/>
  <c r="C1810" i="16" s="1"/>
  <c r="J1810" i="16" s="1"/>
  <c r="B1798" i="16"/>
  <c r="C1798" i="16" s="1"/>
  <c r="J1798" i="16" s="1"/>
  <c r="B1710" i="16"/>
  <c r="C1710" i="16" s="1"/>
  <c r="J1710" i="16" s="1"/>
  <c r="B1662" i="16"/>
  <c r="C1662" i="16" s="1"/>
  <c r="J1662" i="16" s="1"/>
  <c r="B1638" i="16"/>
  <c r="C1638" i="16" s="1"/>
  <c r="J1638" i="16" s="1"/>
  <c r="B1598" i="16"/>
  <c r="C1598" i="16" s="1"/>
  <c r="J1598" i="16" s="1"/>
  <c r="B1586" i="16"/>
  <c r="C1586" i="16" s="1"/>
  <c r="J1586" i="16" s="1"/>
  <c r="B1578" i="16"/>
  <c r="C1578" i="16" s="1"/>
  <c r="J1578" i="16" s="1"/>
  <c r="B1518" i="16"/>
  <c r="C1518" i="16" s="1"/>
  <c r="J1518" i="16" s="1"/>
  <c r="B1502" i="16"/>
  <c r="C1502" i="16" s="1"/>
  <c r="J1502" i="16" s="1"/>
  <c r="B1378" i="16"/>
  <c r="C1378" i="16" s="1"/>
  <c r="J1378" i="16" s="1"/>
  <c r="B1286" i="16"/>
  <c r="C1286" i="16" s="1"/>
  <c r="J1286" i="16" s="1"/>
  <c r="B1230" i="16"/>
  <c r="C1230" i="16" s="1"/>
  <c r="J1230" i="16" s="1"/>
  <c r="B1222" i="16"/>
  <c r="C1222" i="16" s="1"/>
  <c r="J1222" i="16" s="1"/>
  <c r="B1206" i="16"/>
  <c r="B1190" i="16"/>
  <c r="C1190" i="16" s="1"/>
  <c r="J1190" i="16" s="1"/>
  <c r="B1182" i="16"/>
  <c r="C1182" i="16" s="1"/>
  <c r="J1182" i="16" s="1"/>
  <c r="B1174" i="16"/>
  <c r="C1174" i="16" s="1"/>
  <c r="J1174" i="16" s="1"/>
  <c r="B1150" i="16"/>
  <c r="C1150" i="16" s="1"/>
  <c r="J1150" i="16" s="1"/>
  <c r="B1078" i="16"/>
  <c r="C1078" i="16" s="1"/>
  <c r="J1078" i="16" s="1"/>
  <c r="B1034" i="16"/>
  <c r="C1034" i="16" s="1"/>
  <c r="J1034" i="16" s="1"/>
  <c r="B982" i="16"/>
  <c r="C982" i="16" s="1"/>
  <c r="J982" i="16" s="1"/>
  <c r="B974" i="16"/>
  <c r="C974" i="16" s="1"/>
  <c r="J974" i="16" s="1"/>
  <c r="B970" i="16"/>
  <c r="C970" i="16" s="1"/>
  <c r="J970" i="16" s="1"/>
  <c r="B862" i="16"/>
  <c r="C862" i="16" s="1"/>
  <c r="J862" i="16" s="1"/>
  <c r="B834" i="16"/>
  <c r="C834" i="16" s="1"/>
  <c r="J834" i="16" s="1"/>
  <c r="B818" i="16"/>
  <c r="C818" i="16" s="1"/>
  <c r="J818" i="16" s="1"/>
  <c r="B798" i="16"/>
  <c r="C798" i="16" s="1"/>
  <c r="J798" i="16" s="1"/>
  <c r="B766" i="16"/>
  <c r="C766" i="16" s="1"/>
  <c r="J766" i="16" s="1"/>
  <c r="B734" i="16"/>
  <c r="C734" i="16" s="1"/>
  <c r="J734" i="16" s="1"/>
  <c r="B702" i="16"/>
  <c r="C702" i="16" s="1"/>
  <c r="J702" i="16" s="1"/>
  <c r="B546" i="16"/>
  <c r="C546" i="16" s="1"/>
  <c r="J546" i="16" s="1"/>
  <c r="B514" i="16"/>
  <c r="C514" i="16" s="1"/>
  <c r="J514" i="16" s="1"/>
  <c r="B438" i="16"/>
  <c r="C438" i="16" s="1"/>
  <c r="J438" i="16" s="1"/>
  <c r="B314" i="16"/>
  <c r="C314" i="16" s="1"/>
  <c r="J314" i="16" s="1"/>
  <c r="B266" i="16"/>
  <c r="B118" i="16"/>
  <c r="B106" i="16"/>
  <c r="C106" i="16" s="1"/>
  <c r="J106" i="16" s="1"/>
  <c r="B98" i="16"/>
  <c r="C98" i="16" s="1"/>
  <c r="J98" i="16" s="1"/>
  <c r="B2518" i="16"/>
  <c r="C2518" i="16" s="1"/>
  <c r="J2518" i="16" s="1"/>
  <c r="B1370" i="16"/>
  <c r="C1370" i="16" s="1"/>
  <c r="J1370" i="16" s="1"/>
  <c r="B1824" i="16"/>
  <c r="C1824" i="16" s="1"/>
  <c r="J1824" i="16" s="1"/>
  <c r="B1387" i="16"/>
  <c r="B172" i="16"/>
  <c r="C172" i="16" s="1"/>
  <c r="J172" i="16" s="1"/>
  <c r="B2855" i="16"/>
  <c r="B2827" i="16"/>
  <c r="B1716" i="16"/>
  <c r="C1716" i="16" s="1"/>
  <c r="J1716" i="16" s="1"/>
  <c r="B827" i="16"/>
  <c r="B2227" i="16"/>
  <c r="C2227" i="16" s="1"/>
  <c r="J2227" i="16" s="1"/>
  <c r="B1164" i="16"/>
  <c r="C1164" i="16" s="1"/>
  <c r="J1164" i="16" s="1"/>
  <c r="B2643" i="16"/>
  <c r="C2643" i="16" s="1"/>
  <c r="J2643" i="16" s="1"/>
  <c r="B2404" i="16"/>
  <c r="B2284" i="16"/>
  <c r="B2248" i="16"/>
  <c r="B2064" i="16"/>
  <c r="B1920" i="16"/>
  <c r="C1920" i="16" s="1"/>
  <c r="J1920" i="16" s="1"/>
  <c r="B1540" i="16"/>
  <c r="C1540" i="16" s="1"/>
  <c r="J1540" i="16" s="1"/>
  <c r="B2001" i="16"/>
  <c r="C2001" i="16" s="1"/>
  <c r="J2001" i="16" s="1"/>
  <c r="B1753" i="16"/>
  <c r="C1753" i="16" s="1"/>
  <c r="J1753" i="16" s="1"/>
  <c r="B1005" i="16"/>
  <c r="C1005" i="16" s="1"/>
  <c r="J1005" i="16" s="1"/>
  <c r="B1296" i="16"/>
  <c r="C1296" i="16" s="1"/>
  <c r="J1296" i="16" s="1"/>
  <c r="B1104" i="16"/>
  <c r="C1104" i="16" s="1"/>
  <c r="J1104" i="16" s="1"/>
  <c r="B1000" i="16"/>
  <c r="C1000" i="16" s="1"/>
  <c r="J1000" i="16" s="1"/>
  <c r="B728" i="16"/>
  <c r="C728" i="16" s="1"/>
  <c r="J728" i="16" s="1"/>
  <c r="B889" i="16"/>
  <c r="C889" i="16" s="1"/>
  <c r="J889" i="16" s="1"/>
  <c r="B577" i="16"/>
  <c r="C577" i="16" s="1"/>
  <c r="J577" i="16" s="1"/>
  <c r="B401" i="16"/>
  <c r="B209" i="16"/>
  <c r="C209" i="16" s="1"/>
  <c r="J209" i="16" s="1"/>
  <c r="B710" i="16"/>
  <c r="C710" i="16" s="1"/>
  <c r="J710" i="16" s="1"/>
  <c r="B2561" i="16"/>
  <c r="C2561" i="16" s="1"/>
  <c r="J2561" i="16" s="1"/>
  <c r="B2533" i="16"/>
  <c r="C2533" i="16" s="1"/>
  <c r="J2533" i="16" s="1"/>
  <c r="B2273" i="16"/>
  <c r="C2273" i="16" s="1"/>
  <c r="J2273" i="16" s="1"/>
  <c r="B2257" i="16"/>
  <c r="C2257" i="16" s="1"/>
  <c r="J2257" i="16" s="1"/>
  <c r="B2249" i="16"/>
  <c r="C2249" i="16" s="1"/>
  <c r="J2249" i="16" s="1"/>
  <c r="B1897" i="16"/>
  <c r="B1621" i="16"/>
  <c r="C1621" i="16" s="1"/>
  <c r="J1621" i="16" s="1"/>
  <c r="B1597" i="16"/>
  <c r="C1597" i="16" s="1"/>
  <c r="J1597" i="16" s="1"/>
  <c r="B1285" i="16"/>
  <c r="C1285" i="16" s="1"/>
  <c r="J1285" i="16" s="1"/>
  <c r="B973" i="16"/>
  <c r="C973" i="16" s="1"/>
  <c r="J973" i="16" s="1"/>
  <c r="B689" i="16"/>
  <c r="C689" i="16" s="1"/>
  <c r="J689" i="16" s="1"/>
  <c r="B2502" i="16"/>
  <c r="C2502" i="16" s="1"/>
  <c r="J2502" i="16" s="1"/>
  <c r="B2442" i="16"/>
  <c r="C2442" i="16" s="1"/>
  <c r="J2442" i="16" s="1"/>
  <c r="B2406" i="16"/>
  <c r="C2406" i="16" s="1"/>
  <c r="J2406" i="16" s="1"/>
  <c r="B2350" i="16"/>
  <c r="C2350" i="16" s="1"/>
  <c r="J2350" i="16" s="1"/>
  <c r="B2302" i="16"/>
  <c r="C2302" i="16" s="1"/>
  <c r="J2302" i="16" s="1"/>
  <c r="B2286" i="16"/>
  <c r="C2286" i="16" s="1"/>
  <c r="J2286" i="16" s="1"/>
  <c r="B2242" i="16"/>
  <c r="C2242" i="16" s="1"/>
  <c r="J2242" i="16" s="1"/>
  <c r="B2226" i="16"/>
  <c r="C2226" i="16" s="1"/>
  <c r="J2226" i="16" s="1"/>
  <c r="B2190" i="16"/>
  <c r="C2190" i="16" s="1"/>
  <c r="J2190" i="16" s="1"/>
  <c r="B1998" i="16"/>
  <c r="C1998" i="16" s="1"/>
  <c r="J1998" i="16" s="1"/>
  <c r="B1990" i="16"/>
  <c r="C1990" i="16" s="1"/>
  <c r="J1990" i="16" s="1"/>
  <c r="B1966" i="16"/>
  <c r="C1966" i="16" s="1"/>
  <c r="J1966" i="16" s="1"/>
  <c r="B1942" i="16"/>
  <c r="C1942" i="16" s="1"/>
  <c r="J1942" i="16" s="1"/>
  <c r="B1922" i="16"/>
  <c r="C1922" i="16" s="1"/>
  <c r="J1922" i="16" s="1"/>
  <c r="B1890" i="16"/>
  <c r="C1890" i="16" s="1"/>
  <c r="J1890" i="16" s="1"/>
  <c r="B1702" i="16"/>
  <c r="C1702" i="16" s="1"/>
  <c r="J1702" i="16" s="1"/>
  <c r="B1690" i="16"/>
  <c r="C1690" i="16" s="1"/>
  <c r="J1690" i="16" s="1"/>
  <c r="B1682" i="16"/>
  <c r="C1682" i="16" s="1"/>
  <c r="J1682" i="16" s="1"/>
  <c r="B1674" i="16"/>
  <c r="C1674" i="16" s="1"/>
  <c r="J1674" i="16" s="1"/>
  <c r="B1538" i="16"/>
  <c r="C1538" i="16" s="1"/>
  <c r="J1538" i="16" s="1"/>
  <c r="B1506" i="16"/>
  <c r="C1506" i="16" s="1"/>
  <c r="J1506" i="16" s="1"/>
  <c r="B1478" i="16"/>
  <c r="C1478" i="16" s="1"/>
  <c r="J1478" i="16" s="1"/>
  <c r="B1470" i="16"/>
  <c r="C1470" i="16" s="1"/>
  <c r="J1470" i="16" s="1"/>
  <c r="B1458" i="16"/>
  <c r="C1458" i="16" s="1"/>
  <c r="J1458" i="16" s="1"/>
  <c r="B1450" i="16"/>
  <c r="C1450" i="16" s="1"/>
  <c r="J1450" i="16" s="1"/>
  <c r="B1434" i="16"/>
  <c r="C1434" i="16" s="1"/>
  <c r="J1434" i="16" s="1"/>
  <c r="B1414" i="16"/>
  <c r="C1414" i="16" s="1"/>
  <c r="J1414" i="16" s="1"/>
  <c r="B1406" i="16"/>
  <c r="C1406" i="16" s="1"/>
  <c r="J1406" i="16" s="1"/>
  <c r="B1394" i="16"/>
  <c r="C1394" i="16" s="1"/>
  <c r="J1394" i="16" s="1"/>
  <c r="B1142" i="16"/>
  <c r="C1142" i="16" s="1"/>
  <c r="J1142" i="16" s="1"/>
  <c r="B1054" i="16"/>
  <c r="C1054" i="16" s="1"/>
  <c r="J1054" i="16" s="1"/>
  <c r="B950" i="16"/>
  <c r="C950" i="16" s="1"/>
  <c r="J950" i="16" s="1"/>
  <c r="B906" i="16"/>
  <c r="C906" i="16" s="1"/>
  <c r="J906" i="16" s="1"/>
  <c r="B478" i="16"/>
  <c r="C478" i="16" s="1"/>
  <c r="J478" i="16" s="1"/>
  <c r="B318" i="16"/>
  <c r="C318" i="16" s="1"/>
  <c r="J318" i="16" s="1"/>
  <c r="B258" i="16"/>
  <c r="B1813" i="16"/>
  <c r="B2988" i="16"/>
  <c r="B2860" i="16"/>
  <c r="B2809" i="16"/>
  <c r="C2809" i="16" s="1"/>
  <c r="J2809" i="16" s="1"/>
  <c r="B2721" i="16"/>
  <c r="C2721" i="16" s="1"/>
  <c r="J2721" i="16" s="1"/>
  <c r="B1863" i="16"/>
  <c r="C1863" i="16" s="1"/>
  <c r="J1863" i="16" s="1"/>
  <c r="B2971" i="16"/>
  <c r="C2971" i="16" s="1"/>
  <c r="J2971" i="16" s="1"/>
  <c r="B2904" i="16"/>
  <c r="B2831" i="16"/>
  <c r="B2720" i="16"/>
  <c r="B2679" i="16"/>
  <c r="C2679" i="16" s="1"/>
  <c r="J2679" i="16" s="1"/>
  <c r="B2647" i="16"/>
  <c r="C2647" i="16" s="1"/>
  <c r="J2647" i="16" s="1"/>
  <c r="B2560" i="16"/>
  <c r="B2501" i="16"/>
  <c r="C2501" i="16" s="1"/>
  <c r="J2501" i="16" s="1"/>
  <c r="B1828" i="16"/>
  <c r="C1828" i="16" s="1"/>
  <c r="J1828" i="16" s="1"/>
  <c r="B1865" i="16"/>
  <c r="B2951" i="16"/>
  <c r="B2892" i="16"/>
  <c r="B2735" i="16"/>
  <c r="C2735" i="16" s="1"/>
  <c r="J2735" i="16" s="1"/>
  <c r="B2673" i="16"/>
  <c r="C2673" i="16" s="1"/>
  <c r="J2673" i="16" s="1"/>
  <c r="B2611" i="16"/>
  <c r="C2611" i="16" s="1"/>
  <c r="J2611" i="16" s="1"/>
  <c r="B2991" i="16"/>
  <c r="C2991" i="16" s="1"/>
  <c r="J2991" i="16" s="1"/>
  <c r="B2803" i="16"/>
  <c r="C2803" i="16" s="1"/>
  <c r="J2803" i="16" s="1"/>
  <c r="B2997" i="16"/>
  <c r="C2997" i="16" s="1"/>
  <c r="J2997" i="16" s="1"/>
  <c r="B2977" i="16"/>
  <c r="C2977" i="16" s="1"/>
  <c r="J2977" i="16" s="1"/>
  <c r="B2953" i="16"/>
  <c r="C2953" i="16" s="1"/>
  <c r="J2953" i="16" s="1"/>
  <c r="B2909" i="16"/>
  <c r="C2909" i="16" s="1"/>
  <c r="J2909" i="16" s="1"/>
  <c r="B2877" i="16"/>
  <c r="C2877" i="16" s="1"/>
  <c r="J2877" i="16" s="1"/>
  <c r="B2813" i="16"/>
  <c r="C2813" i="16" s="1"/>
  <c r="J2813" i="16" s="1"/>
  <c r="B2654" i="16"/>
  <c r="C2654" i="16" s="1"/>
  <c r="J2654" i="16" s="1"/>
  <c r="B2634" i="16"/>
  <c r="C2634" i="16" s="1"/>
  <c r="J2634" i="16" s="1"/>
  <c r="B2626" i="16"/>
  <c r="C2626" i="16" s="1"/>
  <c r="J2626" i="16" s="1"/>
  <c r="B2618" i="16"/>
  <c r="C2618" i="16" s="1"/>
  <c r="J2618" i="16" s="1"/>
  <c r="B2582" i="16"/>
  <c r="C2582" i="16" s="1"/>
  <c r="J2582" i="16" s="1"/>
  <c r="B2802" i="16"/>
  <c r="C2802" i="16" s="1"/>
  <c r="J2802" i="16" s="1"/>
  <c r="B2766" i="16"/>
  <c r="C2766" i="16" s="1"/>
  <c r="J2766" i="16" s="1"/>
  <c r="B2958" i="16"/>
  <c r="C2958" i="16" s="1"/>
  <c r="J2958" i="16" s="1"/>
  <c r="B2806" i="16"/>
  <c r="C2806" i="16" s="1"/>
  <c r="J2806" i="16" s="1"/>
  <c r="B2726" i="16"/>
  <c r="C2726" i="16" s="1"/>
  <c r="J2726" i="16" s="1"/>
  <c r="B2838" i="16"/>
  <c r="C2838" i="16" s="1"/>
  <c r="J2838" i="16" s="1"/>
  <c r="B2822" i="16"/>
  <c r="C2822" i="16" s="1"/>
  <c r="J2822" i="16" s="1"/>
  <c r="B2694" i="16"/>
  <c r="C2694" i="16" s="1"/>
  <c r="J2694" i="16" s="1"/>
  <c r="B2982" i="16"/>
  <c r="C2982" i="16" s="1"/>
  <c r="J2982" i="16" s="1"/>
  <c r="B33" i="16"/>
  <c r="C33" i="16" s="1"/>
  <c r="J33" i="16" s="1"/>
  <c r="B49" i="16"/>
  <c r="C49" i="16" s="1"/>
  <c r="J49" i="16" s="1"/>
  <c r="B610" i="16"/>
  <c r="C610" i="16" s="1"/>
  <c r="J610" i="16" s="1"/>
  <c r="B715" i="16"/>
  <c r="B723" i="16"/>
  <c r="C723" i="16" s="1"/>
  <c r="J723" i="16" s="1"/>
  <c r="B528" i="16"/>
  <c r="C528" i="16" s="1"/>
  <c r="J528" i="16" s="1"/>
  <c r="B654" i="16"/>
  <c r="C654" i="16" s="1"/>
  <c r="J654" i="16" s="1"/>
  <c r="B690" i="16"/>
  <c r="C690" i="16" s="1"/>
  <c r="J690" i="16" s="1"/>
  <c r="B360" i="16"/>
  <c r="C360" i="16" s="1"/>
  <c r="J360" i="16" s="1"/>
  <c r="B435" i="16"/>
  <c r="C435" i="16" s="1"/>
  <c r="J435" i="16" s="1"/>
  <c r="B232" i="16"/>
  <c r="C232" i="16" s="1"/>
  <c r="J232" i="16" s="1"/>
  <c r="B242" i="16"/>
  <c r="B487" i="16"/>
  <c r="C487" i="16" s="1"/>
  <c r="J487" i="16" s="1"/>
  <c r="B343" i="16"/>
  <c r="C343" i="16" s="1"/>
  <c r="J343" i="16" s="1"/>
  <c r="B198" i="16"/>
  <c r="B615" i="16"/>
  <c r="B835" i="16"/>
  <c r="B1339" i="16"/>
  <c r="B1345" i="16"/>
  <c r="C1345" i="16" s="1"/>
  <c r="J1345" i="16" s="1"/>
  <c r="B1539" i="16"/>
  <c r="C1539" i="16" s="1"/>
  <c r="J1539" i="16" s="1"/>
  <c r="B1771" i="16"/>
  <c r="C1771" i="16" s="1"/>
  <c r="J1771" i="16" s="1"/>
  <c r="B1779" i="16"/>
  <c r="C1779" i="16" s="1"/>
  <c r="J1779" i="16" s="1"/>
  <c r="B1788" i="16"/>
  <c r="C1788" i="16" s="1"/>
  <c r="J1788" i="16" s="1"/>
  <c r="B32" i="16"/>
  <c r="B892" i="16"/>
  <c r="C892" i="16" s="1"/>
  <c r="J892" i="16" s="1"/>
  <c r="B1126" i="16"/>
  <c r="C1126" i="16" s="1"/>
  <c r="J1126" i="16" s="1"/>
  <c r="B475" i="16"/>
  <c r="C475" i="16" s="1"/>
  <c r="J475" i="16" s="1"/>
  <c r="B332" i="16"/>
  <c r="C332" i="16" s="1"/>
  <c r="J332" i="16" s="1"/>
  <c r="B1046" i="16"/>
  <c r="C1046" i="16" s="1"/>
  <c r="J1046" i="16" s="1"/>
  <c r="B775" i="16"/>
  <c r="B836" i="16"/>
  <c r="C836" i="16" s="1"/>
  <c r="J836" i="16" s="1"/>
  <c r="B908" i="16"/>
  <c r="C908" i="16" s="1"/>
  <c r="J908" i="16" s="1"/>
  <c r="B886" i="16"/>
  <c r="C886" i="16" s="1"/>
  <c r="J886" i="16" s="1"/>
  <c r="B622" i="16"/>
  <c r="C622" i="16" s="1"/>
  <c r="J622" i="16" s="1"/>
  <c r="B1039" i="16"/>
  <c r="B2059" i="16"/>
  <c r="C2059" i="16" s="1"/>
  <c r="J2059" i="16" s="1"/>
  <c r="B132" i="16"/>
  <c r="B832" i="16"/>
  <c r="C832" i="16" s="1"/>
  <c r="J832" i="16" s="1"/>
  <c r="B2584" i="16"/>
  <c r="B2280" i="16"/>
  <c r="B2188" i="16"/>
  <c r="B2008" i="16"/>
  <c r="C2008" i="16" s="1"/>
  <c r="J2008" i="16" s="1"/>
  <c r="B1872" i="16"/>
  <c r="C1872" i="16" s="1"/>
  <c r="J1872" i="16" s="1"/>
  <c r="B1600" i="16"/>
  <c r="C1600" i="16" s="1"/>
  <c r="J1600" i="16" s="1"/>
  <c r="B2425" i="16"/>
  <c r="C2425" i="16" s="1"/>
  <c r="J2425" i="16" s="1"/>
  <c r="B1861" i="16"/>
  <c r="B1457" i="16"/>
  <c r="C1457" i="16" s="1"/>
  <c r="J1457" i="16" s="1"/>
  <c r="B1193" i="16"/>
  <c r="C1193" i="16" s="1"/>
  <c r="J1193" i="16" s="1"/>
  <c r="B1360" i="16"/>
  <c r="C1360" i="16" s="1"/>
  <c r="J1360" i="16" s="1"/>
  <c r="B1244" i="16"/>
  <c r="C1244" i="16" s="1"/>
  <c r="J1244" i="16" s="1"/>
  <c r="B1060" i="16"/>
  <c r="C1060" i="16" s="1"/>
  <c r="J1060" i="16" s="1"/>
  <c r="B916" i="16"/>
  <c r="C916" i="16" s="1"/>
  <c r="J916" i="16" s="1"/>
  <c r="B929" i="16"/>
  <c r="C929" i="16" s="1"/>
  <c r="J929" i="16" s="1"/>
  <c r="B797" i="16"/>
  <c r="C797" i="16" s="1"/>
  <c r="J797" i="16" s="1"/>
  <c r="B537" i="16"/>
  <c r="C537" i="16" s="1"/>
  <c r="J537" i="16" s="1"/>
  <c r="B105" i="16"/>
  <c r="C105" i="16" s="1"/>
  <c r="J105" i="16" s="1"/>
  <c r="B994" i="16"/>
  <c r="C994" i="16" s="1"/>
  <c r="J994" i="16" s="1"/>
  <c r="B2521" i="16"/>
  <c r="C2521" i="16" s="1"/>
  <c r="J2521" i="16" s="1"/>
  <c r="B2281" i="16"/>
  <c r="C2281" i="16" s="1"/>
  <c r="J2281" i="16" s="1"/>
  <c r="B2261" i="16"/>
  <c r="C2261" i="16" s="1"/>
  <c r="J2261" i="16" s="1"/>
  <c r="B2253" i="16"/>
  <c r="C2253" i="16" s="1"/>
  <c r="J2253" i="16" s="1"/>
  <c r="B1685" i="16"/>
  <c r="C1685" i="16" s="1"/>
  <c r="J1685" i="16" s="1"/>
  <c r="B1605" i="16"/>
  <c r="C1605" i="16" s="1"/>
  <c r="J1605" i="16" s="1"/>
  <c r="B1501" i="16"/>
  <c r="C1501" i="16" s="1"/>
  <c r="J1501" i="16" s="1"/>
  <c r="B1197" i="16"/>
  <c r="C1197" i="16" s="1"/>
  <c r="J1197" i="16" s="1"/>
  <c r="B1453" i="16"/>
  <c r="C1453" i="16" s="1"/>
  <c r="J1453" i="16" s="1"/>
  <c r="B1053" i="16"/>
  <c r="C1053" i="16" s="1"/>
  <c r="J1053" i="16" s="1"/>
  <c r="B601" i="16"/>
  <c r="C601" i="16" s="1"/>
  <c r="J601" i="16" s="1"/>
  <c r="B2422" i="16"/>
  <c r="C2422" i="16" s="1"/>
  <c r="J2422" i="16" s="1"/>
  <c r="B2382" i="16"/>
  <c r="C2382" i="16" s="1"/>
  <c r="J2382" i="16" s="1"/>
  <c r="B2358" i="16"/>
  <c r="C2358" i="16" s="1"/>
  <c r="J2358" i="16" s="1"/>
  <c r="B2346" i="16"/>
  <c r="C2346" i="16" s="1"/>
  <c r="J2346" i="16" s="1"/>
  <c r="B2230" i="16"/>
  <c r="C2230" i="16" s="1"/>
  <c r="J2230" i="16" s="1"/>
  <c r="B1994" i="16"/>
  <c r="C1994" i="16" s="1"/>
  <c r="J1994" i="16" s="1"/>
  <c r="B1946" i="16"/>
  <c r="C1946" i="16" s="1"/>
  <c r="J1946" i="16" s="1"/>
  <c r="B1926" i="16"/>
  <c r="C1926" i="16" s="1"/>
  <c r="J1926" i="16" s="1"/>
  <c r="B1886" i="16"/>
  <c r="C1886" i="16" s="1"/>
  <c r="J1886" i="16" s="1"/>
  <c r="B1714" i="16"/>
  <c r="C1714" i="16" s="1"/>
  <c r="J1714" i="16" s="1"/>
  <c r="B1694" i="16"/>
  <c r="C1694" i="16" s="1"/>
  <c r="J1694" i="16" s="1"/>
  <c r="B1686" i="16"/>
  <c r="C1686" i="16" s="1"/>
  <c r="J1686" i="16" s="1"/>
  <c r="B1678" i="16"/>
  <c r="C1678" i="16" s="1"/>
  <c r="J1678" i="16" s="1"/>
  <c r="B1534" i="16"/>
  <c r="C1534" i="16" s="1"/>
  <c r="J1534" i="16" s="1"/>
  <c r="B1474" i="16"/>
  <c r="C1474" i="16" s="1"/>
  <c r="J1474" i="16" s="1"/>
  <c r="B1462" i="16"/>
  <c r="C1462" i="16" s="1"/>
  <c r="J1462" i="16" s="1"/>
  <c r="B1454" i="16"/>
  <c r="C1454" i="16" s="1"/>
  <c r="J1454" i="16" s="1"/>
  <c r="B1438" i="16"/>
  <c r="C1438" i="16" s="1"/>
  <c r="J1438" i="16" s="1"/>
  <c r="B1430" i="16"/>
  <c r="C1430" i="16" s="1"/>
  <c r="J1430" i="16" s="1"/>
  <c r="B1410" i="16"/>
  <c r="C1410" i="16" s="1"/>
  <c r="J1410" i="16" s="1"/>
  <c r="B1402" i="16"/>
  <c r="C1402" i="16" s="1"/>
  <c r="J1402" i="16" s="1"/>
  <c r="B1390" i="16"/>
  <c r="C1390" i="16" s="1"/>
  <c r="J1390" i="16" s="1"/>
  <c r="B1146" i="16"/>
  <c r="C1146" i="16" s="1"/>
  <c r="J1146" i="16" s="1"/>
  <c r="B962" i="16"/>
  <c r="C962" i="16" s="1"/>
  <c r="J962" i="16" s="1"/>
  <c r="B922" i="16"/>
  <c r="C922" i="16" s="1"/>
  <c r="J922" i="16" s="1"/>
  <c r="B902" i="16"/>
  <c r="C902" i="16" s="1"/>
  <c r="J902" i="16" s="1"/>
  <c r="B838" i="16"/>
  <c r="C838" i="16" s="1"/>
  <c r="J838" i="16" s="1"/>
  <c r="B794" i="16"/>
  <c r="C794" i="16" s="1"/>
  <c r="J794" i="16" s="1"/>
  <c r="B210" i="16"/>
  <c r="B1398" i="16"/>
  <c r="C1398" i="16" s="1"/>
  <c r="J1398" i="16" s="1"/>
  <c r="B782" i="16"/>
  <c r="C782" i="16" s="1"/>
  <c r="J782" i="16" s="1"/>
  <c r="B2876" i="16"/>
  <c r="C2876" i="16" s="1"/>
  <c r="B2845" i="16"/>
  <c r="C2845" i="16" s="1"/>
  <c r="J2845" i="16" s="1"/>
  <c r="B2765" i="16"/>
  <c r="C2765" i="16" s="1"/>
  <c r="J2765" i="16" s="1"/>
  <c r="B1840" i="16"/>
  <c r="B2995" i="16"/>
  <c r="C2995" i="16" s="1"/>
  <c r="J2995" i="16" s="1"/>
  <c r="B2856" i="16"/>
  <c r="B2725" i="16"/>
  <c r="C2725" i="16" s="1"/>
  <c r="J2725" i="16" s="1"/>
  <c r="B2707" i="16"/>
  <c r="C2707" i="16" s="1"/>
  <c r="J2707" i="16" s="1"/>
  <c r="B2667" i="16"/>
  <c r="C2667" i="16" s="1"/>
  <c r="J2667" i="16" s="1"/>
  <c r="B2585" i="16"/>
  <c r="C2585" i="16" s="1"/>
  <c r="J2585" i="16" s="1"/>
  <c r="B2547" i="16"/>
  <c r="C2547" i="16" s="1"/>
  <c r="J2547" i="16" s="1"/>
  <c r="B2516" i="16"/>
  <c r="B1821" i="16"/>
  <c r="B1825" i="16"/>
  <c r="B2967" i="16"/>
  <c r="C2967" i="16" s="1"/>
  <c r="J2967" i="16" s="1"/>
  <c r="B2932" i="16"/>
  <c r="B2887" i="16"/>
  <c r="B2772" i="16"/>
  <c r="B2740" i="16"/>
  <c r="B2727" i="16"/>
  <c r="C2727" i="16" s="1"/>
  <c r="J2727" i="16" s="1"/>
  <c r="B2659" i="16"/>
  <c r="C2659" i="16" s="1"/>
  <c r="J2659" i="16" s="1"/>
  <c r="B2983" i="16"/>
  <c r="C2983" i="16" s="1"/>
  <c r="J2983" i="16" s="1"/>
  <c r="B2823" i="16"/>
  <c r="C2823" i="16" s="1"/>
  <c r="J2823" i="16" s="1"/>
  <c r="B2755" i="16"/>
  <c r="B1827" i="16"/>
  <c r="C1827" i="16" s="1"/>
  <c r="J1827" i="16" s="1"/>
  <c r="B2989" i="16"/>
  <c r="C2989" i="16" s="1"/>
  <c r="J2989" i="16" s="1"/>
  <c r="B2961" i="16"/>
  <c r="C2961" i="16" s="1"/>
  <c r="J2961" i="16" s="1"/>
  <c r="B2921" i="16"/>
  <c r="C2921" i="16" s="1"/>
  <c r="J2921" i="16" s="1"/>
  <c r="B2893" i="16"/>
  <c r="C2893" i="16" s="1"/>
  <c r="J2893" i="16" s="1"/>
  <c r="B2861" i="16"/>
  <c r="C2861" i="16" s="1"/>
  <c r="J2861" i="16" s="1"/>
  <c r="B2717" i="16"/>
  <c r="C2717" i="16" s="1"/>
  <c r="J2717" i="16" s="1"/>
  <c r="B2658" i="16"/>
  <c r="C2658" i="16" s="1"/>
  <c r="J2658" i="16" s="1"/>
  <c r="B2650" i="16"/>
  <c r="C2650" i="16" s="1"/>
  <c r="J2650" i="16" s="1"/>
  <c r="B2630" i="16"/>
  <c r="C2630" i="16" s="1"/>
  <c r="J2630" i="16" s="1"/>
  <c r="B2622" i="16"/>
  <c r="C2622" i="16" s="1"/>
  <c r="J2622" i="16" s="1"/>
  <c r="B2578" i="16"/>
  <c r="C2578" i="16" s="1"/>
  <c r="J2578" i="16" s="1"/>
  <c r="B2978" i="16"/>
  <c r="C2978" i="16" s="1"/>
  <c r="J2978" i="16" s="1"/>
  <c r="B2790" i="16"/>
  <c r="C2790" i="16" s="1"/>
  <c r="J2790" i="16" s="1"/>
  <c r="B2974" i="16"/>
  <c r="C2974" i="16" s="1"/>
  <c r="J2974" i="16" s="1"/>
  <c r="B2886" i="16"/>
  <c r="C2886" i="16" s="1"/>
  <c r="J2886" i="16" s="1"/>
  <c r="B2758" i="16"/>
  <c r="C2758" i="16" s="1"/>
  <c r="J2758" i="16" s="1"/>
  <c r="B2746" i="16"/>
  <c r="C2746" i="16" s="1"/>
  <c r="J2746" i="16" s="1"/>
  <c r="B2798" i="16"/>
  <c r="C2798" i="16" s="1"/>
  <c r="J2798" i="16" s="1"/>
  <c r="B2786" i="16"/>
  <c r="C2786" i="16" s="1"/>
  <c r="J2786" i="16" s="1"/>
  <c r="B2762" i="16"/>
  <c r="C2762" i="16" s="1"/>
  <c r="J2762" i="16" s="1"/>
  <c r="B2686" i="16"/>
  <c r="C2686" i="16" s="1"/>
  <c r="J2686" i="16" s="1"/>
  <c r="B604" i="16"/>
  <c r="C604" i="16" s="1"/>
  <c r="J604" i="16" s="1"/>
  <c r="B719" i="16"/>
  <c r="B453" i="16"/>
  <c r="B530" i="16"/>
  <c r="C530" i="16" s="1"/>
  <c r="J530" i="16" s="1"/>
  <c r="B662" i="16"/>
  <c r="C662" i="16" s="1"/>
  <c r="J662" i="16" s="1"/>
  <c r="B442" i="16"/>
  <c r="C442" i="16" s="1"/>
  <c r="J442" i="16" s="1"/>
  <c r="B560" i="16"/>
  <c r="C560" i="16" s="1"/>
  <c r="J560" i="16" s="1"/>
  <c r="B20" i="16"/>
  <c r="C20" i="16" s="1"/>
  <c r="J20" i="16" s="1"/>
  <c r="B160" i="16"/>
  <c r="C160" i="16" s="1"/>
  <c r="J160" i="16" s="1"/>
  <c r="B499" i="16"/>
  <c r="C499" i="16" s="1"/>
  <c r="J499" i="16" s="1"/>
  <c r="B804" i="16"/>
  <c r="C804" i="16" s="1"/>
  <c r="J804" i="16" s="1"/>
  <c r="B987" i="16"/>
  <c r="B1271" i="16"/>
  <c r="B1585" i="16"/>
  <c r="C1585" i="16" s="1"/>
  <c r="J1585" i="16" s="1"/>
  <c r="B1631" i="16"/>
  <c r="B1775" i="16"/>
  <c r="C1775" i="16" s="1"/>
  <c r="J1775" i="16" s="1"/>
  <c r="B1784" i="16"/>
  <c r="C1784" i="16" s="1"/>
  <c r="J1784" i="16" s="1"/>
  <c r="B410" i="16"/>
  <c r="C410" i="16" s="1"/>
  <c r="J410" i="16" s="1"/>
  <c r="B320" i="16"/>
  <c r="C320" i="16" s="1"/>
  <c r="J320" i="16" s="1"/>
  <c r="B84" i="16"/>
  <c r="C84" i="16" s="1"/>
  <c r="J84" i="16" s="1"/>
  <c r="B596" i="16"/>
  <c r="C596" i="16" s="1"/>
  <c r="J596" i="16" s="1"/>
  <c r="B525" i="16"/>
  <c r="C525" i="16" s="1"/>
  <c r="J525" i="16" s="1"/>
  <c r="B188" i="16"/>
  <c r="C188" i="16" s="1"/>
  <c r="J188" i="16" s="1"/>
  <c r="B680" i="16"/>
  <c r="C680" i="16" s="1"/>
  <c r="J680" i="16" s="1"/>
  <c r="B349" i="16"/>
  <c r="B896" i="16"/>
  <c r="C896" i="16" s="1"/>
  <c r="J896" i="16" s="1"/>
  <c r="B168" i="16"/>
  <c r="C168" i="16" s="1"/>
  <c r="J168" i="16" s="1"/>
  <c r="B813" i="16"/>
  <c r="C813" i="16" s="1"/>
  <c r="J813" i="16" s="1"/>
  <c r="B1043" i="16"/>
  <c r="B535" i="16"/>
  <c r="B228" i="16"/>
  <c r="C228" i="16" s="1"/>
  <c r="J228" i="16" s="1"/>
  <c r="B1016" i="16"/>
  <c r="C1016" i="16" s="1"/>
  <c r="J1016" i="16" s="1"/>
  <c r="B248" i="16"/>
  <c r="C248" i="16" s="1"/>
  <c r="J248" i="16" s="1"/>
  <c r="B356" i="16"/>
  <c r="C356" i="16" s="1"/>
  <c r="J356" i="16" s="1"/>
  <c r="B408" i="16"/>
  <c r="C408" i="16" s="1"/>
  <c r="J408" i="16" s="1"/>
  <c r="B491" i="16"/>
  <c r="C491" i="16" s="1"/>
  <c r="J491" i="16" s="1"/>
  <c r="B745" i="16"/>
  <c r="C745" i="16" s="1"/>
  <c r="J745" i="16" s="1"/>
  <c r="B685" i="16"/>
  <c r="C685" i="16" s="1"/>
  <c r="J685" i="16" s="1"/>
  <c r="B969" i="16"/>
  <c r="C969" i="16" s="1"/>
  <c r="J969" i="16" s="1"/>
  <c r="B322" i="16"/>
  <c r="C322" i="16" s="1"/>
  <c r="J322" i="16" s="1"/>
  <c r="B458" i="16"/>
  <c r="C458" i="16" s="1"/>
  <c r="J458" i="16" s="1"/>
  <c r="B872" i="16"/>
  <c r="C872" i="16" s="1"/>
  <c r="J872" i="16" s="1"/>
  <c r="B2689" i="16"/>
  <c r="C2689" i="16" s="1"/>
  <c r="J2689" i="16" s="1"/>
  <c r="B1151" i="16"/>
  <c r="B934" i="16"/>
  <c r="C934" i="16" s="1"/>
  <c r="J934" i="16" s="1"/>
  <c r="B817" i="16"/>
  <c r="C817" i="16" s="1"/>
  <c r="J817" i="16" s="1"/>
  <c r="B642" i="16"/>
  <c r="C642" i="16" s="1"/>
  <c r="J642" i="16" s="1"/>
  <c r="B554" i="16"/>
  <c r="C554" i="16" s="1"/>
  <c r="J554" i="16" s="1"/>
  <c r="B536" i="16"/>
  <c r="C536" i="16" s="1"/>
  <c r="J536" i="16" s="1"/>
  <c r="B245" i="16"/>
  <c r="B233" i="16"/>
  <c r="B952" i="16"/>
  <c r="C952" i="16" s="1"/>
  <c r="J952" i="16" s="1"/>
  <c r="B942" i="16"/>
  <c r="C942" i="16" s="1"/>
  <c r="J942" i="16" s="1"/>
  <c r="B837" i="16"/>
  <c r="C837" i="16" s="1"/>
  <c r="J837" i="16" s="1"/>
  <c r="B735" i="16"/>
  <c r="B611" i="16"/>
  <c r="B429" i="16"/>
  <c r="B130" i="16"/>
  <c r="B13" i="16"/>
  <c r="C13" i="16" s="1"/>
  <c r="J13" i="16" s="1"/>
  <c r="B565" i="16"/>
  <c r="C565" i="16" s="1"/>
  <c r="J565" i="16" s="1"/>
  <c r="B638" i="16"/>
  <c r="C638" i="16" s="1"/>
  <c r="J638" i="16" s="1"/>
  <c r="B433" i="16"/>
  <c r="B2639" i="16"/>
  <c r="C2639" i="16" s="1"/>
  <c r="J2639" i="16" s="1"/>
  <c r="B2491" i="16"/>
  <c r="B2332" i="16"/>
  <c r="B2208" i="16"/>
  <c r="B2305" i="16"/>
  <c r="C2305" i="16" s="1"/>
  <c r="J2305" i="16" s="1"/>
  <c r="B1760" i="16"/>
  <c r="C1760" i="16" s="1"/>
  <c r="J1760" i="16" s="1"/>
  <c r="B1490" i="16"/>
  <c r="C1490" i="16" s="1"/>
  <c r="J1490" i="16" s="1"/>
  <c r="B1477" i="16"/>
  <c r="C1477" i="16" s="1"/>
  <c r="J1477" i="16" s="1"/>
  <c r="B599" i="16"/>
  <c r="B486" i="16"/>
  <c r="C486" i="16" s="1"/>
  <c r="J486" i="16" s="1"/>
  <c r="B392" i="16"/>
  <c r="C392" i="16" s="1"/>
  <c r="J392" i="16" s="1"/>
  <c r="B290" i="16"/>
  <c r="B2296" i="16"/>
  <c r="B1880" i="16"/>
  <c r="C1880" i="16" s="1"/>
  <c r="J1880" i="16" s="1"/>
  <c r="B1424" i="16"/>
  <c r="C1424" i="16" s="1"/>
  <c r="J1424" i="16" s="1"/>
  <c r="B951" i="16"/>
  <c r="B2840" i="16"/>
  <c r="B2616" i="16"/>
  <c r="B2524" i="16"/>
  <c r="B2996" i="16"/>
  <c r="B2968" i="16"/>
  <c r="B2698" i="16"/>
  <c r="C2698" i="16" s="1"/>
  <c r="J2698" i="16" s="1"/>
  <c r="B2596" i="16"/>
  <c r="B2589" i="16"/>
  <c r="C2589" i="16" s="1"/>
  <c r="J2589" i="16" s="1"/>
  <c r="B2515" i="16"/>
  <c r="C2515" i="16" s="1"/>
  <c r="J2515" i="16" s="1"/>
  <c r="B2458" i="16"/>
  <c r="C2458" i="16" s="1"/>
  <c r="J2458" i="16" s="1"/>
  <c r="B2417" i="16"/>
  <c r="C2417" i="16" s="1"/>
  <c r="J2417" i="16" s="1"/>
  <c r="B2391" i="16"/>
  <c r="C2391" i="16" s="1"/>
  <c r="J2391" i="16" s="1"/>
  <c r="B2301" i="16"/>
  <c r="C2301" i="16" s="1"/>
  <c r="J2301" i="16" s="1"/>
  <c r="B2078" i="16"/>
  <c r="C2078" i="16" s="1"/>
  <c r="J2078" i="16" s="1"/>
  <c r="B2070" i="16"/>
  <c r="C2070" i="16" s="1"/>
  <c r="J2070" i="16" s="1"/>
  <c r="B2030" i="16"/>
  <c r="C2030" i="16" s="1"/>
  <c r="J2030" i="16" s="1"/>
  <c r="B2022" i="16"/>
  <c r="C2022" i="16" s="1"/>
  <c r="J2022" i="16" s="1"/>
  <c r="B1985" i="16"/>
  <c r="C1985" i="16" s="1"/>
  <c r="J1985" i="16" s="1"/>
  <c r="B1725" i="16"/>
  <c r="C1725" i="16" s="1"/>
  <c r="J1725" i="16" s="1"/>
  <c r="B1248" i="16"/>
  <c r="C1248" i="16" s="1"/>
  <c r="J1248" i="16" s="1"/>
  <c r="B983" i="16"/>
  <c r="C983" i="16" s="1"/>
  <c r="J983" i="16" s="1"/>
  <c r="B979" i="16"/>
  <c r="B870" i="16"/>
  <c r="C870" i="16" s="1"/>
  <c r="J870" i="16" s="1"/>
  <c r="B694" i="16"/>
  <c r="C694" i="16" s="1"/>
  <c r="J694" i="16" s="1"/>
  <c r="B484" i="16"/>
  <c r="C484" i="16" s="1"/>
  <c r="J484" i="16" s="1"/>
  <c r="B110" i="16"/>
  <c r="C110" i="16" s="1"/>
  <c r="J110" i="16" s="1"/>
  <c r="B570" i="16"/>
  <c r="C570" i="16" s="1"/>
  <c r="J570" i="16" s="1"/>
  <c r="B2642" i="16"/>
  <c r="C2642" i="16" s="1"/>
  <c r="J2642" i="16" s="1"/>
  <c r="B2670" i="16"/>
  <c r="C2670" i="16" s="1"/>
  <c r="J2670" i="16" s="1"/>
  <c r="B482" i="16"/>
  <c r="C482" i="16" s="1"/>
  <c r="J482" i="16" s="1"/>
  <c r="B705" i="16"/>
  <c r="C705" i="16" s="1"/>
  <c r="J705" i="16" s="1"/>
  <c r="B765" i="16"/>
  <c r="C765" i="16" s="1"/>
  <c r="J765" i="16" s="1"/>
  <c r="B749" i="16"/>
  <c r="C749" i="16" s="1"/>
  <c r="J749" i="16" s="1"/>
  <c r="B2499" i="16"/>
  <c r="B2376" i="16"/>
  <c r="C2376" i="16" s="1"/>
  <c r="B2333" i="16"/>
  <c r="C2333" i="16" s="1"/>
  <c r="J2333" i="16" s="1"/>
  <c r="B2193" i="16"/>
  <c r="C2193" i="16" s="1"/>
  <c r="J2193" i="16" s="1"/>
  <c r="B2161" i="16"/>
  <c r="C2161" i="16" s="1"/>
  <c r="J2161" i="16" s="1"/>
  <c r="B1517" i="16"/>
  <c r="C1517" i="16" s="1"/>
  <c r="J1517" i="16" s="1"/>
  <c r="B1110" i="16"/>
  <c r="C1110" i="16" s="1"/>
  <c r="J1110" i="16" s="1"/>
  <c r="B1096" i="16"/>
  <c r="C1096" i="16" s="1"/>
  <c r="J1096" i="16" s="1"/>
  <c r="B781" i="16"/>
  <c r="C781" i="16" s="1"/>
  <c r="J781" i="16" s="1"/>
  <c r="B578" i="16"/>
  <c r="C578" i="16" s="1"/>
  <c r="J578" i="16" s="1"/>
  <c r="B566" i="16"/>
  <c r="C566" i="16" s="1"/>
  <c r="J566" i="16" s="1"/>
  <c r="B2902" i="16"/>
  <c r="C2902" i="16" s="1"/>
  <c r="J2902" i="16" s="1"/>
  <c r="B2898" i="16"/>
  <c r="C2898" i="16" s="1"/>
  <c r="J2898" i="16" s="1"/>
  <c r="B2116" i="16"/>
  <c r="B2100" i="16"/>
  <c r="B2092" i="16"/>
  <c r="B2072" i="16"/>
  <c r="B1974" i="16"/>
  <c r="C1974" i="16" s="1"/>
  <c r="J1974" i="16" s="1"/>
  <c r="B418" i="16"/>
  <c r="C418" i="16" s="1"/>
  <c r="J418" i="16" s="1"/>
  <c r="B1726" i="16"/>
  <c r="B1074" i="16"/>
  <c r="C1074" i="16" s="1"/>
  <c r="J1074" i="16" s="1"/>
  <c r="B1233" i="16"/>
  <c r="C1233" i="16" s="1"/>
  <c r="J1233" i="16" s="1"/>
  <c r="B1229" i="16"/>
  <c r="C1229" i="16" s="1"/>
  <c r="J1229" i="16" s="1"/>
  <c r="B1225" i="16"/>
  <c r="C1225" i="16" s="1"/>
  <c r="J1225" i="16" s="1"/>
  <c r="B1176" i="16"/>
  <c r="C1176" i="16" s="1"/>
  <c r="J1176" i="16" s="1"/>
  <c r="B2805" i="16"/>
  <c r="C2805" i="16" s="1"/>
  <c r="J2805" i="16" s="1"/>
  <c r="B2583" i="16"/>
  <c r="C2583" i="16" s="1"/>
  <c r="J2583" i="16" s="1"/>
  <c r="B2580" i="16"/>
  <c r="B2474" i="16"/>
  <c r="C2474" i="16" s="1"/>
  <c r="J2474" i="16" s="1"/>
  <c r="B2470" i="16"/>
  <c r="C2470" i="16" s="1"/>
  <c r="J2470" i="16" s="1"/>
  <c r="B2254" i="16"/>
  <c r="C2254" i="16" s="1"/>
  <c r="J2254" i="16" s="1"/>
  <c r="B1956" i="16"/>
  <c r="C1956" i="16" s="1"/>
  <c r="J1956" i="16" s="1"/>
  <c r="B1953" i="16"/>
  <c r="B1852" i="16"/>
  <c r="C1852" i="16" s="1"/>
  <c r="J1852" i="16" s="1"/>
  <c r="B1548" i="16"/>
  <c r="C1548" i="16" s="1"/>
  <c r="J1548" i="16" s="1"/>
  <c r="B1544" i="16"/>
  <c r="C1544" i="16" s="1"/>
  <c r="J1544" i="16" s="1"/>
  <c r="B1218" i="16"/>
  <c r="C1218" i="16" s="1"/>
  <c r="J1218" i="16" s="1"/>
  <c r="B1134" i="16"/>
  <c r="C1134" i="16" s="1"/>
  <c r="J1134" i="16" s="1"/>
  <c r="B1059" i="16"/>
  <c r="B1011" i="16"/>
  <c r="B264" i="16"/>
  <c r="C264" i="16" s="1"/>
  <c r="J264" i="16" s="1"/>
  <c r="B2952" i="16"/>
  <c r="B2936" i="16"/>
  <c r="B2914" i="16"/>
  <c r="C2914" i="16" s="1"/>
  <c r="J2914" i="16" s="1"/>
  <c r="B2850" i="16"/>
  <c r="C2850" i="16" s="1"/>
  <c r="J2850" i="16" s="1"/>
  <c r="L9" i="16"/>
  <c r="L48" i="16"/>
  <c r="F48" i="16"/>
  <c r="E48" i="16"/>
  <c r="L54" i="16"/>
  <c r="F120" i="16"/>
  <c r="L120" i="16"/>
  <c r="F147" i="16"/>
  <c r="F171" i="16"/>
  <c r="L171" i="16"/>
  <c r="F185" i="16"/>
  <c r="E185" i="16"/>
  <c r="L185" i="16"/>
  <c r="L213" i="16"/>
  <c r="F213" i="16"/>
  <c r="E213" i="16"/>
  <c r="F216" i="16"/>
  <c r="E216" i="16"/>
  <c r="L216" i="16"/>
  <c r="L249" i="16"/>
  <c r="L339" i="16"/>
  <c r="F339" i="16"/>
  <c r="L343" i="16"/>
  <c r="L407" i="16"/>
  <c r="F407" i="16"/>
  <c r="F411" i="16"/>
  <c r="L411" i="16"/>
  <c r="F456" i="16"/>
  <c r="L456" i="16"/>
  <c r="F463" i="16"/>
  <c r="F502" i="16"/>
  <c r="L502" i="16"/>
  <c r="F506" i="16"/>
  <c r="L506" i="16"/>
  <c r="F529" i="16"/>
  <c r="L529" i="16"/>
  <c r="F604" i="16"/>
  <c r="L608" i="16"/>
  <c r="F608" i="16"/>
  <c r="L649" i="16"/>
  <c r="F649" i="16"/>
  <c r="F681" i="16"/>
  <c r="C681" i="16"/>
  <c r="J681" i="16" s="1"/>
  <c r="L689" i="16"/>
  <c r="L718" i="16"/>
  <c r="F718" i="16"/>
  <c r="F736" i="16"/>
  <c r="C757" i="16"/>
  <c r="J757" i="16" s="1"/>
  <c r="F757" i="16"/>
  <c r="L768" i="16"/>
  <c r="F768" i="16"/>
  <c r="F798" i="16"/>
  <c r="L798" i="16"/>
  <c r="L826" i="16"/>
  <c r="F826" i="16"/>
  <c r="L829" i="16"/>
  <c r="F838" i="16"/>
  <c r="L838" i="16"/>
  <c r="L925" i="16"/>
  <c r="F925" i="16"/>
  <c r="F960" i="16"/>
  <c r="L960" i="16"/>
  <c r="F966" i="16"/>
  <c r="F1056" i="16"/>
  <c r="L1056" i="16"/>
  <c r="L1072" i="16"/>
  <c r="F1072" i="16"/>
  <c r="L1076" i="16"/>
  <c r="L1126" i="16"/>
  <c r="F1148" i="16"/>
  <c r="F1185" i="16"/>
  <c r="L1185" i="16"/>
  <c r="L1189" i="16"/>
  <c r="F1189" i="16"/>
  <c r="F1196" i="16"/>
  <c r="L1196" i="16"/>
  <c r="F1246" i="16"/>
  <c r="L1246" i="16"/>
  <c r="L1250" i="16"/>
  <c r="F1250" i="16"/>
  <c r="L1256" i="16"/>
  <c r="F1256" i="16"/>
  <c r="F1272" i="16"/>
  <c r="L1281" i="16"/>
  <c r="F1281" i="16"/>
  <c r="F1292" i="16"/>
  <c r="L1292" i="16"/>
  <c r="F1297" i="16"/>
  <c r="C1301" i="16"/>
  <c r="J1301" i="16" s="1"/>
  <c r="L1342" i="16"/>
  <c r="F1342" i="16"/>
  <c r="F1352" i="16"/>
  <c r="L1352" i="16"/>
  <c r="F1377" i="16"/>
  <c r="L1377" i="16"/>
  <c r="L1400" i="16"/>
  <c r="F1400" i="16"/>
  <c r="F1409" i="16"/>
  <c r="L1409" i="16"/>
  <c r="F1441" i="16"/>
  <c r="L1441" i="16"/>
  <c r="F1472" i="16"/>
  <c r="L1472" i="16"/>
  <c r="F1528" i="16"/>
  <c r="L1528" i="16"/>
  <c r="L1616" i="16"/>
  <c r="F1616" i="16"/>
  <c r="F1642" i="16"/>
  <c r="L1642" i="16"/>
  <c r="L1700" i="16"/>
  <c r="F1700" i="16"/>
  <c r="F1745" i="16"/>
  <c r="L1745" i="16"/>
  <c r="F1749" i="16"/>
  <c r="L1749" i="16"/>
  <c r="L1752" i="16"/>
  <c r="F1752" i="16"/>
  <c r="L1789" i="16"/>
  <c r="L1943" i="16"/>
  <c r="L1975" i="16"/>
  <c r="F1975" i="16"/>
  <c r="F2031" i="16"/>
  <c r="L2031" i="16"/>
  <c r="L2081" i="16"/>
  <c r="F2081" i="16"/>
  <c r="L2085" i="16"/>
  <c r="F2109" i="16"/>
  <c r="L2109" i="16"/>
  <c r="L2201" i="16"/>
  <c r="F2201" i="16"/>
  <c r="F2257" i="16"/>
  <c r="L2257" i="16"/>
  <c r="L2259" i="16"/>
  <c r="F2259" i="16"/>
  <c r="F2281" i="16"/>
  <c r="L2281" i="16"/>
  <c r="F2315" i="16"/>
  <c r="L2315" i="16"/>
  <c r="L2319" i="16"/>
  <c r="F2319" i="16"/>
  <c r="L2361" i="16"/>
  <c r="F2361" i="16"/>
  <c r="F2366" i="16"/>
  <c r="L2366" i="16"/>
  <c r="F2374" i="16"/>
  <c r="F2430" i="16"/>
  <c r="L2430" i="16"/>
  <c r="L2434" i="16"/>
  <c r="F2434" i="16"/>
  <c r="L2437" i="16"/>
  <c r="F2437" i="16"/>
  <c r="L2486" i="16"/>
  <c r="F2486" i="16"/>
  <c r="F2490" i="16"/>
  <c r="L2490" i="16"/>
  <c r="L2494" i="16"/>
  <c r="F2494" i="16"/>
  <c r="F2501" i="16"/>
  <c r="L2501" i="16"/>
  <c r="F2553" i="16"/>
  <c r="L2553" i="16"/>
  <c r="C2559" i="16"/>
  <c r="J2559" i="16" s="1"/>
  <c r="L2559" i="16"/>
  <c r="F2559" i="16"/>
  <c r="L2597" i="16"/>
  <c r="F2597" i="16"/>
  <c r="F2599" i="16"/>
  <c r="L2599" i="16"/>
  <c r="L2637" i="16"/>
  <c r="L2671" i="16"/>
  <c r="F2671" i="16"/>
  <c r="L2702" i="16"/>
  <c r="F2743" i="16"/>
  <c r="L2743" i="16"/>
  <c r="L2753" i="16"/>
  <c r="F2753" i="16"/>
  <c r="L2810" i="16"/>
  <c r="F2810" i="16"/>
  <c r="L2827" i="16"/>
  <c r="F2827" i="16"/>
  <c r="F2918" i="16"/>
  <c r="L2918" i="16"/>
  <c r="L2921" i="16"/>
  <c r="F2921" i="16"/>
  <c r="F2937" i="16"/>
  <c r="L2937" i="16"/>
  <c r="F1832" i="16"/>
  <c r="L1832" i="16"/>
  <c r="L1816" i="16"/>
  <c r="F1814" i="16"/>
  <c r="L1814" i="16"/>
  <c r="C2031" i="16"/>
  <c r="J2031" i="16" s="1"/>
  <c r="F820" i="16"/>
  <c r="L820" i="16"/>
  <c r="F614" i="16"/>
  <c r="F1226" i="16"/>
  <c r="L1226" i="16"/>
  <c r="F62" i="16"/>
  <c r="H62" i="16"/>
  <c r="L62" i="16"/>
  <c r="F94" i="16"/>
  <c r="L94" i="16"/>
  <c r="L920" i="16"/>
  <c r="C490" i="16"/>
  <c r="J490" i="16" s="1"/>
  <c r="G1441" i="16"/>
  <c r="G1101" i="16"/>
  <c r="G188" i="16"/>
  <c r="D2921" i="16"/>
  <c r="D2543" i="16"/>
  <c r="D1563" i="16"/>
  <c r="D1107" i="16"/>
  <c r="D2487" i="16"/>
  <c r="D2009" i="16"/>
  <c r="D2531" i="16"/>
  <c r="D2961" i="16"/>
  <c r="D556" i="16"/>
  <c r="D564" i="16"/>
  <c r="D856" i="16"/>
  <c r="D892" i="16"/>
  <c r="D1012" i="16"/>
  <c r="D1060" i="16"/>
  <c r="D1389" i="16"/>
  <c r="D1536" i="16"/>
  <c r="D1560" i="16"/>
  <c r="D1899" i="16"/>
  <c r="D1943" i="16"/>
  <c r="D2155" i="16"/>
  <c r="D2963" i="16"/>
  <c r="D1061" i="16"/>
  <c r="D2469" i="16"/>
  <c r="D1207" i="16"/>
  <c r="D2885" i="16"/>
  <c r="G775" i="16"/>
  <c r="G857" i="16"/>
  <c r="G891" i="16"/>
  <c r="G1107" i="16"/>
  <c r="G1128" i="16"/>
  <c r="G1656" i="16"/>
  <c r="G2447" i="16"/>
  <c r="G2784" i="16"/>
  <c r="E217" i="16"/>
  <c r="G2963" i="16"/>
  <c r="D1890" i="16"/>
  <c r="G1302" i="16"/>
  <c r="D2799" i="16"/>
  <c r="G556" i="16"/>
  <c r="G627" i="16"/>
  <c r="G779" i="16"/>
  <c r="G816" i="16"/>
  <c r="G836" i="16"/>
  <c r="G880" i="16"/>
  <c r="G892" i="16"/>
  <c r="G933" i="16"/>
  <c r="G1060" i="16"/>
  <c r="G1563" i="16"/>
  <c r="G1716" i="16"/>
  <c r="G1883" i="16"/>
  <c r="G1899" i="16"/>
  <c r="G1915" i="16"/>
  <c r="G2543" i="16"/>
  <c r="E2596" i="16"/>
  <c r="G662" i="16"/>
  <c r="F66" i="28"/>
  <c r="L66" i="28"/>
  <c r="F8" i="16"/>
  <c r="L8" i="16"/>
  <c r="F217" i="16"/>
  <c r="L217" i="16"/>
  <c r="L295" i="16"/>
  <c r="F295" i="16"/>
  <c r="L1390" i="16"/>
  <c r="F1390" i="16"/>
  <c r="F1394" i="16"/>
  <c r="L1394" i="16"/>
  <c r="L1410" i="16"/>
  <c r="F1410" i="16"/>
  <c r="F1414" i="16"/>
  <c r="L1414" i="16"/>
  <c r="F1434" i="16"/>
  <c r="L1434" i="16"/>
  <c r="F1446" i="16"/>
  <c r="L1446" i="16"/>
  <c r="F1526" i="16"/>
  <c r="L1526" i="16"/>
  <c r="F1562" i="16"/>
  <c r="L1562" i="16"/>
  <c r="L1637" i="16"/>
  <c r="F1637" i="16"/>
  <c r="L1661" i="16"/>
  <c r="F1661" i="16"/>
  <c r="L1665" i="16"/>
  <c r="F1665" i="16"/>
  <c r="L1669" i="16"/>
  <c r="F1669" i="16"/>
  <c r="F1693" i="16"/>
  <c r="L1693" i="16"/>
  <c r="F1713" i="16"/>
  <c r="L1713" i="16"/>
  <c r="F1724" i="16"/>
  <c r="L1724" i="16"/>
  <c r="F1744" i="16"/>
  <c r="F1756" i="16"/>
  <c r="L1756" i="16"/>
  <c r="F2322" i="16"/>
  <c r="L2322" i="16"/>
  <c r="L2326" i="16"/>
  <c r="F2326" i="16"/>
  <c r="L2330" i="16"/>
  <c r="F2330" i="16"/>
  <c r="L2341" i="16"/>
  <c r="F2341" i="16"/>
  <c r="L2349" i="16"/>
  <c r="F2349" i="16"/>
  <c r="F2457" i="16"/>
  <c r="L2457" i="16"/>
  <c r="L2477" i="16"/>
  <c r="F2477" i="16"/>
  <c r="F2485" i="16"/>
  <c r="L2485" i="16"/>
  <c r="F2497" i="16"/>
  <c r="L2497" i="16"/>
  <c r="F2513" i="16"/>
  <c r="L2513" i="16"/>
  <c r="L2521" i="16"/>
  <c r="F2521" i="16"/>
  <c r="L2751" i="16"/>
  <c r="F2751" i="16"/>
  <c r="L2775" i="16"/>
  <c r="F2775" i="16"/>
  <c r="F86" i="16"/>
  <c r="L86" i="16"/>
  <c r="L315" i="16"/>
  <c r="L319" i="16"/>
  <c r="F319" i="16"/>
  <c r="F331" i="16"/>
  <c r="L331" i="16"/>
  <c r="L370" i="16"/>
  <c r="F370" i="16"/>
  <c r="L418" i="16"/>
  <c r="F418" i="16"/>
  <c r="L458" i="16"/>
  <c r="F458" i="16"/>
  <c r="L517" i="16"/>
  <c r="F517" i="16"/>
  <c r="F524" i="16"/>
  <c r="L524" i="16"/>
  <c r="L544" i="16"/>
  <c r="F544" i="16"/>
  <c r="F600" i="16"/>
  <c r="L600" i="16"/>
  <c r="L658" i="16"/>
  <c r="L674" i="16"/>
  <c r="F674" i="16"/>
  <c r="L706" i="16"/>
  <c r="F706" i="16"/>
  <c r="F714" i="16"/>
  <c r="L714" i="16"/>
  <c r="F832" i="16"/>
  <c r="L832" i="16"/>
  <c r="F985" i="16"/>
  <c r="L985" i="16"/>
  <c r="L1032" i="16"/>
  <c r="F1032" i="16"/>
  <c r="L1052" i="16"/>
  <c r="L1068" i="16"/>
  <c r="F1068" i="16"/>
  <c r="F1136" i="16"/>
  <c r="L1136" i="16"/>
  <c r="F1757" i="16"/>
  <c r="L1757" i="16"/>
  <c r="L1765" i="16"/>
  <c r="F1765" i="16"/>
  <c r="F1790" i="16"/>
  <c r="L1790" i="16"/>
  <c r="F1793" i="16"/>
  <c r="L1793" i="16"/>
  <c r="L1797" i="16"/>
  <c r="F1797" i="16"/>
  <c r="L1805" i="16"/>
  <c r="F1805" i="16"/>
  <c r="L1867" i="16"/>
  <c r="F1867" i="16"/>
  <c r="F1875" i="16"/>
  <c r="L1875" i="16"/>
  <c r="L1895" i="16"/>
  <c r="F1895" i="16"/>
  <c r="L1911" i="16"/>
  <c r="F1911" i="16"/>
  <c r="L1923" i="16"/>
  <c r="F1923" i="16"/>
  <c r="L1927" i="16"/>
  <c r="F1927" i="16"/>
  <c r="L1931" i="16"/>
  <c r="F1931" i="16"/>
  <c r="L1947" i="16"/>
  <c r="F1947" i="16"/>
  <c r="F2033" i="16"/>
  <c r="L2033" i="16"/>
  <c r="F2093" i="16"/>
  <c r="L2093" i="16"/>
  <c r="F2101" i="16"/>
  <c r="L2101" i="16"/>
  <c r="F2129" i="16"/>
  <c r="L2129" i="16"/>
  <c r="F2585" i="16"/>
  <c r="L2585" i="16"/>
  <c r="L2589" i="16"/>
  <c r="F2589" i="16"/>
  <c r="L2605" i="16"/>
  <c r="F2605" i="16"/>
  <c r="F2621" i="16"/>
  <c r="L2621" i="16"/>
  <c r="L2661" i="16"/>
  <c r="F2661" i="16"/>
  <c r="C2927" i="16"/>
  <c r="J2927" i="16" s="1"/>
  <c r="L2938" i="16"/>
  <c r="F2938" i="16"/>
  <c r="L2946" i="16"/>
  <c r="F2946" i="16"/>
  <c r="L2973" i="16"/>
  <c r="F2973" i="16"/>
  <c r="C890" i="16"/>
  <c r="J890" i="16" s="1"/>
  <c r="C2129" i="16"/>
  <c r="J2129" i="16" s="1"/>
  <c r="C918" i="16"/>
  <c r="J918" i="16" s="1"/>
  <c r="C2219" i="16"/>
  <c r="J2219" i="16" s="1"/>
  <c r="C2223" i="16"/>
  <c r="J2223" i="16" s="1"/>
  <c r="C1320" i="16"/>
  <c r="J1320" i="16" s="1"/>
  <c r="C1526" i="16"/>
  <c r="J1526" i="16" s="1"/>
  <c r="C2493" i="16"/>
  <c r="J2493" i="16" s="1"/>
  <c r="C2513" i="16"/>
  <c r="J2513" i="16" s="1"/>
  <c r="C2073" i="16"/>
  <c r="J2073" i="16" s="1"/>
  <c r="C2481" i="16"/>
  <c r="J2481" i="16" s="1"/>
  <c r="C2298" i="16"/>
  <c r="J2298" i="16" s="1"/>
  <c r="F852" i="16"/>
  <c r="L852" i="16"/>
  <c r="L1365" i="16"/>
  <c r="F1365" i="16"/>
  <c r="F1468" i="16"/>
  <c r="L1468" i="16"/>
  <c r="F1620" i="16"/>
  <c r="L1620" i="16"/>
  <c r="F2221" i="16"/>
  <c r="L2221" i="16"/>
  <c r="L2233" i="16"/>
  <c r="F2233" i="16"/>
  <c r="L2245" i="16"/>
  <c r="L2269" i="16"/>
  <c r="F2269" i="16"/>
  <c r="F2357" i="16"/>
  <c r="L2357" i="16"/>
  <c r="F2530" i="16"/>
  <c r="L2530" i="16"/>
  <c r="C1781" i="16"/>
  <c r="J1781" i="16" s="1"/>
  <c r="C2621" i="16"/>
  <c r="J2621" i="16" s="1"/>
  <c r="C2322" i="16"/>
  <c r="J2322" i="16" s="1"/>
  <c r="C1100" i="16"/>
  <c r="J1100" i="16" s="1"/>
  <c r="C2661" i="16"/>
  <c r="J2661" i="16" s="1"/>
  <c r="C2969" i="16"/>
  <c r="J2969" i="16" s="1"/>
  <c r="F151" i="16"/>
  <c r="F806" i="16"/>
  <c r="L806" i="16"/>
  <c r="L1050" i="16"/>
  <c r="F1050" i="16"/>
  <c r="L1230" i="16"/>
  <c r="F1230" i="16"/>
  <c r="F1238" i="16"/>
  <c r="L1238" i="16"/>
  <c r="F1330" i="16"/>
  <c r="L1330" i="16"/>
  <c r="F2047" i="16"/>
  <c r="L2047" i="16"/>
  <c r="L2679" i="16"/>
  <c r="F2679" i="16"/>
  <c r="L2687" i="16"/>
  <c r="F2687" i="16"/>
  <c r="F2870" i="16"/>
  <c r="L2870" i="16"/>
  <c r="L2882" i="16"/>
  <c r="F2882" i="16"/>
  <c r="C2217" i="16"/>
  <c r="J2217" i="16" s="1"/>
  <c r="C1891" i="16"/>
  <c r="J1891" i="16" s="1"/>
  <c r="C802" i="16"/>
  <c r="J802" i="16" s="1"/>
  <c r="C1108" i="16"/>
  <c r="J1108" i="16" s="1"/>
  <c r="C2221" i="16"/>
  <c r="J2221" i="16" s="1"/>
  <c r="C576" i="16"/>
  <c r="J576" i="16" s="1"/>
  <c r="C865" i="16"/>
  <c r="J865" i="16" s="1"/>
  <c r="F738" i="16"/>
  <c r="L738" i="16"/>
  <c r="F916" i="16"/>
  <c r="L916" i="16"/>
  <c r="F940" i="16"/>
  <c r="L940" i="16"/>
  <c r="L1132" i="16"/>
  <c r="F1132" i="16"/>
  <c r="L1146" i="16"/>
  <c r="F1146" i="16"/>
  <c r="F1154" i="16"/>
  <c r="L1154" i="16"/>
  <c r="F1298" i="16"/>
  <c r="F1318" i="16"/>
  <c r="L1318" i="16"/>
  <c r="F1540" i="16"/>
  <c r="L1540" i="16"/>
  <c r="F1544" i="16"/>
  <c r="L1544" i="16"/>
  <c r="F1584" i="16"/>
  <c r="L1584" i="16"/>
  <c r="F1588" i="16"/>
  <c r="L1588" i="16"/>
  <c r="L1592" i="16"/>
  <c r="F1592" i="16"/>
  <c r="L1600" i="16"/>
  <c r="F1600" i="16"/>
  <c r="L1120" i="16"/>
  <c r="L1310" i="16"/>
  <c r="L1568" i="16"/>
  <c r="F1568" i="16"/>
  <c r="L769" i="16"/>
  <c r="F769" i="16"/>
  <c r="L781" i="16"/>
  <c r="F781" i="16"/>
  <c r="L785" i="16"/>
  <c r="F785" i="16"/>
  <c r="F789" i="16"/>
  <c r="L789" i="16"/>
  <c r="L849" i="16"/>
  <c r="F849" i="16"/>
  <c r="F866" i="16"/>
  <c r="L866" i="16"/>
  <c r="F881" i="16"/>
  <c r="L881" i="16"/>
  <c r="F885" i="16"/>
  <c r="L885" i="16"/>
  <c r="L889" i="16"/>
  <c r="F889" i="16"/>
  <c r="L897" i="16"/>
  <c r="F897" i="16"/>
  <c r="L913" i="16"/>
  <c r="F1041" i="16"/>
  <c r="L1041" i="16"/>
  <c r="F1069" i="16"/>
  <c r="L1069" i="16"/>
  <c r="C1073" i="16"/>
  <c r="J1073" i="16" s="1"/>
  <c r="L1073" i="16"/>
  <c r="L1077" i="16"/>
  <c r="F1077" i="16"/>
  <c r="F1085" i="16"/>
  <c r="L1085" i="16"/>
  <c r="L1093" i="16"/>
  <c r="F1093" i="16"/>
  <c r="L1101" i="16"/>
  <c r="F1101" i="16"/>
  <c r="F1105" i="16"/>
  <c r="L1105" i="16"/>
  <c r="L1109" i="16"/>
  <c r="F1109" i="16"/>
  <c r="F1117" i="16"/>
  <c r="L1117" i="16"/>
  <c r="F1485" i="16"/>
  <c r="L1485" i="16"/>
  <c r="L1489" i="16"/>
  <c r="F1489" i="16"/>
  <c r="L1493" i="16"/>
  <c r="F1493" i="16"/>
  <c r="F1501" i="16"/>
  <c r="L1501" i="16"/>
  <c r="L1505" i="16"/>
  <c r="F1505" i="16"/>
  <c r="L1509" i="16"/>
  <c r="F1509" i="16"/>
  <c r="L1517" i="16"/>
  <c r="F1517" i="16"/>
  <c r="F1521" i="16"/>
  <c r="F1497" i="16"/>
  <c r="L1278" i="16"/>
  <c r="F944" i="16"/>
  <c r="F1150" i="16"/>
  <c r="F893" i="16"/>
  <c r="L1533" i="16"/>
  <c r="C1318" i="16"/>
  <c r="J1318" i="16" s="1"/>
  <c r="F1089" i="16"/>
  <c r="L793" i="16"/>
  <c r="L1604" i="16"/>
  <c r="L199" i="16"/>
  <c r="F199" i="16"/>
  <c r="L203" i="16"/>
  <c r="F203" i="16"/>
  <c r="F211" i="16"/>
  <c r="L211" i="16"/>
  <c r="L215" i="16"/>
  <c r="F215" i="16"/>
  <c r="F351" i="16"/>
  <c r="L351" i="16"/>
  <c r="L363" i="16"/>
  <c r="F363" i="16"/>
  <c r="L462" i="16"/>
  <c r="F462" i="16"/>
  <c r="F466" i="16"/>
  <c r="L466" i="16"/>
  <c r="F478" i="16"/>
  <c r="L478" i="16"/>
  <c r="F493" i="16"/>
  <c r="L513" i="16"/>
  <c r="C513" i="16"/>
  <c r="J513" i="16" s="1"/>
  <c r="F522" i="16"/>
  <c r="L522" i="16"/>
  <c r="L526" i="16"/>
  <c r="F526" i="16"/>
  <c r="F534" i="16"/>
  <c r="L534" i="16"/>
  <c r="F550" i="16"/>
  <c r="L550" i="16"/>
  <c r="F566" i="16"/>
  <c r="L566" i="16"/>
  <c r="F578" i="16"/>
  <c r="L578" i="16"/>
  <c r="F586" i="16"/>
  <c r="L586" i="16"/>
  <c r="L594" i="16"/>
  <c r="F594" i="16"/>
  <c r="F629" i="16"/>
  <c r="L629" i="16"/>
  <c r="L637" i="16"/>
  <c r="F637" i="16"/>
  <c r="L641" i="16"/>
  <c r="F641" i="16"/>
  <c r="F645" i="16"/>
  <c r="L645" i="16"/>
  <c r="F660" i="16"/>
  <c r="L660" i="16"/>
  <c r="F668" i="16"/>
  <c r="L668" i="16"/>
  <c r="F676" i="16"/>
  <c r="L676" i="16"/>
  <c r="F688" i="16"/>
  <c r="L688" i="16"/>
  <c r="F708" i="16"/>
  <c r="L708" i="16"/>
  <c r="F716" i="16"/>
  <c r="L716" i="16"/>
  <c r="L928" i="16"/>
  <c r="F928" i="16"/>
  <c r="F936" i="16"/>
  <c r="F1018" i="16"/>
  <c r="L1018" i="16"/>
  <c r="F1044" i="16"/>
  <c r="L1044" i="16"/>
  <c r="F1048" i="16"/>
  <c r="L1048" i="16"/>
  <c r="L1140" i="16"/>
  <c r="F1140" i="16"/>
  <c r="L1158" i="16"/>
  <c r="F1158" i="16"/>
  <c r="L1286" i="16"/>
  <c r="F1286" i="16"/>
  <c r="L1294" i="16"/>
  <c r="F1294" i="16"/>
  <c r="F1314" i="16"/>
  <c r="L1314" i="16"/>
  <c r="L1536" i="16"/>
  <c r="F1536" i="16"/>
  <c r="L1608" i="16"/>
  <c r="C1140" i="16"/>
  <c r="J1140" i="16" s="1"/>
  <c r="F1121" i="16"/>
  <c r="F913" i="16"/>
  <c r="L1302" i="16"/>
  <c r="L1481" i="16"/>
  <c r="C944" i="16"/>
  <c r="J944" i="16" s="1"/>
  <c r="C1533" i="16"/>
  <c r="J1533" i="16" s="1"/>
  <c r="L17" i="16"/>
  <c r="F17" i="16"/>
  <c r="L58" i="16"/>
  <c r="F58" i="16"/>
  <c r="L101" i="16"/>
  <c r="F101" i="16"/>
  <c r="F113" i="16"/>
  <c r="L113" i="16"/>
  <c r="L121" i="16"/>
  <c r="F121" i="16"/>
  <c r="E121" i="16"/>
  <c r="F124" i="16"/>
  <c r="H124" i="16"/>
  <c r="L132" i="16"/>
  <c r="L160" i="16"/>
  <c r="F160" i="16"/>
  <c r="H160" i="16"/>
  <c r="L164" i="16"/>
  <c r="F164" i="16"/>
  <c r="E164" i="16"/>
  <c r="L168" i="16"/>
  <c r="F168" i="16"/>
  <c r="E168" i="16"/>
  <c r="F172" i="16"/>
  <c r="E172" i="16"/>
  <c r="L172" i="16"/>
  <c r="F175" i="16"/>
  <c r="E175" i="16"/>
  <c r="L175" i="16"/>
  <c r="F196" i="16"/>
  <c r="E196" i="16"/>
  <c r="L196" i="16"/>
  <c r="F304" i="16"/>
  <c r="C304" i="16"/>
  <c r="J304" i="16" s="1"/>
  <c r="L312" i="16"/>
  <c r="F312" i="16"/>
  <c r="C316" i="16"/>
  <c r="J316" i="16" s="1"/>
  <c r="F316" i="16"/>
  <c r="L316" i="16"/>
  <c r="L328" i="16"/>
  <c r="F328" i="16"/>
  <c r="F348" i="16"/>
  <c r="L348" i="16"/>
  <c r="F360" i="16"/>
  <c r="L360" i="16"/>
  <c r="F364" i="16"/>
  <c r="L364" i="16"/>
  <c r="C1124" i="16"/>
  <c r="J1124" i="16" s="1"/>
  <c r="F82" i="16"/>
  <c r="E82" i="16"/>
  <c r="L82" i="16"/>
  <c r="F632" i="16"/>
  <c r="L737" i="16"/>
  <c r="F737" i="16"/>
  <c r="C856" i="16"/>
  <c r="J856" i="16" s="1"/>
  <c r="C940" i="16"/>
  <c r="J940" i="16" s="1"/>
  <c r="L221" i="16"/>
  <c r="F221" i="16"/>
  <c r="E221" i="16"/>
  <c r="L239" i="16"/>
  <c r="F239" i="16"/>
  <c r="F487" i="16"/>
  <c r="L487" i="16"/>
  <c r="F1024" i="16"/>
  <c r="C1024" i="16"/>
  <c r="J1024" i="16" s="1"/>
  <c r="L1024" i="16"/>
  <c r="L1160" i="16"/>
  <c r="F1160" i="16"/>
  <c r="L1328" i="16"/>
  <c r="L1406" i="16"/>
  <c r="F1406" i="16"/>
  <c r="F1422" i="16"/>
  <c r="L1422" i="16"/>
  <c r="F1450" i="16"/>
  <c r="L1450" i="16"/>
  <c r="L1474" i="16"/>
  <c r="F1474" i="16"/>
  <c r="C312" i="16"/>
  <c r="J312" i="16" s="1"/>
  <c r="F96" i="16"/>
  <c r="E96" i="16"/>
  <c r="L96" i="16"/>
  <c r="F116" i="16"/>
  <c r="E116" i="16"/>
  <c r="L116" i="16"/>
  <c r="L167" i="16"/>
  <c r="F167" i="16"/>
  <c r="F888" i="16"/>
  <c r="L888" i="16"/>
  <c r="L896" i="16"/>
  <c r="F896" i="16"/>
  <c r="F1028" i="16"/>
  <c r="L1028" i="16"/>
  <c r="C117" i="16"/>
  <c r="J117" i="16" s="1"/>
  <c r="C784" i="16"/>
  <c r="J784" i="16" s="1"/>
  <c r="C404" i="16"/>
  <c r="J404" i="16" s="1"/>
  <c r="C534" i="16"/>
  <c r="J534" i="16" s="1"/>
  <c r="C758" i="16"/>
  <c r="J758" i="16" s="1"/>
  <c r="C1608" i="16"/>
  <c r="J1608" i="16" s="1"/>
  <c r="C1160" i="16"/>
  <c r="J1160" i="16" s="1"/>
  <c r="L202" i="28"/>
  <c r="F204" i="28"/>
  <c r="F122" i="28"/>
  <c r="F205" i="28"/>
  <c r="C40" i="16"/>
  <c r="J40" i="16" s="1"/>
  <c r="C868" i="16"/>
  <c r="J868" i="16" s="1"/>
  <c r="C793" i="16"/>
  <c r="J793" i="16" s="1"/>
  <c r="C1066" i="16"/>
  <c r="J1066" i="16" s="1"/>
  <c r="C1302" i="16"/>
  <c r="J1302" i="16" s="1"/>
  <c r="L977" i="16"/>
  <c r="F977" i="16"/>
  <c r="L1768" i="16"/>
  <c r="F1768" i="16"/>
  <c r="F1776" i="16"/>
  <c r="L1776" i="16"/>
  <c r="L2115" i="16"/>
  <c r="F2115" i="16"/>
  <c r="L2178" i="16"/>
  <c r="F2178" i="16"/>
  <c r="F2770" i="16"/>
  <c r="L2770" i="16"/>
  <c r="F2842" i="16"/>
  <c r="L2842" i="16"/>
  <c r="F1834" i="16"/>
  <c r="L1834" i="16"/>
  <c r="L1838" i="16"/>
  <c r="F1838" i="16"/>
  <c r="F106" i="28"/>
  <c r="L106" i="28"/>
  <c r="F136" i="28"/>
  <c r="L178" i="28"/>
  <c r="F178" i="28"/>
  <c r="L2119" i="16"/>
  <c r="F1958" i="16"/>
  <c r="L1936" i="16"/>
  <c r="F2174" i="16"/>
  <c r="L2737" i="16"/>
  <c r="L2202" i="16"/>
  <c r="F2198" i="16"/>
  <c r="F2709" i="16"/>
  <c r="L1966" i="16"/>
  <c r="F2755" i="16"/>
  <c r="F1780" i="16"/>
  <c r="F837" i="16"/>
  <c r="L837" i="16"/>
  <c r="F1552" i="16"/>
  <c r="L1552" i="16"/>
  <c r="L1580" i="16"/>
  <c r="F1580" i="16"/>
  <c r="F1626" i="16"/>
  <c r="L1626" i="16"/>
  <c r="F1634" i="16"/>
  <c r="L1634" i="16"/>
  <c r="F1704" i="16"/>
  <c r="L1704" i="16"/>
  <c r="F1712" i="16"/>
  <c r="L1712" i="16"/>
  <c r="C1712" i="16"/>
  <c r="J1712" i="16" s="1"/>
  <c r="F1743" i="16"/>
  <c r="L1743" i="16"/>
  <c r="L1773" i="16"/>
  <c r="F1773" i="16"/>
  <c r="F1777" i="16"/>
  <c r="L1777" i="16"/>
  <c r="L1796" i="16"/>
  <c r="F1796" i="16"/>
  <c r="L1800" i="16"/>
  <c r="F1800" i="16"/>
  <c r="F2241" i="16"/>
  <c r="L2241" i="16"/>
  <c r="L2253" i="16"/>
  <c r="F2253" i="16"/>
  <c r="F2371" i="16"/>
  <c r="L2382" i="16"/>
  <c r="F2382" i="16"/>
  <c r="L2394" i="16"/>
  <c r="F2394" i="16"/>
  <c r="F2406" i="16"/>
  <c r="L2406" i="16"/>
  <c r="L2413" i="16"/>
  <c r="F2413" i="16"/>
  <c r="F2625" i="16"/>
  <c r="L2625" i="16"/>
  <c r="L2629" i="16"/>
  <c r="F2629" i="16"/>
  <c r="F2657" i="16"/>
  <c r="L2657" i="16"/>
  <c r="F2699" i="16"/>
  <c r="L2699" i="16"/>
  <c r="F2706" i="16"/>
  <c r="L2706" i="16"/>
  <c r="L2714" i="16"/>
  <c r="F2714" i="16"/>
  <c r="F2726" i="16"/>
  <c r="L2726" i="16"/>
  <c r="L2730" i="16"/>
  <c r="F2730" i="16"/>
  <c r="L2734" i="16"/>
  <c r="F2734" i="16"/>
  <c r="L2950" i="16"/>
  <c r="F2950" i="16"/>
  <c r="F2954" i="16"/>
  <c r="L2954" i="16"/>
  <c r="L2987" i="16"/>
  <c r="F2987" i="16"/>
  <c r="L2998" i="16"/>
  <c r="F2998" i="16"/>
  <c r="F1851" i="16"/>
  <c r="L1851" i="16"/>
  <c r="L1855" i="16"/>
  <c r="F1855" i="16"/>
  <c r="L1859" i="16"/>
  <c r="F1859" i="16"/>
  <c r="L1301" i="16"/>
  <c r="C2755" i="16"/>
  <c r="J2755" i="16" s="1"/>
  <c r="L2111" i="16"/>
  <c r="L2174" i="16"/>
  <c r="L2150" i="16"/>
  <c r="F1760" i="16"/>
  <c r="F1727" i="16"/>
  <c r="F2733" i="16"/>
  <c r="F2386" i="16"/>
  <c r="F2186" i="16"/>
  <c r="F958" i="16"/>
  <c r="F1716" i="16"/>
  <c r="F1747" i="16"/>
  <c r="L2849" i="16"/>
  <c r="F2650" i="16"/>
  <c r="F2511" i="16"/>
  <c r="F845" i="16"/>
  <c r="F2398" i="16"/>
  <c r="L2146" i="16"/>
  <c r="F2814" i="16"/>
  <c r="F2245" i="16"/>
  <c r="F1928" i="16"/>
  <c r="L605" i="16"/>
  <c r="F605" i="16"/>
  <c r="L613" i="16"/>
  <c r="F613" i="16"/>
  <c r="F621" i="16"/>
  <c r="L621" i="16"/>
  <c r="F625" i="16"/>
  <c r="L625" i="16"/>
  <c r="F672" i="16"/>
  <c r="F680" i="16"/>
  <c r="L680" i="16"/>
  <c r="F704" i="16"/>
  <c r="L704" i="16"/>
  <c r="L748" i="16"/>
  <c r="F748" i="16"/>
  <c r="F1173" i="16"/>
  <c r="L1173" i="16"/>
  <c r="F1176" i="16"/>
  <c r="L1176" i="16"/>
  <c r="F1184" i="16"/>
  <c r="L1184" i="16"/>
  <c r="F1188" i="16"/>
  <c r="L1188" i="16"/>
  <c r="F1192" i="16"/>
  <c r="L1192" i="16"/>
  <c r="L1200" i="16"/>
  <c r="F1200" i="16"/>
  <c r="L1340" i="16"/>
  <c r="F1340" i="16"/>
  <c r="L1494" i="16"/>
  <c r="C1494" i="16"/>
  <c r="J1494" i="16" s="1"/>
  <c r="F1494" i="16"/>
  <c r="L1498" i="16"/>
  <c r="F1498" i="16"/>
  <c r="F1753" i="16"/>
  <c r="L1753" i="16"/>
  <c r="L1784" i="16"/>
  <c r="F1784" i="16"/>
  <c r="L1920" i="16"/>
  <c r="F1920" i="16"/>
  <c r="F1954" i="16"/>
  <c r="L1954" i="16"/>
  <c r="L1974" i="16"/>
  <c r="F1974" i="16"/>
  <c r="F1977" i="16"/>
  <c r="L1977" i="16"/>
  <c r="L2095" i="16"/>
  <c r="F2095" i="16"/>
  <c r="L2158" i="16"/>
  <c r="L2162" i="16"/>
  <c r="F2162" i="16"/>
  <c r="C2166" i="16"/>
  <c r="J2166" i="16" s="1"/>
  <c r="L2166" i="16"/>
  <c r="L2170" i="16"/>
  <c r="F2170" i="16"/>
  <c r="F2190" i="16"/>
  <c r="L2190" i="16"/>
  <c r="F2194" i="16"/>
  <c r="L2194" i="16"/>
  <c r="F2705" i="16"/>
  <c r="L2705" i="16"/>
  <c r="L2721" i="16"/>
  <c r="F2721" i="16"/>
  <c r="L2818" i="16"/>
  <c r="F2818" i="16"/>
  <c r="L2822" i="16"/>
  <c r="F2822" i="16"/>
  <c r="L1866" i="16"/>
  <c r="F1866" i="16"/>
  <c r="F2142" i="16"/>
  <c r="L2123" i="16"/>
  <c r="L2182" i="16"/>
  <c r="C1924" i="16"/>
  <c r="J1924" i="16" s="1"/>
  <c r="F841" i="16"/>
  <c r="L841" i="16"/>
  <c r="F1220" i="16"/>
  <c r="L1220" i="16"/>
  <c r="F1228" i="16"/>
  <c r="C1228" i="16"/>
  <c r="J1228" i="16" s="1"/>
  <c r="L1386" i="16"/>
  <c r="F1386" i="16"/>
  <c r="F1548" i="16"/>
  <c r="L1548" i="16"/>
  <c r="C1556" i="16"/>
  <c r="J1556" i="16" s="1"/>
  <c r="L1556" i="16"/>
  <c r="L1576" i="16"/>
  <c r="L1708" i="16"/>
  <c r="F1708" i="16"/>
  <c r="L1720" i="16"/>
  <c r="F1720" i="16"/>
  <c r="F1789" i="16"/>
  <c r="C2386" i="16"/>
  <c r="J2386" i="16" s="1"/>
  <c r="F2134" i="16"/>
  <c r="F2107" i="16"/>
  <c r="F2729" i="16"/>
  <c r="F2718" i="16"/>
  <c r="F1970" i="16"/>
  <c r="L1950" i="16"/>
  <c r="F1874" i="16"/>
  <c r="L2371" i="16"/>
  <c r="F1761" i="16"/>
  <c r="F2138" i="16"/>
  <c r="F1576" i="16"/>
  <c r="L2803" i="16"/>
  <c r="L1785" i="16"/>
  <c r="F912" i="16"/>
  <c r="C1747" i="16"/>
  <c r="J1747" i="16" s="1"/>
  <c r="L1735" i="16"/>
  <c r="F2249" i="16"/>
  <c r="F1012" i="16"/>
  <c r="L1012" i="16"/>
  <c r="F1016" i="16"/>
  <c r="L1016" i="16"/>
  <c r="L1022" i="16"/>
  <c r="F1022" i="16"/>
  <c r="L1046" i="16"/>
  <c r="F1046" i="16"/>
  <c r="F1060" i="16"/>
  <c r="L1060" i="16"/>
  <c r="L1111" i="16"/>
  <c r="F1122" i="16"/>
  <c r="L1122" i="16"/>
  <c r="F1152" i="16"/>
  <c r="L1152" i="16"/>
  <c r="C1792" i="16"/>
  <c r="J1792" i="16" s="1"/>
  <c r="C2111" i="16"/>
  <c r="J2111" i="16" s="1"/>
  <c r="C841" i="16"/>
  <c r="J841" i="16" s="1"/>
  <c r="C2480" i="16"/>
  <c r="J2480" i="16" s="1"/>
  <c r="L60" i="16"/>
  <c r="F60" i="16"/>
  <c r="H60" i="16"/>
  <c r="F1326" i="16"/>
  <c r="L1326" i="16"/>
  <c r="L2365" i="16"/>
  <c r="F2365" i="16"/>
  <c r="L2874" i="16"/>
  <c r="F3003" i="16"/>
  <c r="C1152" i="16"/>
  <c r="J1152" i="16" s="1"/>
  <c r="L368" i="16"/>
  <c r="F368" i="16"/>
  <c r="F1213" i="16"/>
  <c r="L1350" i="16"/>
  <c r="F1350" i="16"/>
  <c r="L1935" i="16"/>
  <c r="F2215" i="16"/>
  <c r="C2215" i="16"/>
  <c r="J2215" i="16" s="1"/>
  <c r="L2545" i="16"/>
  <c r="F2545" i="16"/>
  <c r="L2573" i="16"/>
  <c r="L2817" i="16"/>
  <c r="F2817" i="16"/>
  <c r="C897" i="16"/>
  <c r="J897" i="16" s="1"/>
  <c r="C2019" i="16"/>
  <c r="J2019" i="16" s="1"/>
  <c r="C80" i="16"/>
  <c r="J80" i="16" s="1"/>
  <c r="C265" i="16"/>
  <c r="J265" i="16" s="1"/>
  <c r="L2670" i="16"/>
  <c r="F2670" i="16"/>
  <c r="L105" i="28"/>
  <c r="F105" i="28"/>
  <c r="L176" i="28"/>
  <c r="F176" i="28"/>
  <c r="C1350" i="16"/>
  <c r="J1350" i="16" s="1"/>
  <c r="C1983" i="16"/>
  <c r="J1983" i="16" s="1"/>
  <c r="C1693" i="16"/>
  <c r="J1693" i="16" s="1"/>
  <c r="C2398" i="16"/>
  <c r="J2398" i="16" s="1"/>
  <c r="C2115" i="16"/>
  <c r="J2115" i="16" s="1"/>
  <c r="C1731" i="16"/>
  <c r="J1731" i="16" s="1"/>
  <c r="C1366" i="16"/>
  <c r="J1366" i="16" s="1"/>
  <c r="F44" i="16"/>
  <c r="H44" i="16"/>
  <c r="L44" i="16"/>
  <c r="L85" i="16"/>
  <c r="L104" i="16"/>
  <c r="F104" i="16"/>
  <c r="E104" i="16"/>
  <c r="F127" i="16"/>
  <c r="L127" i="16"/>
  <c r="L179" i="16"/>
  <c r="F179" i="16"/>
  <c r="L414" i="16"/>
  <c r="F414" i="16"/>
  <c r="L422" i="16"/>
  <c r="F422" i="16"/>
  <c r="F426" i="16"/>
  <c r="L426" i="16"/>
  <c r="L434" i="16"/>
  <c r="F434" i="16"/>
  <c r="F438" i="16"/>
  <c r="L438" i="16"/>
  <c r="F446" i="16"/>
  <c r="L446" i="16"/>
  <c r="L450" i="16"/>
  <c r="F450" i="16"/>
  <c r="L454" i="16"/>
  <c r="L468" i="16"/>
  <c r="L472" i="16"/>
  <c r="L499" i="16"/>
  <c r="F499" i="16"/>
  <c r="L507" i="16"/>
  <c r="F542" i="16"/>
  <c r="L542" i="16"/>
  <c r="C548" i="16"/>
  <c r="J548" i="16" s="1"/>
  <c r="L548" i="16"/>
  <c r="L552" i="16"/>
  <c r="F552" i="16"/>
  <c r="L598" i="16"/>
  <c r="F598" i="16"/>
  <c r="L670" i="16"/>
  <c r="F670" i="16"/>
  <c r="L754" i="16"/>
  <c r="F754" i="16"/>
  <c r="L818" i="16"/>
  <c r="F818" i="16"/>
  <c r="L822" i="16"/>
  <c r="F822" i="16"/>
  <c r="C434" i="16"/>
  <c r="J434" i="16" s="1"/>
  <c r="L884" i="16"/>
  <c r="L761" i="16"/>
  <c r="L632" i="16"/>
  <c r="L700" i="16"/>
  <c r="L684" i="16"/>
  <c r="F636" i="16"/>
  <c r="L898" i="16"/>
  <c r="F874" i="16"/>
  <c r="F617" i="16"/>
  <c r="F26" i="16"/>
  <c r="E26" i="16"/>
  <c r="F484" i="16"/>
  <c r="L503" i="16"/>
  <c r="L464" i="16"/>
  <c r="F386" i="16"/>
  <c r="L334" i="16"/>
  <c r="F454" i="16"/>
  <c r="L108" i="16"/>
  <c r="F880" i="16"/>
  <c r="F700" i="16"/>
  <c r="C673" i="16"/>
  <c r="J673" i="16" s="1"/>
  <c r="L476" i="16"/>
  <c r="L480" i="16"/>
  <c r="L842" i="16"/>
  <c r="F382" i="16"/>
  <c r="L330" i="16"/>
  <c r="F442" i="16"/>
  <c r="F85" i="16"/>
  <c r="E85" i="16"/>
  <c r="F545" i="16"/>
  <c r="C754" i="16"/>
  <c r="J754" i="16" s="1"/>
  <c r="L29" i="17"/>
  <c r="L98" i="16"/>
  <c r="F98" i="16"/>
  <c r="E98" i="16"/>
  <c r="F125" i="16"/>
  <c r="H125" i="16"/>
  <c r="L125" i="16"/>
  <c r="F140" i="16"/>
  <c r="H140" i="16"/>
  <c r="L140" i="16"/>
  <c r="L144" i="16"/>
  <c r="F144" i="16"/>
  <c r="E144" i="16"/>
  <c r="L148" i="16"/>
  <c r="F148" i="16"/>
  <c r="L197" i="16"/>
  <c r="F197" i="16"/>
  <c r="F212" i="16"/>
  <c r="E212" i="16"/>
  <c r="L212" i="16"/>
  <c r="F324" i="16"/>
  <c r="L324" i="16"/>
  <c r="L371" i="16"/>
  <c r="F371" i="16"/>
  <c r="F375" i="16"/>
  <c r="L375" i="16"/>
  <c r="F452" i="16"/>
  <c r="F470" i="16"/>
  <c r="L470" i="16"/>
  <c r="L474" i="16"/>
  <c r="F474" i="16"/>
  <c r="F519" i="16"/>
  <c r="C519" i="16"/>
  <c r="J519" i="16" s="1"/>
  <c r="F540" i="16"/>
  <c r="F558" i="16"/>
  <c r="L558" i="16"/>
  <c r="L562" i="16"/>
  <c r="F562" i="16"/>
  <c r="L694" i="16"/>
  <c r="F694" i="16"/>
  <c r="L698" i="16"/>
  <c r="F698" i="16"/>
  <c r="L702" i="16"/>
  <c r="F702" i="16"/>
  <c r="F713" i="16"/>
  <c r="L713" i="16"/>
  <c r="F816" i="16"/>
  <c r="L816" i="16"/>
  <c r="F848" i="16"/>
  <c r="L848" i="16"/>
  <c r="F872" i="16"/>
  <c r="L872" i="16"/>
  <c r="C22" i="16"/>
  <c r="J22" i="16" s="1"/>
  <c r="C676" i="16"/>
  <c r="J676" i="16" s="1"/>
  <c r="C28" i="16"/>
  <c r="J28" i="16" s="1"/>
  <c r="C184" i="16"/>
  <c r="J184" i="16" s="1"/>
  <c r="C460" i="16"/>
  <c r="J460" i="16" s="1"/>
  <c r="C464" i="16"/>
  <c r="J464" i="16" s="1"/>
  <c r="L37" i="16"/>
  <c r="F37" i="16"/>
  <c r="I37" i="16"/>
  <c r="F74" i="16"/>
  <c r="L74" i="16"/>
  <c r="F494" i="16"/>
  <c r="L494" i="16"/>
  <c r="L525" i="16"/>
  <c r="F525" i="16"/>
  <c r="L537" i="16"/>
  <c r="F537" i="16"/>
  <c r="L574" i="16"/>
  <c r="F574" i="16"/>
  <c r="F646" i="16"/>
  <c r="L646" i="16"/>
  <c r="F764" i="16"/>
  <c r="L764" i="16"/>
  <c r="F1282" i="16"/>
  <c r="L1282" i="16"/>
  <c r="L1541" i="16"/>
  <c r="F1541" i="16"/>
  <c r="L1640" i="16"/>
  <c r="F1640" i="16"/>
  <c r="F1678" i="16"/>
  <c r="L1678" i="16"/>
  <c r="F1689" i="16"/>
  <c r="C1689" i="16"/>
  <c r="J1689" i="16" s="1"/>
  <c r="L1689" i="16"/>
  <c r="L2329" i="16"/>
  <c r="F2329" i="16"/>
  <c r="F2766" i="16"/>
  <c r="L2766" i="16"/>
  <c r="L2811" i="16"/>
  <c r="L2942" i="16"/>
  <c r="F2942" i="16"/>
  <c r="F2991" i="16"/>
  <c r="L2991" i="16"/>
  <c r="F3002" i="16"/>
  <c r="L3002" i="16"/>
  <c r="L41" i="28"/>
  <c r="L78" i="28"/>
  <c r="F78" i="28"/>
  <c r="L188" i="28"/>
  <c r="F188" i="28"/>
  <c r="C334" i="16"/>
  <c r="J334" i="16" s="1"/>
  <c r="C609" i="16"/>
  <c r="J609" i="16" s="1"/>
  <c r="F16" i="16"/>
  <c r="H16" i="16"/>
  <c r="L16" i="16"/>
  <c r="F155" i="16"/>
  <c r="L155" i="16"/>
  <c r="F387" i="16"/>
  <c r="L387" i="16"/>
  <c r="L419" i="16"/>
  <c r="F419" i="16"/>
  <c r="L956" i="16"/>
  <c r="F956" i="16"/>
  <c r="F964" i="16"/>
  <c r="L964" i="16"/>
  <c r="F1113" i="16"/>
  <c r="L1113" i="16"/>
  <c r="F1262" i="16"/>
  <c r="L1262" i="16"/>
  <c r="F1274" i="16"/>
  <c r="L1274" i="16"/>
  <c r="L1508" i="16"/>
  <c r="F1508" i="16"/>
  <c r="F1560" i="16"/>
  <c r="L1560" i="16"/>
  <c r="L1732" i="16"/>
  <c r="F1732" i="16"/>
  <c r="L1871" i="16"/>
  <c r="F1871" i="16"/>
  <c r="L2035" i="16"/>
  <c r="F2035" i="16"/>
  <c r="F2273" i="16"/>
  <c r="L2273" i="16"/>
  <c r="F2727" i="16"/>
  <c r="L2727" i="16"/>
  <c r="L2798" i="16"/>
  <c r="F2798" i="16"/>
  <c r="F54" i="28"/>
  <c r="L54" i="28"/>
  <c r="L149" i="28"/>
  <c r="L164" i="28"/>
  <c r="F164" i="28"/>
  <c r="C1661" i="16"/>
  <c r="J1661" i="16" s="1"/>
  <c r="C958" i="16"/>
  <c r="J958" i="16" s="1"/>
  <c r="C144" i="16"/>
  <c r="J144" i="16" s="1"/>
  <c r="C2035" i="16"/>
  <c r="J2035" i="16" s="1"/>
  <c r="C448" i="16"/>
  <c r="J448" i="16" s="1"/>
  <c r="C1380" i="16"/>
  <c r="J1380" i="16" s="1"/>
  <c r="C177" i="16"/>
  <c r="J177" i="16" s="1"/>
  <c r="C25" i="16"/>
  <c r="J25" i="16" s="1"/>
  <c r="C1657" i="16"/>
  <c r="J1657" i="16" s="1"/>
  <c r="C844" i="16"/>
  <c r="J844" i="16" s="1"/>
  <c r="C18" i="16"/>
  <c r="J18" i="16" s="1"/>
  <c r="C2747" i="16"/>
  <c r="J2747" i="16" s="1"/>
  <c r="C212" i="16"/>
  <c r="J212" i="16" s="1"/>
  <c r="C424" i="16"/>
  <c r="J424" i="16" s="1"/>
  <c r="C686" i="16"/>
  <c r="J686" i="16" s="1"/>
  <c r="C1353" i="16"/>
  <c r="J1353" i="16" s="1"/>
  <c r="C1888" i="16"/>
  <c r="J1888" i="16" s="1"/>
  <c r="C1165" i="16"/>
  <c r="J1165" i="16" s="1"/>
  <c r="C1618" i="16"/>
  <c r="J1618" i="16" s="1"/>
  <c r="L34" i="28"/>
  <c r="F90" i="28"/>
  <c r="L90" i="28"/>
  <c r="L92" i="28"/>
  <c r="F92" i="28"/>
  <c r="L102" i="28"/>
  <c r="F102" i="28"/>
  <c r="L33" i="28"/>
  <c r="F33" i="28"/>
  <c r="L89" i="28"/>
  <c r="L97" i="28"/>
  <c r="F97" i="28"/>
  <c r="F191" i="28"/>
  <c r="L194" i="28"/>
  <c r="F194" i="28"/>
  <c r="D59" i="28"/>
  <c r="D107" i="28"/>
  <c r="B107" i="28"/>
  <c r="C107" i="28" s="1"/>
  <c r="J107" i="28" s="1"/>
  <c r="E187" i="28"/>
  <c r="E197" i="28"/>
  <c r="D2568" i="16"/>
  <c r="B3004" i="16"/>
  <c r="G3004" i="16"/>
  <c r="G3001" i="16"/>
  <c r="B3001" i="16"/>
  <c r="C3001" i="16" s="1"/>
  <c r="J3001" i="16" s="1"/>
  <c r="I2993" i="16"/>
  <c r="B2993" i="16"/>
  <c r="C2993" i="16" s="1"/>
  <c r="J2993" i="16" s="1"/>
  <c r="D2989" i="16"/>
  <c r="D2965" i="16"/>
  <c r="E2954" i="16"/>
  <c r="B2954" i="16"/>
  <c r="C2954" i="16" s="1"/>
  <c r="J2954" i="16" s="1"/>
  <c r="G2954" i="16"/>
  <c r="B2882" i="16"/>
  <c r="C2882" i="16" s="1"/>
  <c r="J2882" i="16" s="1"/>
  <c r="D2882" i="16"/>
  <c r="D2878" i="16"/>
  <c r="G2878" i="16"/>
  <c r="D2867" i="16"/>
  <c r="I2843" i="16"/>
  <c r="B2835" i="16"/>
  <c r="C2835" i="16" s="1"/>
  <c r="J2835" i="16" s="1"/>
  <c r="D2827" i="16"/>
  <c r="I2827" i="16"/>
  <c r="G2802" i="16"/>
  <c r="D2802" i="16"/>
  <c r="D2786" i="16"/>
  <c r="G2774" i="16"/>
  <c r="D2774" i="16"/>
  <c r="D2770" i="16"/>
  <c r="E2770" i="16"/>
  <c r="D2751" i="16"/>
  <c r="G2751" i="16"/>
  <c r="D2677" i="16"/>
  <c r="D2643" i="16"/>
  <c r="G2643" i="16"/>
  <c r="D2627" i="16"/>
  <c r="D2564" i="16"/>
  <c r="G2564" i="16"/>
  <c r="D2557" i="16"/>
  <c r="D2553" i="16"/>
  <c r="I2553" i="16"/>
  <c r="B2549" i="16"/>
  <c r="C2549" i="16" s="1"/>
  <c r="J2549" i="16" s="1"/>
  <c r="G2465" i="16"/>
  <c r="D2465" i="16"/>
  <c r="G2449" i="16"/>
  <c r="D2449" i="16"/>
  <c r="G2437" i="16"/>
  <c r="D2437" i="16"/>
  <c r="I2437" i="16"/>
  <c r="D2391" i="16"/>
  <c r="G2375" i="16"/>
  <c r="B2375" i="16"/>
  <c r="C2375" i="16" s="1"/>
  <c r="J2375" i="16" s="1"/>
  <c r="G2369" i="16"/>
  <c r="G2351" i="16"/>
  <c r="B2312" i="16"/>
  <c r="B2308" i="16"/>
  <c r="G2308" i="16"/>
  <c r="D2308" i="16"/>
  <c r="E2308" i="16"/>
  <c r="D2272" i="16"/>
  <c r="D2260" i="16"/>
  <c r="G2222" i="16"/>
  <c r="D2222" i="16"/>
  <c r="G2214" i="16"/>
  <c r="D2214" i="16"/>
  <c r="B2210" i="16"/>
  <c r="C2210" i="16" s="1"/>
  <c r="J2210" i="16" s="1"/>
  <c r="D2210" i="16"/>
  <c r="G2203" i="16"/>
  <c r="E2203" i="16"/>
  <c r="D2199" i="16"/>
  <c r="G2199" i="16"/>
  <c r="B2199" i="16"/>
  <c r="C2199" i="16" s="1"/>
  <c r="J2199" i="16" s="1"/>
  <c r="G2184" i="16"/>
  <c r="B2176" i="16"/>
  <c r="G2176" i="16"/>
  <c r="D2164" i="16"/>
  <c r="B2164" i="16"/>
  <c r="G2164" i="16"/>
  <c r="D2160" i="16"/>
  <c r="G2160" i="16"/>
  <c r="I2160" i="16"/>
  <c r="B2044" i="16"/>
  <c r="I2044" i="16"/>
  <c r="D2037" i="16"/>
  <c r="D2013" i="16"/>
  <c r="G2013" i="16"/>
  <c r="G2002" i="16"/>
  <c r="D2002" i="16"/>
  <c r="G1986" i="16"/>
  <c r="B1986" i="16"/>
  <c r="C1986" i="16" s="1"/>
  <c r="J1986" i="16" s="1"/>
  <c r="I1986" i="16"/>
  <c r="D1923" i="16"/>
  <c r="B1923" i="16"/>
  <c r="C1923" i="16" s="1"/>
  <c r="J1923" i="16" s="1"/>
  <c r="B1911" i="16"/>
  <c r="C1911" i="16" s="1"/>
  <c r="J1911" i="16" s="1"/>
  <c r="B1878" i="16"/>
  <c r="C1878" i="16" s="1"/>
  <c r="J1878" i="16" s="1"/>
  <c r="G1878" i="16"/>
  <c r="D1874" i="16"/>
  <c r="D1858" i="16"/>
  <c r="D1532" i="16"/>
  <c r="G1526" i="16"/>
  <c r="B1118" i="16"/>
  <c r="C1118" i="16" s="1"/>
  <c r="J1118" i="16" s="1"/>
  <c r="E1114" i="16"/>
  <c r="I1114" i="16"/>
  <c r="B1090" i="16"/>
  <c r="C1090" i="16" s="1"/>
  <c r="J1090" i="16" s="1"/>
  <c r="D1090" i="16"/>
  <c r="G1090" i="16"/>
  <c r="D959" i="16"/>
  <c r="D955" i="16"/>
  <c r="D951" i="16"/>
  <c r="G676" i="16"/>
  <c r="D676" i="16"/>
  <c r="B531" i="16"/>
  <c r="G531" i="16"/>
  <c r="D516" i="16"/>
  <c r="B516" i="16"/>
  <c r="B477" i="16"/>
  <c r="G477" i="16"/>
  <c r="G438" i="16"/>
  <c r="G418" i="16"/>
  <c r="D400" i="16"/>
  <c r="D373" i="16"/>
  <c r="G373" i="16"/>
  <c r="G365" i="16"/>
  <c r="D365" i="16"/>
  <c r="D301" i="16"/>
  <c r="B301" i="16"/>
  <c r="D297" i="16"/>
  <c r="D293" i="16"/>
  <c r="B293" i="16"/>
  <c r="D289" i="16"/>
  <c r="G285" i="16"/>
  <c r="D285" i="16"/>
  <c r="I285" i="16"/>
  <c r="D281" i="16"/>
  <c r="D33" i="16"/>
  <c r="G33" i="16"/>
  <c r="G17" i="16"/>
  <c r="D17" i="16"/>
  <c r="G13" i="16"/>
  <c r="G2978" i="16"/>
  <c r="D2978" i="16"/>
  <c r="B2962" i="16"/>
  <c r="C2962" i="16" s="1"/>
  <c r="J2962" i="16" s="1"/>
  <c r="G2962" i="16"/>
  <c r="D2951" i="16"/>
  <c r="E2860" i="16"/>
  <c r="G2856" i="16"/>
  <c r="D2856" i="16"/>
  <c r="D2814" i="16"/>
  <c r="B2810" i="16"/>
  <c r="C2810" i="16" s="1"/>
  <c r="J2810" i="16" s="1"/>
  <c r="D2810" i="16"/>
  <c r="G2810" i="16"/>
  <c r="G2799" i="16"/>
  <c r="G2748" i="16"/>
  <c r="D2732" i="16"/>
  <c r="B2732" i="16"/>
  <c r="D2728" i="16"/>
  <c r="B2728" i="16"/>
  <c r="D2506" i="16"/>
  <c r="G2502" i="16"/>
  <c r="D2434" i="16"/>
  <c r="G2328" i="16"/>
  <c r="G2261" i="16"/>
  <c r="E2257" i="16"/>
  <c r="G2257" i="16"/>
  <c r="D2230" i="16"/>
  <c r="G2227" i="16"/>
  <c r="D2227" i="16"/>
  <c r="D2223" i="16"/>
  <c r="G2219" i="16"/>
  <c r="D2219" i="16"/>
  <c r="D2215" i="16"/>
  <c r="G2145" i="16"/>
  <c r="G2126" i="16"/>
  <c r="G1999" i="16"/>
  <c r="B1972" i="16"/>
  <c r="C1972" i="16" s="1"/>
  <c r="J1972" i="16" s="1"/>
  <c r="D1972" i="16"/>
  <c r="D1855" i="16"/>
  <c r="B1855" i="16"/>
  <c r="C1855" i="16" s="1"/>
  <c r="J1855" i="16" s="1"/>
  <c r="D1847" i="16"/>
  <c r="B1847" i="16"/>
  <c r="C1847" i="16" s="1"/>
  <c r="J1847" i="16" s="1"/>
  <c r="G1780" i="16"/>
  <c r="D1780" i="16"/>
  <c r="G1776" i="16"/>
  <c r="G1754" i="16"/>
  <c r="D1754" i="16"/>
  <c r="G1561" i="16"/>
  <c r="D1561" i="16"/>
  <c r="G1444" i="16"/>
  <c r="B1437" i="16"/>
  <c r="C1437" i="16" s="1"/>
  <c r="J1437" i="16" s="1"/>
  <c r="G1437" i="16"/>
  <c r="B1429" i="16"/>
  <c r="C1429" i="16" s="1"/>
  <c r="J1429" i="16" s="1"/>
  <c r="G1429" i="16"/>
  <c r="E1376" i="16"/>
  <c r="B1336" i="16"/>
  <c r="C1336" i="16" s="1"/>
  <c r="J1336" i="16" s="1"/>
  <c r="D1336" i="16"/>
  <c r="D1332" i="16"/>
  <c r="E1332" i="16"/>
  <c r="G1312" i="16"/>
  <c r="D1312" i="16"/>
  <c r="G1301" i="16"/>
  <c r="E1290" i="16"/>
  <c r="D1290" i="16"/>
  <c r="E1282" i="16"/>
  <c r="D1282" i="16"/>
  <c r="B1278" i="16"/>
  <c r="C1278" i="16" s="1"/>
  <c r="J1278" i="16" s="1"/>
  <c r="D1278" i="16"/>
  <c r="E1278" i="16"/>
  <c r="G1147" i="16"/>
  <c r="G1127" i="16"/>
  <c r="D1127" i="16"/>
  <c r="D1087" i="16"/>
  <c r="G1087" i="16"/>
  <c r="D1028" i="16"/>
  <c r="E1028" i="16"/>
  <c r="G1020" i="16"/>
  <c r="D1020" i="16"/>
  <c r="B1004" i="16"/>
  <c r="C1004" i="16" s="1"/>
  <c r="J1004" i="16" s="1"/>
  <c r="D1004" i="16"/>
  <c r="G996" i="16"/>
  <c r="G992" i="16"/>
  <c r="G984" i="16"/>
  <c r="D984" i="16"/>
  <c r="I853" i="16"/>
  <c r="D814" i="16"/>
  <c r="B814" i="16"/>
  <c r="C814" i="16" s="1"/>
  <c r="J814" i="16" s="1"/>
  <c r="G810" i="16"/>
  <c r="B810" i="16"/>
  <c r="C810" i="16" s="1"/>
  <c r="J810" i="16" s="1"/>
  <c r="G744" i="16"/>
  <c r="D744" i="16"/>
  <c r="G665" i="16"/>
  <c r="D657" i="16"/>
  <c r="B657" i="16"/>
  <c r="C657" i="16" s="1"/>
  <c r="J657" i="16" s="1"/>
  <c r="B634" i="16"/>
  <c r="C634" i="16" s="1"/>
  <c r="J634" i="16" s="1"/>
  <c r="D634" i="16"/>
  <c r="B602" i="16"/>
  <c r="C602" i="16" s="1"/>
  <c r="J602" i="16" s="1"/>
  <c r="G602" i="16"/>
  <c r="D572" i="16"/>
  <c r="G572" i="16"/>
  <c r="G547" i="16"/>
  <c r="B547" i="16"/>
  <c r="G94" i="16"/>
  <c r="B94" i="16"/>
  <c r="C94" i="16" s="1"/>
  <c r="J94" i="16" s="1"/>
  <c r="D94" i="16"/>
  <c r="G86" i="16"/>
  <c r="E165" i="28"/>
  <c r="B2814" i="16"/>
  <c r="C2814" i="16" s="1"/>
  <c r="J2814" i="16" s="1"/>
  <c r="D2118" i="16"/>
  <c r="D2522" i="16"/>
  <c r="B1754" i="16"/>
  <c r="B1707" i="16"/>
  <c r="D1444" i="16"/>
  <c r="D1863" i="16"/>
  <c r="D2953" i="16"/>
  <c r="G2179" i="16"/>
  <c r="G1981" i="16"/>
  <c r="E1728" i="16"/>
  <c r="G1268" i="16"/>
  <c r="G1145" i="16"/>
  <c r="D1121" i="16"/>
  <c r="D863" i="16"/>
  <c r="G863" i="16"/>
  <c r="G847" i="16"/>
  <c r="G620" i="16"/>
  <c r="B28" i="28"/>
  <c r="C28" i="28" s="1"/>
  <c r="J28" i="28" s="1"/>
  <c r="E28" i="28"/>
  <c r="D186" i="28"/>
  <c r="D2909" i="16"/>
  <c r="B2657" i="16"/>
  <c r="C2657" i="16" s="1"/>
  <c r="J2657" i="16" s="1"/>
  <c r="D2657" i="16"/>
  <c r="G1984" i="16"/>
  <c r="D1984" i="16"/>
  <c r="G1864" i="16"/>
  <c r="G1524" i="16"/>
  <c r="G1327" i="16"/>
  <c r="G1124" i="16"/>
  <c r="D475" i="16"/>
  <c r="G471" i="16"/>
  <c r="E56" i="28"/>
  <c r="G126" i="28"/>
  <c r="E126" i="28"/>
  <c r="D1031" i="16"/>
  <c r="B72" i="28"/>
  <c r="C72" i="28" s="1"/>
  <c r="J72" i="28" s="1"/>
  <c r="E120" i="28"/>
  <c r="B120" i="28"/>
  <c r="C120" i="28" s="1"/>
  <c r="J120" i="28" s="1"/>
  <c r="B196" i="28"/>
  <c r="E101" i="28"/>
  <c r="G102" i="28"/>
  <c r="E105" i="28"/>
  <c r="D105" i="28"/>
  <c r="E185" i="28"/>
  <c r="D185" i="28"/>
  <c r="B12" i="28"/>
  <c r="C12" i="28" s="1"/>
  <c r="J12" i="28" s="1"/>
  <c r="G22" i="28"/>
  <c r="D70" i="28"/>
  <c r="E83" i="28"/>
  <c r="G2994" i="16"/>
  <c r="D2994" i="16"/>
  <c r="B2994" i="16"/>
  <c r="C2994" i="16" s="1"/>
  <c r="J2994" i="16" s="1"/>
  <c r="I2994" i="16"/>
  <c r="G2975" i="16"/>
  <c r="D2975" i="16"/>
  <c r="B2975" i="16"/>
  <c r="C2975" i="16" s="1"/>
  <c r="J2975" i="16" s="1"/>
  <c r="E2975" i="16"/>
  <c r="G2968" i="16"/>
  <c r="D2968" i="16"/>
  <c r="H2968" i="16"/>
  <c r="D2956" i="16"/>
  <c r="B2956" i="16"/>
  <c r="I2956" i="16"/>
  <c r="E2956" i="16"/>
  <c r="G2950" i="16"/>
  <c r="H2950" i="16"/>
  <c r="D2942" i="16"/>
  <c r="B2942" i="16"/>
  <c r="C2942" i="16" s="1"/>
  <c r="J2942" i="16" s="1"/>
  <c r="G2942" i="16"/>
  <c r="G2922" i="16"/>
  <c r="D2922" i="16"/>
  <c r="B2922" i="16"/>
  <c r="C2922" i="16" s="1"/>
  <c r="J2922" i="16" s="1"/>
  <c r="E2922" i="16"/>
  <c r="D2915" i="16"/>
  <c r="G2915" i="16"/>
  <c r="B2890" i="16"/>
  <c r="C2890" i="16" s="1"/>
  <c r="J2890" i="16" s="1"/>
  <c r="D2890" i="16"/>
  <c r="G2890" i="16"/>
  <c r="E2890" i="16"/>
  <c r="E2839" i="16"/>
  <c r="B2839" i="16"/>
  <c r="C2839" i="16" s="1"/>
  <c r="J2839" i="16" s="1"/>
  <c r="G2839" i="16"/>
  <c r="D2839" i="16"/>
  <c r="D2832" i="16"/>
  <c r="G2832" i="16"/>
  <c r="B2832" i="16"/>
  <c r="E2832" i="16"/>
  <c r="B2824" i="16"/>
  <c r="D2824" i="16"/>
  <c r="D2821" i="16"/>
  <c r="B2821" i="16"/>
  <c r="C2821" i="16" s="1"/>
  <c r="J2821" i="16" s="1"/>
  <c r="G2821" i="16"/>
  <c r="G2801" i="16"/>
  <c r="B2801" i="16"/>
  <c r="C2801" i="16" s="1"/>
  <c r="J2801" i="16" s="1"/>
  <c r="D2801" i="16"/>
  <c r="H2801" i="16"/>
  <c r="G2760" i="16"/>
  <c r="D2760" i="16"/>
  <c r="I2760" i="16"/>
  <c r="B2760" i="16"/>
  <c r="D2741" i="16"/>
  <c r="E2741" i="16"/>
  <c r="B2722" i="16"/>
  <c r="C2722" i="16" s="1"/>
  <c r="J2722" i="16" s="1"/>
  <c r="G2722" i="16"/>
  <c r="D2722" i="16"/>
  <c r="G2714" i="16"/>
  <c r="B2714" i="16"/>
  <c r="C2714" i="16" s="1"/>
  <c r="J2714" i="16" s="1"/>
  <c r="E2714" i="16"/>
  <c r="G2558" i="16"/>
  <c r="D2558" i="16"/>
  <c r="B2558" i="16"/>
  <c r="C2558" i="16" s="1"/>
  <c r="J2558" i="16" s="1"/>
  <c r="D2550" i="16"/>
  <c r="G2550" i="16"/>
  <c r="E2550" i="16"/>
  <c r="G2521" i="16"/>
  <c r="E2521" i="16"/>
  <c r="D2521" i="16"/>
  <c r="G2509" i="16"/>
  <c r="B2509" i="16"/>
  <c r="C2509" i="16" s="1"/>
  <c r="J2509" i="16" s="1"/>
  <c r="H2468" i="16"/>
  <c r="G2468" i="16"/>
  <c r="E2468" i="16"/>
  <c r="B2433" i="16"/>
  <c r="C2433" i="16" s="1"/>
  <c r="J2433" i="16" s="1"/>
  <c r="G2433" i="16"/>
  <c r="E2433" i="16"/>
  <c r="B2395" i="16"/>
  <c r="C2395" i="16" s="1"/>
  <c r="J2395" i="16" s="1"/>
  <c r="G2395" i="16"/>
  <c r="I2395" i="16"/>
  <c r="D2348" i="16"/>
  <c r="B2348" i="16"/>
  <c r="H2348" i="16"/>
  <c r="E2348" i="16"/>
  <c r="D2345" i="16"/>
  <c r="G2345" i="16"/>
  <c r="D2318" i="16"/>
  <c r="B2318" i="16"/>
  <c r="C2318" i="16" s="1"/>
  <c r="J2318" i="16" s="1"/>
  <c r="G2307" i="16"/>
  <c r="D2307" i="16"/>
  <c r="I2307" i="16"/>
  <c r="B2307" i="16"/>
  <c r="C2307" i="16" s="1"/>
  <c r="J2307" i="16" s="1"/>
  <c r="E2307" i="16"/>
  <c r="G2299" i="16"/>
  <c r="D2299" i="16"/>
  <c r="B2299" i="16"/>
  <c r="C2299" i="16" s="1"/>
  <c r="J2299" i="16" s="1"/>
  <c r="D2291" i="16"/>
  <c r="G2291" i="16"/>
  <c r="E2291" i="16"/>
  <c r="D2279" i="16"/>
  <c r="G2279" i="16"/>
  <c r="I2268" i="16"/>
  <c r="D2268" i="16"/>
  <c r="B2268" i="16"/>
  <c r="G2262" i="16"/>
  <c r="D2262" i="16"/>
  <c r="I2262" i="16"/>
  <c r="E2262" i="16"/>
  <c r="G2256" i="16"/>
  <c r="I2256" i="16"/>
  <c r="D2256" i="16"/>
  <c r="B2256" i="16"/>
  <c r="E2256" i="16"/>
  <c r="G2213" i="16"/>
  <c r="D2213" i="16"/>
  <c r="D2187" i="16"/>
  <c r="G2187" i="16"/>
  <c r="E2187" i="16"/>
  <c r="D2173" i="16"/>
  <c r="G2173" i="16"/>
  <c r="B2173" i="16"/>
  <c r="C2173" i="16" s="1"/>
  <c r="J2173" i="16" s="1"/>
  <c r="E2173" i="16"/>
  <c r="B2169" i="16"/>
  <c r="C2169" i="16" s="1"/>
  <c r="J2169" i="16" s="1"/>
  <c r="G2169" i="16"/>
  <c r="D2169" i="16"/>
  <c r="E2169" i="16"/>
  <c r="G2153" i="16"/>
  <c r="B2153" i="16"/>
  <c r="C2153" i="16" s="1"/>
  <c r="J2153" i="16" s="1"/>
  <c r="H2153" i="16"/>
  <c r="I2153" i="16"/>
  <c r="G2146" i="16"/>
  <c r="E2146" i="16"/>
  <c r="D2146" i="16"/>
  <c r="B2146" i="16"/>
  <c r="C2146" i="16" s="1"/>
  <c r="J2146" i="16" s="1"/>
  <c r="H2146" i="16"/>
  <c r="D2123" i="16"/>
  <c r="G2123" i="16"/>
  <c r="I2123" i="16"/>
  <c r="E2123" i="16"/>
  <c r="G2112" i="16"/>
  <c r="B2112" i="16"/>
  <c r="H2112" i="16"/>
  <c r="G2102" i="16"/>
  <c r="D2102" i="16"/>
  <c r="E2102" i="16"/>
  <c r="D2095" i="16"/>
  <c r="B2095" i="16"/>
  <c r="C2095" i="16" s="1"/>
  <c r="J2095" i="16" s="1"/>
  <c r="E2095" i="16"/>
  <c r="D2014" i="16"/>
  <c r="B2014" i="16"/>
  <c r="C2014" i="16" s="1"/>
  <c r="J2014" i="16" s="1"/>
  <c r="D1992" i="16"/>
  <c r="G1992" i="16"/>
  <c r="E1992" i="16"/>
  <c r="I1992" i="16"/>
  <c r="B1978" i="16"/>
  <c r="C1978" i="16" s="1"/>
  <c r="J1978" i="16" s="1"/>
  <c r="D1978" i="16"/>
  <c r="G1978" i="16"/>
  <c r="E1978" i="16"/>
  <c r="G1967" i="16"/>
  <c r="D1967" i="16"/>
  <c r="E1967" i="16"/>
  <c r="D1959" i="16"/>
  <c r="B1959" i="16"/>
  <c r="C1959" i="16" s="1"/>
  <c r="J1959" i="16" s="1"/>
  <c r="G1959" i="16"/>
  <c r="I1959" i="16"/>
  <c r="E1959" i="16"/>
  <c r="G1951" i="16"/>
  <c r="D1951" i="16"/>
  <c r="E1951" i="16"/>
  <c r="E1943" i="16"/>
  <c r="B1943" i="16"/>
  <c r="C1943" i="16" s="1"/>
  <c r="J1943" i="16" s="1"/>
  <c r="B1936" i="16"/>
  <c r="C1936" i="16" s="1"/>
  <c r="J1936" i="16" s="1"/>
  <c r="D1936" i="16"/>
  <c r="H1936" i="16"/>
  <c r="G1922" i="16"/>
  <c r="D1922" i="16"/>
  <c r="E1922" i="16"/>
  <c r="G1918" i="16"/>
  <c r="D1918" i="16"/>
  <c r="I1918" i="16"/>
  <c r="E1918" i="16"/>
  <c r="G1906" i="16"/>
  <c r="D1906" i="16"/>
  <c r="B1906" i="16"/>
  <c r="C1906" i="16" s="1"/>
  <c r="J1906" i="16" s="1"/>
  <c r="E1906" i="16"/>
  <c r="D1882" i="16"/>
  <c r="G1882" i="16"/>
  <c r="H1882" i="16"/>
  <c r="D1875" i="16"/>
  <c r="I1875" i="16"/>
  <c r="E1875" i="16"/>
  <c r="H1875" i="16"/>
  <c r="G1875" i="16"/>
  <c r="D1871" i="16"/>
  <c r="B1871" i="16"/>
  <c r="C1871" i="16" s="1"/>
  <c r="J1871" i="16" s="1"/>
  <c r="G1871" i="16"/>
  <c r="D1859" i="16"/>
  <c r="G1859" i="16"/>
  <c r="E1859" i="16"/>
  <c r="D1837" i="16"/>
  <c r="G1837" i="16"/>
  <c r="D1812" i="16"/>
  <c r="G1812" i="16"/>
  <c r="B1812" i="16"/>
  <c r="C1812" i="16" s="1"/>
  <c r="J1812" i="16" s="1"/>
  <c r="G1804" i="16"/>
  <c r="D1804" i="16"/>
  <c r="H1804" i="16"/>
  <c r="E1804" i="16"/>
  <c r="G1794" i="16"/>
  <c r="D1794" i="16"/>
  <c r="E1794" i="16"/>
  <c r="B1787" i="16"/>
  <c r="D1787" i="16"/>
  <c r="E1787" i="16"/>
  <c r="D1769" i="16"/>
  <c r="E1769" i="16"/>
  <c r="B1762" i="16"/>
  <c r="G1762" i="16"/>
  <c r="D1762" i="16"/>
  <c r="E1762" i="16"/>
  <c r="D1735" i="16"/>
  <c r="E1735" i="16"/>
  <c r="G1717" i="16"/>
  <c r="D1717" i="16"/>
  <c r="I1717" i="16"/>
  <c r="H1717" i="16"/>
  <c r="E1717" i="16"/>
  <c r="D1691" i="16"/>
  <c r="B1691" i="16"/>
  <c r="E1691" i="16"/>
  <c r="D1665" i="16"/>
  <c r="B1665" i="16"/>
  <c r="C1665" i="16" s="1"/>
  <c r="J1665" i="16" s="1"/>
  <c r="E1665" i="16"/>
  <c r="G1665" i="16"/>
  <c r="D1658" i="16"/>
  <c r="I1658" i="16"/>
  <c r="E1658" i="16"/>
  <c r="G1658" i="16"/>
  <c r="G1646" i="16"/>
  <c r="E1646" i="16"/>
  <c r="E1629" i="16"/>
  <c r="G1622" i="16"/>
  <c r="D1622" i="16"/>
  <c r="B1622" i="16"/>
  <c r="C1622" i="16" s="1"/>
  <c r="J1622" i="16" s="1"/>
  <c r="D1616" i="16"/>
  <c r="G1616" i="16"/>
  <c r="I1616" i="16"/>
  <c r="E1616" i="16"/>
  <c r="G1609" i="16"/>
  <c r="D1609" i="16"/>
  <c r="B1604" i="16"/>
  <c r="C1604" i="16" s="1"/>
  <c r="J1604" i="16" s="1"/>
  <c r="D1604" i="16"/>
  <c r="D1562" i="16"/>
  <c r="E1562" i="16"/>
  <c r="G1562" i="16"/>
  <c r="I1562" i="16"/>
  <c r="B1562" i="16"/>
  <c r="C1562" i="16" s="1"/>
  <c r="J1562" i="16" s="1"/>
  <c r="G1550" i="16"/>
  <c r="B1550" i="16"/>
  <c r="C1550" i="16" s="1"/>
  <c r="J1550" i="16" s="1"/>
  <c r="D1550" i="16"/>
  <c r="D1512" i="16"/>
  <c r="G1512" i="16"/>
  <c r="I1512" i="16"/>
  <c r="E1512" i="16"/>
  <c r="G1482" i="16"/>
  <c r="E1482" i="16"/>
  <c r="G1479" i="16"/>
  <c r="D1471" i="16"/>
  <c r="G1471" i="16"/>
  <c r="B1471" i="16"/>
  <c r="G1467" i="16"/>
  <c r="D1467" i="16"/>
  <c r="B1467" i="16"/>
  <c r="G1464" i="16"/>
  <c r="D1464" i="16"/>
  <c r="B1464" i="16"/>
  <c r="C1464" i="16" s="1"/>
  <c r="J1464" i="16" s="1"/>
  <c r="H1464" i="16"/>
  <c r="E1464" i="16"/>
  <c r="D1423" i="16"/>
  <c r="B1423" i="16"/>
  <c r="G1423" i="16"/>
  <c r="E1423" i="16"/>
  <c r="D1411" i="16"/>
  <c r="G1411" i="16"/>
  <c r="I1383" i="16"/>
  <c r="G1383" i="16"/>
  <c r="E1383" i="16"/>
  <c r="D1383" i="16"/>
  <c r="D1369" i="16"/>
  <c r="G1369" i="16"/>
  <c r="D1361" i="16"/>
  <c r="B1361" i="16"/>
  <c r="C1361" i="16" s="1"/>
  <c r="J1361" i="16" s="1"/>
  <c r="G1361" i="16"/>
  <c r="E1361" i="16"/>
  <c r="G1340" i="16"/>
  <c r="D1340" i="16"/>
  <c r="E1340" i="16"/>
  <c r="D1333" i="16"/>
  <c r="B1333" i="16"/>
  <c r="C1333" i="16" s="1"/>
  <c r="J1333" i="16" s="1"/>
  <c r="G1333" i="16"/>
  <c r="E1333" i="16"/>
  <c r="G1265" i="16"/>
  <c r="D1265" i="16"/>
  <c r="E1265" i="16"/>
  <c r="D1250" i="16"/>
  <c r="E1250" i="16"/>
  <c r="G1214" i="16"/>
  <c r="D1214" i="16"/>
  <c r="D1196" i="16"/>
  <c r="E1196" i="16"/>
  <c r="I1196" i="16"/>
  <c r="D1188" i="16"/>
  <c r="B1188" i="16"/>
  <c r="C1188" i="16" s="1"/>
  <c r="J1188" i="16" s="1"/>
  <c r="I1188" i="16"/>
  <c r="G1188" i="16"/>
  <c r="B1177" i="16"/>
  <c r="C1177" i="16" s="1"/>
  <c r="J1177" i="16" s="1"/>
  <c r="G1177" i="16"/>
  <c r="D1177" i="16"/>
  <c r="H1177" i="16"/>
  <c r="E1177" i="16"/>
  <c r="G1162" i="16"/>
  <c r="D1162" i="16"/>
  <c r="I1162" i="16"/>
  <c r="E1162" i="16"/>
  <c r="D1154" i="16"/>
  <c r="G1154" i="16"/>
  <c r="E1154" i="16"/>
  <c r="B1154" i="16"/>
  <c r="C1154" i="16" s="1"/>
  <c r="J1154" i="16" s="1"/>
  <c r="H1154" i="16"/>
  <c r="D1102" i="16"/>
  <c r="B1102" i="16"/>
  <c r="C1102" i="16" s="1"/>
  <c r="J1102" i="16" s="1"/>
  <c r="G1102" i="16"/>
  <c r="B1094" i="16"/>
  <c r="C1094" i="16" s="1"/>
  <c r="J1094" i="16" s="1"/>
  <c r="G1094" i="16"/>
  <c r="H1094" i="16"/>
  <c r="D1094" i="16"/>
  <c r="B1001" i="16"/>
  <c r="C1001" i="16" s="1"/>
  <c r="J1001" i="16" s="1"/>
  <c r="G1001" i="16"/>
  <c r="D1001" i="16"/>
  <c r="H1001" i="16"/>
  <c r="G985" i="16"/>
  <c r="B985" i="16"/>
  <c r="C985" i="16" s="1"/>
  <c r="J985" i="16" s="1"/>
  <c r="H985" i="16"/>
  <c r="D963" i="16"/>
  <c r="G963" i="16"/>
  <c r="B963" i="16"/>
  <c r="G917" i="16"/>
  <c r="D917" i="16"/>
  <c r="I917" i="16"/>
  <c r="E917" i="16"/>
  <c r="G905" i="16"/>
  <c r="D905" i="16"/>
  <c r="H905" i="16"/>
  <c r="E905" i="16"/>
  <c r="D795" i="16"/>
  <c r="G795" i="16"/>
  <c r="B795" i="16"/>
  <c r="H795" i="16"/>
  <c r="G777" i="16"/>
  <c r="B777" i="16"/>
  <c r="C777" i="16" s="1"/>
  <c r="J777" i="16" s="1"/>
  <c r="I777" i="16"/>
  <c r="H777" i="16"/>
  <c r="E777" i="16"/>
  <c r="D708" i="16"/>
  <c r="I708" i="16"/>
  <c r="G708" i="16"/>
  <c r="E708" i="16"/>
  <c r="D704" i="16"/>
  <c r="B704" i="16"/>
  <c r="C704" i="16" s="1"/>
  <c r="J704" i="16" s="1"/>
  <c r="E704" i="16"/>
  <c r="I692" i="16"/>
  <c r="D692" i="16"/>
  <c r="B692" i="16"/>
  <c r="C692" i="16" s="1"/>
  <c r="J692" i="16" s="1"/>
  <c r="G692" i="16"/>
  <c r="H692" i="16"/>
  <c r="G680" i="16"/>
  <c r="I680" i="16"/>
  <c r="G666" i="16"/>
  <c r="E666" i="16"/>
  <c r="D666" i="16"/>
  <c r="D648" i="16"/>
  <c r="G648" i="16"/>
  <c r="B648" i="16"/>
  <c r="C648" i="16" s="1"/>
  <c r="J648" i="16" s="1"/>
  <c r="E648" i="16"/>
  <c r="D586" i="16"/>
  <c r="I586" i="16"/>
  <c r="E586" i="16"/>
  <c r="G586" i="16"/>
  <c r="D579" i="16"/>
  <c r="B579" i="16"/>
  <c r="G552" i="16"/>
  <c r="D552" i="16"/>
  <c r="B552" i="16"/>
  <c r="C552" i="16" s="1"/>
  <c r="J552" i="16" s="1"/>
  <c r="E552" i="16"/>
  <c r="G524" i="16"/>
  <c r="D524" i="16"/>
  <c r="D514" i="16"/>
  <c r="G514" i="16"/>
  <c r="E514" i="16"/>
  <c r="H514" i="16"/>
  <c r="I514" i="16"/>
  <c r="D362" i="16"/>
  <c r="G362" i="16"/>
  <c r="B362" i="16"/>
  <c r="C362" i="16" s="1"/>
  <c r="J362" i="16" s="1"/>
  <c r="E362" i="16"/>
  <c r="E354" i="16"/>
  <c r="B354" i="16"/>
  <c r="C354" i="16" s="1"/>
  <c r="J354" i="16" s="1"/>
  <c r="G339" i="16"/>
  <c r="G143" i="28"/>
  <c r="E143" i="28"/>
  <c r="B143" i="28"/>
  <c r="C143" i="28" s="1"/>
  <c r="J143" i="28" s="1"/>
  <c r="D143" i="28"/>
  <c r="B2946" i="16"/>
  <c r="C2946" i="16" s="1"/>
  <c r="J2946" i="16" s="1"/>
  <c r="B2345" i="16"/>
  <c r="C2345" i="16" s="1"/>
  <c r="J2345" i="16" s="1"/>
  <c r="B708" i="16"/>
  <c r="C708" i="16" s="1"/>
  <c r="J708" i="16" s="1"/>
  <c r="B278" i="16"/>
  <c r="B2915" i="16"/>
  <c r="C2915" i="16" s="1"/>
  <c r="J2915" i="16" s="1"/>
  <c r="B1918" i="16"/>
  <c r="C1918" i="16" s="1"/>
  <c r="J1918" i="16" s="1"/>
  <c r="B1859" i="16"/>
  <c r="C1859" i="16" s="1"/>
  <c r="J1859" i="16" s="1"/>
  <c r="B1411" i="16"/>
  <c r="B2119" i="16"/>
  <c r="C2119" i="16" s="1"/>
  <c r="J2119" i="16" s="1"/>
  <c r="B1658" i="16"/>
  <c r="C1658" i="16" s="1"/>
  <c r="J1658" i="16" s="1"/>
  <c r="B1794" i="16"/>
  <c r="C1794" i="16" s="1"/>
  <c r="J1794" i="16" s="1"/>
  <c r="B2550" i="16"/>
  <c r="C2550" i="16" s="1"/>
  <c r="J2550" i="16" s="1"/>
  <c r="B905" i="16"/>
  <c r="C905" i="16" s="1"/>
  <c r="J905" i="16" s="1"/>
  <c r="B1340" i="16"/>
  <c r="C1340" i="16" s="1"/>
  <c r="J1340" i="16" s="1"/>
  <c r="B2455" i="16"/>
  <c r="C2455" i="16" s="1"/>
  <c r="J2455" i="16" s="1"/>
  <c r="B1512" i="16"/>
  <c r="C1512" i="16" s="1"/>
  <c r="J1512" i="16" s="1"/>
  <c r="H2095" i="16"/>
  <c r="E2558" i="16"/>
  <c r="E1625" i="16"/>
  <c r="E2760" i="16"/>
  <c r="E2915" i="16"/>
  <c r="H2169" i="16"/>
  <c r="E1102" i="16"/>
  <c r="E1188" i="16"/>
  <c r="H2775" i="16"/>
  <c r="E1214" i="16"/>
  <c r="H1158" i="16"/>
  <c r="E1479" i="16"/>
  <c r="G1485" i="16"/>
  <c r="B2741" i="16"/>
  <c r="C2741" i="16" s="1"/>
  <c r="J2741" i="16" s="1"/>
  <c r="B1632" i="16"/>
  <c r="C1632" i="16" s="1"/>
  <c r="J1632" i="16" s="1"/>
  <c r="E524" i="16"/>
  <c r="B1479" i="16"/>
  <c r="I1687" i="16"/>
  <c r="G2459" i="16"/>
  <c r="G2471" i="16"/>
  <c r="G1867" i="16"/>
  <c r="D2950" i="16"/>
  <c r="G1936" i="16"/>
  <c r="D909" i="16"/>
  <c r="G1250" i="16"/>
  <c r="H2922" i="16"/>
  <c r="E2471" i="16"/>
  <c r="E2209" i="16"/>
  <c r="G644" i="16"/>
  <c r="H1383" i="16"/>
  <c r="G2938" i="16"/>
  <c r="I1691" i="16"/>
  <c r="D2153" i="16"/>
  <c r="D2112" i="16"/>
  <c r="D2395" i="16"/>
  <c r="G1196" i="16"/>
  <c r="D2700" i="16"/>
  <c r="G2700" i="16"/>
  <c r="E2700" i="16"/>
  <c r="H2697" i="16"/>
  <c r="E2697" i="16"/>
  <c r="B2697" i="16"/>
  <c r="C2697" i="16" s="1"/>
  <c r="J2697" i="16" s="1"/>
  <c r="H2693" i="16"/>
  <c r="E2693" i="16"/>
  <c r="B2688" i="16"/>
  <c r="E2688" i="16"/>
  <c r="D2688" i="16"/>
  <c r="D2685" i="16"/>
  <c r="B2685" i="16"/>
  <c r="C2685" i="16" s="1"/>
  <c r="J2685" i="16" s="1"/>
  <c r="E2685" i="16"/>
  <c r="D2683" i="16"/>
  <c r="G2683" i="16"/>
  <c r="E2683" i="16"/>
  <c r="D2669" i="16"/>
  <c r="G2669" i="16"/>
  <c r="B2669" i="16"/>
  <c r="C2669" i="16" s="1"/>
  <c r="J2669" i="16" s="1"/>
  <c r="E2669" i="16"/>
  <c r="D2666" i="16"/>
  <c r="B2666" i="16"/>
  <c r="C2666" i="16" s="1"/>
  <c r="J2666" i="16" s="1"/>
  <c r="E2666" i="16"/>
  <c r="B2662" i="16"/>
  <c r="C2662" i="16" s="1"/>
  <c r="J2662" i="16" s="1"/>
  <c r="G2662" i="16"/>
  <c r="D2662" i="16"/>
  <c r="E2662" i="16"/>
  <c r="I2645" i="16"/>
  <c r="G2645" i="16"/>
  <c r="B2645" i="16"/>
  <c r="C2645" i="16" s="1"/>
  <c r="J2645" i="16" s="1"/>
  <c r="G2641" i="16"/>
  <c r="B2641" i="16"/>
  <c r="C2641" i="16" s="1"/>
  <c r="J2641" i="16" s="1"/>
  <c r="G2633" i="16"/>
  <c r="D2633" i="16"/>
  <c r="E2633" i="16"/>
  <c r="D2622" i="16"/>
  <c r="G2622" i="16"/>
  <c r="E2622" i="16"/>
  <c r="G2618" i="16"/>
  <c r="E2618" i="16"/>
  <c r="D2618" i="16"/>
  <c r="D2615" i="16"/>
  <c r="B2615" i="16"/>
  <c r="C2615" i="16" s="1"/>
  <c r="J2615" i="16" s="1"/>
  <c r="G2615" i="16"/>
  <c r="D2612" i="16"/>
  <c r="G2612" i="16"/>
  <c r="B2612" i="16"/>
  <c r="C2612" i="16" s="1"/>
  <c r="J2612" i="16" s="1"/>
  <c r="E2612" i="16"/>
  <c r="D2609" i="16"/>
  <c r="G2609" i="16"/>
  <c r="B2605" i="16"/>
  <c r="C2605" i="16" s="1"/>
  <c r="J2605" i="16" s="1"/>
  <c r="G2605" i="16"/>
  <c r="D2605" i="16"/>
  <c r="G2601" i="16"/>
  <c r="I2601" i="16"/>
  <c r="D2601" i="16"/>
  <c r="B2601" i="16"/>
  <c r="C2601" i="16" s="1"/>
  <c r="J2601" i="16" s="1"/>
  <c r="D2586" i="16"/>
  <c r="G2586" i="16"/>
  <c r="E2586" i="16"/>
  <c r="G579" i="16"/>
  <c r="B1250" i="16"/>
  <c r="C1250" i="16" s="1"/>
  <c r="J1250" i="16" s="1"/>
  <c r="B2586" i="16"/>
  <c r="C2586" i="16" s="1"/>
  <c r="J2586" i="16" s="1"/>
  <c r="B1837" i="16"/>
  <c r="C1837" i="16" s="1"/>
  <c r="J1837" i="16" s="1"/>
  <c r="B2683" i="16"/>
  <c r="C2683" i="16" s="1"/>
  <c r="J2683" i="16" s="1"/>
  <c r="B2693" i="16"/>
  <c r="C2693" i="16" s="1"/>
  <c r="J2693" i="16" s="1"/>
  <c r="B1369" i="16"/>
  <c r="C1369" i="16" s="1"/>
  <c r="J1369" i="16" s="1"/>
  <c r="B1882" i="16"/>
  <c r="C1882" i="16" s="1"/>
  <c r="J1882" i="16" s="1"/>
  <c r="B2123" i="16"/>
  <c r="C2123" i="16" s="1"/>
  <c r="J2123" i="16" s="1"/>
  <c r="B2187" i="16"/>
  <c r="C2187" i="16" s="1"/>
  <c r="J2187" i="16" s="1"/>
  <c r="B1992" i="16"/>
  <c r="B2213" i="16"/>
  <c r="C2213" i="16" s="1"/>
  <c r="J2213" i="16" s="1"/>
  <c r="B2429" i="16"/>
  <c r="C2429" i="16" s="1"/>
  <c r="J2429" i="16" s="1"/>
  <c r="B1196" i="16"/>
  <c r="C1196" i="16" s="1"/>
  <c r="J1196" i="16" s="1"/>
  <c r="B2291" i="16"/>
  <c r="C2291" i="16" s="1"/>
  <c r="J2291" i="16" s="1"/>
  <c r="H2279" i="16"/>
  <c r="E2268" i="16"/>
  <c r="H1691" i="16"/>
  <c r="E2395" i="16"/>
  <c r="E2821" i="16"/>
  <c r="E1094" i="16"/>
  <c r="E1936" i="16"/>
  <c r="E1411" i="16"/>
  <c r="E1001" i="16"/>
  <c r="E1867" i="16"/>
  <c r="E2153" i="16"/>
  <c r="G1787" i="16"/>
  <c r="D2714" i="16"/>
  <c r="G2741" i="16"/>
  <c r="G2688" i="16"/>
  <c r="D354" i="16"/>
  <c r="D1479" i="16"/>
  <c r="G2348" i="16"/>
  <c r="G2318" i="16"/>
  <c r="B1735" i="16"/>
  <c r="C1735" i="16" s="1"/>
  <c r="J1735" i="16" s="1"/>
  <c r="E2950" i="16"/>
  <c r="H2994" i="16"/>
  <c r="E1812" i="16"/>
  <c r="E2014" i="16"/>
  <c r="E1882" i="16"/>
  <c r="E8" i="16"/>
  <c r="B2279" i="16"/>
  <c r="C2279" i="16" s="1"/>
  <c r="J2279" i="16" s="1"/>
  <c r="G1691" i="16"/>
  <c r="G2956" i="16"/>
  <c r="G2998" i="16"/>
  <c r="B2998" i="16"/>
  <c r="C2998" i="16" s="1"/>
  <c r="J2998" i="16" s="1"/>
  <c r="D2998" i="16"/>
  <c r="B2990" i="16"/>
  <c r="C2990" i="16" s="1"/>
  <c r="J2990" i="16" s="1"/>
  <c r="G2990" i="16"/>
  <c r="D2990" i="16"/>
  <c r="E2990" i="16"/>
  <c r="G2946" i="16"/>
  <c r="D2946" i="16"/>
  <c r="B2938" i="16"/>
  <c r="C2938" i="16" s="1"/>
  <c r="J2938" i="16" s="1"/>
  <c r="D2938" i="16"/>
  <c r="G2926" i="16"/>
  <c r="B2926" i="16"/>
  <c r="C2926" i="16" s="1"/>
  <c r="J2926" i="16" s="1"/>
  <c r="E2926" i="16"/>
  <c r="I2926" i="16"/>
  <c r="G2911" i="16"/>
  <c r="D2911" i="16"/>
  <c r="I2911" i="16"/>
  <c r="B2911" i="16"/>
  <c r="C2911" i="16" s="1"/>
  <c r="J2911" i="16" s="1"/>
  <c r="E2911" i="16"/>
  <c r="D2894" i="16"/>
  <c r="B2894" i="16"/>
  <c r="C2894" i="16" s="1"/>
  <c r="J2894" i="16" s="1"/>
  <c r="E2894" i="16"/>
  <c r="G2894" i="16"/>
  <c r="G2886" i="16"/>
  <c r="D2886" i="16"/>
  <c r="I2886" i="16"/>
  <c r="E2886" i="16"/>
  <c r="H2886" i="16"/>
  <c r="D2879" i="16"/>
  <c r="G2879" i="16"/>
  <c r="D2868" i="16"/>
  <c r="B2868" i="16"/>
  <c r="C2868" i="16" s="1"/>
  <c r="J2868" i="16" s="1"/>
  <c r="G2857" i="16"/>
  <c r="B2857" i="16"/>
  <c r="C2857" i="16" s="1"/>
  <c r="J2857" i="16" s="1"/>
  <c r="E2857" i="16"/>
  <c r="D2853" i="16"/>
  <c r="G2853" i="16"/>
  <c r="I2853" i="16"/>
  <c r="E2849" i="16"/>
  <c r="D2836" i="16"/>
  <c r="D2828" i="16"/>
  <c r="B2828" i="16"/>
  <c r="C2828" i="16" s="1"/>
  <c r="J2828" i="16" s="1"/>
  <c r="G2828" i="16"/>
  <c r="D2794" i="16"/>
  <c r="G2794" i="16"/>
  <c r="B2794" i="16"/>
  <c r="C2794" i="16" s="1"/>
  <c r="J2794" i="16" s="1"/>
  <c r="E2794" i="16"/>
  <c r="G2790" i="16"/>
  <c r="D2790" i="16"/>
  <c r="E2790" i="16"/>
  <c r="B2775" i="16"/>
  <c r="C2775" i="16" s="1"/>
  <c r="J2775" i="16" s="1"/>
  <c r="G2775" i="16"/>
  <c r="E2775" i="16"/>
  <c r="E2756" i="16"/>
  <c r="B2756" i="16"/>
  <c r="G2752" i="16"/>
  <c r="I2752" i="16"/>
  <c r="B2745" i="16"/>
  <c r="C2745" i="16" s="1"/>
  <c r="J2745" i="16" s="1"/>
  <c r="D2745" i="16"/>
  <c r="G2737" i="16"/>
  <c r="E2737" i="16"/>
  <c r="B2737" i="16"/>
  <c r="C2737" i="16" s="1"/>
  <c r="J2737" i="16" s="1"/>
  <c r="D2737" i="16"/>
  <c r="D2718" i="16"/>
  <c r="B2718" i="16"/>
  <c r="C2718" i="16" s="1"/>
  <c r="J2718" i="16" s="1"/>
  <c r="I2718" i="16"/>
  <c r="G2554" i="16"/>
  <c r="H2554" i="16"/>
  <c r="G2546" i="16"/>
  <c r="D2546" i="16"/>
  <c r="E2546" i="16"/>
  <c r="G2530" i="16"/>
  <c r="D2530" i="16"/>
  <c r="H2530" i="16"/>
  <c r="E2530" i="16"/>
  <c r="D2517" i="16"/>
  <c r="G2517" i="16"/>
  <c r="B2517" i="16"/>
  <c r="C2517" i="16" s="1"/>
  <c r="J2517" i="16" s="1"/>
  <c r="E2517" i="16"/>
  <c r="D2505" i="16"/>
  <c r="G2505" i="16"/>
  <c r="E2505" i="16"/>
  <c r="D2471" i="16"/>
  <c r="B2471" i="16"/>
  <c r="C2471" i="16" s="1"/>
  <c r="J2471" i="16" s="1"/>
  <c r="D2459" i="16"/>
  <c r="E2459" i="16"/>
  <c r="B2459" i="16"/>
  <c r="D2455" i="16"/>
  <c r="G2455" i="16"/>
  <c r="D2440" i="16"/>
  <c r="B2440" i="16"/>
  <c r="G2440" i="16"/>
  <c r="G2436" i="16"/>
  <c r="D2436" i="16"/>
  <c r="H2436" i="16"/>
  <c r="I2436" i="16"/>
  <c r="G2429" i="16"/>
  <c r="D2392" i="16"/>
  <c r="E2392" i="16"/>
  <c r="B2392" i="16"/>
  <c r="D2363" i="16"/>
  <c r="B2363" i="16"/>
  <c r="C2363" i="16" s="1"/>
  <c r="J2363" i="16" s="1"/>
  <c r="G2363" i="16"/>
  <c r="B2352" i="16"/>
  <c r="D2352" i="16"/>
  <c r="G2352" i="16"/>
  <c r="E2352" i="16"/>
  <c r="G2341" i="16"/>
  <c r="D2341" i="16"/>
  <c r="B2341" i="16"/>
  <c r="C2341" i="16" s="1"/>
  <c r="J2341" i="16" s="1"/>
  <c r="I2341" i="16"/>
  <c r="D2329" i="16"/>
  <c r="G2329" i="16"/>
  <c r="H2329" i="16"/>
  <c r="B2329" i="16"/>
  <c r="C2329" i="16" s="1"/>
  <c r="J2329" i="16" s="1"/>
  <c r="E2329" i="16"/>
  <c r="D2315" i="16"/>
  <c r="B2315" i="16"/>
  <c r="C2315" i="16" s="1"/>
  <c r="J2315" i="16" s="1"/>
  <c r="G2315" i="16"/>
  <c r="B2303" i="16"/>
  <c r="C2303" i="16" s="1"/>
  <c r="J2303" i="16" s="1"/>
  <c r="G2303" i="16"/>
  <c r="E2303" i="16"/>
  <c r="D2303" i="16"/>
  <c r="D2295" i="16"/>
  <c r="G2295" i="16"/>
  <c r="E2295" i="16"/>
  <c r="B2295" i="16"/>
  <c r="C2295" i="16" s="1"/>
  <c r="J2295" i="16" s="1"/>
  <c r="I2275" i="16"/>
  <c r="B2275" i="16"/>
  <c r="C2275" i="16" s="1"/>
  <c r="J2275" i="16" s="1"/>
  <c r="G2275" i="16"/>
  <c r="D2275" i="16"/>
  <c r="E2275" i="16"/>
  <c r="E2265" i="16"/>
  <c r="D2265" i="16"/>
  <c r="G2265" i="16"/>
  <c r="D2259" i="16"/>
  <c r="G2259" i="16"/>
  <c r="E2259" i="16"/>
  <c r="B2216" i="16"/>
  <c r="D2216" i="16"/>
  <c r="G2216" i="16"/>
  <c r="E2216" i="16"/>
  <c r="G2209" i="16"/>
  <c r="D2209" i="16"/>
  <c r="D2183" i="16"/>
  <c r="G2183" i="16"/>
  <c r="I2183" i="16"/>
  <c r="D2165" i="16"/>
  <c r="G2165" i="16"/>
  <c r="H2165" i="16"/>
  <c r="E2165" i="16"/>
  <c r="B2150" i="16"/>
  <c r="C2150" i="16" s="1"/>
  <c r="J2150" i="16" s="1"/>
  <c r="G2150" i="16"/>
  <c r="E2150" i="16"/>
  <c r="D2127" i="16"/>
  <c r="G2127" i="16"/>
  <c r="E2127" i="16"/>
  <c r="D2119" i="16"/>
  <c r="G2018" i="16"/>
  <c r="D2018" i="16"/>
  <c r="E2018" i="16"/>
  <c r="B1996" i="16"/>
  <c r="G1996" i="16"/>
  <c r="D1996" i="16"/>
  <c r="G1971" i="16"/>
  <c r="B1971" i="16"/>
  <c r="C1971" i="16" s="1"/>
  <c r="J1971" i="16" s="1"/>
  <c r="D1971" i="16"/>
  <c r="E1971" i="16"/>
  <c r="D1963" i="16"/>
  <c r="G1963" i="16"/>
  <c r="B1963" i="16"/>
  <c r="C1963" i="16" s="1"/>
  <c r="J1963" i="16" s="1"/>
  <c r="D1955" i="16"/>
  <c r="E1955" i="16"/>
  <c r="G1947" i="16"/>
  <c r="D1947" i="16"/>
  <c r="D1939" i="16"/>
  <c r="I1939" i="16"/>
  <c r="D1933" i="16"/>
  <c r="G1933" i="16"/>
  <c r="E1933" i="16"/>
  <c r="D1925" i="16"/>
  <c r="G1925" i="16"/>
  <c r="E1925" i="16"/>
  <c r="G1910" i="16"/>
  <c r="D1910" i="16"/>
  <c r="E1910" i="16"/>
  <c r="H1910" i="16"/>
  <c r="G1879" i="16"/>
  <c r="B1879" i="16"/>
  <c r="C1879" i="16" s="1"/>
  <c r="J1879" i="16" s="1"/>
  <c r="E1879" i="16"/>
  <c r="G1862" i="16"/>
  <c r="E1862" i="16"/>
  <c r="H1862" i="16"/>
  <c r="D1862" i="16"/>
  <c r="B1862" i="16"/>
  <c r="C1862" i="16" s="1"/>
  <c r="J1862" i="16" s="1"/>
  <c r="D1856" i="16"/>
  <c r="G1856" i="16"/>
  <c r="B1856" i="16"/>
  <c r="E1856" i="16"/>
  <c r="D1841" i="16"/>
  <c r="G1841" i="16"/>
  <c r="B1841" i="16"/>
  <c r="C1841" i="16" s="1"/>
  <c r="J1841" i="16" s="1"/>
  <c r="E1841" i="16"/>
  <c r="B1815" i="16"/>
  <c r="C1815" i="16" s="1"/>
  <c r="J1815" i="16" s="1"/>
  <c r="I1815" i="16"/>
  <c r="E1815" i="16"/>
  <c r="D1797" i="16"/>
  <c r="G1797" i="16"/>
  <c r="B1797" i="16"/>
  <c r="C1797" i="16" s="1"/>
  <c r="J1797" i="16" s="1"/>
  <c r="B1790" i="16"/>
  <c r="C1790" i="16" s="1"/>
  <c r="J1790" i="16" s="1"/>
  <c r="G1790" i="16"/>
  <c r="I1790" i="16"/>
  <c r="D1790" i="16"/>
  <c r="E1790" i="16"/>
  <c r="D1772" i="16"/>
  <c r="E1772" i="16"/>
  <c r="H1772" i="16"/>
  <c r="G1765" i="16"/>
  <c r="I1765" i="16"/>
  <c r="H1765" i="16"/>
  <c r="D1739" i="16"/>
  <c r="G1739" i="16"/>
  <c r="I1739" i="16"/>
  <c r="B1721" i="16"/>
  <c r="C1721" i="16" s="1"/>
  <c r="J1721" i="16" s="1"/>
  <c r="G1721" i="16"/>
  <c r="D1721" i="16"/>
  <c r="E1721" i="16"/>
  <c r="D1695" i="16"/>
  <c r="E1695" i="16"/>
  <c r="D1687" i="16"/>
  <c r="E1687" i="16"/>
  <c r="G1676" i="16"/>
  <c r="D1676" i="16"/>
  <c r="G1669" i="16"/>
  <c r="H1669" i="16"/>
  <c r="B1669" i="16"/>
  <c r="C1669" i="16" s="1"/>
  <c r="J1669" i="16" s="1"/>
  <c r="G1650" i="16"/>
  <c r="D1650" i="16"/>
  <c r="D1639" i="16"/>
  <c r="H1639" i="16"/>
  <c r="E1639" i="16"/>
  <c r="D1632" i="16"/>
  <c r="G1632" i="16"/>
  <c r="G1625" i="16"/>
  <c r="E1619" i="16"/>
  <c r="G1619" i="16"/>
  <c r="I1612" i="16"/>
  <c r="G1612" i="16"/>
  <c r="D1612" i="16"/>
  <c r="B1612" i="16"/>
  <c r="C1612" i="16" s="1"/>
  <c r="J1612" i="16" s="1"/>
  <c r="E1612" i="16"/>
  <c r="G1566" i="16"/>
  <c r="D1566" i="16"/>
  <c r="E1566" i="16"/>
  <c r="D1554" i="16"/>
  <c r="B1554" i="16"/>
  <c r="C1554" i="16" s="1"/>
  <c r="J1554" i="16" s="1"/>
  <c r="E1554" i="16"/>
  <c r="G1554" i="16"/>
  <c r="G1546" i="16"/>
  <c r="D1546" i="16"/>
  <c r="B1546" i="16"/>
  <c r="C1546" i="16" s="1"/>
  <c r="J1546" i="16" s="1"/>
  <c r="E1546" i="16"/>
  <c r="G1516" i="16"/>
  <c r="D1516" i="16"/>
  <c r="H1516" i="16"/>
  <c r="E1516" i="16"/>
  <c r="D1496" i="16"/>
  <c r="B1496" i="16"/>
  <c r="C1496" i="16" s="1"/>
  <c r="J1496" i="16" s="1"/>
  <c r="G1496" i="16"/>
  <c r="H1496" i="16"/>
  <c r="I1496" i="16"/>
  <c r="G1492" i="16"/>
  <c r="E1492" i="16"/>
  <c r="B1492" i="16"/>
  <c r="C1492" i="16" s="1"/>
  <c r="J1492" i="16" s="1"/>
  <c r="D1492" i="16"/>
  <c r="B1485" i="16"/>
  <c r="C1485" i="16" s="1"/>
  <c r="J1485" i="16" s="1"/>
  <c r="I1485" i="16"/>
  <c r="D1485" i="16"/>
  <c r="E1485" i="16"/>
  <c r="G1475" i="16"/>
  <c r="D1475" i="16"/>
  <c r="E1475" i="16"/>
  <c r="B1475" i="16"/>
  <c r="C1475" i="16" s="1"/>
  <c r="J1475" i="16" s="1"/>
  <c r="D1415" i="16"/>
  <c r="G1415" i="16"/>
  <c r="D1365" i="16"/>
  <c r="E1365" i="16"/>
  <c r="G1365" i="16"/>
  <c r="G1357" i="16"/>
  <c r="D1357" i="16"/>
  <c r="G1337" i="16"/>
  <c r="D1337" i="16"/>
  <c r="D1330" i="16"/>
  <c r="E1330" i="16"/>
  <c r="D1253" i="16"/>
  <c r="G1253" i="16"/>
  <c r="H1253" i="16"/>
  <c r="B1253" i="16"/>
  <c r="C1253" i="16" s="1"/>
  <c r="J1253" i="16" s="1"/>
  <c r="E1253" i="16"/>
  <c r="B1247" i="16"/>
  <c r="G1247" i="16"/>
  <c r="D1247" i="16"/>
  <c r="E1247" i="16"/>
  <c r="G1192" i="16"/>
  <c r="D1192" i="16"/>
  <c r="B1192" i="16"/>
  <c r="C1192" i="16" s="1"/>
  <c r="J1192" i="16" s="1"/>
  <c r="D1181" i="16"/>
  <c r="G1181" i="16"/>
  <c r="E1173" i="16"/>
  <c r="D1173" i="16"/>
  <c r="G1173" i="16"/>
  <c r="B1173" i="16"/>
  <c r="C1173" i="16" s="1"/>
  <c r="J1173" i="16" s="1"/>
  <c r="G1166" i="16"/>
  <c r="D1166" i="16"/>
  <c r="E1166" i="16"/>
  <c r="G1158" i="16"/>
  <c r="B1158" i="16"/>
  <c r="C1158" i="16" s="1"/>
  <c r="J1158" i="16" s="1"/>
  <c r="E1158" i="16"/>
  <c r="D1115" i="16"/>
  <c r="B1115" i="16"/>
  <c r="G1115" i="16"/>
  <c r="E1115" i="16"/>
  <c r="E1098" i="16"/>
  <c r="B1098" i="16"/>
  <c r="C1098" i="16" s="1"/>
  <c r="J1098" i="16" s="1"/>
  <c r="D1084" i="16"/>
  <c r="E1084" i="16"/>
  <c r="G993" i="16"/>
  <c r="B993" i="16"/>
  <c r="C993" i="16" s="1"/>
  <c r="J993" i="16" s="1"/>
  <c r="D993" i="16"/>
  <c r="E993" i="16"/>
  <c r="D989" i="16"/>
  <c r="G989" i="16"/>
  <c r="E989" i="16"/>
  <c r="G956" i="16"/>
  <c r="D956" i="16"/>
  <c r="B956" i="16"/>
  <c r="C956" i="16" s="1"/>
  <c r="J956" i="16" s="1"/>
  <c r="E956" i="16"/>
  <c r="E909" i="16"/>
  <c r="B909" i="16"/>
  <c r="C909" i="16" s="1"/>
  <c r="J909" i="16" s="1"/>
  <c r="G909" i="16"/>
  <c r="G773" i="16"/>
  <c r="H773" i="16"/>
  <c r="D773" i="16"/>
  <c r="E773" i="16"/>
  <c r="G741" i="16"/>
  <c r="D741" i="16"/>
  <c r="I741" i="16"/>
  <c r="E741" i="16"/>
  <c r="G696" i="16"/>
  <c r="D696" i="16"/>
  <c r="B696" i="16"/>
  <c r="C696" i="16" s="1"/>
  <c r="J696" i="16" s="1"/>
  <c r="E696" i="16"/>
  <c r="D670" i="16"/>
  <c r="G670" i="16"/>
  <c r="B670" i="16"/>
  <c r="C670" i="16" s="1"/>
  <c r="J670" i="16" s="1"/>
  <c r="G651" i="16"/>
  <c r="B651" i="16"/>
  <c r="D651" i="16"/>
  <c r="D644" i="16"/>
  <c r="E644" i="16"/>
  <c r="B644" i="16"/>
  <c r="C644" i="16" s="1"/>
  <c r="J644" i="16" s="1"/>
  <c r="B582" i="16"/>
  <c r="C582" i="16" s="1"/>
  <c r="J582" i="16" s="1"/>
  <c r="D582" i="16"/>
  <c r="G582" i="16"/>
  <c r="E582" i="16"/>
  <c r="D527" i="16"/>
  <c r="B527" i="16"/>
  <c r="C527" i="16" s="1"/>
  <c r="J527" i="16" s="1"/>
  <c r="G527" i="16"/>
  <c r="D520" i="16"/>
  <c r="E520" i="16"/>
  <c r="H520" i="16"/>
  <c r="B520" i="16"/>
  <c r="D369" i="16"/>
  <c r="B369" i="16"/>
  <c r="G369" i="16"/>
  <c r="E369" i="16"/>
  <c r="B358" i="16"/>
  <c r="C358" i="16" s="1"/>
  <c r="J358" i="16" s="1"/>
  <c r="D358" i="16"/>
  <c r="G358" i="16"/>
  <c r="E350" i="16"/>
  <c r="D350" i="16"/>
  <c r="B350" i="16"/>
  <c r="C350" i="16" s="1"/>
  <c r="J350" i="16" s="1"/>
  <c r="D286" i="16"/>
  <c r="G286" i="16"/>
  <c r="G269" i="16"/>
  <c r="D269" i="16"/>
  <c r="E269" i="16"/>
  <c r="E11" i="28"/>
  <c r="G11" i="28"/>
  <c r="D11" i="28"/>
  <c r="D38" i="28"/>
  <c r="G1943" i="16"/>
  <c r="G520" i="16"/>
  <c r="B1955" i="16"/>
  <c r="C1955" i="16" s="1"/>
  <c r="J1955" i="16" s="1"/>
  <c r="B586" i="16"/>
  <c r="C586" i="16" s="1"/>
  <c r="J586" i="16" s="1"/>
  <c r="B1415" i="16"/>
  <c r="B1383" i="16"/>
  <c r="B286" i="16"/>
  <c r="B2879" i="16"/>
  <c r="B2853" i="16"/>
  <c r="C2853" i="16" s="1"/>
  <c r="J2853" i="16" s="1"/>
  <c r="B1717" i="16"/>
  <c r="C1717" i="16" s="1"/>
  <c r="J1717" i="16" s="1"/>
  <c r="B1772" i="16"/>
  <c r="C1772" i="16" s="1"/>
  <c r="J1772" i="16" s="1"/>
  <c r="B741" i="16"/>
  <c r="C741" i="16" s="1"/>
  <c r="J741" i="16" s="1"/>
  <c r="B917" i="16"/>
  <c r="C917" i="16" s="1"/>
  <c r="J917" i="16" s="1"/>
  <c r="B1166" i="16"/>
  <c r="C1166" i="16" s="1"/>
  <c r="J1166" i="16" s="1"/>
  <c r="B1162" i="16"/>
  <c r="C1162" i="16" s="1"/>
  <c r="J1162" i="16" s="1"/>
  <c r="B1566" i="16"/>
  <c r="C1566" i="16" s="1"/>
  <c r="J1566" i="16" s="1"/>
  <c r="B1650" i="16"/>
  <c r="C1650" i="16" s="1"/>
  <c r="J1650" i="16" s="1"/>
  <c r="B2102" i="16"/>
  <c r="C2102" i="16" s="1"/>
  <c r="J2102" i="16" s="1"/>
  <c r="B1867" i="16"/>
  <c r="C1867" i="16" s="1"/>
  <c r="J1867" i="16" s="1"/>
  <c r="B1265" i="16"/>
  <c r="C1265" i="16" s="1"/>
  <c r="J1265" i="16" s="1"/>
  <c r="B2262" i="16"/>
  <c r="C2262" i="16" s="1"/>
  <c r="J2262" i="16" s="1"/>
  <c r="B1739" i="16"/>
  <c r="C1739" i="16" s="1"/>
  <c r="J1739" i="16" s="1"/>
  <c r="B1939" i="16"/>
  <c r="C1939" i="16" s="1"/>
  <c r="J1939" i="16" s="1"/>
  <c r="B1947" i="16"/>
  <c r="C1947" i="16" s="1"/>
  <c r="J1947" i="16" s="1"/>
  <c r="E2994" i="16"/>
  <c r="E963" i="16"/>
  <c r="H1992" i="16"/>
  <c r="E2722" i="16"/>
  <c r="E2745" i="16"/>
  <c r="E1739" i="16"/>
  <c r="E2279" i="16"/>
  <c r="E1181" i="16"/>
  <c r="E1471" i="16"/>
  <c r="E2112" i="16"/>
  <c r="E1337" i="16"/>
  <c r="E527" i="16"/>
  <c r="H2315" i="16"/>
  <c r="E358" i="16"/>
  <c r="E2836" i="16"/>
  <c r="E1550" i="16"/>
  <c r="E2853" i="16"/>
  <c r="E2363" i="16"/>
  <c r="E2868" i="16"/>
  <c r="E2824" i="16"/>
  <c r="E2609" i="16"/>
  <c r="E278" i="16"/>
  <c r="G1769" i="16"/>
  <c r="D2752" i="16"/>
  <c r="D2693" i="16"/>
  <c r="G704" i="16"/>
  <c r="G354" i="16"/>
  <c r="B524" i="16"/>
  <c r="C524" i="16" s="1"/>
  <c r="J524" i="16" s="1"/>
  <c r="D1482" i="16"/>
  <c r="B1676" i="16"/>
  <c r="C1676" i="16" s="1"/>
  <c r="J1676" i="16" s="1"/>
  <c r="G1687" i="16"/>
  <c r="B2468" i="16"/>
  <c r="C2468" i="16" s="1"/>
  <c r="J2468" i="16" s="1"/>
  <c r="G2697" i="16"/>
  <c r="G1735" i="16"/>
  <c r="E1192" i="16"/>
  <c r="E1765" i="16"/>
  <c r="H2303" i="16"/>
  <c r="E2828" i="16"/>
  <c r="E579" i="16"/>
  <c r="E2605" i="16"/>
  <c r="E1947" i="16"/>
  <c r="D2433" i="16"/>
  <c r="B666" i="16"/>
  <c r="C666" i="16" s="1"/>
  <c r="J666" i="16" s="1"/>
  <c r="H13" i="14"/>
  <c r="F3" i="1"/>
  <c r="H13" i="5" s="1"/>
  <c r="I2942" i="16"/>
  <c r="I1467" i="16"/>
  <c r="I2615" i="16"/>
  <c r="I1115" i="16"/>
  <c r="G2824" i="16"/>
  <c r="G2014" i="16"/>
  <c r="B1619" i="16"/>
  <c r="D2150" i="16"/>
  <c r="D2857" i="16"/>
  <c r="B1967" i="16"/>
  <c r="C1967" i="16" s="1"/>
  <c r="J1967" i="16" s="1"/>
  <c r="D777" i="16"/>
  <c r="G2119" i="16"/>
  <c r="B1181" i="16"/>
  <c r="C1181" i="16" s="1"/>
  <c r="J1181" i="16" s="1"/>
  <c r="B3000" i="16"/>
  <c r="C3000" i="16" s="1"/>
  <c r="J3000" i="16" s="1"/>
  <c r="G3000" i="16"/>
  <c r="D2996" i="16"/>
  <c r="G2992" i="16"/>
  <c r="B2992" i="16"/>
  <c r="C2992" i="16" s="1"/>
  <c r="J2992" i="16" s="1"/>
  <c r="D2980" i="16"/>
  <c r="B2980" i="16"/>
  <c r="C2980" i="16" s="1"/>
  <c r="J2980" i="16" s="1"/>
  <c r="G2973" i="16"/>
  <c r="D2973" i="16"/>
  <c r="G2970" i="16"/>
  <c r="D2964" i="16"/>
  <c r="B2964" i="16"/>
  <c r="C2964" i="16" s="1"/>
  <c r="J2964" i="16" s="1"/>
  <c r="G2958" i="16"/>
  <c r="B2948" i="16"/>
  <c r="C2948" i="16" s="1"/>
  <c r="J2948" i="16" s="1"/>
  <c r="D2948" i="16"/>
  <c r="D2896" i="16"/>
  <c r="G2896" i="16"/>
  <c r="G2881" i="16"/>
  <c r="D2862" i="16"/>
  <c r="B2862" i="16"/>
  <c r="C2862" i="16" s="1"/>
  <c r="J2862" i="16" s="1"/>
  <c r="G2841" i="16"/>
  <c r="B2834" i="16"/>
  <c r="C2834" i="16" s="1"/>
  <c r="J2834" i="16" s="1"/>
  <c r="D2834" i="16"/>
  <c r="D2806" i="16"/>
  <c r="B2792" i="16"/>
  <c r="C2792" i="16" s="1"/>
  <c r="J2792" i="16" s="1"/>
  <c r="G2777" i="16"/>
  <c r="D2777" i="16"/>
  <c r="B2777" i="16"/>
  <c r="C2777" i="16" s="1"/>
  <c r="J2777" i="16" s="1"/>
  <c r="G2762" i="16"/>
  <c r="E2762" i="16"/>
  <c r="D2758" i="16"/>
  <c r="D2743" i="16"/>
  <c r="B2743" i="16"/>
  <c r="C2743" i="16" s="1"/>
  <c r="J2743" i="16" s="1"/>
  <c r="G2720" i="16"/>
  <c r="G2563" i="16"/>
  <c r="D2563" i="16"/>
  <c r="D2519" i="16"/>
  <c r="G2519" i="16"/>
  <c r="G2515" i="16"/>
  <c r="B2511" i="16"/>
  <c r="C2511" i="16" s="1"/>
  <c r="J2511" i="16" s="1"/>
  <c r="G2511" i="16"/>
  <c r="G2453" i="16"/>
  <c r="D2453" i="16"/>
  <c r="D2442" i="16"/>
  <c r="D2431" i="16"/>
  <c r="D2412" i="16"/>
  <c r="G2365" i="16"/>
  <c r="D2365" i="16"/>
  <c r="D2313" i="16"/>
  <c r="E2313" i="16"/>
  <c r="I2309" i="16"/>
  <c r="G2309" i="16"/>
  <c r="D2305" i="16"/>
  <c r="G2301" i="16"/>
  <c r="D2297" i="16"/>
  <c r="G2297" i="16"/>
  <c r="D2293" i="16"/>
  <c r="D2284" i="16"/>
  <c r="G2284" i="16"/>
  <c r="G2224" i="16"/>
  <c r="D2224" i="16"/>
  <c r="D2211" i="16"/>
  <c r="D2204" i="16"/>
  <c r="G2204" i="16"/>
  <c r="G2200" i="16"/>
  <c r="G2185" i="16"/>
  <c r="D2175" i="16"/>
  <c r="B2114" i="16"/>
  <c r="C2114" i="16" s="1"/>
  <c r="J2114" i="16" s="1"/>
  <c r="D2114" i="16"/>
  <c r="G2114" i="16"/>
  <c r="G2022" i="16"/>
  <c r="G2001" i="16"/>
  <c r="D2001" i="16"/>
  <c r="G1957" i="16"/>
  <c r="G1908" i="16"/>
  <c r="D1887" i="16"/>
  <c r="B1877" i="16"/>
  <c r="D1869" i="16"/>
  <c r="G1823" i="16"/>
  <c r="D1823" i="16"/>
  <c r="D1817" i="16"/>
  <c r="G1817" i="16"/>
  <c r="B1806" i="16"/>
  <c r="C1806" i="16" s="1"/>
  <c r="J1806" i="16" s="1"/>
  <c r="G1806" i="16"/>
  <c r="G1799" i="16"/>
  <c r="D1799" i="16"/>
  <c r="G1726" i="16"/>
  <c r="G1682" i="16"/>
  <c r="D1634" i="16"/>
  <c r="E1634" i="16"/>
  <c r="G1634" i="16"/>
  <c r="I1634" i="16"/>
  <c r="G1568" i="16"/>
  <c r="D1568" i="16"/>
  <c r="G1560" i="16"/>
  <c r="D1556" i="16"/>
  <c r="G1490" i="16"/>
  <c r="D1473" i="16"/>
  <c r="B1473" i="16"/>
  <c r="C1473" i="16" s="1"/>
  <c r="J1473" i="16" s="1"/>
  <c r="D1455" i="16"/>
  <c r="G1425" i="16"/>
  <c r="D1425" i="16"/>
  <c r="B1425" i="16"/>
  <c r="C1425" i="16" s="1"/>
  <c r="J1425" i="16" s="1"/>
  <c r="G1417" i="16"/>
  <c r="D1417" i="16"/>
  <c r="G1409" i="16"/>
  <c r="B1409" i="16"/>
  <c r="C1409" i="16" s="1"/>
  <c r="J1409" i="16" s="1"/>
  <c r="G1403" i="16"/>
  <c r="G1385" i="16"/>
  <c r="B1381" i="16"/>
  <c r="C1381" i="16" s="1"/>
  <c r="J1381" i="16" s="1"/>
  <c r="G1381" i="16"/>
  <c r="D1381" i="16"/>
  <c r="D1259" i="16"/>
  <c r="D1245" i="16"/>
  <c r="B1245" i="16"/>
  <c r="C1245" i="16" s="1"/>
  <c r="J1245" i="16" s="1"/>
  <c r="G1202" i="16"/>
  <c r="D1202" i="16"/>
  <c r="G1186" i="16"/>
  <c r="D1171" i="16"/>
  <c r="E1168" i="16"/>
  <c r="B1168" i="16"/>
  <c r="C1168" i="16" s="1"/>
  <c r="J1168" i="16" s="1"/>
  <c r="D1136" i="16"/>
  <c r="G1136" i="16"/>
  <c r="D1126" i="16"/>
  <c r="G1074" i="16"/>
  <c r="D1074" i="16"/>
  <c r="D1066" i="16"/>
  <c r="G1066" i="16"/>
  <c r="D1007" i="16"/>
  <c r="G999" i="16"/>
  <c r="D999" i="16"/>
  <c r="G983" i="16"/>
  <c r="D915" i="16"/>
  <c r="G911" i="16"/>
  <c r="G801" i="16"/>
  <c r="B801" i="16"/>
  <c r="C801" i="16" s="1"/>
  <c r="J801" i="16" s="1"/>
  <c r="G790" i="16"/>
  <c r="D779" i="16"/>
  <c r="G747" i="16"/>
  <c r="B747" i="16"/>
  <c r="D747" i="16"/>
  <c r="D702" i="16"/>
  <c r="G642" i="16"/>
  <c r="G615" i="16"/>
  <c r="D615" i="16"/>
  <c r="G596" i="16"/>
  <c r="D596" i="16"/>
  <c r="G592" i="16"/>
  <c r="B592" i="16"/>
  <c r="C592" i="16" s="1"/>
  <c r="J592" i="16" s="1"/>
  <c r="G529" i="16"/>
  <c r="D529" i="16"/>
  <c r="G518" i="16"/>
  <c r="B518" i="16"/>
  <c r="C518" i="16" s="1"/>
  <c r="J518" i="16" s="1"/>
  <c r="G409" i="16"/>
  <c r="D409" i="16"/>
  <c r="G379" i="16"/>
  <c r="D292" i="16"/>
  <c r="G292" i="16"/>
  <c r="G2695" i="16"/>
  <c r="D2695" i="16"/>
  <c r="G2674" i="16"/>
  <c r="B2674" i="16"/>
  <c r="C2674" i="16" s="1"/>
  <c r="J2674" i="16" s="1"/>
  <c r="D2635" i="16"/>
  <c r="G2635" i="16"/>
  <c r="B2635" i="16"/>
  <c r="C2635" i="16" s="1"/>
  <c r="J2635" i="16" s="1"/>
  <c r="D2620" i="16"/>
  <c r="D2576" i="16"/>
  <c r="D2935" i="16"/>
  <c r="D2919" i="16"/>
  <c r="D2916" i="16"/>
  <c r="D2865" i="16"/>
  <c r="D2784" i="16"/>
  <c r="G2600" i="16"/>
  <c r="D2567" i="16"/>
  <c r="G2567" i="16"/>
  <c r="G2362" i="16"/>
  <c r="B2344" i="16"/>
  <c r="D2340" i="16"/>
  <c r="G2306" i="16"/>
  <c r="G2302" i="16"/>
  <c r="G2290" i="16"/>
  <c r="E2252" i="16"/>
  <c r="G2248" i="16"/>
  <c r="D2248" i="16"/>
  <c r="G2232" i="16"/>
  <c r="D2997" i="16"/>
  <c r="G2997" i="16"/>
  <c r="G2993" i="16"/>
  <c r="D2993" i="16"/>
  <c r="G2897" i="16"/>
  <c r="D2893" i="16"/>
  <c r="G2885" i="16"/>
  <c r="B2852" i="16"/>
  <c r="C2852" i="16" s="1"/>
  <c r="J2852" i="16" s="1"/>
  <c r="D2820" i="16"/>
  <c r="G2820" i="16"/>
  <c r="D2759" i="16"/>
  <c r="G2680" i="16"/>
  <c r="G2562" i="16"/>
  <c r="G2514" i="16"/>
  <c r="G2238" i="16"/>
  <c r="C733" i="16"/>
  <c r="J733" i="16" s="1"/>
  <c r="G2212" i="16"/>
  <c r="G2122" i="16"/>
  <c r="G2111" i="16"/>
  <c r="G252" i="16"/>
  <c r="E81" i="28"/>
  <c r="D81" i="28"/>
  <c r="E128" i="28"/>
  <c r="B128" i="28"/>
  <c r="C820" i="16"/>
  <c r="J820" i="16" s="1"/>
  <c r="G1722" i="16"/>
  <c r="G1461" i="16"/>
  <c r="G118" i="28"/>
  <c r="E118" i="28"/>
  <c r="D146" i="28"/>
  <c r="E146" i="28"/>
  <c r="D838" i="16"/>
  <c r="B147" i="28"/>
  <c r="C147" i="28" s="1"/>
  <c r="J147" i="28" s="1"/>
  <c r="G147" i="28"/>
  <c r="D147" i="28"/>
  <c r="D880" i="16"/>
  <c r="G293" i="16"/>
  <c r="E50" i="28"/>
  <c r="E110" i="28"/>
  <c r="D110" i="28"/>
  <c r="G27" i="28"/>
  <c r="E27" i="28"/>
  <c r="B54" i="28"/>
  <c r="C54" i="28" s="1"/>
  <c r="J54" i="28" s="1"/>
  <c r="G62" i="28"/>
  <c r="G74" i="28"/>
  <c r="D74" i="28"/>
  <c r="G98" i="28"/>
  <c r="E98" i="28"/>
  <c r="G107" i="28"/>
  <c r="E107" i="28"/>
  <c r="E124" i="28"/>
  <c r="B150" i="28"/>
  <c r="D150" i="28"/>
  <c r="B154" i="28"/>
  <c r="C154" i="28" s="1"/>
  <c r="J154" i="28" s="1"/>
  <c r="D154" i="28"/>
  <c r="B164" i="28"/>
  <c r="C164" i="28" s="1"/>
  <c r="J164" i="28" s="1"/>
  <c r="E164" i="28"/>
  <c r="D201" i="28"/>
  <c r="E45" i="28"/>
  <c r="D45" i="28"/>
  <c r="E53" i="28"/>
  <c r="D53" i="28"/>
  <c r="G159" i="28"/>
  <c r="D170" i="28"/>
  <c r="E116" i="28"/>
  <c r="E144" i="28"/>
  <c r="E160" i="28"/>
  <c r="G183" i="28"/>
  <c r="D198" i="28"/>
  <c r="E30" i="28"/>
  <c r="D101" i="28"/>
  <c r="D111" i="28"/>
  <c r="E71" i="28"/>
  <c r="B71" i="28"/>
  <c r="C71" i="28" s="1"/>
  <c r="J71" i="28" s="1"/>
  <c r="F116" i="28"/>
  <c r="L133" i="28"/>
  <c r="F133" i="28"/>
  <c r="L153" i="28"/>
  <c r="B166" i="28"/>
  <c r="C166" i="28" s="1"/>
  <c r="J166" i="28" s="1"/>
  <c r="D166" i="28"/>
  <c r="D173" i="28"/>
  <c r="L192" i="28"/>
  <c r="F192" i="28"/>
  <c r="F9" i="28"/>
  <c r="F10" i="28"/>
  <c r="B11" i="28"/>
  <c r="C11" i="28" s="1"/>
  <c r="J11" i="28" s="1"/>
  <c r="E14" i="28"/>
  <c r="D19" i="28"/>
  <c r="D21" i="28"/>
  <c r="E38" i="28"/>
  <c r="E43" i="28"/>
  <c r="F50" i="28"/>
  <c r="D57" i="28"/>
  <c r="D61" i="28"/>
  <c r="B64" i="28"/>
  <c r="E70" i="28"/>
  <c r="D86" i="28"/>
  <c r="E93" i="28"/>
  <c r="F94" i="28"/>
  <c r="F109" i="28"/>
  <c r="D130" i="28"/>
  <c r="E136" i="28"/>
  <c r="B136" i="28"/>
  <c r="F157" i="28"/>
  <c r="D179" i="28"/>
  <c r="G179" i="28"/>
  <c r="B179" i="28"/>
  <c r="G14" i="28"/>
  <c r="E19" i="28"/>
  <c r="E21" i="28"/>
  <c r="F25" i="28"/>
  <c r="D33" i="28"/>
  <c r="G43" i="28"/>
  <c r="B55" i="28"/>
  <c r="C55" i="28" s="1"/>
  <c r="J55" i="28" s="1"/>
  <c r="E61" i="28"/>
  <c r="G70" i="28"/>
  <c r="D71" i="28"/>
  <c r="F86" i="28"/>
  <c r="L96" i="28"/>
  <c r="F96" i="28"/>
  <c r="E117" i="28"/>
  <c r="G131" i="28"/>
  <c r="D131" i="28"/>
  <c r="B194" i="28"/>
  <c r="C194" i="28" s="1"/>
  <c r="J194" i="28" s="1"/>
  <c r="L201" i="28"/>
  <c r="F201" i="28"/>
  <c r="E22" i="28"/>
  <c r="B32" i="28"/>
  <c r="C32" i="28" s="1"/>
  <c r="J32" i="28" s="1"/>
  <c r="B43" i="28"/>
  <c r="C43" i="28" s="1"/>
  <c r="J43" i="28" s="1"/>
  <c r="D49" i="28"/>
  <c r="E52" i="28"/>
  <c r="G55" i="28"/>
  <c r="F62" i="28"/>
  <c r="D66" i="28"/>
  <c r="D75" i="28"/>
  <c r="E79" i="28"/>
  <c r="D94" i="28"/>
  <c r="D103" i="28"/>
  <c r="B108" i="28"/>
  <c r="C108" i="28" s="1"/>
  <c r="J108" i="28" s="1"/>
  <c r="B110" i="28"/>
  <c r="C110" i="28" s="1"/>
  <c r="J110" i="28" s="1"/>
  <c r="G110" i="28"/>
  <c r="B115" i="28"/>
  <c r="L118" i="28"/>
  <c r="F118" i="28"/>
  <c r="B126" i="28"/>
  <c r="D126" i="28"/>
  <c r="B131" i="28"/>
  <c r="C131" i="28" s="1"/>
  <c r="J131" i="28" s="1"/>
  <c r="B134" i="28"/>
  <c r="G134" i="28"/>
  <c r="B142" i="28"/>
  <c r="B146" i="28"/>
  <c r="C146" i="28" s="1"/>
  <c r="J146" i="28" s="1"/>
  <c r="G146" i="28"/>
  <c r="E180" i="28"/>
  <c r="B180" i="28"/>
  <c r="C180" i="28" s="1"/>
  <c r="J180" i="28" s="1"/>
  <c r="E150" i="28"/>
  <c r="E154" i="28"/>
  <c r="F166" i="28"/>
  <c r="B167" i="28"/>
  <c r="C167" i="28" s="1"/>
  <c r="J167" i="28" s="1"/>
  <c r="E175" i="28"/>
  <c r="G150" i="28"/>
  <c r="G154" i="28"/>
  <c r="E158" i="28"/>
  <c r="F161" i="28"/>
  <c r="E162" i="28"/>
  <c r="F169" i="28"/>
  <c r="L175" i="28"/>
  <c r="F181" i="28"/>
  <c r="L182" i="28"/>
  <c r="B183" i="28"/>
  <c r="C183" i="28" s="1"/>
  <c r="J183" i="28" s="1"/>
  <c r="F190" i="28"/>
  <c r="E191" i="28"/>
  <c r="L195" i="28"/>
  <c r="D39" i="28"/>
  <c r="B63" i="28"/>
  <c r="B78" i="28"/>
  <c r="C78" i="28" s="1"/>
  <c r="J78" i="28" s="1"/>
  <c r="D78" i="28"/>
  <c r="F98" i="28"/>
  <c r="B99" i="28"/>
  <c r="C99" i="28" s="1"/>
  <c r="J99" i="28" s="1"/>
  <c r="F6" i="28"/>
  <c r="D14" i="28"/>
  <c r="L14" i="28"/>
  <c r="B15" i="28"/>
  <c r="C15" i="28" s="1"/>
  <c r="J15" i="28" s="1"/>
  <c r="E17" i="28"/>
  <c r="G18" i="28"/>
  <c r="F22" i="28"/>
  <c r="E23" i="28"/>
  <c r="F29" i="28"/>
  <c r="D30" i="28"/>
  <c r="L30" i="28"/>
  <c r="G34" i="28"/>
  <c r="E39" i="28"/>
  <c r="L46" i="28"/>
  <c r="D50" i="28"/>
  <c r="E57" i="28"/>
  <c r="E58" i="28"/>
  <c r="D63" i="28"/>
  <c r="G71" i="28"/>
  <c r="D73" i="28"/>
  <c r="B94" i="28"/>
  <c r="C94" i="28" s="1"/>
  <c r="J94" i="28" s="1"/>
  <c r="G94" i="28"/>
  <c r="E96" i="28"/>
  <c r="D99" i="28"/>
  <c r="B106" i="28"/>
  <c r="C106" i="28" s="1"/>
  <c r="J106" i="28" s="1"/>
  <c r="D109" i="28"/>
  <c r="L113" i="28"/>
  <c r="B114" i="28"/>
  <c r="C114" i="28" s="1"/>
  <c r="J114" i="28" s="1"/>
  <c r="G114" i="28"/>
  <c r="D114" i="28"/>
  <c r="G115" i="28"/>
  <c r="D115" i="28"/>
  <c r="F117" i="28"/>
  <c r="F134" i="28"/>
  <c r="D17" i="28"/>
  <c r="B8" i="28"/>
  <c r="C8" i="28" s="1"/>
  <c r="J8" i="28" s="1"/>
  <c r="D18" i="28"/>
  <c r="B24" i="28"/>
  <c r="D34" i="28"/>
  <c r="G39" i="28"/>
  <c r="B40" i="28"/>
  <c r="B50" i="28"/>
  <c r="C50" i="28" s="1"/>
  <c r="J50" i="28" s="1"/>
  <c r="G50" i="28"/>
  <c r="F57" i="28"/>
  <c r="F61" i="28"/>
  <c r="E63" i="28"/>
  <c r="E73" i="28"/>
  <c r="B74" i="28"/>
  <c r="C74" i="28" s="1"/>
  <c r="J74" i="28" s="1"/>
  <c r="E74" i="28"/>
  <c r="G78" i="28"/>
  <c r="L88" i="28"/>
  <c r="F88" i="28"/>
  <c r="G91" i="28"/>
  <c r="E99" i="28"/>
  <c r="B100" i="28"/>
  <c r="B103" i="28"/>
  <c r="C103" i="28" s="1"/>
  <c r="J103" i="28" s="1"/>
  <c r="G103" i="28"/>
  <c r="L121" i="28"/>
  <c r="F121" i="28"/>
  <c r="L124" i="28"/>
  <c r="F124" i="28"/>
  <c r="L108" i="28"/>
  <c r="F108" i="28"/>
  <c r="B7" i="28"/>
  <c r="E18" i="28"/>
  <c r="G26" i="28"/>
  <c r="E34" i="28"/>
  <c r="F37" i="28"/>
  <c r="B39" i="28"/>
  <c r="C39" i="28" s="1"/>
  <c r="J39" i="28" s="1"/>
  <c r="G42" i="28"/>
  <c r="F53" i="28"/>
  <c r="D55" i="28"/>
  <c r="G63" i="28"/>
  <c r="L70" i="28"/>
  <c r="L77" i="28"/>
  <c r="F77" i="28"/>
  <c r="B80" i="28"/>
  <c r="D83" i="28"/>
  <c r="B98" i="28"/>
  <c r="D98" i="28"/>
  <c r="G99" i="28"/>
  <c r="F110" i="28"/>
  <c r="L110" i="28"/>
  <c r="B118" i="28"/>
  <c r="C118" i="28" s="1"/>
  <c r="J118" i="28" s="1"/>
  <c r="D118" i="28"/>
  <c r="L129" i="28"/>
  <c r="F129" i="28"/>
  <c r="E133" i="28"/>
  <c r="L137" i="28"/>
  <c r="F137" i="28"/>
  <c r="B138" i="28"/>
  <c r="E138" i="28"/>
  <c r="L146" i="28"/>
  <c r="E153" i="28"/>
  <c r="E161" i="28"/>
  <c r="L162" i="28"/>
  <c r="F162" i="28"/>
  <c r="G163" i="28"/>
  <c r="B163" i="28"/>
  <c r="C163" i="28" s="1"/>
  <c r="J163" i="28" s="1"/>
  <c r="D163" i="28"/>
  <c r="F112" i="28"/>
  <c r="B130" i="28"/>
  <c r="G130" i="28"/>
  <c r="D133" i="28"/>
  <c r="E135" i="28"/>
  <c r="B135" i="28"/>
  <c r="C135" i="28" s="1"/>
  <c r="J135" i="28" s="1"/>
  <c r="E141" i="28"/>
  <c r="L142" i="28"/>
  <c r="E149" i="28"/>
  <c r="L150" i="28"/>
  <c r="F150" i="28"/>
  <c r="D153" i="28"/>
  <c r="D161" i="28"/>
  <c r="E163" i="28"/>
  <c r="D134" i="28"/>
  <c r="F144" i="28"/>
  <c r="F148" i="28"/>
  <c r="F152" i="28"/>
  <c r="E166" i="28"/>
  <c r="L167" i="28"/>
  <c r="B168" i="28"/>
  <c r="C168" i="28" s="1"/>
  <c r="J168" i="28" s="1"/>
  <c r="L170" i="28"/>
  <c r="B171" i="28"/>
  <c r="C171" i="28" s="1"/>
  <c r="J171" i="28" s="1"/>
  <c r="F173" i="28"/>
  <c r="G174" i="28"/>
  <c r="E177" i="28"/>
  <c r="L186" i="28"/>
  <c r="B187" i="28"/>
  <c r="G187" i="28"/>
  <c r="G190" i="28"/>
  <c r="E193" i="28"/>
  <c r="L199" i="28"/>
  <c r="B200" i="28"/>
  <c r="C200" i="28" s="1"/>
  <c r="J200" i="28" s="1"/>
  <c r="E170" i="28"/>
  <c r="L171" i="28"/>
  <c r="B172" i="28"/>
  <c r="D174" i="28"/>
  <c r="B175" i="28"/>
  <c r="C175" i="28" s="1"/>
  <c r="J175" i="28" s="1"/>
  <c r="F177" i="28"/>
  <c r="F180" i="28"/>
  <c r="D183" i="28"/>
  <c r="E186" i="28"/>
  <c r="B188" i="28"/>
  <c r="C188" i="28" s="1"/>
  <c r="J188" i="28" s="1"/>
  <c r="D190" i="28"/>
  <c r="B191" i="28"/>
  <c r="F193" i="28"/>
  <c r="G194" i="28"/>
  <c r="F196" i="28"/>
  <c r="L203" i="28"/>
  <c r="B204" i="28"/>
  <c r="G166" i="28"/>
  <c r="F168" i="28"/>
  <c r="E174" i="28"/>
  <c r="F184" i="28"/>
  <c r="D187" i="28"/>
  <c r="E190" i="28"/>
  <c r="D194" i="28"/>
  <c r="D2982" i="16"/>
  <c r="G2798" i="16"/>
  <c r="D2773" i="16"/>
  <c r="G2773" i="16"/>
  <c r="G2642" i="16"/>
  <c r="D2280" i="16"/>
  <c r="G1966" i="16"/>
  <c r="D1886" i="16"/>
  <c r="D1810" i="16"/>
  <c r="D1784" i="16"/>
  <c r="G1784" i="16"/>
  <c r="G1330" i="16"/>
  <c r="G755" i="16"/>
  <c r="D440" i="16"/>
  <c r="B440" i="16"/>
  <c r="C440" i="16" s="1"/>
  <c r="J440" i="16" s="1"/>
  <c r="D296" i="16"/>
  <c r="G278" i="16"/>
  <c r="D278" i="16"/>
  <c r="G248" i="16"/>
  <c r="H9" i="28"/>
  <c r="H13" i="28"/>
  <c r="H17" i="28"/>
  <c r="H21" i="28"/>
  <c r="H45" i="28"/>
  <c r="H49" i="28"/>
  <c r="H53" i="28"/>
  <c r="H57" i="28"/>
  <c r="H61" i="28"/>
  <c r="H69" i="28"/>
  <c r="H73" i="28"/>
  <c r="H77" i="28"/>
  <c r="H81" i="28"/>
  <c r="H101" i="28"/>
  <c r="H105" i="28"/>
  <c r="H109" i="28"/>
  <c r="H113" i="28"/>
  <c r="H117" i="28"/>
  <c r="H133" i="28"/>
  <c r="H137" i="28"/>
  <c r="H141" i="28"/>
  <c r="F283" i="16"/>
  <c r="C310" i="16"/>
  <c r="J310" i="16" s="1"/>
  <c r="H92" i="16"/>
  <c r="H391" i="16"/>
  <c r="H1544" i="16"/>
  <c r="H1469" i="16"/>
  <c r="H101" i="16"/>
  <c r="H2134" i="16"/>
  <c r="H2948" i="16"/>
  <c r="H2103" i="16"/>
  <c r="H2932" i="16"/>
  <c r="H626" i="16"/>
  <c r="H1814" i="16"/>
  <c r="H2127" i="16"/>
  <c r="H2928" i="16"/>
  <c r="H2996" i="16"/>
  <c r="H2099" i="16"/>
  <c r="H225" i="16"/>
  <c r="H963" i="16"/>
  <c r="H2993" i="16"/>
  <c r="H2026" i="16"/>
  <c r="H2185" i="16"/>
  <c r="H2960" i="16"/>
  <c r="H229" i="16"/>
  <c r="H959" i="16"/>
  <c r="H333" i="16"/>
  <c r="H497" i="16"/>
  <c r="H1417" i="16"/>
  <c r="H2272" i="16"/>
  <c r="H2401" i="16"/>
  <c r="H2722" i="16"/>
  <c r="H2784" i="16"/>
  <c r="H2662" i="16"/>
  <c r="H1221" i="16"/>
  <c r="H2413" i="16"/>
  <c r="H2666" i="16"/>
  <c r="H2729" i="16"/>
  <c r="H268" i="16"/>
  <c r="H397" i="16"/>
  <c r="H2324" i="16"/>
  <c r="H2351" i="16"/>
  <c r="H2382" i="16"/>
  <c r="H2703" i="16"/>
  <c r="H2788" i="16"/>
  <c r="H2855" i="16"/>
  <c r="H944" i="16"/>
  <c r="H2737" i="16"/>
  <c r="H276" i="16"/>
  <c r="H318" i="16"/>
  <c r="H1413" i="16"/>
  <c r="H2891" i="16"/>
  <c r="H821" i="16"/>
  <c r="H260" i="16"/>
  <c r="H314" i="16"/>
  <c r="H770" i="16"/>
  <c r="H790" i="16"/>
  <c r="H2370" i="16"/>
  <c r="H2441" i="16"/>
  <c r="H2461" i="16"/>
  <c r="H2562" i="16"/>
  <c r="H2677" i="16"/>
  <c r="H2776" i="16"/>
  <c r="H2895" i="16"/>
  <c r="H475" i="16"/>
  <c r="H1181" i="16"/>
  <c r="H1161" i="16"/>
  <c r="H1312" i="16"/>
  <c r="H2964" i="16"/>
  <c r="H1260" i="16"/>
  <c r="H640" i="16"/>
  <c r="H1233" i="16"/>
  <c r="H2128" i="16"/>
  <c r="H1007" i="16"/>
  <c r="H1491" i="16"/>
  <c r="H1770" i="16"/>
  <c r="H2059" i="16"/>
  <c r="H543" i="16"/>
  <c r="H1535" i="16"/>
  <c r="H2044" i="16"/>
  <c r="H1019" i="16"/>
  <c r="H1333" i="16"/>
  <c r="H919" i="16"/>
  <c r="H1675" i="16"/>
  <c r="H1655" i="16"/>
  <c r="H1722" i="16"/>
  <c r="H416" i="16"/>
  <c r="H2399" i="16"/>
  <c r="H946" i="16"/>
  <c r="H1659" i="16"/>
  <c r="H1076" i="16"/>
  <c r="H733" i="16"/>
  <c r="H2744" i="16"/>
  <c r="H1304" i="16"/>
  <c r="H2582" i="16"/>
  <c r="H313" i="16"/>
  <c r="H843" i="16"/>
  <c r="H2728" i="16"/>
  <c r="H100" i="16"/>
  <c r="H2002" i="16"/>
  <c r="H432" i="16"/>
  <c r="H2061" i="16"/>
  <c r="H2487" i="16"/>
  <c r="H452" i="16"/>
  <c r="H507" i="16"/>
  <c r="H2057" i="16"/>
  <c r="H2263" i="16"/>
  <c r="H1078" i="16"/>
  <c r="H2332" i="16"/>
  <c r="H2512" i="16"/>
  <c r="H2949" i="16"/>
  <c r="H2563" i="16"/>
  <c r="H1134" i="16"/>
  <c r="H1356" i="16"/>
  <c r="H26" i="16"/>
  <c r="H1248" i="16"/>
  <c r="H2143" i="16"/>
  <c r="H2200" i="16"/>
  <c r="H2383" i="16"/>
  <c r="H2586" i="16"/>
  <c r="H789" i="16"/>
  <c r="H1407" i="16"/>
  <c r="H1543" i="16"/>
  <c r="H193" i="16"/>
  <c r="H1766" i="16"/>
  <c r="H836" i="16"/>
  <c r="H1100" i="16"/>
  <c r="H2081" i="16"/>
  <c r="H2448" i="16"/>
  <c r="H2583" i="16"/>
  <c r="H2849" i="16"/>
  <c r="H1954" i="16"/>
  <c r="H483" i="16"/>
  <c r="H2856" i="16"/>
  <c r="H393" i="16"/>
  <c r="H1917" i="16"/>
  <c r="H2651" i="16"/>
  <c r="H1850" i="16"/>
  <c r="H534" i="16"/>
  <c r="H1490" i="16"/>
  <c r="H126" i="16"/>
  <c r="H465" i="16"/>
  <c r="H548" i="16"/>
  <c r="H635" i="16"/>
  <c r="H2647" i="16"/>
  <c r="H1582" i="16"/>
  <c r="H1014" i="16"/>
  <c r="H1125" i="16"/>
  <c r="H1252" i="16"/>
  <c r="H1973" i="16"/>
  <c r="H723" i="16"/>
  <c r="H2121" i="16"/>
  <c r="H352" i="16"/>
  <c r="H1945" i="16"/>
  <c r="H703" i="16"/>
  <c r="H862" i="16"/>
  <c r="H1065" i="16"/>
  <c r="H2314" i="16"/>
  <c r="H1439" i="16"/>
  <c r="H1534" i="16"/>
  <c r="H2518" i="16"/>
  <c r="H2471" i="16"/>
  <c r="H2328" i="16"/>
  <c r="H1273" i="16"/>
  <c r="H1668" i="16"/>
  <c r="H1195" i="16"/>
  <c r="H2102" i="16"/>
  <c r="H1963" i="16"/>
  <c r="H2945" i="16"/>
  <c r="H2763" i="16"/>
  <c r="H1757" i="16"/>
  <c r="H1186" i="16"/>
  <c r="H1708" i="16"/>
  <c r="H2478" i="16"/>
  <c r="H899" i="16"/>
  <c r="H1111" i="16"/>
  <c r="H1499" i="16"/>
  <c r="H1984" i="16"/>
  <c r="H434" i="16"/>
  <c r="H1402" i="16"/>
  <c r="H2919" i="16"/>
  <c r="H1409" i="16"/>
  <c r="H2434" i="16"/>
  <c r="H1873" i="16"/>
  <c r="H2296" i="16"/>
  <c r="H479" i="16"/>
  <c r="H762" i="16"/>
  <c r="H1703" i="16"/>
  <c r="H1293" i="16"/>
  <c r="H1895" i="16"/>
  <c r="H887" i="16"/>
  <c r="H1919" i="16"/>
  <c r="H2201" i="16"/>
  <c r="H2931" i="16"/>
  <c r="H694" i="16"/>
  <c r="H932" i="16"/>
  <c r="H1219" i="16"/>
  <c r="H974" i="16"/>
  <c r="H2808" i="16"/>
  <c r="H804" i="16"/>
  <c r="H754" i="16"/>
  <c r="H269" i="16"/>
  <c r="H563" i="16"/>
  <c r="H2592" i="16"/>
  <c r="H1981" i="16"/>
  <c r="H911" i="16"/>
  <c r="H1988" i="16"/>
  <c r="H2039" i="16"/>
  <c r="I886" i="16"/>
  <c r="I1338" i="16"/>
  <c r="H2656" i="16"/>
  <c r="I1434" i="16"/>
  <c r="I2296" i="16"/>
  <c r="I2619" i="16"/>
  <c r="H2636" i="16"/>
  <c r="I2900" i="16"/>
  <c r="I2991" i="16"/>
  <c r="I368" i="16"/>
  <c r="I2641" i="16"/>
  <c r="H70" i="16"/>
  <c r="I2482" i="16"/>
  <c r="H1258" i="16"/>
  <c r="I436" i="16"/>
  <c r="I480" i="16"/>
  <c r="I2450" i="16"/>
  <c r="I2468" i="16"/>
  <c r="I382" i="16"/>
  <c r="H2274" i="16"/>
  <c r="H309" i="16"/>
  <c r="I1298" i="16"/>
  <c r="I348" i="16"/>
  <c r="I354" i="16"/>
  <c r="I390" i="16"/>
  <c r="H436" i="16"/>
  <c r="H524" i="16"/>
  <c r="I751" i="16"/>
  <c r="I783" i="16"/>
  <c r="I1037" i="16"/>
  <c r="I1042" i="16"/>
  <c r="H1077" i="16"/>
  <c r="I1131" i="16"/>
  <c r="I1401" i="16"/>
  <c r="I1479" i="16"/>
  <c r="I1482" i="16"/>
  <c r="I1545" i="16"/>
  <c r="I1676" i="16"/>
  <c r="H1783" i="16"/>
  <c r="H1795" i="16"/>
  <c r="I1870" i="16"/>
  <c r="I1873" i="16"/>
  <c r="I1893" i="16"/>
  <c r="I1913" i="16"/>
  <c r="I1930" i="16"/>
  <c r="H1965" i="16"/>
  <c r="I2039" i="16"/>
  <c r="I2045" i="16"/>
  <c r="I2086" i="16"/>
  <c r="I2110" i="16"/>
  <c r="I2180" i="16"/>
  <c r="I2218" i="16"/>
  <c r="I2265" i="16"/>
  <c r="I2274" i="16"/>
  <c r="I2300" i="16"/>
  <c r="I2373" i="16"/>
  <c r="I2389" i="16"/>
  <c r="H2450" i="16"/>
  <c r="I2471" i="16"/>
  <c r="H2485" i="16"/>
  <c r="I2577" i="16"/>
  <c r="I2590" i="16"/>
  <c r="I2637" i="16"/>
  <c r="I2649" i="16"/>
  <c r="H2660" i="16"/>
  <c r="I502" i="16"/>
  <c r="I2546" i="16"/>
  <c r="I2734" i="16"/>
  <c r="I1224" i="16"/>
  <c r="I2656" i="16"/>
  <c r="I264" i="16"/>
  <c r="I1609" i="16"/>
  <c r="I1641" i="16"/>
  <c r="I1876" i="16"/>
  <c r="I2011" i="16"/>
  <c r="I2276" i="16"/>
  <c r="I377" i="16"/>
  <c r="H969" i="16"/>
  <c r="H48" i="16"/>
  <c r="I56" i="16"/>
  <c r="I109" i="16"/>
  <c r="H181" i="16"/>
  <c r="H1051" i="16"/>
  <c r="I1079" i="16"/>
  <c r="I2797" i="16"/>
  <c r="I16" i="16"/>
  <c r="H1131" i="16"/>
  <c r="F30" i="16"/>
  <c r="E30" i="16"/>
  <c r="H2604" i="16"/>
  <c r="H2858" i="16"/>
  <c r="H1775" i="16"/>
  <c r="H1753" i="16"/>
  <c r="H1470" i="16"/>
  <c r="H2574" i="16"/>
  <c r="L25" i="16"/>
  <c r="L207" i="16"/>
  <c r="H2810" i="16"/>
  <c r="H550" i="16"/>
  <c r="H2522" i="16"/>
  <c r="H1923" i="16"/>
  <c r="H1879" i="16"/>
  <c r="H2817" i="16"/>
  <c r="H749" i="16"/>
  <c r="H2679" i="16"/>
  <c r="H2593" i="16"/>
  <c r="H2819" i="16"/>
  <c r="H1278" i="16"/>
  <c r="F251" i="16"/>
  <c r="H338" i="16"/>
  <c r="H833" i="16"/>
  <c r="H2229" i="16"/>
  <c r="H1294" i="16"/>
  <c r="F850" i="16"/>
  <c r="H262" i="16"/>
  <c r="L81" i="16"/>
  <c r="H1597" i="16"/>
  <c r="L78" i="16"/>
  <c r="H989" i="16"/>
  <c r="H1677" i="16"/>
  <c r="F33" i="16"/>
  <c r="E33" i="16"/>
  <c r="H1325" i="16"/>
  <c r="H1769" i="16"/>
  <c r="H2973" i="16"/>
  <c r="H1004" i="16"/>
  <c r="H1911" i="16"/>
  <c r="H2536" i="16"/>
  <c r="H2929" i="16"/>
  <c r="H2509" i="16"/>
  <c r="H96" i="16"/>
  <c r="H606" i="16"/>
  <c r="H1823" i="16"/>
  <c r="H2624" i="16"/>
  <c r="H2618" i="16"/>
  <c r="H682" i="16"/>
  <c r="H2572" i="16"/>
  <c r="H1849" i="16"/>
  <c r="H2952" i="16"/>
  <c r="H1374" i="16"/>
  <c r="H763" i="16"/>
  <c r="H931" i="16"/>
  <c r="H2365" i="16"/>
  <c r="H2670" i="16"/>
  <c r="H2360" i="16"/>
  <c r="H162" i="16"/>
  <c r="H1980" i="16"/>
  <c r="H2230" i="16"/>
  <c r="H2991" i="16"/>
  <c r="H2568" i="16"/>
  <c r="H2549" i="16"/>
  <c r="H996" i="16"/>
  <c r="H2774" i="16"/>
  <c r="H2535" i="16"/>
  <c r="H1384" i="16"/>
  <c r="H2357" i="16"/>
  <c r="H2564" i="16"/>
  <c r="H2237" i="16"/>
  <c r="H2253" i="16"/>
  <c r="H1334" i="16"/>
  <c r="H2305" i="16"/>
  <c r="H2975" i="16"/>
  <c r="H2792" i="16"/>
  <c r="H2741" i="16"/>
  <c r="H2457" i="16"/>
  <c r="H2449" i="16"/>
  <c r="H2429" i="16"/>
  <c r="H2409" i="16"/>
  <c r="H806" i="16"/>
  <c r="H786" i="16"/>
  <c r="H774" i="16"/>
  <c r="F770" i="16"/>
  <c r="F513" i="16"/>
  <c r="F340" i="16"/>
  <c r="F314" i="16"/>
  <c r="H168" i="16"/>
  <c r="H2126" i="16"/>
  <c r="H595" i="16"/>
  <c r="H924" i="16"/>
  <c r="H878" i="16"/>
  <c r="H1378" i="16"/>
  <c r="H1511" i="16"/>
  <c r="H2474" i="16"/>
  <c r="H1314" i="16"/>
  <c r="H929" i="16"/>
  <c r="H2202" i="16"/>
  <c r="H2124" i="16"/>
  <c r="H1726" i="16"/>
  <c r="H1241" i="16"/>
  <c r="H1104" i="16"/>
  <c r="H1061" i="16"/>
  <c r="H672" i="16"/>
  <c r="H582" i="16"/>
  <c r="H1735" i="16"/>
  <c r="H2770" i="16"/>
  <c r="H2198" i="16"/>
  <c r="H2139" i="16"/>
  <c r="H2056" i="16"/>
  <c r="H1679" i="16"/>
  <c r="H1621" i="16"/>
  <c r="H1522" i="16"/>
  <c r="H1479" i="16"/>
  <c r="H1116" i="16"/>
  <c r="H720" i="16"/>
  <c r="F692" i="16"/>
  <c r="L644" i="16"/>
  <c r="F28" i="16"/>
  <c r="G28" i="16"/>
  <c r="L13" i="16"/>
  <c r="H923" i="16"/>
  <c r="H1010" i="16"/>
  <c r="H502" i="16"/>
  <c r="L733" i="16"/>
  <c r="L701" i="16"/>
  <c r="F653" i="16"/>
  <c r="L633" i="16"/>
  <c r="L396" i="16"/>
  <c r="L306" i="16"/>
  <c r="F263" i="16"/>
  <c r="F914" i="16"/>
  <c r="H858" i="16"/>
  <c r="F689" i="16"/>
  <c r="L275" i="16"/>
  <c r="H2553" i="16"/>
  <c r="H2654" i="16"/>
  <c r="H839" i="16"/>
  <c r="H1809" i="16"/>
  <c r="F926" i="16"/>
  <c r="H894" i="16"/>
  <c r="F657" i="16"/>
  <c r="L279" i="16"/>
  <c r="H2282" i="16"/>
  <c r="H2552" i="16"/>
  <c r="H1607" i="16"/>
  <c r="H1747" i="16"/>
  <c r="H2626" i="16"/>
  <c r="H2527" i="16"/>
  <c r="H2505" i="16"/>
  <c r="H2252" i="16"/>
  <c r="H2925" i="16"/>
  <c r="H2639" i="16"/>
  <c r="H2392" i="16"/>
  <c r="H2213" i="16"/>
  <c r="H2189" i="16"/>
  <c r="H1890" i="16"/>
  <c r="H1122" i="16"/>
  <c r="H2271" i="16"/>
  <c r="H2239" i="16"/>
  <c r="H460" i="16"/>
  <c r="H420" i="16"/>
  <c r="H389" i="16"/>
  <c r="F248" i="16"/>
  <c r="F232" i="16"/>
  <c r="E232" i="16"/>
  <c r="H1967" i="16"/>
  <c r="H2619" i="16"/>
  <c r="H1348" i="16"/>
  <c r="H2459" i="16"/>
  <c r="H2371" i="16"/>
  <c r="H2355" i="16"/>
  <c r="H2196" i="16"/>
  <c r="H535" i="16"/>
  <c r="F204" i="16"/>
  <c r="H204" i="16"/>
  <c r="H320" i="16"/>
  <c r="F611" i="16"/>
  <c r="L957" i="16"/>
  <c r="H1614" i="16"/>
  <c r="L1097" i="16"/>
  <c r="H784" i="16"/>
  <c r="H1109" i="16"/>
  <c r="H1977" i="16"/>
  <c r="H1782" i="16"/>
  <c r="H1466" i="16"/>
  <c r="H1427" i="16"/>
  <c r="H1184" i="16"/>
  <c r="H1017" i="16"/>
  <c r="H981" i="16"/>
  <c r="F905" i="16"/>
  <c r="F619" i="16"/>
  <c r="H110" i="16"/>
  <c r="H2777" i="16"/>
  <c r="H2097" i="16"/>
  <c r="H1595" i="16"/>
  <c r="H1388" i="16"/>
  <c r="L580" i="16"/>
  <c r="H433" i="16"/>
  <c r="H356" i="16"/>
  <c r="H265" i="16"/>
  <c r="H253" i="16"/>
  <c r="H1379" i="16"/>
  <c r="H2790" i="16"/>
  <c r="H2912" i="16"/>
  <c r="H2024" i="16"/>
  <c r="H1674" i="16"/>
  <c r="H1172" i="16"/>
  <c r="H885" i="16"/>
  <c r="H2657" i="16"/>
  <c r="H1165" i="16"/>
  <c r="H2278" i="16"/>
  <c r="H2951" i="16"/>
  <c r="H658" i="16"/>
  <c r="H1230" i="16"/>
  <c r="H2613" i="16"/>
  <c r="H1749" i="16"/>
  <c r="H1398" i="16"/>
  <c r="L840" i="16"/>
  <c r="H2338" i="16"/>
  <c r="H1282" i="16"/>
  <c r="H1794" i="16"/>
  <c r="H1163" i="16"/>
  <c r="H2890" i="16"/>
  <c r="H1354" i="16"/>
  <c r="L1402" i="16"/>
  <c r="H2585" i="16"/>
  <c r="H1797" i="16"/>
  <c r="H1736" i="16"/>
  <c r="H2974" i="16"/>
  <c r="H1887" i="16"/>
  <c r="H1752" i="16"/>
  <c r="H1620" i="16"/>
  <c r="H1572" i="16"/>
  <c r="H2047" i="16"/>
  <c r="H1346" i="16"/>
  <c r="H242" i="16"/>
  <c r="H2418" i="16"/>
  <c r="F978" i="16"/>
  <c r="H824" i="16"/>
  <c r="H512" i="16"/>
  <c r="H481" i="16"/>
  <c r="H327" i="16"/>
  <c r="H1865" i="16"/>
  <c r="F1313" i="16"/>
  <c r="H1301" i="16"/>
  <c r="H353" i="16"/>
  <c r="H1389" i="16"/>
  <c r="H2664" i="16"/>
  <c r="H744" i="16"/>
  <c r="H1410" i="16"/>
  <c r="H286" i="16"/>
  <c r="H2269" i="16"/>
  <c r="H316" i="16"/>
  <c r="H529" i="16"/>
  <c r="H2191" i="16"/>
  <c r="H2750" i="16"/>
  <c r="H1964" i="16"/>
  <c r="H1868" i="16"/>
  <c r="H1790" i="16"/>
  <c r="H859" i="16"/>
  <c r="F777" i="16"/>
  <c r="H2798" i="16"/>
  <c r="H971" i="16"/>
  <c r="H1773" i="16"/>
  <c r="H1685" i="16"/>
  <c r="H1207" i="16"/>
  <c r="H847" i="16"/>
  <c r="H797" i="16"/>
  <c r="H1548" i="16"/>
  <c r="H1199" i="16"/>
  <c r="F678" i="16"/>
  <c r="H904" i="16"/>
  <c r="H2857" i="16"/>
  <c r="H2017" i="16"/>
  <c r="H1933" i="16"/>
  <c r="L932" i="16"/>
  <c r="L710" i="16"/>
  <c r="F510" i="16"/>
  <c r="H1694" i="16"/>
  <c r="H1811" i="16"/>
  <c r="H814" i="16"/>
  <c r="H726" i="16"/>
  <c r="L344" i="16"/>
  <c r="H321" i="16"/>
  <c r="H1271" i="16"/>
  <c r="H2942" i="16"/>
  <c r="H1952" i="16"/>
  <c r="H1095" i="16"/>
  <c r="H1527" i="16"/>
  <c r="H1570" i="16"/>
  <c r="H830" i="16"/>
  <c r="H841" i="16"/>
  <c r="H2930" i="16"/>
  <c r="H1132" i="16"/>
  <c r="H868" i="16"/>
  <c r="H1562" i="16"/>
  <c r="H1852" i="16"/>
  <c r="H2811" i="16"/>
  <c r="H2735" i="16"/>
  <c r="H2581" i="16"/>
  <c r="H2270" i="16"/>
  <c r="H2226" i="16"/>
  <c r="H1672" i="16"/>
  <c r="H1478" i="16"/>
  <c r="H1318" i="16"/>
  <c r="H764" i="16"/>
  <c r="H300" i="16"/>
  <c r="H2902" i="16"/>
  <c r="H2695" i="16"/>
  <c r="H2281" i="16"/>
  <c r="H1788" i="16"/>
  <c r="H1305" i="16"/>
  <c r="H1085" i="16"/>
  <c r="H711" i="16"/>
  <c r="H365" i="16"/>
  <c r="I336" i="16"/>
  <c r="I2442" i="16"/>
  <c r="I1662" i="16"/>
  <c r="I2782" i="16"/>
  <c r="I2046" i="16"/>
  <c r="I297" i="16"/>
  <c r="I2933" i="16"/>
  <c r="I2096" i="16"/>
  <c r="I758" i="16"/>
  <c r="I688" i="16"/>
  <c r="I890" i="16"/>
  <c r="I1358" i="16"/>
  <c r="I1412" i="16"/>
  <c r="I1627" i="16"/>
  <c r="I2937" i="16"/>
  <c r="H1350" i="16"/>
  <c r="I2812" i="16"/>
  <c r="I2941" i="16"/>
  <c r="I1844" i="16"/>
  <c r="I2397" i="16"/>
  <c r="I644" i="16"/>
  <c r="I124" i="16"/>
  <c r="I761" i="16"/>
  <c r="I1354" i="16"/>
  <c r="I1362" i="16"/>
  <c r="I1525" i="16"/>
  <c r="I1787" i="16"/>
  <c r="I1791" i="16"/>
  <c r="I1940" i="16"/>
  <c r="I1951" i="16"/>
  <c r="I2015" i="16"/>
  <c r="I2099" i="16"/>
  <c r="I2237" i="16"/>
  <c r="I2444" i="16"/>
  <c r="I2778" i="16"/>
  <c r="I2949" i="16"/>
  <c r="H2508" i="16"/>
  <c r="H1877" i="16"/>
  <c r="H1741" i="16"/>
  <c r="H1343" i="16"/>
  <c r="I1547" i="16"/>
  <c r="I1649" i="16"/>
  <c r="I238" i="16"/>
  <c r="I358" i="16"/>
  <c r="I441" i="16"/>
  <c r="I1730" i="16"/>
  <c r="I2377" i="16"/>
  <c r="I682" i="16"/>
  <c r="I991" i="16"/>
  <c r="I1025" i="16"/>
  <c r="H1554" i="16"/>
  <c r="I2417" i="16"/>
  <c r="I2390" i="16"/>
  <c r="I1770" i="16"/>
  <c r="H508" i="16"/>
  <c r="I22" i="16"/>
  <c r="I42" i="16"/>
  <c r="I68" i="16"/>
  <c r="I84" i="16"/>
  <c r="I88" i="16"/>
  <c r="I92" i="16"/>
  <c r="I1571" i="16"/>
  <c r="I1579" i="16"/>
  <c r="I1740" i="16"/>
  <c r="I1987" i="16"/>
  <c r="I1991" i="16"/>
  <c r="C2377" i="16"/>
  <c r="J2377" i="16" s="1"/>
  <c r="I2381" i="16"/>
  <c r="I2433" i="16"/>
  <c r="I2754" i="16"/>
  <c r="I637" i="16"/>
  <c r="I678" i="16"/>
  <c r="I687" i="16"/>
  <c r="I1613" i="16"/>
  <c r="I1948" i="16"/>
  <c r="C2140" i="16"/>
  <c r="J2140" i="16" s="1"/>
  <c r="I2521" i="16"/>
  <c r="I2829" i="16"/>
  <c r="H2602" i="16"/>
  <c r="I648" i="16"/>
  <c r="I2918" i="16"/>
  <c r="H2009" i="16"/>
  <c r="H1500" i="16"/>
  <c r="H1444" i="16"/>
  <c r="H1136" i="16"/>
  <c r="H940" i="16"/>
  <c r="H470" i="16"/>
  <c r="I1546" i="16"/>
  <c r="H1681" i="16"/>
  <c r="I1281" i="16"/>
  <c r="I1505" i="16"/>
  <c r="I1832" i="16"/>
  <c r="I2252" i="16"/>
  <c r="I2600" i="16"/>
  <c r="I2283" i="16"/>
  <c r="I2659" i="16"/>
  <c r="I2921" i="16"/>
  <c r="I2957" i="16"/>
  <c r="I1677" i="16"/>
  <c r="H2756" i="16"/>
  <c r="I2348" i="16"/>
  <c r="I2907" i="16"/>
  <c r="H798" i="16"/>
  <c r="H467" i="16"/>
  <c r="H1800" i="16"/>
  <c r="H2882" i="16"/>
  <c r="H2835" i="16"/>
  <c r="H2862" i="16"/>
  <c r="H1947" i="16"/>
  <c r="H2525" i="16"/>
  <c r="H2297" i="16"/>
  <c r="I2017" i="16"/>
  <c r="I1600" i="16"/>
  <c r="I1395" i="16"/>
  <c r="I144" i="16"/>
  <c r="I440" i="16"/>
  <c r="I1318" i="16"/>
  <c r="I81" i="16"/>
  <c r="I430" i="16"/>
  <c r="H2161" i="16"/>
  <c r="I934" i="16"/>
  <c r="I1170" i="16"/>
  <c r="I2840" i="16"/>
  <c r="I2551" i="16"/>
  <c r="I1108" i="16"/>
  <c r="I910" i="16"/>
  <c r="I404" i="16"/>
  <c r="I793" i="16"/>
  <c r="I2120" i="16"/>
  <c r="I2595" i="16"/>
  <c r="I1472" i="16"/>
  <c r="I1059" i="16"/>
  <c r="H2326" i="16"/>
  <c r="H2826" i="16"/>
  <c r="I2661" i="16"/>
  <c r="I2101" i="16"/>
  <c r="I1357" i="16"/>
  <c r="I576" i="16"/>
  <c r="I464" i="16"/>
  <c r="I2513" i="16"/>
  <c r="I2213" i="16"/>
  <c r="I1565" i="16"/>
  <c r="I2002" i="16"/>
  <c r="I1282" i="16"/>
  <c r="I1267" i="16"/>
  <c r="I846" i="16"/>
  <c r="I428" i="16"/>
  <c r="I1911" i="16"/>
  <c r="I2967" i="16"/>
  <c r="I1284" i="16"/>
  <c r="I141" i="16"/>
  <c r="I944" i="16"/>
  <c r="I1751" i="16"/>
  <c r="I2004" i="16"/>
  <c r="I2339" i="16"/>
  <c r="I661" i="16"/>
  <c r="I1030" i="16"/>
  <c r="I1365" i="16"/>
  <c r="I1570" i="16"/>
  <c r="I1774" i="16"/>
  <c r="I2031" i="16"/>
  <c r="I2150" i="16"/>
  <c r="I2742" i="16"/>
  <c r="I2850" i="16"/>
  <c r="I2936" i="16"/>
  <c r="I2975" i="16"/>
  <c r="I258" i="16"/>
  <c r="I1690" i="16"/>
  <c r="I1378" i="16"/>
  <c r="I1210" i="16"/>
  <c r="I1927" i="16"/>
  <c r="I2258" i="16"/>
  <c r="I1712" i="16"/>
  <c r="I1978" i="16"/>
  <c r="I254" i="16"/>
  <c r="I1726" i="16"/>
  <c r="I2361" i="16"/>
  <c r="I1066" i="16"/>
  <c r="I1655" i="16"/>
  <c r="I2508" i="16"/>
  <c r="I2878" i="16"/>
  <c r="I2140" i="16"/>
  <c r="I38" i="16"/>
  <c r="I765" i="16"/>
  <c r="I110" i="16"/>
  <c r="I638" i="16"/>
  <c r="I938" i="16"/>
  <c r="I1867" i="16"/>
  <c r="I1254" i="16"/>
  <c r="I244" i="16"/>
  <c r="I819" i="16"/>
  <c r="I1586" i="16"/>
  <c r="I2971" i="16"/>
  <c r="I734" i="16"/>
  <c r="I1811" i="16"/>
  <c r="I920" i="16"/>
  <c r="I1635" i="16"/>
  <c r="I2903" i="16"/>
  <c r="I714" i="16"/>
  <c r="I915" i="16"/>
  <c r="I1772" i="16"/>
  <c r="I1182" i="16"/>
  <c r="I1964" i="16"/>
  <c r="I2694" i="16"/>
  <c r="I2974" i="16"/>
  <c r="I1230" i="16"/>
  <c r="I475" i="16"/>
  <c r="I2758" i="16"/>
  <c r="I1164" i="16"/>
  <c r="I2889" i="16"/>
  <c r="I2233" i="16"/>
  <c r="I217" i="16"/>
  <c r="I2690" i="16"/>
  <c r="I2646" i="16"/>
  <c r="I1174" i="16"/>
  <c r="I125" i="16"/>
  <c r="I1046" i="16"/>
  <c r="I1506" i="16"/>
  <c r="I1405" i="16"/>
  <c r="I2529" i="16"/>
  <c r="I1089" i="16"/>
  <c r="I1945" i="16"/>
  <c r="I897" i="16"/>
  <c r="I1276" i="16"/>
  <c r="I1526" i="16"/>
  <c r="I1824" i="16"/>
  <c r="I2217" i="16"/>
  <c r="I2331" i="16"/>
  <c r="I2493" i="16"/>
  <c r="I389" i="16"/>
  <c r="I504" i="16"/>
  <c r="I619" i="16"/>
  <c r="I651" i="16"/>
  <c r="I800" i="16"/>
  <c r="I1375" i="16"/>
  <c r="I1626" i="16"/>
  <c r="I2023" i="16"/>
  <c r="I2093" i="16"/>
  <c r="I2440" i="16"/>
  <c r="I2738" i="16"/>
  <c r="H2830" i="16"/>
  <c r="I2969" i="16"/>
  <c r="I1155" i="16"/>
  <c r="I1134" i="16"/>
  <c r="I1222" i="16"/>
  <c r="I1941" i="16"/>
  <c r="I2583" i="16"/>
  <c r="I1225" i="16"/>
  <c r="I2136" i="16"/>
  <c r="I2072" i="16"/>
  <c r="I1110" i="16"/>
  <c r="I2329" i="16"/>
  <c r="I2193" i="16"/>
  <c r="H2640" i="16"/>
  <c r="I265" i="16"/>
  <c r="I488" i="16"/>
  <c r="I1052" i="16"/>
  <c r="I1245" i="16"/>
  <c r="I2070" i="16"/>
  <c r="I2698" i="16"/>
  <c r="I2844" i="16"/>
  <c r="I276" i="16"/>
  <c r="I606" i="16"/>
  <c r="I2305" i="16"/>
  <c r="I628" i="16"/>
  <c r="I669" i="16"/>
  <c r="I833" i="16"/>
  <c r="I993" i="16"/>
  <c r="I1109" i="16"/>
  <c r="I342" i="16"/>
  <c r="I2028" i="16"/>
  <c r="I448" i="16"/>
  <c r="I1000" i="16"/>
  <c r="I1976" i="16"/>
  <c r="I169" i="16"/>
  <c r="I1002" i="16"/>
  <c r="I2849" i="16"/>
  <c r="I503" i="16"/>
  <c r="I1107" i="16"/>
  <c r="I2148" i="16"/>
  <c r="I2811" i="16"/>
  <c r="I133" i="16"/>
  <c r="I1237" i="16"/>
  <c r="I1822" i="16"/>
  <c r="I2432" i="16"/>
  <c r="I286" i="16"/>
  <c r="I1154" i="16"/>
  <c r="I989" i="16"/>
  <c r="I2182" i="16"/>
  <c r="I2326" i="16"/>
  <c r="I1750" i="16"/>
  <c r="I1708" i="16"/>
  <c r="I1982" i="16"/>
  <c r="I2169" i="16"/>
  <c r="I701" i="16"/>
  <c r="I2143" i="16"/>
  <c r="I2076" i="16"/>
  <c r="I273" i="16"/>
  <c r="I607" i="16"/>
  <c r="I711" i="16"/>
  <c r="I976" i="16"/>
  <c r="I1985" i="16"/>
  <c r="I2676" i="16"/>
  <c r="I2768" i="16"/>
  <c r="I3000" i="16"/>
  <c r="I2984" i="16"/>
  <c r="I1473" i="16"/>
  <c r="I2324" i="16"/>
  <c r="I572" i="16"/>
  <c r="I1001" i="16"/>
  <c r="I632" i="16"/>
  <c r="I362" i="16"/>
  <c r="I2226" i="16"/>
  <c r="I960" i="16"/>
  <c r="I172" i="16"/>
  <c r="I1095" i="16"/>
  <c r="I2083" i="16"/>
  <c r="I176" i="16"/>
  <c r="I782" i="16"/>
  <c r="I1012" i="16"/>
  <c r="I1502" i="16"/>
  <c r="I2003" i="16"/>
  <c r="I2762" i="16"/>
  <c r="I186" i="16"/>
  <c r="I570" i="16"/>
  <c r="I1090" i="16"/>
  <c r="I1698" i="16"/>
  <c r="I13" i="16"/>
  <c r="I248" i="16"/>
  <c r="I510" i="16"/>
  <c r="I880" i="16"/>
  <c r="I1126" i="16"/>
  <c r="I1559" i="16"/>
  <c r="I2176" i="16"/>
  <c r="I2756" i="16"/>
  <c r="I2831" i="16"/>
  <c r="I883" i="16"/>
  <c r="I468" i="16"/>
  <c r="I997" i="16"/>
  <c r="I2544" i="16"/>
  <c r="I2896" i="16"/>
  <c r="I2238" i="16"/>
  <c r="I1445" i="16"/>
  <c r="I885" i="16"/>
  <c r="I1507" i="16"/>
  <c r="I140" i="16"/>
  <c r="I2642" i="16"/>
  <c r="I1642" i="16"/>
  <c r="I2386" i="16"/>
  <c r="I2273" i="16"/>
  <c r="I1096" i="16"/>
  <c r="I1684" i="16"/>
  <c r="I779" i="16"/>
  <c r="I500" i="16"/>
  <c r="I1341" i="16"/>
  <c r="I266" i="16"/>
  <c r="I546" i="16"/>
  <c r="I844" i="16"/>
  <c r="I1127" i="16"/>
  <c r="I1651" i="16"/>
  <c r="I2202" i="16"/>
  <c r="I304" i="16"/>
  <c r="I775" i="16"/>
  <c r="I1266" i="16"/>
  <c r="I1907" i="16"/>
  <c r="I90" i="16"/>
  <c r="I622" i="16"/>
  <c r="I956" i="16"/>
  <c r="I1235" i="16"/>
  <c r="I1735" i="16"/>
  <c r="I2461" i="16"/>
  <c r="I2951" i="16"/>
  <c r="I925" i="16"/>
  <c r="I939" i="16"/>
  <c r="I509" i="16"/>
  <c r="I1092" i="16"/>
  <c r="I2678" i="16"/>
  <c r="I2988" i="16"/>
  <c r="I2302" i="16"/>
  <c r="I1643" i="16"/>
  <c r="I2272" i="16"/>
  <c r="I1801" i="16"/>
  <c r="I184" i="16"/>
  <c r="I2786" i="16"/>
  <c r="I2406" i="16"/>
  <c r="I2126" i="16"/>
  <c r="I2222" i="16"/>
  <c r="I2215" i="16"/>
  <c r="I1925" i="16"/>
  <c r="I1145" i="16"/>
  <c r="I462" i="16"/>
  <c r="I799" i="16"/>
  <c r="I1178" i="16"/>
  <c r="I1659" i="16"/>
  <c r="I2404" i="16"/>
  <c r="I104" i="16"/>
  <c r="I300" i="16"/>
  <c r="I495" i="16"/>
  <c r="I778" i="16"/>
  <c r="I973" i="16"/>
  <c r="I1168" i="16"/>
  <c r="I1492" i="16"/>
  <c r="I1897" i="16"/>
  <c r="I2547" i="16"/>
  <c r="I2873" i="16"/>
  <c r="I2784" i="16"/>
  <c r="I2724" i="16"/>
  <c r="I1468" i="16"/>
  <c r="I384" i="16"/>
  <c r="I1947" i="16"/>
  <c r="I2185" i="16"/>
  <c r="I1268" i="16"/>
  <c r="I2164" i="16"/>
  <c r="I1950" i="16"/>
  <c r="I2765" i="16"/>
  <c r="I2859" i="16"/>
  <c r="I129" i="16"/>
  <c r="I835" i="16"/>
  <c r="I113" i="16"/>
  <c r="I2920" i="16"/>
  <c r="I2978" i="16"/>
  <c r="I2574" i="16"/>
  <c r="I1954" i="16"/>
  <c r="I1946" i="16"/>
  <c r="I1326" i="16"/>
  <c r="I1622" i="16"/>
  <c r="I2286" i="16"/>
  <c r="I2556" i="16"/>
  <c r="I2624" i="16"/>
  <c r="I2279" i="16"/>
  <c r="I539" i="16"/>
  <c r="I1859" i="16"/>
  <c r="I2594" i="16"/>
  <c r="I2230" i="16"/>
  <c r="I1610" i="16"/>
  <c r="I2146" i="16"/>
  <c r="I874" i="16"/>
  <c r="I906" i="16"/>
  <c r="I1454" i="16"/>
  <c r="I2175" i="16"/>
  <c r="I2095" i="16"/>
  <c r="I1899" i="16"/>
  <c r="I953" i="16"/>
  <c r="I2358" i="16"/>
  <c r="I1270" i="16"/>
  <c r="I210" i="16"/>
  <c r="I478" i="16"/>
  <c r="I1998" i="16"/>
  <c r="I1534" i="16"/>
  <c r="I1394" i="16"/>
  <c r="I2054" i="16"/>
  <c r="I1274" i="16"/>
  <c r="I2588" i="16"/>
  <c r="I1447" i="16"/>
  <c r="I1419" i="16"/>
  <c r="I216" i="16"/>
  <c r="I1560" i="16"/>
  <c r="I101" i="16"/>
  <c r="I2067" i="16"/>
  <c r="I987" i="16"/>
  <c r="I2363" i="16"/>
  <c r="I2484" i="16"/>
  <c r="I2726" i="16"/>
  <c r="I2862" i="16"/>
  <c r="I2650" i="16"/>
  <c r="I1806" i="16"/>
  <c r="I1890" i="16"/>
  <c r="I602" i="16"/>
  <c r="I2470" i="16"/>
  <c r="I1618" i="16"/>
  <c r="I1278" i="16"/>
  <c r="I506" i="16"/>
  <c r="I282" i="16"/>
  <c r="I1850" i="16"/>
  <c r="I2242" i="16"/>
  <c r="I1747" i="16"/>
  <c r="I2036" i="16"/>
  <c r="I660" i="16"/>
  <c r="I1895" i="16"/>
  <c r="I528" i="16"/>
  <c r="I1843" i="16"/>
  <c r="I836" i="16"/>
  <c r="I1461" i="16"/>
  <c r="I745" i="16"/>
  <c r="I2090" i="16"/>
  <c r="I2304" i="16"/>
  <c r="I1300" i="16"/>
  <c r="I1605" i="16"/>
  <c r="I2428" i="16"/>
  <c r="I380" i="16"/>
  <c r="I1021" i="16"/>
  <c r="I1531" i="16"/>
  <c r="I2477" i="16"/>
  <c r="I288" i="16"/>
  <c r="I863" i="16"/>
  <c r="I1656" i="16"/>
  <c r="I2199" i="16"/>
  <c r="I293" i="16"/>
  <c r="I1244" i="16"/>
  <c r="I2284" i="16"/>
  <c r="I420" i="16"/>
  <c r="I1069" i="16"/>
  <c r="I2584" i="16"/>
  <c r="I2796" i="16"/>
  <c r="I1537" i="16"/>
  <c r="I2673" i="16"/>
  <c r="I2560" i="16"/>
  <c r="I1364" i="16"/>
  <c r="I1495" i="16"/>
  <c r="I2367" i="16"/>
  <c r="I325" i="16"/>
  <c r="I869" i="16"/>
  <c r="I1436" i="16"/>
  <c r="I2328" i="16"/>
  <c r="I236" i="16"/>
  <c r="I832" i="16"/>
  <c r="I1573" i="16"/>
  <c r="I2063" i="16"/>
  <c r="I165" i="16"/>
  <c r="I1139" i="16"/>
  <c r="I2187" i="16"/>
  <c r="I328" i="16"/>
  <c r="I1005" i="16"/>
  <c r="I2388" i="16"/>
  <c r="I2473" i="16"/>
  <c r="I1377" i="16"/>
  <c r="I2576" i="16"/>
  <c r="I152" i="16"/>
  <c r="I560" i="16"/>
  <c r="I1040" i="16"/>
  <c r="I1621" i="16"/>
  <c r="I1980" i="16"/>
  <c r="I2549" i="16"/>
  <c r="I220" i="16"/>
  <c r="I805" i="16"/>
  <c r="I1149" i="16"/>
  <c r="I1732" i="16"/>
  <c r="I2203" i="16"/>
  <c r="I356" i="16"/>
  <c r="I685" i="16"/>
  <c r="I1023" i="16"/>
  <c r="I1399" i="16"/>
  <c r="I2416" i="16"/>
  <c r="I1572" i="16"/>
  <c r="I2607" i="16"/>
  <c r="I689" i="16"/>
  <c r="I1417" i="16"/>
  <c r="I2335" i="16"/>
  <c r="I2631" i="16"/>
  <c r="I1900" i="16"/>
  <c r="I28" i="16"/>
  <c r="I627" i="16"/>
  <c r="I1024" i="16"/>
  <c r="I1411" i="16"/>
  <c r="I1972" i="16"/>
  <c r="I2759" i="16"/>
  <c r="I557" i="16"/>
  <c r="I932" i="16"/>
  <c r="I1179" i="16"/>
  <c r="I2013" i="16"/>
  <c r="I1316" i="16"/>
  <c r="I2156" i="16"/>
  <c r="I457" i="16"/>
  <c r="I1209" i="16"/>
  <c r="I1996" i="16"/>
  <c r="I2247" i="16"/>
  <c r="I2845" i="16"/>
  <c r="I1253" i="16"/>
  <c r="I1639" i="16"/>
  <c r="I2235" i="16"/>
  <c r="I2716" i="16"/>
  <c r="I1380" i="16"/>
  <c r="I1856" i="16"/>
  <c r="I2351" i="16"/>
  <c r="I289" i="16"/>
  <c r="I545" i="16"/>
  <c r="I945" i="16"/>
  <c r="I1289" i="16"/>
  <c r="I1585" i="16"/>
  <c r="I2079" i="16"/>
  <c r="I2627" i="16"/>
  <c r="I2429" i="16"/>
  <c r="I2819" i="16"/>
  <c r="I2965" i="16"/>
  <c r="I499" i="16"/>
  <c r="I1524" i="16"/>
  <c r="I2001" i="16"/>
  <c r="I2541" i="16"/>
  <c r="I1307" i="16"/>
  <c r="I1755" i="16"/>
  <c r="I2131" i="16"/>
  <c r="I2684" i="16"/>
  <c r="I417" i="16"/>
  <c r="I801" i="16"/>
  <c r="I1193" i="16"/>
  <c r="I1457" i="16"/>
  <c r="I1896" i="16"/>
  <c r="I2435" i="16"/>
  <c r="I2228" i="16"/>
  <c r="I2816" i="16"/>
  <c r="I2837" i="16"/>
  <c r="I2224" i="16"/>
  <c r="I1061" i="16"/>
  <c r="I2586" i="16"/>
  <c r="I964" i="16"/>
  <c r="I1937" i="16"/>
  <c r="I74" i="16"/>
  <c r="I876" i="16"/>
  <c r="I1391" i="16"/>
  <c r="I1628" i="16"/>
  <c r="I130" i="16"/>
  <c r="I1459" i="16"/>
  <c r="I2613" i="16"/>
  <c r="I2954" i="16"/>
  <c r="I492" i="16"/>
  <c r="I753" i="16"/>
  <c r="I3006" i="16"/>
  <c r="I2387" i="16"/>
  <c r="I1704" i="16"/>
  <c r="I1157" i="16"/>
  <c r="I2372" i="16"/>
  <c r="I1201" i="16"/>
  <c r="I2254" i="16"/>
  <c r="I1500" i="16"/>
  <c r="I2779" i="16"/>
  <c r="I1674" i="16"/>
  <c r="I1382" i="16"/>
  <c r="I605" i="16"/>
  <c r="I2464" i="16"/>
  <c r="I905" i="16"/>
  <c r="I1329" i="16"/>
  <c r="I198" i="16"/>
  <c r="I246" i="16"/>
  <c r="I1523" i="16"/>
  <c r="I1161" i="16"/>
  <c r="I2165" i="16"/>
  <c r="I2299" i="16"/>
  <c r="I116" i="16"/>
  <c r="I137" i="16"/>
  <c r="I1217" i="16"/>
  <c r="I1221" i="16"/>
  <c r="I1342" i="16"/>
  <c r="I2191" i="16"/>
  <c r="I3002" i="16"/>
  <c r="I229" i="16"/>
  <c r="I591" i="16"/>
  <c r="I609" i="16"/>
  <c r="I679" i="16"/>
  <c r="I875" i="16"/>
  <c r="I879" i="16"/>
  <c r="I882" i="16"/>
  <c r="I1422" i="16"/>
  <c r="I1484" i="16"/>
  <c r="I1494" i="16"/>
  <c r="I1533" i="16"/>
  <c r="H2109" i="16"/>
  <c r="I2871" i="16"/>
  <c r="H2914" i="16"/>
  <c r="H2818" i="16"/>
  <c r="I1008" i="16"/>
  <c r="I1866" i="16"/>
  <c r="I2100" i="16"/>
  <c r="I2205" i="16"/>
  <c r="I2337" i="16"/>
  <c r="I2345" i="16"/>
  <c r="I426" i="16"/>
  <c r="I532" i="16"/>
  <c r="I558" i="16"/>
  <c r="I1493" i="16"/>
  <c r="I1248" i="16"/>
  <c r="I1988" i="16"/>
  <c r="I1385" i="16"/>
  <c r="I1887" i="16"/>
  <c r="I2298" i="16"/>
  <c r="I646" i="16"/>
  <c r="I374" i="16"/>
  <c r="I624" i="16"/>
  <c r="I1159" i="16"/>
  <c r="F2612" i="16"/>
  <c r="F666" i="16"/>
  <c r="H2521" i="16"/>
  <c r="H2497" i="16"/>
  <c r="F2345" i="16"/>
  <c r="F2337" i="16"/>
  <c r="L2290" i="16"/>
  <c r="F1334" i="16"/>
  <c r="F1306" i="16"/>
  <c r="L2125" i="16"/>
  <c r="F1999" i="16"/>
  <c r="H2850" i="16"/>
  <c r="I1944" i="16"/>
  <c r="I1218" i="16"/>
  <c r="I212" i="16"/>
  <c r="I807" i="16"/>
  <c r="I1548" i="16"/>
  <c r="I2895" i="16"/>
  <c r="I643" i="16"/>
  <c r="I1792" i="16"/>
  <c r="I272" i="16"/>
  <c r="I912" i="16"/>
  <c r="I1623" i="16"/>
  <c r="I2852" i="16"/>
  <c r="I772" i="16"/>
  <c r="I330" i="16"/>
  <c r="I1236" i="16"/>
  <c r="C964" i="16"/>
  <c r="J964" i="16" s="1"/>
  <c r="T13" i="15"/>
  <c r="T51" i="15" s="1"/>
  <c r="E2215" i="16"/>
  <c r="D2985" i="16"/>
  <c r="D2849" i="16"/>
  <c r="G2849" i="16"/>
  <c r="G2756" i="16"/>
  <c r="D2638" i="16"/>
  <c r="B2638" i="16"/>
  <c r="C2638" i="16" s="1"/>
  <c r="J2638" i="16" s="1"/>
  <c r="G2559" i="16"/>
  <c r="D2544" i="16"/>
  <c r="D2314" i="16"/>
  <c r="G2314" i="16"/>
  <c r="G1994" i="16"/>
  <c r="D1919" i="16"/>
  <c r="G1694" i="16"/>
  <c r="D1522" i="16"/>
  <c r="G1456" i="16"/>
  <c r="G1410" i="16"/>
  <c r="D1209" i="16"/>
  <c r="B1122" i="16"/>
  <c r="C1122" i="16" s="1"/>
  <c r="J1122" i="16" s="1"/>
  <c r="D1086" i="16"/>
  <c r="D1064" i="16"/>
  <c r="D559" i="16"/>
  <c r="G458" i="16"/>
  <c r="I9" i="28"/>
  <c r="F12" i="28"/>
  <c r="I13" i="28"/>
  <c r="I17" i="28"/>
  <c r="F20" i="28"/>
  <c r="I21" i="28"/>
  <c r="F28" i="28"/>
  <c r="F32" i="28"/>
  <c r="F36" i="28"/>
  <c r="I41" i="28"/>
  <c r="F44" i="28"/>
  <c r="I45" i="28"/>
  <c r="F48" i="28"/>
  <c r="I49" i="28"/>
  <c r="F52" i="28"/>
  <c r="I53" i="28"/>
  <c r="F56" i="28"/>
  <c r="I57" i="28"/>
  <c r="F60" i="28"/>
  <c r="I61" i="28"/>
  <c r="F64" i="28"/>
  <c r="F68" i="28"/>
  <c r="I69" i="28"/>
  <c r="F72" i="28"/>
  <c r="I73" i="28"/>
  <c r="I77" i="28"/>
  <c r="I81" i="28"/>
  <c r="F84" i="28"/>
  <c r="I85" i="28"/>
  <c r="I101" i="28"/>
  <c r="I105" i="28"/>
  <c r="I109" i="28"/>
  <c r="I113" i="28"/>
  <c r="I121" i="28"/>
  <c r="I133" i="28"/>
  <c r="I137" i="28"/>
  <c r="H204" i="28"/>
  <c r="I203" i="28"/>
  <c r="H200" i="28"/>
  <c r="H196" i="28"/>
  <c r="I195" i="28"/>
  <c r="I191" i="28"/>
  <c r="H188" i="28"/>
  <c r="I187" i="28"/>
  <c r="H184" i="28"/>
  <c r="I183" i="28"/>
  <c r="H180" i="28"/>
  <c r="I179" i="28"/>
  <c r="H176" i="28"/>
  <c r="I175" i="28"/>
  <c r="H172" i="28"/>
  <c r="H168" i="28"/>
  <c r="H164" i="28"/>
  <c r="I163" i="28"/>
  <c r="H160" i="28"/>
  <c r="I159" i="28"/>
  <c r="H152" i="28"/>
  <c r="I151" i="28"/>
  <c r="I147" i="28"/>
  <c r="H144" i="28"/>
  <c r="I143" i="28"/>
  <c r="H140" i="28"/>
  <c r="I139" i="28"/>
  <c r="H136" i="28"/>
  <c r="I135" i="28"/>
  <c r="H132" i="28"/>
  <c r="I131" i="28"/>
  <c r="H128" i="28"/>
  <c r="I127" i="28"/>
  <c r="H124" i="28"/>
  <c r="H120" i="28"/>
  <c r="I119" i="28"/>
  <c r="H116" i="28"/>
  <c r="I115" i="28"/>
  <c r="H112" i="28"/>
  <c r="I111" i="28"/>
  <c r="I107" i="28"/>
  <c r="I103" i="28"/>
  <c r="H100" i="28"/>
  <c r="I99" i="28"/>
  <c r="H96" i="28"/>
  <c r="I95" i="28"/>
  <c r="H88" i="28"/>
  <c r="I83" i="28"/>
  <c r="H80" i="28"/>
  <c r="H76" i="28"/>
  <c r="I75" i="28"/>
  <c r="I71" i="28"/>
  <c r="H68" i="28"/>
  <c r="I67" i="28"/>
  <c r="H64" i="28"/>
  <c r="I63" i="28"/>
  <c r="H56" i="28"/>
  <c r="I55" i="28"/>
  <c r="H52" i="28"/>
  <c r="H48" i="28"/>
  <c r="I47" i="28"/>
  <c r="I43" i="28"/>
  <c r="H40" i="28"/>
  <c r="I39" i="28"/>
  <c r="H36" i="28"/>
  <c r="H32" i="28"/>
  <c r="H28" i="28"/>
  <c r="I27" i="28"/>
  <c r="H24" i="28"/>
  <c r="H20" i="28"/>
  <c r="I19" i="28"/>
  <c r="H16" i="28"/>
  <c r="H12" i="28"/>
  <c r="I11" i="28"/>
  <c r="H8" i="28"/>
  <c r="I2897" i="16"/>
  <c r="I1518" i="16"/>
  <c r="I1006" i="16"/>
  <c r="H203" i="28"/>
  <c r="I198" i="28"/>
  <c r="I194" i="28"/>
  <c r="H191" i="28"/>
  <c r="I190" i="28"/>
  <c r="H187" i="28"/>
  <c r="I186" i="28"/>
  <c r="H183" i="28"/>
  <c r="H179" i="28"/>
  <c r="H175" i="28"/>
  <c r="I174" i="28"/>
  <c r="I170" i="28"/>
  <c r="I166" i="28"/>
  <c r="H163" i="28"/>
  <c r="I162" i="28"/>
  <c r="H159" i="28"/>
  <c r="I158" i="28"/>
  <c r="I154" i="28"/>
  <c r="I150" i="28"/>
  <c r="H147" i="28"/>
  <c r="I146" i="28"/>
  <c r="H143" i="28"/>
  <c r="I142" i="28"/>
  <c r="H139" i="28"/>
  <c r="I138" i="28"/>
  <c r="H135" i="28"/>
  <c r="I134" i="28"/>
  <c r="H131" i="28"/>
  <c r="I130" i="28"/>
  <c r="I126" i="28"/>
  <c r="H123" i="28"/>
  <c r="I118" i="28"/>
  <c r="H115" i="28"/>
  <c r="I114" i="28"/>
  <c r="H111" i="28"/>
  <c r="I110" i="28"/>
  <c r="H107" i="28"/>
  <c r="I106" i="28"/>
  <c r="H103" i="28"/>
  <c r="H99" i="28"/>
  <c r="I98" i="28"/>
  <c r="I94" i="28"/>
  <c r="I86" i="28"/>
  <c r="H83" i="28"/>
  <c r="I78" i="28"/>
  <c r="H75" i="28"/>
  <c r="I74" i="28"/>
  <c r="H71" i="28"/>
  <c r="I70" i="28"/>
  <c r="H67" i="28"/>
  <c r="I66" i="28"/>
  <c r="H63" i="28"/>
  <c r="I62" i="28"/>
  <c r="H59" i="28"/>
  <c r="H55" i="28"/>
  <c r="H51" i="28"/>
  <c r="I50" i="28"/>
  <c r="H43" i="28"/>
  <c r="I42" i="28"/>
  <c r="H39" i="28"/>
  <c r="I38" i="28"/>
  <c r="I34" i="28"/>
  <c r="I30" i="28"/>
  <c r="H27" i="28"/>
  <c r="I26" i="28"/>
  <c r="I22" i="28"/>
  <c r="H19" i="28"/>
  <c r="I18" i="28"/>
  <c r="I14" i="28"/>
  <c r="H11" i="28"/>
  <c r="I10" i="28"/>
  <c r="I6" i="28"/>
  <c r="H198" i="28"/>
  <c r="H194" i="28"/>
  <c r="H190" i="28"/>
  <c r="H186" i="28"/>
  <c r="H182" i="28"/>
  <c r="H174" i="28"/>
  <c r="H170" i="28"/>
  <c r="H166" i="28"/>
  <c r="H162" i="28"/>
  <c r="H158" i="28"/>
  <c r="H154" i="28"/>
  <c r="H150" i="28"/>
  <c r="H146" i="28"/>
  <c r="H142" i="28"/>
  <c r="H138" i="28"/>
  <c r="H134" i="28"/>
  <c r="H130" i="28"/>
  <c r="H126" i="28"/>
  <c r="H118" i="28"/>
  <c r="H114" i="28"/>
  <c r="H110" i="28"/>
  <c r="H98" i="28"/>
  <c r="H94" i="28"/>
  <c r="H86" i="28"/>
  <c r="H82" i="28"/>
  <c r="H78" i="28"/>
  <c r="H74" i="28"/>
  <c r="H70" i="28"/>
  <c r="H66" i="28"/>
  <c r="H62" i="28"/>
  <c r="H58" i="28"/>
  <c r="H50" i="28"/>
  <c r="H42" i="28"/>
  <c r="H38" i="28"/>
  <c r="H34" i="28"/>
  <c r="H30" i="28"/>
  <c r="H26" i="28"/>
  <c r="H22" i="28"/>
  <c r="H18" i="28"/>
  <c r="H14" i="28"/>
  <c r="H6" i="28"/>
  <c r="I205" i="28"/>
  <c r="I201" i="28"/>
  <c r="I200" i="28"/>
  <c r="I196" i="28"/>
  <c r="I193" i="28"/>
  <c r="I188" i="28"/>
  <c r="I185" i="28"/>
  <c r="I180" i="28"/>
  <c r="I177" i="28"/>
  <c r="I172" i="28"/>
  <c r="I168" i="28"/>
  <c r="I164" i="28"/>
  <c r="I161" i="28"/>
  <c r="I157" i="28"/>
  <c r="I153" i="28"/>
  <c r="I152" i="28"/>
  <c r="I149" i="28"/>
  <c r="I145" i="28"/>
  <c r="I144" i="28"/>
  <c r="H205" i="28"/>
  <c r="H201" i="28"/>
  <c r="H197" i="28"/>
  <c r="H193" i="28"/>
  <c r="H185" i="28"/>
  <c r="H177" i="28"/>
  <c r="H165" i="28"/>
  <c r="H161" i="28"/>
  <c r="H157" i="28"/>
  <c r="H153" i="28"/>
  <c r="H149" i="28"/>
  <c r="H145" i="28"/>
  <c r="H2170" i="16"/>
  <c r="H1459" i="16"/>
  <c r="H1373" i="16"/>
  <c r="H608" i="16"/>
  <c r="H632" i="16"/>
  <c r="H1035" i="16"/>
  <c r="H1027" i="16"/>
  <c r="H302" i="16"/>
  <c r="H657" i="16"/>
  <c r="H914" i="16"/>
  <c r="H28" i="16"/>
  <c r="H1523" i="16"/>
  <c r="H870" i="16"/>
  <c r="H717" i="16"/>
  <c r="H2439" i="16"/>
  <c r="H882" i="16"/>
  <c r="H962" i="16"/>
  <c r="H2772" i="16"/>
  <c r="H601" i="16"/>
  <c r="H653" i="16"/>
  <c r="H2427" i="16"/>
  <c r="H1328" i="16"/>
  <c r="H2503" i="16"/>
  <c r="H2884" i="16"/>
  <c r="H2893" i="16"/>
  <c r="H1420" i="16"/>
  <c r="H1615" i="16"/>
  <c r="H1978" i="16"/>
  <c r="H2976" i="16"/>
  <c r="H444" i="16"/>
  <c r="H2499" i="16"/>
  <c r="H1138" i="16"/>
  <c r="H2655" i="16"/>
  <c r="H2396" i="16"/>
  <c r="H897" i="16"/>
  <c r="H536" i="16"/>
  <c r="H756" i="16"/>
  <c r="H2352" i="16"/>
  <c r="H1671" i="16"/>
  <c r="H1642" i="16"/>
  <c r="H1807" i="16"/>
  <c r="H1937" i="16"/>
  <c r="H1403" i="16"/>
  <c r="H2389" i="16"/>
  <c r="H555" i="16"/>
  <c r="H205" i="16"/>
  <c r="H679" i="16"/>
  <c r="H153" i="16"/>
  <c r="H334" i="16"/>
  <c r="H619" i="16"/>
  <c r="H2935" i="16"/>
  <c r="H551" i="16"/>
  <c r="H1812" i="16"/>
  <c r="H1845" i="16"/>
  <c r="H2051" i="16"/>
  <c r="H1854" i="16"/>
  <c r="H1507" i="16"/>
  <c r="H290" i="16"/>
  <c r="H1086" i="16"/>
  <c r="H785" i="16"/>
  <c r="H1892" i="16"/>
  <c r="H2149" i="16"/>
  <c r="H531" i="16"/>
  <c r="H1624" i="16"/>
  <c r="H1155" i="16"/>
  <c r="H2544" i="16"/>
  <c r="H2683" i="16"/>
  <c r="H1657" i="16"/>
  <c r="H2603" i="16"/>
  <c r="H1908" i="16"/>
  <c r="H1637" i="16"/>
  <c r="H1526" i="16"/>
  <c r="H1635" i="16"/>
  <c r="H1297" i="16"/>
  <c r="H1866" i="16"/>
  <c r="H2307" i="16"/>
  <c r="H1052" i="16"/>
  <c r="H625" i="16"/>
  <c r="H2311" i="16"/>
  <c r="H1124" i="16"/>
  <c r="H1484" i="16"/>
  <c r="H246" i="16"/>
  <c r="H1665" i="16"/>
  <c r="I2107" i="16"/>
  <c r="H1465" i="16"/>
  <c r="H869" i="16"/>
  <c r="H732" i="16"/>
  <c r="H831" i="16"/>
  <c r="H627" i="16"/>
  <c r="H2208" i="16"/>
  <c r="H1859" i="16"/>
  <c r="H2067" i="16"/>
  <c r="H1843" i="16"/>
  <c r="H2111" i="16"/>
  <c r="H2074" i="16"/>
  <c r="H2088" i="16"/>
  <c r="H2063" i="16"/>
  <c r="H3005" i="16"/>
  <c r="H385" i="16"/>
  <c r="H2366" i="16"/>
  <c r="H2725" i="16"/>
  <c r="H2761" i="16"/>
  <c r="H2936" i="16"/>
  <c r="H2691" i="16"/>
  <c r="H2757" i="16"/>
  <c r="H501" i="16"/>
  <c r="H709" i="16"/>
  <c r="H746" i="16"/>
  <c r="H1730" i="16"/>
  <c r="H1337" i="16"/>
  <c r="H604" i="16"/>
  <c r="H1762" i="16"/>
  <c r="H1758" i="16"/>
  <c r="H712" i="16"/>
  <c r="H1663" i="16"/>
  <c r="H2079" i="16"/>
  <c r="H2222" i="16"/>
  <c r="H2018" i="16"/>
  <c r="H329" i="16"/>
  <c r="H2736" i="16"/>
  <c r="H958" i="16"/>
  <c r="H317" i="16"/>
  <c r="H2704" i="16"/>
  <c r="H1368" i="16"/>
  <c r="H2280" i="16"/>
  <c r="H1601" i="16"/>
  <c r="H1986" i="16"/>
  <c r="H2173" i="16"/>
  <c r="H2698" i="16"/>
  <c r="H2236" i="16"/>
  <c r="H2594" i="16"/>
  <c r="H1416" i="16"/>
  <c r="H1974" i="16"/>
  <c r="H2069" i="16"/>
  <c r="H2479" i="16"/>
  <c r="H2837" i="16"/>
  <c r="H2606" i="16"/>
  <c r="H1878" i="16"/>
  <c r="H2217" i="16"/>
  <c r="H2789" i="16"/>
  <c r="H1779" i="16"/>
  <c r="H2476" i="16"/>
  <c r="H2321" i="16"/>
  <c r="H1108" i="16"/>
  <c r="H2643" i="16"/>
  <c r="H633" i="16"/>
  <c r="H1110" i="16"/>
  <c r="H1272" i="16"/>
  <c r="H1440" i="16"/>
  <c r="H2244" i="16"/>
  <c r="H2484" i="16"/>
  <c r="H2611" i="16"/>
  <c r="H2248" i="16"/>
  <c r="H1629" i="16"/>
  <c r="H2359" i="16"/>
  <c r="H2225" i="16"/>
  <c r="H2460" i="16"/>
  <c r="H1102" i="16"/>
  <c r="H2058" i="16"/>
  <c r="H1105" i="16"/>
  <c r="H1423" i="16"/>
  <c r="H2090" i="16"/>
  <c r="H1558" i="16"/>
  <c r="H1045" i="16"/>
  <c r="H2694" i="16"/>
  <c r="H277" i="16"/>
  <c r="H504" i="16"/>
  <c r="H1327" i="16"/>
  <c r="H425" i="16"/>
  <c r="H106" i="16"/>
  <c r="H72" i="16"/>
  <c r="H1462" i="16"/>
  <c r="H1909" i="16"/>
  <c r="H213" i="16"/>
  <c r="H1066" i="16"/>
  <c r="H1906" i="16"/>
  <c r="H1881" i="16"/>
  <c r="H2446" i="16"/>
  <c r="H2633" i="16"/>
  <c r="H2916" i="16"/>
  <c r="H2939" i="16"/>
  <c r="H1529" i="16"/>
  <c r="H1940" i="16"/>
  <c r="H2841" i="16"/>
  <c r="H2680" i="16"/>
  <c r="H1918" i="16"/>
  <c r="H2688" i="16"/>
  <c r="H1214" i="16"/>
  <c r="H1568" i="16"/>
  <c r="H1786" i="16"/>
  <c r="H875" i="16"/>
  <c r="H2718" i="16"/>
  <c r="H2519" i="16"/>
  <c r="H349" i="16"/>
  <c r="H1317" i="16"/>
  <c r="H2661" i="16"/>
  <c r="H1697" i="16"/>
  <c r="H1536" i="16"/>
  <c r="H2207" i="16"/>
  <c r="H2211" i="16"/>
  <c r="H2988" i="16"/>
  <c r="H1286" i="16"/>
  <c r="H1234" i="16"/>
  <c r="H2032" i="16"/>
  <c r="H1322" i="16"/>
  <c r="H1243" i="16"/>
  <c r="H2822" i="16"/>
  <c r="H2444" i="16"/>
  <c r="H384" i="16"/>
  <c r="H2183" i="16"/>
  <c r="H2320" i="16"/>
  <c r="H1771" i="16"/>
  <c r="H426" i="16"/>
  <c r="H530" i="16"/>
  <c r="H2005" i="16"/>
  <c r="H257" i="16"/>
  <c r="H1054" i="16"/>
  <c r="H751" i="16"/>
  <c r="H1768" i="16"/>
  <c r="H1191" i="16"/>
  <c r="H491" i="16"/>
  <c r="H980" i="16"/>
  <c r="H578" i="16"/>
  <c r="H1834" i="16"/>
  <c r="H2642" i="16"/>
  <c r="H1261" i="16"/>
  <c r="H1064" i="16"/>
  <c r="H409" i="16"/>
  <c r="H1075" i="16"/>
  <c r="H258" i="16"/>
  <c r="H2384" i="16"/>
  <c r="H2645" i="16"/>
  <c r="H2557" i="16"/>
  <c r="H249" i="16"/>
  <c r="H1148" i="16"/>
  <c r="H1778" i="16"/>
  <c r="H2301" i="16"/>
  <c r="H1068" i="16"/>
  <c r="H1896" i="16"/>
  <c r="H1920" i="16"/>
  <c r="H670" i="16"/>
  <c r="H2265" i="16"/>
  <c r="H912" i="16"/>
  <c r="H771" i="16"/>
  <c r="I1582" i="16"/>
  <c r="I1969" i="16"/>
  <c r="I2666" i="16"/>
  <c r="I2803" i="16"/>
  <c r="I2527" i="16"/>
  <c r="H2456" i="16"/>
  <c r="H580" i="16"/>
  <c r="H1676" i="16"/>
  <c r="I820" i="16"/>
  <c r="I378" i="16"/>
  <c r="I1553" i="16"/>
  <c r="H2243" i="16"/>
  <c r="H748" i="16"/>
  <c r="I298" i="16"/>
  <c r="I305" i="16"/>
  <c r="I413" i="16"/>
  <c r="I597" i="16"/>
  <c r="H707" i="16"/>
  <c r="I760" i="16"/>
  <c r="I796" i="16"/>
  <c r="I866" i="16"/>
  <c r="H936" i="16"/>
  <c r="I1049" i="16"/>
  <c r="I1077" i="16"/>
  <c r="I1184" i="16"/>
  <c r="I1258" i="16"/>
  <c r="H1280" i="16"/>
  <c r="H1541" i="16"/>
  <c r="I1587" i="16"/>
  <c r="I1593" i="16"/>
  <c r="I1599" i="16"/>
  <c r="H1645" i="16"/>
  <c r="H1713" i="16"/>
  <c r="I1729" i="16"/>
  <c r="I1783" i="16"/>
  <c r="I1795" i="16"/>
  <c r="I1965" i="16"/>
  <c r="I2021" i="16"/>
  <c r="H2080" i="16"/>
  <c r="I2135" i="16"/>
  <c r="I2277" i="16"/>
  <c r="I2320" i="16"/>
  <c r="H2373" i="16"/>
  <c r="I2459" i="16"/>
  <c r="I2485" i="16"/>
  <c r="I2597" i="16"/>
  <c r="I2617" i="16"/>
  <c r="H2641" i="16"/>
  <c r="I2688" i="16"/>
  <c r="I2697" i="16"/>
  <c r="I256" i="16"/>
  <c r="I2990" i="16"/>
  <c r="H964" i="16"/>
  <c r="I1208" i="16"/>
  <c r="I1220" i="16"/>
  <c r="I1228" i="16"/>
  <c r="I393" i="16"/>
  <c r="I1673" i="16"/>
  <c r="I2295" i="16"/>
  <c r="I2332" i="16"/>
  <c r="I2407" i="16"/>
  <c r="I2519" i="16"/>
  <c r="I2657" i="16"/>
  <c r="I381" i="16"/>
  <c r="I980" i="16"/>
  <c r="I2790" i="16"/>
  <c r="I2794" i="16"/>
  <c r="H1079" i="16"/>
  <c r="I48" i="16"/>
  <c r="I181" i="16"/>
  <c r="H1041" i="16"/>
  <c r="H1048" i="16"/>
  <c r="I1051" i="16"/>
  <c r="I1057" i="16"/>
  <c r="I1067" i="16"/>
  <c r="I1071" i="16"/>
  <c r="H1097" i="16"/>
  <c r="H1698" i="16"/>
  <c r="C678" i="16"/>
  <c r="J678" i="16" s="1"/>
  <c r="F1131" i="16"/>
  <c r="H2938" i="16"/>
  <c r="H1789" i="16"/>
  <c r="H1326" i="16"/>
  <c r="H518" i="16"/>
  <c r="H2510" i="16"/>
  <c r="H2501" i="16"/>
  <c r="H1955" i="16"/>
  <c r="H2087" i="16"/>
  <c r="H1414" i="16"/>
  <c r="H1821" i="16"/>
  <c r="H753" i="16"/>
  <c r="H2831" i="16"/>
  <c r="H552" i="16"/>
  <c r="H1724" i="16"/>
  <c r="H2368" i="16"/>
  <c r="H2762" i="16"/>
  <c r="H1561" i="16"/>
  <c r="H2215" i="16"/>
  <c r="H2795" i="16"/>
  <c r="H2560" i="16"/>
  <c r="H2514" i="16"/>
  <c r="H241" i="16"/>
  <c r="H2454" i="16"/>
  <c r="H2629" i="16"/>
  <c r="H2869" i="16"/>
  <c r="H2860" i="16"/>
  <c r="H742" i="16"/>
  <c r="H1229" i="16"/>
  <c r="H800" i="16"/>
  <c r="H2483" i="16"/>
  <c r="H1588" i="16"/>
  <c r="H85" i="16"/>
  <c r="H579" i="16"/>
  <c r="H1209" i="16"/>
  <c r="H2015" i="16"/>
  <c r="H2289" i="16"/>
  <c r="H2622" i="16"/>
  <c r="H2696" i="16"/>
  <c r="H863" i="16"/>
  <c r="H1949" i="16"/>
  <c r="F630" i="16"/>
  <c r="H232" i="16"/>
  <c r="H2132" i="16"/>
  <c r="H594" i="16"/>
  <c r="H1656" i="16"/>
  <c r="F831" i="16"/>
  <c r="H1254" i="16"/>
  <c r="H2977" i="16"/>
  <c r="H2498" i="16"/>
  <c r="H1338" i="16"/>
  <c r="H2455" i="16"/>
  <c r="H2816" i="16"/>
  <c r="H2517" i="16"/>
  <c r="H1530" i="16"/>
  <c r="H2285" i="16"/>
  <c r="H816" i="16"/>
  <c r="H2416" i="16"/>
  <c r="H662" i="16"/>
  <c r="H1728" i="16"/>
  <c r="H671" i="16"/>
  <c r="H739" i="16"/>
  <c r="H1050" i="16"/>
  <c r="H2257" i="16"/>
  <c r="F222" i="16"/>
  <c r="E222" i="16"/>
  <c r="H2138" i="16"/>
  <c r="H217" i="16"/>
  <c r="H1290" i="16"/>
  <c r="H1397" i="16"/>
  <c r="H245" i="16"/>
  <c r="H198" i="16"/>
  <c r="H710" i="16"/>
  <c r="H1688" i="16"/>
  <c r="H533" i="16"/>
  <c r="H2404" i="16"/>
  <c r="H1824" i="16"/>
  <c r="H357" i="16"/>
  <c r="H537" i="16"/>
  <c r="H1559" i="16"/>
  <c r="H1539" i="16"/>
  <c r="H2782" i="16"/>
  <c r="H2422" i="16"/>
  <c r="H1822" i="16"/>
  <c r="H2113" i="16"/>
  <c r="H3003" i="16"/>
  <c r="H1421" i="16"/>
  <c r="H1153" i="16"/>
  <c r="H2433" i="16"/>
  <c r="H2397" i="16"/>
  <c r="H2287" i="16"/>
  <c r="H1143" i="16"/>
  <c r="H521" i="16"/>
  <c r="H1449" i="16"/>
  <c r="L1345" i="16"/>
  <c r="H2008" i="16"/>
  <c r="H2628" i="16"/>
  <c r="H818" i="16"/>
  <c r="H1370" i="16"/>
  <c r="H1995" i="16"/>
  <c r="H1238" i="16"/>
  <c r="H2167" i="16"/>
  <c r="H2159" i="16"/>
  <c r="H2135" i="16"/>
  <c r="H2071" i="16"/>
  <c r="H1742" i="16"/>
  <c r="H1547" i="16"/>
  <c r="H1528" i="16"/>
  <c r="L1253" i="16"/>
  <c r="H1015" i="16"/>
  <c r="L672" i="16"/>
  <c r="H865" i="16"/>
  <c r="H920" i="16"/>
  <c r="H1776" i="16"/>
  <c r="H2726" i="16"/>
  <c r="H2155" i="16"/>
  <c r="H1237" i="16"/>
  <c r="F1225" i="16"/>
  <c r="H728" i="16"/>
  <c r="H680" i="16"/>
  <c r="H2915" i="16"/>
  <c r="H1178" i="16"/>
  <c r="H1170" i="16"/>
  <c r="H2240" i="16"/>
  <c r="H2394" i="16"/>
  <c r="F1328" i="16"/>
  <c r="H154" i="16"/>
  <c r="H341" i="16"/>
  <c r="H1179" i="16"/>
  <c r="H874" i="16"/>
  <c r="F733" i="16"/>
  <c r="H665" i="16"/>
  <c r="H372" i="16"/>
  <c r="H332" i="16"/>
  <c r="H325" i="16"/>
  <c r="H1740" i="16"/>
  <c r="H918" i="16"/>
  <c r="F259" i="16"/>
  <c r="H2463" i="16"/>
  <c r="H2451" i="16"/>
  <c r="L717" i="16"/>
  <c r="H392" i="16"/>
  <c r="H358" i="16"/>
  <c r="H2027" i="16"/>
  <c r="H713" i="16"/>
  <c r="F902" i="16"/>
  <c r="L388" i="16"/>
  <c r="H1759" i="16"/>
  <c r="H2145" i="16"/>
  <c r="H1213" i="16"/>
  <c r="H2961" i="16"/>
  <c r="H2773" i="16"/>
  <c r="F2603" i="16"/>
  <c r="F2464" i="16"/>
  <c r="L2420" i="16"/>
  <c r="H1870" i="16"/>
  <c r="L1804" i="16"/>
  <c r="H1197" i="16"/>
  <c r="F1110" i="16"/>
  <c r="H2634" i="16"/>
  <c r="H2702" i="16"/>
  <c r="H2868" i="16"/>
  <c r="H2635" i="16"/>
  <c r="L2508" i="16"/>
  <c r="H2969" i="16"/>
  <c r="H2941" i="16"/>
  <c r="H2853" i="16"/>
  <c r="H2829" i="16"/>
  <c r="H2825" i="16"/>
  <c r="H2532" i="16"/>
  <c r="H2408" i="16"/>
  <c r="H2221" i="16"/>
  <c r="F2062" i="16"/>
  <c r="H2888" i="16"/>
  <c r="H2828" i="16"/>
  <c r="H2768" i="16"/>
  <c r="H2590" i="16"/>
  <c r="H623" i="16"/>
  <c r="H2275" i="16"/>
  <c r="L2499" i="16"/>
  <c r="L2483" i="16"/>
  <c r="F2247" i="16"/>
  <c r="H768" i="16"/>
  <c r="H1205" i="16"/>
  <c r="H2933" i="16"/>
  <c r="F2495" i="16"/>
  <c r="H1905" i="16"/>
  <c r="H823" i="16"/>
  <c r="F1125" i="16"/>
  <c r="L663" i="16"/>
  <c r="H1168" i="16"/>
  <c r="H489" i="16"/>
  <c r="H1091" i="16"/>
  <c r="H1501" i="16"/>
  <c r="H1451" i="16"/>
  <c r="F1427" i="16"/>
  <c r="H1323" i="16"/>
  <c r="H1291" i="16"/>
  <c r="H1208" i="16"/>
  <c r="F1137" i="16"/>
  <c r="H1025" i="16"/>
  <c r="F981" i="16"/>
  <c r="L905" i="16"/>
  <c r="H845" i="16"/>
  <c r="H663" i="16"/>
  <c r="H2972" i="16"/>
  <c r="F2384" i="16"/>
  <c r="F1922" i="16"/>
  <c r="H1432" i="16"/>
  <c r="F1388" i="16"/>
  <c r="H780" i="16"/>
  <c r="H556" i="16"/>
  <c r="H528" i="16"/>
  <c r="H374" i="16"/>
  <c r="H360" i="16"/>
  <c r="F356" i="16"/>
  <c r="H348" i="16"/>
  <c r="H281" i="16"/>
  <c r="F99" i="16"/>
  <c r="H933" i="16"/>
  <c r="H1244" i="16"/>
  <c r="F75" i="16"/>
  <c r="H1157" i="16"/>
  <c r="H1897" i="16"/>
  <c r="H1626" i="16"/>
  <c r="H2900" i="16"/>
  <c r="H1799" i="16"/>
  <c r="H1638" i="16"/>
  <c r="L1622" i="16"/>
  <c r="H1351" i="16"/>
  <c r="H1335" i="16"/>
  <c r="H1196" i="16"/>
  <c r="H815" i="16"/>
  <c r="F803" i="16"/>
  <c r="H647" i="16"/>
  <c r="H1415" i="16"/>
  <c r="H590" i="16"/>
  <c r="L1565" i="16"/>
  <c r="L1529" i="16"/>
  <c r="H1089" i="16"/>
  <c r="F2502" i="16"/>
  <c r="H2609" i="16"/>
  <c r="H1057" i="16"/>
  <c r="H2533" i="16"/>
  <c r="H1145" i="16"/>
  <c r="H2843" i="16"/>
  <c r="L1081" i="16"/>
  <c r="H2550" i="16"/>
  <c r="H3002" i="16"/>
  <c r="H2011" i="16"/>
  <c r="F2323" i="16"/>
  <c r="H949" i="16"/>
  <c r="H2589" i="16"/>
  <c r="H2803" i="16"/>
  <c r="H2223" i="16"/>
  <c r="H86" i="16"/>
  <c r="H2894" i="16"/>
  <c r="H494" i="16"/>
  <c r="H1761" i="16"/>
  <c r="H1935" i="16"/>
  <c r="F1398" i="16"/>
  <c r="H1972" i="16"/>
  <c r="L1645" i="16"/>
  <c r="H458" i="16"/>
  <c r="H840" i="16"/>
  <c r="H1087" i="16"/>
  <c r="L1952" i="16"/>
  <c r="H430" i="16"/>
  <c r="H817" i="16"/>
  <c r="H2072" i="16"/>
  <c r="L1677" i="16"/>
  <c r="H1649" i="16"/>
  <c r="H1203" i="16"/>
  <c r="H951" i="16"/>
  <c r="H855" i="16"/>
  <c r="L773" i="16"/>
  <c r="H442" i="16"/>
  <c r="H1600" i="16"/>
  <c r="L1430" i="16"/>
  <c r="H2106" i="16"/>
  <c r="L1692" i="16"/>
  <c r="H1805" i="16"/>
  <c r="C1692" i="16"/>
  <c r="J1692" i="16" s="1"/>
  <c r="H1883" i="16"/>
  <c r="H2839" i="16"/>
  <c r="H1842" i="16"/>
  <c r="H1903" i="16"/>
  <c r="F1887" i="16"/>
  <c r="H1756" i="16"/>
  <c r="H1744" i="16"/>
  <c r="H1454" i="16"/>
  <c r="H1442" i="16"/>
  <c r="H1210" i="16"/>
  <c r="H1485" i="16"/>
  <c r="H776" i="16"/>
  <c r="H370" i="16"/>
  <c r="H2083" i="16"/>
  <c r="H94" i="16"/>
  <c r="H1798" i="16"/>
  <c r="H1818" i="16"/>
  <c r="H1477" i="16"/>
  <c r="F1437" i="16"/>
  <c r="H1401" i="16"/>
  <c r="L1325" i="16"/>
  <c r="H1281" i="16"/>
  <c r="H1269" i="16"/>
  <c r="H1265" i="16"/>
  <c r="H345" i="16"/>
  <c r="F226" i="16"/>
  <c r="E226" i="16"/>
  <c r="H1450" i="16"/>
  <c r="H473" i="16"/>
  <c r="H2369" i="16"/>
  <c r="H650" i="16"/>
  <c r="H1939" i="16"/>
  <c r="H1365" i="16"/>
  <c r="C2624" i="16"/>
  <c r="J2624" i="16" s="1"/>
  <c r="H2477" i="16"/>
  <c r="H2245" i="16"/>
  <c r="H935" i="16"/>
  <c r="H1837" i="16"/>
  <c r="H2219" i="16"/>
  <c r="H2084" i="16"/>
  <c r="H1872" i="16"/>
  <c r="H1311" i="16"/>
  <c r="H987" i="16"/>
  <c r="F859" i="16"/>
  <c r="H1705" i="16"/>
  <c r="F971" i="16"/>
  <c r="H2187" i="16"/>
  <c r="H1960" i="16"/>
  <c r="H1810" i="16"/>
  <c r="H1721" i="16"/>
  <c r="H1693" i="16"/>
  <c r="H1103" i="16"/>
  <c r="H801" i="16"/>
  <c r="H706" i="16"/>
  <c r="H758" i="16"/>
  <c r="H1140" i="16"/>
  <c r="F1504" i="16"/>
  <c r="H1164" i="16"/>
  <c r="H956" i="16"/>
  <c r="F570" i="16"/>
  <c r="H1941" i="16"/>
  <c r="H2885" i="16"/>
  <c r="H1488" i="16"/>
  <c r="H968" i="16"/>
  <c r="H900" i="16"/>
  <c r="F1348" i="16"/>
  <c r="H2981" i="16"/>
  <c r="H1646" i="16"/>
  <c r="F726" i="16"/>
  <c r="H634" i="16"/>
  <c r="F479" i="16"/>
  <c r="H1063" i="16"/>
  <c r="H832" i="16"/>
  <c r="H584" i="16"/>
  <c r="H1036" i="16"/>
  <c r="H883" i="16"/>
  <c r="H474" i="16"/>
  <c r="H614" i="16"/>
  <c r="H2992" i="16"/>
  <c r="H2361" i="16"/>
  <c r="L2144" i="16"/>
  <c r="H2648" i="16"/>
  <c r="H2995" i="16"/>
  <c r="H2783" i="16"/>
  <c r="H2727" i="16"/>
  <c r="H2561" i="16"/>
  <c r="H2266" i="16"/>
  <c r="H2031" i="16"/>
  <c r="H1560" i="16"/>
  <c r="H1426" i="16"/>
  <c r="H1302" i="16"/>
  <c r="H708" i="16"/>
  <c r="H2838" i="16"/>
  <c r="H2668" i="16"/>
  <c r="H2241" i="16"/>
  <c r="H1591" i="16"/>
  <c r="H1185" i="16"/>
  <c r="H1081" i="16"/>
  <c r="H687" i="16"/>
  <c r="H2812" i="16"/>
  <c r="I2925" i="16"/>
  <c r="I1854" i="16"/>
  <c r="I2808" i="16"/>
  <c r="I353" i="16"/>
  <c r="I764" i="16"/>
  <c r="I958" i="16"/>
  <c r="I1617" i="16"/>
  <c r="I1661" i="16"/>
  <c r="I2775" i="16"/>
  <c r="I684" i="16"/>
  <c r="I822" i="16"/>
  <c r="H2926" i="16"/>
  <c r="I501" i="16"/>
  <c r="I121" i="16"/>
  <c r="I350" i="16"/>
  <c r="I826" i="16"/>
  <c r="I1366" i="16"/>
  <c r="I1781" i="16"/>
  <c r="I2103" i="16"/>
  <c r="I2177" i="16"/>
  <c r="I2196" i="16"/>
  <c r="I2475" i="16"/>
  <c r="I2793" i="16"/>
  <c r="I2821" i="16"/>
  <c r="H2440" i="16"/>
  <c r="H1557" i="16"/>
  <c r="I2938" i="16"/>
  <c r="I2334" i="16"/>
  <c r="I2480" i="16"/>
  <c r="I2510" i="16"/>
  <c r="I2525" i="16"/>
  <c r="I1440" i="16"/>
  <c r="I498" i="16"/>
  <c r="I585" i="16"/>
  <c r="I848" i="16"/>
  <c r="I1539" i="16"/>
  <c r="I1685" i="16"/>
  <c r="I1689" i="16"/>
  <c r="I1753" i="16"/>
  <c r="I1968" i="16"/>
  <c r="I234" i="16"/>
  <c r="I242" i="16"/>
  <c r="I621" i="16"/>
  <c r="I1971" i="16"/>
  <c r="I189" i="16"/>
  <c r="I2007" i="16"/>
  <c r="I30" i="16"/>
  <c r="I100" i="16"/>
  <c r="I1557" i="16"/>
  <c r="I1756" i="16"/>
  <c r="I1766" i="16"/>
  <c r="I1778" i="16"/>
  <c r="H2003" i="16"/>
  <c r="I2043" i="16"/>
  <c r="I2413" i="16"/>
  <c r="C2603" i="16"/>
  <c r="J2603" i="16" s="1"/>
  <c r="I2750" i="16"/>
  <c r="I1439" i="16"/>
  <c r="I666" i="16"/>
  <c r="I1022" i="16"/>
  <c r="I1554" i="16"/>
  <c r="I578" i="16"/>
  <c r="I894" i="16"/>
  <c r="I2502" i="16"/>
  <c r="H2140" i="16"/>
  <c r="I2105" i="16"/>
  <c r="I2851" i="16"/>
  <c r="H25" i="16"/>
  <c r="I580" i="16"/>
  <c r="I1567" i="16"/>
  <c r="I1983" i="16"/>
  <c r="I2929" i="16"/>
  <c r="H1989" i="16"/>
  <c r="H1492" i="16"/>
  <c r="H1320" i="16"/>
  <c r="H1060" i="16"/>
  <c r="H916" i="16"/>
  <c r="H172" i="16"/>
  <c r="I625" i="16"/>
  <c r="I1550" i="16"/>
  <c r="H1419" i="16"/>
  <c r="I1337" i="16"/>
  <c r="I1569" i="16"/>
  <c r="I1923" i="16"/>
  <c r="I2316" i="16"/>
  <c r="I2780" i="16"/>
  <c r="I2393" i="16"/>
  <c r="I2868" i="16"/>
  <c r="I2717" i="16"/>
  <c r="I1301" i="16"/>
  <c r="I2297" i="16"/>
  <c r="H2712" i="16"/>
  <c r="I2910" i="16"/>
  <c r="C2407" i="16"/>
  <c r="J2407" i="16" s="1"/>
  <c r="H738" i="16"/>
  <c r="H2898" i="16"/>
  <c r="H571" i="16"/>
  <c r="H2966" i="16"/>
  <c r="H2157" i="16"/>
  <c r="H2385" i="16"/>
  <c r="H2233" i="16"/>
  <c r="I1957" i="16"/>
  <c r="I2142" i="16"/>
  <c r="I2912" i="16"/>
  <c r="I1028" i="16"/>
  <c r="I2378" i="16"/>
  <c r="I120" i="16"/>
  <c r="I918" i="16"/>
  <c r="I1603" i="16"/>
  <c r="I1404" i="16"/>
  <c r="H755" i="16"/>
  <c r="I1147" i="16"/>
  <c r="I2667" i="16"/>
  <c r="I2815" i="16"/>
  <c r="I2301" i="16"/>
  <c r="I1105" i="16"/>
  <c r="I864" i="16"/>
  <c r="I1877" i="16"/>
  <c r="I2894" i="16"/>
  <c r="I2116" i="16"/>
  <c r="I2587" i="16"/>
  <c r="I1202" i="16"/>
  <c r="I1682" i="16"/>
  <c r="H1489" i="16"/>
  <c r="I2749" i="16"/>
  <c r="I2598" i="16"/>
  <c r="I2081" i="16"/>
  <c r="I1313" i="16"/>
  <c r="I527" i="16"/>
  <c r="I208" i="16"/>
  <c r="I2500" i="16"/>
  <c r="I1833" i="16"/>
  <c r="I2410" i="16"/>
  <c r="I1555" i="16"/>
  <c r="I1213" i="16"/>
  <c r="I1185" i="16"/>
  <c r="I1901" i="16"/>
  <c r="I574" i="16"/>
  <c r="I2374" i="16"/>
  <c r="I921" i="16"/>
  <c r="I2360" i="16"/>
  <c r="I712" i="16"/>
  <c r="I1058" i="16"/>
  <c r="I1812" i="16"/>
  <c r="I2014" i="16"/>
  <c r="I2354" i="16"/>
  <c r="I200" i="16"/>
  <c r="I664" i="16"/>
  <c r="I1158" i="16"/>
  <c r="I1481" i="16"/>
  <c r="I1581" i="16"/>
  <c r="I1888" i="16"/>
  <c r="I2049" i="16"/>
  <c r="I2695" i="16"/>
  <c r="I2764" i="16"/>
  <c r="I2854" i="16"/>
  <c r="I2946" i="16"/>
  <c r="H2842" i="16"/>
  <c r="I963" i="16"/>
  <c r="I1838" i="16"/>
  <c r="I1594" i="16"/>
  <c r="I1497" i="16"/>
  <c r="I2065" i="16"/>
  <c r="I1486" i="16"/>
  <c r="I1738" i="16"/>
  <c r="I2092" i="16"/>
  <c r="I257" i="16"/>
  <c r="I555" i="16"/>
  <c r="I2124" i="16"/>
  <c r="I1489" i="16"/>
  <c r="I1757" i="16"/>
  <c r="I2558" i="16"/>
  <c r="I3004" i="16"/>
  <c r="I2359" i="16"/>
  <c r="I17" i="16"/>
  <c r="I1143" i="16"/>
  <c r="I1332" i="16"/>
  <c r="I209" i="16"/>
  <c r="I1647" i="16"/>
  <c r="I388" i="16"/>
  <c r="I933" i="16"/>
  <c r="I1831" i="16"/>
  <c r="I911" i="16"/>
  <c r="I2465" i="16"/>
  <c r="I444" i="16"/>
  <c r="I1038" i="16"/>
  <c r="I1920" i="16"/>
  <c r="I2633" i="16"/>
  <c r="I2423" i="16"/>
  <c r="I1819" i="16"/>
  <c r="I2722" i="16"/>
  <c r="I1136" i="16"/>
  <c r="I2616" i="16"/>
  <c r="I2970" i="16"/>
  <c r="I1934" i="16"/>
  <c r="I2469" i="16"/>
  <c r="I1601" i="16"/>
  <c r="I114" i="16"/>
  <c r="I1311" i="16"/>
  <c r="I2822" i="16"/>
  <c r="I2430" i="16"/>
  <c r="I1344" i="16"/>
  <c r="I260" i="16"/>
  <c r="I2798" i="16"/>
  <c r="I1894" i="16"/>
  <c r="I2114" i="16"/>
  <c r="I2999" i="16"/>
  <c r="I1106" i="16"/>
  <c r="I1590" i="16"/>
  <c r="I1596" i="16"/>
  <c r="I2585" i="16"/>
  <c r="I1189" i="16"/>
  <c r="I2522" i="16"/>
  <c r="I901" i="16"/>
  <c r="I1306" i="16"/>
  <c r="I1543" i="16"/>
  <c r="I1827" i="16"/>
  <c r="H2264" i="16"/>
  <c r="I2460" i="16"/>
  <c r="I2930" i="16"/>
  <c r="I456" i="16"/>
  <c r="I523" i="16"/>
  <c r="I623" i="16"/>
  <c r="I730" i="16"/>
  <c r="I868" i="16"/>
  <c r="I1418" i="16"/>
  <c r="I1667" i="16"/>
  <c r="I2038" i="16"/>
  <c r="I2117" i="16"/>
  <c r="I2570" i="16"/>
  <c r="I2745" i="16"/>
  <c r="I2836" i="16"/>
  <c r="H1555" i="16"/>
  <c r="I1650" i="16"/>
  <c r="I1150" i="16"/>
  <c r="I1503" i="16"/>
  <c r="I1960" i="16"/>
  <c r="I2801" i="16"/>
  <c r="I1229" i="16"/>
  <c r="I1700" i="16"/>
  <c r="I2084" i="16"/>
  <c r="I1141" i="16"/>
  <c r="I1509" i="16"/>
  <c r="I2201" i="16"/>
  <c r="I2906" i="16"/>
  <c r="I721" i="16"/>
  <c r="I694" i="16"/>
  <c r="I1088" i="16"/>
  <c r="I1725" i="16"/>
  <c r="I2379" i="16"/>
  <c r="H2954" i="16"/>
  <c r="I2115" i="16"/>
  <c r="I961" i="16"/>
  <c r="I2483" i="16"/>
  <c r="I611" i="16"/>
  <c r="I923" i="16"/>
  <c r="I877" i="16"/>
  <c r="I2689" i="16"/>
  <c r="I552" i="16"/>
  <c r="I587" i="16"/>
  <c r="I579" i="16"/>
  <c r="I1205" i="16"/>
  <c r="I2257" i="16"/>
  <c r="I326" i="16"/>
  <c r="I1356" i="16"/>
  <c r="I112" i="16"/>
  <c r="I662" i="16"/>
  <c r="I1293" i="16"/>
  <c r="I2635" i="16"/>
  <c r="I1167" i="16"/>
  <c r="I702" i="16"/>
  <c r="I1043" i="16"/>
  <c r="I2494" i="16"/>
  <c r="I277" i="16"/>
  <c r="I396" i="16"/>
  <c r="I438" i="16"/>
  <c r="I1291" i="16"/>
  <c r="I2190" i="16"/>
  <c r="I2431" i="16"/>
  <c r="I2976" i="16"/>
  <c r="I1906" i="16"/>
  <c r="I2052" i="16"/>
  <c r="I2636" i="16"/>
  <c r="I544" i="16"/>
  <c r="I739" i="16"/>
  <c r="I2349" i="16"/>
  <c r="I2112" i="16"/>
  <c r="I656" i="16"/>
  <c r="I790" i="16"/>
  <c r="I990" i="16"/>
  <c r="I2030" i="16"/>
  <c r="I2687" i="16"/>
  <c r="I2948" i="16"/>
  <c r="H1652" i="16"/>
  <c r="I1381" i="16"/>
  <c r="I376" i="16"/>
  <c r="I1483" i="16"/>
  <c r="I2352" i="16"/>
  <c r="I650" i="16"/>
  <c r="I1007" i="16"/>
  <c r="I554" i="16"/>
  <c r="I1797" i="16"/>
  <c r="I816" i="16"/>
  <c r="I479" i="16"/>
  <c r="I1295" i="16"/>
  <c r="I2950" i="16"/>
  <c r="I253" i="16"/>
  <c r="I525" i="16"/>
  <c r="I830" i="16"/>
  <c r="I1111" i="16"/>
  <c r="I1631" i="16"/>
  <c r="I2145" i="16"/>
  <c r="I755" i="16"/>
  <c r="I1242" i="16"/>
  <c r="I1865" i="16"/>
  <c r="I85" i="16"/>
  <c r="I316" i="16"/>
  <c r="I573" i="16"/>
  <c r="I948" i="16"/>
  <c r="I1207" i="16"/>
  <c r="I1671" i="16"/>
  <c r="I2419" i="16"/>
  <c r="I2928" i="16"/>
  <c r="I1551" i="16"/>
  <c r="I1758" i="16"/>
  <c r="I818" i="16"/>
  <c r="I1424" i="16"/>
  <c r="I1117" i="16"/>
  <c r="I2530" i="16"/>
  <c r="I2622" i="16"/>
  <c r="I2575" i="16"/>
  <c r="I928" i="16"/>
  <c r="I2658" i="16"/>
  <c r="I726" i="16"/>
  <c r="I2446" i="16"/>
  <c r="I2166" i="16"/>
  <c r="I2566" i="16"/>
  <c r="I1669" i="16"/>
  <c r="I1679" i="16"/>
  <c r="I313" i="16"/>
  <c r="I1455" i="16"/>
  <c r="I490" i="16"/>
  <c r="I173" i="16"/>
  <c r="I693" i="16"/>
  <c r="I1564" i="16"/>
  <c r="I72" i="16"/>
  <c r="I322" i="16"/>
  <c r="I620" i="16"/>
  <c r="I908" i="16"/>
  <c r="I1296" i="16"/>
  <c r="I1779" i="16"/>
  <c r="I2313" i="16"/>
  <c r="I845" i="16"/>
  <c r="I1421" i="16"/>
  <c r="I2267" i="16"/>
  <c r="I132" i="16"/>
  <c r="I406" i="16"/>
  <c r="I736" i="16"/>
  <c r="I998" i="16"/>
  <c r="I1379" i="16"/>
  <c r="I1861" i="16"/>
  <c r="I2841" i="16"/>
  <c r="I2565" i="16"/>
  <c r="I1710" i="16"/>
  <c r="I1892" i="16"/>
  <c r="I1004" i="16"/>
  <c r="I1664" i="16"/>
  <c r="I1192" i="16"/>
  <c r="I2603" i="16"/>
  <c r="I2728" i="16"/>
  <c r="I2714" i="16"/>
  <c r="I93" i="16"/>
  <c r="I486" i="16"/>
  <c r="I1034" i="16"/>
  <c r="I2766" i="16"/>
  <c r="I2034" i="16"/>
  <c r="I1834" i="16"/>
  <c r="I738" i="16"/>
  <c r="I756" i="16"/>
  <c r="I1013" i="16"/>
  <c r="I205" i="16"/>
  <c r="I538" i="16"/>
  <c r="I860" i="16"/>
  <c r="I1283" i="16"/>
  <c r="I1762" i="16"/>
  <c r="I2648" i="16"/>
  <c r="I138" i="16"/>
  <c r="I332" i="16"/>
  <c r="I526" i="16"/>
  <c r="I814" i="16"/>
  <c r="I1016" i="16"/>
  <c r="I1264" i="16"/>
  <c r="I1606" i="16"/>
  <c r="I2029" i="16"/>
  <c r="I2890" i="16"/>
  <c r="I2985" i="16"/>
  <c r="I2884" i="16"/>
  <c r="I405" i="16"/>
  <c r="I2047" i="16"/>
  <c r="I541" i="16"/>
  <c r="I2872" i="16"/>
  <c r="I1423" i="16"/>
  <c r="I1883" i="16"/>
  <c r="I2567" i="16"/>
  <c r="I2270" i="16"/>
  <c r="I2963" i="16"/>
  <c r="I1390" i="16"/>
  <c r="I842" i="16"/>
  <c r="I1699" i="16"/>
  <c r="I442" i="16"/>
  <c r="I1053" i="16"/>
  <c r="I2958" i="16"/>
  <c r="I2638" i="16"/>
  <c r="I1302" i="16"/>
  <c r="I2422" i="16"/>
  <c r="I982" i="16"/>
  <c r="I2210" i="16"/>
  <c r="I2009" i="16"/>
  <c r="I616" i="16"/>
  <c r="I1160" i="16"/>
  <c r="I2789" i="16"/>
  <c r="I2626" i="16"/>
  <c r="I2170" i="16"/>
  <c r="I394" i="16"/>
  <c r="I2514" i="16"/>
  <c r="I1638" i="16"/>
  <c r="I1818" i="16"/>
  <c r="I2835" i="16"/>
  <c r="I2905" i="16"/>
  <c r="I61" i="16"/>
  <c r="I2788" i="16"/>
  <c r="I795" i="16"/>
  <c r="I2707" i="16"/>
  <c r="I2102" i="16"/>
  <c r="I1430" i="16"/>
  <c r="I1370" i="16"/>
  <c r="I1414" i="16"/>
  <c r="I2554" i="16"/>
  <c r="I914" i="16"/>
  <c r="I414" i="16"/>
  <c r="I1294" i="16"/>
  <c r="I2198" i="16"/>
  <c r="I1885" i="16"/>
  <c r="I1853" i="16"/>
  <c r="I604" i="16"/>
  <c r="I1860" i="16"/>
  <c r="I455" i="16"/>
  <c r="I1789" i="16"/>
  <c r="I700" i="16"/>
  <c r="I2904" i="16"/>
  <c r="I1263" i="16"/>
  <c r="I553" i="16"/>
  <c r="I2989" i="16"/>
  <c r="I2746" i="16"/>
  <c r="I2614" i="16"/>
  <c r="I2486" i="16"/>
  <c r="I2314" i="16"/>
  <c r="I878" i="16"/>
  <c r="I1706" i="16"/>
  <c r="I2214" i="16"/>
  <c r="I2178" i="16"/>
  <c r="I1994" i="16"/>
  <c r="I1598" i="16"/>
  <c r="I1310" i="16"/>
  <c r="I2138" i="16"/>
  <c r="I2122" i="16"/>
  <c r="I1320" i="16"/>
  <c r="I2385" i="16"/>
  <c r="I896" i="16"/>
  <c r="I2392" i="16"/>
  <c r="I843" i="16"/>
  <c r="I2184" i="16"/>
  <c r="I1171" i="16"/>
  <c r="I365" i="16"/>
  <c r="I2528" i="16"/>
  <c r="I1449" i="16"/>
  <c r="I2082" i="16"/>
  <c r="I1984" i="16"/>
  <c r="I1240" i="16"/>
  <c r="I1837" i="16"/>
  <c r="I2599" i="16"/>
  <c r="I589" i="16"/>
  <c r="I1132" i="16"/>
  <c r="I1840" i="16"/>
  <c r="I2647" i="16"/>
  <c r="I424" i="16"/>
  <c r="I1072" i="16"/>
  <c r="I1776" i="16"/>
  <c r="I2421" i="16"/>
  <c r="I647" i="16"/>
  <c r="I1469" i="16"/>
  <c r="I2777" i="16"/>
  <c r="I575" i="16"/>
  <c r="I1197" i="16"/>
  <c r="I1343" i="16"/>
  <c r="I521" i="16"/>
  <c r="I2024" i="16"/>
  <c r="I2901" i="16"/>
  <c r="I2057" i="16"/>
  <c r="I1101" i="16"/>
  <c r="I1701" i="16"/>
  <c r="I2535" i="16"/>
  <c r="I451" i="16"/>
  <c r="I1091" i="16"/>
  <c r="I1675" i="16"/>
  <c r="I2604" i="16"/>
  <c r="I341" i="16"/>
  <c r="I999" i="16"/>
  <c r="I1716" i="16"/>
  <c r="I2260" i="16"/>
  <c r="I564" i="16"/>
  <c r="I1339" i="16"/>
  <c r="I2571" i="16"/>
  <c r="I511" i="16"/>
  <c r="I1124" i="16"/>
  <c r="I2961" i="16"/>
  <c r="I345" i="16"/>
  <c r="I1769" i="16"/>
  <c r="I2653" i="16"/>
  <c r="I696" i="16"/>
  <c r="I1125" i="16"/>
  <c r="I1728" i="16"/>
  <c r="I2167" i="16"/>
  <c r="I2771" i="16"/>
  <c r="I940" i="16"/>
  <c r="I1255" i="16"/>
  <c r="I1863" i="16"/>
  <c r="I2427" i="16"/>
  <c r="I776" i="16"/>
  <c r="I1087" i="16"/>
  <c r="I1629" i="16"/>
  <c r="I2652" i="16"/>
  <c r="I1845" i="16"/>
  <c r="I281" i="16"/>
  <c r="I929" i="16"/>
  <c r="I1577" i="16"/>
  <c r="I2581" i="16"/>
  <c r="I2792" i="16"/>
  <c r="I2501" i="16"/>
  <c r="I720" i="16"/>
  <c r="I1128" i="16"/>
  <c r="I1624" i="16"/>
  <c r="I2172" i="16"/>
  <c r="I2947" i="16"/>
  <c r="I639" i="16"/>
  <c r="I996" i="16"/>
  <c r="I1336" i="16"/>
  <c r="I2291" i="16"/>
  <c r="I1435" i="16"/>
  <c r="I2412" i="16"/>
  <c r="I577" i="16"/>
  <c r="I1345" i="16"/>
  <c r="I2216" i="16"/>
  <c r="I2539" i="16"/>
  <c r="I1396" i="16"/>
  <c r="I1347" i="16"/>
  <c r="I1775" i="16"/>
  <c r="I2319" i="16"/>
  <c r="I2944" i="16"/>
  <c r="I1444" i="16"/>
  <c r="I1949" i="16"/>
  <c r="I2449" i="16"/>
  <c r="I337" i="16"/>
  <c r="I593" i="16"/>
  <c r="I1017" i="16"/>
  <c r="I1369" i="16"/>
  <c r="I1721" i="16"/>
  <c r="I2261" i="16"/>
  <c r="I2875" i="16"/>
  <c r="I2548" i="16"/>
  <c r="I2931" i="16"/>
  <c r="I1869" i="16"/>
  <c r="I1215" i="16"/>
  <c r="I1607" i="16"/>
  <c r="I2151" i="16"/>
  <c r="I2611" i="16"/>
  <c r="I1352" i="16"/>
  <c r="I1835" i="16"/>
  <c r="I2241" i="16"/>
  <c r="I241" i="16"/>
  <c r="I529" i="16"/>
  <c r="I913" i="16"/>
  <c r="I1265" i="16"/>
  <c r="I1561" i="16"/>
  <c r="I2051" i="16"/>
  <c r="I2572" i="16"/>
  <c r="I2375" i="16"/>
  <c r="I2755" i="16"/>
  <c r="I2909" i="16"/>
  <c r="I1855" i="16"/>
  <c r="I2680" i="16"/>
  <c r="I2505" i="16"/>
  <c r="I653" i="16"/>
  <c r="I1331" i="16"/>
  <c r="I2227" i="16"/>
  <c r="I556" i="16"/>
  <c r="I565" i="16"/>
  <c r="I543" i="16"/>
  <c r="I810" i="16"/>
  <c r="I1433" i="16"/>
  <c r="I2455" i="16"/>
  <c r="I2391" i="16"/>
  <c r="I705" i="16"/>
  <c r="I749" i="16"/>
  <c r="I2640" i="16"/>
  <c r="I2173" i="16"/>
  <c r="I1499" i="16"/>
  <c r="I1099" i="16"/>
  <c r="I2197" i="16"/>
  <c r="I2805" i="16"/>
  <c r="I2246" i="16"/>
  <c r="I1262" i="16"/>
  <c r="I2685" i="16"/>
  <c r="H1619" i="16"/>
  <c r="I1368" i="16"/>
  <c r="I601" i="16"/>
  <c r="I2343" i="16"/>
  <c r="I1010" i="16"/>
  <c r="B776" i="16"/>
  <c r="C776" i="16" s="1"/>
  <c r="J776" i="16" s="1"/>
  <c r="I1113" i="16"/>
  <c r="I1116" i="16"/>
  <c r="I1636" i="16"/>
  <c r="G1639" i="16"/>
  <c r="D356" i="16"/>
  <c r="I924" i="16"/>
  <c r="I942" i="16"/>
  <c r="D1436" i="16"/>
  <c r="D2608" i="16"/>
  <c r="I145" i="16"/>
  <c r="I149" i="16"/>
  <c r="I156" i="16"/>
  <c r="I727" i="16"/>
  <c r="I1200" i="16"/>
  <c r="B1804" i="16"/>
  <c r="C1804" i="16" s="1"/>
  <c r="J1804" i="16" s="1"/>
  <c r="D1878" i="16"/>
  <c r="I2244" i="16"/>
  <c r="I2248" i="16"/>
  <c r="D2503" i="16"/>
  <c r="I2517" i="16"/>
  <c r="I2934" i="16"/>
  <c r="I470" i="16"/>
  <c r="G485" i="16"/>
  <c r="I534" i="16"/>
  <c r="G630" i="16"/>
  <c r="D630" i="16"/>
  <c r="B671" i="16"/>
  <c r="C671" i="16" s="1"/>
  <c r="J671" i="16" s="1"/>
  <c r="I699" i="16"/>
  <c r="I1026" i="16"/>
  <c r="B1313" i="16"/>
  <c r="C1313" i="16" s="1"/>
  <c r="J1313" i="16" s="1"/>
  <c r="G1317" i="16"/>
  <c r="G1477" i="16"/>
  <c r="B1487" i="16"/>
  <c r="C1487" i="16" s="1"/>
  <c r="J1487" i="16" s="1"/>
  <c r="I1574" i="16"/>
  <c r="G1604" i="16"/>
  <c r="I1615" i="16"/>
  <c r="B1767" i="16"/>
  <c r="C1767" i="16" s="1"/>
  <c r="J1767" i="16" s="1"/>
  <c r="B1881" i="16"/>
  <c r="C1881" i="16" s="1"/>
  <c r="J1881" i="16" s="1"/>
  <c r="I2000" i="16"/>
  <c r="I2121" i="16"/>
  <c r="H2125" i="16"/>
  <c r="I2655" i="16"/>
  <c r="B2695" i="16"/>
  <c r="C2695" i="16" s="1"/>
  <c r="J2695" i="16" s="1"/>
  <c r="I2735" i="16"/>
  <c r="E2738" i="16"/>
  <c r="B2738" i="16"/>
  <c r="C2738" i="16" s="1"/>
  <c r="J2738" i="16" s="1"/>
  <c r="I2753" i="16"/>
  <c r="B2836" i="16"/>
  <c r="C2836" i="16" s="1"/>
  <c r="J2836" i="16" s="1"/>
  <c r="G2843" i="16"/>
  <c r="I2943" i="16"/>
  <c r="H1958" i="16"/>
  <c r="I2630" i="16"/>
  <c r="G1343" i="16"/>
  <c r="D2509" i="16"/>
  <c r="D2979" i="16"/>
  <c r="I1055" i="16"/>
  <c r="I1566" i="16"/>
  <c r="G1874" i="16"/>
  <c r="I1967" i="16"/>
  <c r="I2876" i="16"/>
  <c r="I2880" i="16"/>
  <c r="I1233" i="16"/>
  <c r="I2357" i="16"/>
  <c r="G2823" i="16"/>
  <c r="I1692" i="16"/>
  <c r="I2506" i="16"/>
  <c r="B273" i="16"/>
  <c r="I540" i="16"/>
  <c r="G721" i="16"/>
  <c r="I773" i="16"/>
  <c r="I785" i="16"/>
  <c r="G711" i="16"/>
  <c r="I743" i="16"/>
  <c r="I827" i="16"/>
  <c r="I1211" i="16"/>
  <c r="I1223" i="16"/>
  <c r="B2551" i="16"/>
  <c r="C2551" i="16" s="1"/>
  <c r="J2551" i="16" s="1"/>
  <c r="I2882" i="16"/>
  <c r="B280" i="16"/>
  <c r="C280" i="16" s="1"/>
  <c r="J280" i="16" s="1"/>
  <c r="G1466" i="16"/>
  <c r="I1490" i="16"/>
  <c r="I955" i="16"/>
  <c r="D237" i="16"/>
  <c r="I249" i="16"/>
  <c r="D485" i="16"/>
  <c r="I21" i="16"/>
  <c r="D677" i="16"/>
  <c r="B919" i="16"/>
  <c r="G1135" i="16"/>
  <c r="F2835" i="16"/>
  <c r="L1824" i="16"/>
  <c r="H2513" i="16"/>
  <c r="F1987" i="16"/>
  <c r="L1959" i="16"/>
  <c r="L159" i="16"/>
  <c r="L2377" i="16"/>
  <c r="H74" i="16"/>
  <c r="H2946" i="16"/>
  <c r="I1140" i="16"/>
  <c r="I318" i="16"/>
  <c r="I1922" i="16"/>
  <c r="I437" i="16"/>
  <c r="I986" i="16"/>
  <c r="I1956" i="16"/>
  <c r="I160" i="16"/>
  <c r="I970" i="16"/>
  <c r="I2721" i="16"/>
  <c r="I476" i="16"/>
  <c r="I1094" i="16"/>
  <c r="I2071" i="16"/>
  <c r="I2838" i="16"/>
  <c r="I446" i="16"/>
  <c r="G811" i="16"/>
  <c r="G398" i="16"/>
  <c r="G525" i="16"/>
  <c r="G172" i="16"/>
  <c r="B1629" i="16"/>
  <c r="C1629" i="16" s="1"/>
  <c r="J1629" i="16" s="1"/>
  <c r="B2970" i="16"/>
  <c r="C2970" i="16" s="1"/>
  <c r="J2970" i="16" s="1"/>
  <c r="B2858" i="16"/>
  <c r="C2858" i="16" s="1"/>
  <c r="J2858" i="16" s="1"/>
  <c r="B2950" i="16"/>
  <c r="C2950" i="16" s="1"/>
  <c r="J2950" i="16" s="1"/>
  <c r="D1646" i="16"/>
  <c r="B1330" i="16"/>
  <c r="C1330" i="16" s="1"/>
  <c r="J1330" i="16" s="1"/>
  <c r="B1646" i="16"/>
  <c r="C1646" i="16" s="1"/>
  <c r="J1646" i="16" s="1"/>
  <c r="D1706" i="16"/>
  <c r="D1802" i="16"/>
  <c r="G1861" i="16"/>
  <c r="G1773" i="16"/>
  <c r="G2709" i="16"/>
  <c r="G2557" i="16"/>
  <c r="D2549" i="16"/>
  <c r="T8" i="15"/>
  <c r="D1636" i="16"/>
  <c r="D755" i="16"/>
  <c r="D1861" i="16"/>
  <c r="D613" i="16"/>
  <c r="D1819" i="16"/>
  <c r="D2235" i="16"/>
  <c r="D169" i="16"/>
  <c r="D1631" i="16"/>
  <c r="G2172" i="16"/>
  <c r="L2551" i="16"/>
  <c r="F2551" i="16"/>
  <c r="B2999" i="16"/>
  <c r="C2999" i="16" s="1"/>
  <c r="J2999" i="16" s="1"/>
  <c r="G2908" i="16"/>
  <c r="D2889" i="16"/>
  <c r="D2771" i="16"/>
  <c r="D2634" i="16"/>
  <c r="D2561" i="16"/>
  <c r="D2547" i="16"/>
  <c r="G2526" i="16"/>
  <c r="G2163" i="16"/>
  <c r="G2006" i="16"/>
  <c r="D2006" i="16"/>
  <c r="G1961" i="16"/>
  <c r="G1850" i="16"/>
  <c r="G1840" i="16"/>
  <c r="D1765" i="16"/>
  <c r="G1614" i="16"/>
  <c r="G1573" i="16"/>
  <c r="G1536" i="16"/>
  <c r="G1034" i="16"/>
  <c r="B954" i="16"/>
  <c r="C954" i="16" s="1"/>
  <c r="J954" i="16" s="1"/>
  <c r="D663" i="16"/>
  <c r="D561" i="16"/>
  <c r="D345" i="16"/>
  <c r="D113" i="16"/>
  <c r="G105" i="16"/>
  <c r="F7" i="28"/>
  <c r="L7" i="28"/>
  <c r="I8" i="28"/>
  <c r="I12" i="28"/>
  <c r="F15" i="28"/>
  <c r="L15" i="28"/>
  <c r="I16" i="28"/>
  <c r="F19" i="28"/>
  <c r="L19" i="28"/>
  <c r="I20" i="28"/>
  <c r="F23" i="28"/>
  <c r="L23" i="28"/>
  <c r="I24" i="28"/>
  <c r="F27" i="28"/>
  <c r="L27" i="28"/>
  <c r="I28" i="28"/>
  <c r="L31" i="28"/>
  <c r="I32" i="28"/>
  <c r="F35" i="28"/>
  <c r="L35" i="28"/>
  <c r="I36" i="28"/>
  <c r="F39" i="28"/>
  <c r="L39" i="28"/>
  <c r="I40" i="28"/>
  <c r="I44" i="28"/>
  <c r="F47" i="28"/>
  <c r="L47" i="28"/>
  <c r="I48" i="28"/>
  <c r="F51" i="28"/>
  <c r="L51" i="28"/>
  <c r="I52" i="28"/>
  <c r="F55" i="28"/>
  <c r="L55" i="28"/>
  <c r="I56" i="28"/>
  <c r="F59" i="28"/>
  <c r="L59" i="28"/>
  <c r="I60" i="28"/>
  <c r="F63" i="28"/>
  <c r="L63" i="28"/>
  <c r="I64" i="28"/>
  <c r="F67" i="28"/>
  <c r="L67" i="28"/>
  <c r="I68" i="28"/>
  <c r="F71" i="28"/>
  <c r="L71" i="28"/>
  <c r="I72" i="28"/>
  <c r="F75" i="28"/>
  <c r="L75" i="28"/>
  <c r="I76" i="28"/>
  <c r="F79" i="28"/>
  <c r="L79" i="28"/>
  <c r="I80" i="28"/>
  <c r="F83" i="28"/>
  <c r="L83" i="28"/>
  <c r="F87" i="28"/>
  <c r="L87" i="28"/>
  <c r="I88" i="28"/>
  <c r="F91" i="28"/>
  <c r="L91" i="28"/>
  <c r="F95" i="28"/>
  <c r="L95" i="28"/>
  <c r="I96" i="28"/>
  <c r="F99" i="28"/>
  <c r="L99" i="28"/>
  <c r="I100" i="28"/>
  <c r="F103" i="28"/>
  <c r="L103" i="28"/>
  <c r="I104" i="28"/>
  <c r="I108" i="28"/>
  <c r="F111" i="28"/>
  <c r="L111" i="28"/>
  <c r="I112" i="28"/>
  <c r="F115" i="28"/>
  <c r="L115" i="28"/>
  <c r="I116" i="28"/>
  <c r="F119" i="28"/>
  <c r="L119" i="28"/>
  <c r="I120" i="28"/>
  <c r="F123" i="28"/>
  <c r="I124" i="28"/>
  <c r="F127" i="28"/>
  <c r="L127" i="28"/>
  <c r="I128" i="28"/>
  <c r="F131" i="28"/>
  <c r="L131" i="28"/>
  <c r="I132" i="28"/>
  <c r="F135" i="28"/>
  <c r="L135" i="28"/>
  <c r="I136" i="28"/>
  <c r="F139" i="28"/>
  <c r="L139" i="28"/>
  <c r="I140" i="28"/>
  <c r="I1400" i="16"/>
  <c r="H2085" i="16"/>
  <c r="H240" i="16"/>
  <c r="H472" i="16"/>
  <c r="H554" i="16"/>
  <c r="H743" i="16"/>
  <c r="H1359" i="16"/>
  <c r="H2567" i="16"/>
  <c r="H2050" i="16"/>
  <c r="H982" i="16"/>
  <c r="H437" i="16"/>
  <c r="H2523" i="16"/>
  <c r="H2406" i="16"/>
  <c r="H2323" i="16"/>
  <c r="H2779" i="16"/>
  <c r="H917" i="16"/>
  <c r="H1284" i="16"/>
  <c r="H1042" i="16"/>
  <c r="H2747" i="16"/>
  <c r="H1251" i="16"/>
  <c r="H1785" i="16"/>
  <c r="H1612" i="16"/>
  <c r="H1353" i="16"/>
  <c r="H1927" i="16"/>
  <c r="H1585" i="16"/>
  <c r="H970" i="16"/>
  <c r="H1270" i="16"/>
  <c r="H1361" i="16"/>
  <c r="H1309" i="16"/>
  <c r="H1377" i="16"/>
  <c r="H1861" i="16"/>
  <c r="H1801" i="16"/>
  <c r="H288" i="16"/>
  <c r="H1259" i="16"/>
  <c r="H2177" i="16"/>
  <c r="H2091" i="16"/>
  <c r="H449" i="16"/>
  <c r="H2632" i="16"/>
  <c r="H856" i="16"/>
  <c r="H1392" i="16"/>
  <c r="H1509" i="16"/>
  <c r="H674" i="16"/>
  <c r="H1519" i="16"/>
  <c r="H129" i="16"/>
  <c r="H2016" i="16"/>
  <c r="H292" i="16"/>
  <c r="H2990" i="16"/>
  <c r="H1128" i="16"/>
  <c r="H955" i="16"/>
  <c r="H1825" i="16"/>
  <c r="H805" i="16"/>
  <c r="H1889" i="16"/>
  <c r="H368" i="16"/>
  <c r="L70" i="16"/>
  <c r="C615" i="16"/>
  <c r="J615" i="16" s="1"/>
  <c r="H1375" i="16"/>
  <c r="H788" i="16"/>
  <c r="H2004" i="16"/>
  <c r="H2034" i="16"/>
  <c r="H2107" i="16"/>
  <c r="H3000" i="16"/>
  <c r="H1826" i="16"/>
  <c r="H2000" i="16"/>
  <c r="H976" i="16"/>
  <c r="H630" i="16"/>
  <c r="H2158" i="16"/>
  <c r="H2911" i="16"/>
  <c r="H2978" i="16"/>
  <c r="H735" i="16"/>
  <c r="H2920" i="16"/>
  <c r="H850" i="16"/>
  <c r="H834" i="16"/>
  <c r="H967" i="16"/>
  <c r="H1653" i="16"/>
  <c r="H802" i="16"/>
  <c r="H2318" i="16"/>
  <c r="H2417" i="16"/>
  <c r="H2875" i="16"/>
  <c r="H2566" i="16"/>
  <c r="H272" i="16"/>
  <c r="H2268" i="16"/>
  <c r="H693" i="16"/>
  <c r="H1723" i="16"/>
  <c r="H2600" i="16"/>
  <c r="H1760" i="16"/>
  <c r="H2681" i="16"/>
  <c r="H778" i="16"/>
  <c r="H2298" i="16"/>
  <c r="H2699" i="16"/>
  <c r="H1584" i="16"/>
  <c r="H256" i="16"/>
  <c r="H486" i="16"/>
  <c r="H2291" i="16"/>
  <c r="H2749" i="16"/>
  <c r="H2871" i="16"/>
  <c r="H2899" i="16"/>
  <c r="H593" i="16"/>
  <c r="H700" i="16"/>
  <c r="H1471" i="16"/>
  <c r="H1525" i="16"/>
  <c r="H2104" i="16"/>
  <c r="H165" i="16"/>
  <c r="H624" i="16"/>
  <c r="H1651" i="16"/>
  <c r="H1683" i="16"/>
  <c r="H2214" i="16"/>
  <c r="H1225" i="16"/>
  <c r="H2096" i="16"/>
  <c r="H1357" i="16"/>
  <c r="H2578" i="16"/>
  <c r="H2283" i="16"/>
  <c r="H169" i="16"/>
  <c r="H696" i="16"/>
  <c r="H1613" i="16"/>
  <c r="H2075" i="16"/>
  <c r="H1506" i="16"/>
  <c r="H569" i="16"/>
  <c r="H877" i="16"/>
  <c r="H1467" i="16"/>
  <c r="H2151" i="16"/>
  <c r="H1206" i="16"/>
  <c r="H1463" i="16"/>
  <c r="H310" i="16"/>
  <c r="H1324" i="16"/>
  <c r="H2780" i="16"/>
  <c r="H404" i="16"/>
  <c r="H605" i="16"/>
  <c r="H930" i="16"/>
  <c r="H538" i="16"/>
  <c r="H1292" i="16"/>
  <c r="H1816" i="16"/>
  <c r="H2152" i="16"/>
  <c r="H934" i="16"/>
  <c r="H380" i="16"/>
  <c r="H362" i="16"/>
  <c r="H697" i="16"/>
  <c r="H2077" i="16"/>
  <c r="H2375" i="16"/>
  <c r="H1336" i="16"/>
  <c r="H2559" i="16"/>
  <c r="H2953" i="16"/>
  <c r="H1925" i="16"/>
  <c r="H649" i="16"/>
  <c r="H440" i="16"/>
  <c r="H1796" i="16"/>
  <c r="H2524" i="16"/>
  <c r="H1611" i="16"/>
  <c r="H2388" i="16"/>
  <c r="H448" i="16"/>
  <c r="H468" i="16"/>
  <c r="H2255" i="16"/>
  <c r="H2491" i="16"/>
  <c r="H2650" i="16"/>
  <c r="H2908" i="16"/>
  <c r="H1579" i="16"/>
  <c r="H1898" i="16"/>
  <c r="H2686" i="16"/>
  <c r="H2821" i="16"/>
  <c r="H1074" i="16"/>
  <c r="H2428" i="16"/>
  <c r="H2073" i="16"/>
  <c r="H2299" i="16"/>
  <c r="H1022" i="16"/>
  <c r="H1395" i="16"/>
  <c r="H2156" i="16"/>
  <c r="H1029" i="16"/>
  <c r="H893" i="16"/>
  <c r="H1997" i="16"/>
  <c r="H273" i="16"/>
  <c r="H2863" i="16"/>
  <c r="H1622" i="16"/>
  <c r="H1101" i="16"/>
  <c r="H1969" i="16"/>
  <c r="H913" i="16"/>
  <c r="H1367" i="16"/>
  <c r="H1682" i="16"/>
  <c r="H1993" i="16"/>
  <c r="H719" i="16"/>
  <c r="H1228" i="16"/>
  <c r="H1283" i="16"/>
  <c r="H1550" i="16"/>
  <c r="H1216" i="16"/>
  <c r="H1340" i="16"/>
  <c r="H1006" i="16"/>
  <c r="H2685" i="16"/>
  <c r="H838" i="16"/>
  <c r="H1189" i="16"/>
  <c r="H2674" i="16"/>
  <c r="H953" i="16"/>
  <c r="H298" i="16"/>
  <c r="H2164" i="16"/>
  <c r="H216" i="16"/>
  <c r="H1363" i="16"/>
  <c r="H588" i="16"/>
  <c r="H1121" i="16"/>
  <c r="H1533" i="16"/>
  <c r="H2708" i="16"/>
  <c r="H765" i="16"/>
  <c r="H1217" i="16"/>
  <c r="H2707" i="16"/>
  <c r="H2984" i="16"/>
  <c r="H2887" i="16"/>
  <c r="H13" i="16"/>
  <c r="H2350" i="16"/>
  <c r="H441" i="16"/>
  <c r="H559" i="16"/>
  <c r="H995" i="16"/>
  <c r="H898" i="16"/>
  <c r="H354" i="16"/>
  <c r="H2959" i="16"/>
  <c r="H1227" i="16"/>
  <c r="H1899" i="16"/>
  <c r="H2998" i="16"/>
  <c r="H297" i="16"/>
  <c r="H462" i="16"/>
  <c r="H270" i="16"/>
  <c r="H1313" i="16"/>
  <c r="H1437" i="16"/>
  <c r="H1833" i="16"/>
  <c r="H250" i="16"/>
  <c r="H1748" i="16"/>
  <c r="H613" i="16"/>
  <c r="H648" i="16"/>
  <c r="H1609" i="16"/>
  <c r="H895" i="16"/>
  <c r="H2068" i="16"/>
  <c r="H737" i="16"/>
  <c r="H453" i="16"/>
  <c r="H1884" i="16"/>
  <c r="H2814" i="16"/>
  <c r="H2312" i="16"/>
  <c r="H745" i="16"/>
  <c r="H1355" i="16"/>
  <c r="H1658" i="16"/>
  <c r="H2827" i="16"/>
  <c r="H2546" i="16"/>
  <c r="H1099" i="16"/>
  <c r="H1876" i="16"/>
  <c r="H525" i="16"/>
  <c r="H1013" i="16"/>
  <c r="H1902" i="16"/>
  <c r="H498" i="16"/>
  <c r="H892" i="16"/>
  <c r="H1512" i="16"/>
  <c r="H2006" i="16"/>
  <c r="H234" i="16"/>
  <c r="H889" i="16"/>
  <c r="H965" i="16"/>
  <c r="H1729" i="16"/>
  <c r="H1453" i="16"/>
  <c r="H1504" i="16"/>
  <c r="H2292" i="16"/>
  <c r="H1431" i="16"/>
  <c r="H2861" i="16"/>
  <c r="H1200" i="16"/>
  <c r="H1680" i="16"/>
  <c r="H1256" i="16"/>
  <c r="H1438" i="16"/>
  <c r="H510" i="16"/>
  <c r="H1867" i="16"/>
  <c r="H2482" i="16"/>
  <c r="H2238" i="16"/>
  <c r="H2309" i="16"/>
  <c r="H2787" i="16"/>
  <c r="H1670" i="16"/>
  <c r="H1047" i="16"/>
  <c r="H2001" i="16"/>
  <c r="I1754" i="16"/>
  <c r="I2913" i="16"/>
  <c r="I2932" i="16"/>
  <c r="I2741" i="16"/>
  <c r="I2877" i="16"/>
  <c r="H1587" i="16"/>
  <c r="I1520" i="16"/>
  <c r="H2637" i="16"/>
  <c r="I70" i="16"/>
  <c r="I309" i="16"/>
  <c r="I583" i="16"/>
  <c r="I695" i="16"/>
  <c r="I698" i="16"/>
  <c r="I707" i="16"/>
  <c r="F1107" i="16"/>
  <c r="H66" i="16"/>
  <c r="H233" i="16"/>
  <c r="H112" i="16"/>
  <c r="H1457" i="16"/>
  <c r="H164" i="16"/>
  <c r="H2030" i="16"/>
  <c r="H2123" i="16"/>
  <c r="H2956" i="16"/>
  <c r="H1835" i="16"/>
  <c r="H2070" i="16"/>
  <c r="H2054" i="16"/>
  <c r="H2053" i="16"/>
  <c r="H2944" i="16"/>
  <c r="H2041" i="16"/>
  <c r="H2046" i="16"/>
  <c r="H2115" i="16"/>
  <c r="H1846" i="16"/>
  <c r="H1839" i="16"/>
  <c r="H2119" i="16"/>
  <c r="H2174" i="16"/>
  <c r="H2971" i="16"/>
  <c r="H2131" i="16"/>
  <c r="H810" i="16"/>
  <c r="H1447" i="16"/>
  <c r="H2082" i="16"/>
  <c r="H2193" i="16"/>
  <c r="H1831" i="16"/>
  <c r="H1996" i="16"/>
  <c r="H2150" i="16"/>
  <c r="H2917" i="16"/>
  <c r="H1863" i="16"/>
  <c r="H2154" i="16"/>
  <c r="H761" i="16"/>
  <c r="H1193" i="16"/>
  <c r="H490" i="16"/>
  <c r="H505" i="16"/>
  <c r="H1429" i="16"/>
  <c r="H2386" i="16"/>
  <c r="H2714" i="16"/>
  <c r="H2745" i="16"/>
  <c r="H1739" i="16"/>
  <c r="H408" i="16"/>
  <c r="H1424" i="16"/>
  <c r="H794" i="16"/>
  <c r="H2306" i="16"/>
  <c r="H2393" i="16"/>
  <c r="H2421" i="16"/>
  <c r="H2706" i="16"/>
  <c r="H2867" i="16"/>
  <c r="H2528" i="16"/>
  <c r="H326" i="16"/>
  <c r="H377" i="16"/>
  <c r="H2343" i="16"/>
  <c r="H2362" i="16"/>
  <c r="H2437" i="16"/>
  <c r="H2543" i="16"/>
  <c r="H2847" i="16"/>
  <c r="H2859" i="16"/>
  <c r="H264" i="16"/>
  <c r="H2851" i="16"/>
  <c r="H2903" i="16"/>
  <c r="H293" i="16"/>
  <c r="H782" i="16"/>
  <c r="H2310" i="16"/>
  <c r="H2339" i="16"/>
  <c r="H2405" i="16"/>
  <c r="H2453" i="16"/>
  <c r="H2469" i="16"/>
  <c r="H2673" i="16"/>
  <c r="H2335" i="16"/>
  <c r="H1727" i="16"/>
  <c r="H1487" i="16"/>
  <c r="H1738" i="16"/>
  <c r="H2147" i="16"/>
  <c r="H1452" i="16"/>
  <c r="H1667" i="16"/>
  <c r="H2108" i="16"/>
  <c r="H1475" i="16"/>
  <c r="H1495" i="16"/>
  <c r="H1710" i="16"/>
  <c r="H1218" i="16"/>
  <c r="H428" i="16"/>
  <c r="H2120" i="16"/>
  <c r="H573" i="16"/>
  <c r="H716" i="16"/>
  <c r="H1257" i="16"/>
  <c r="H1308" i="16"/>
  <c r="H1518" i="16"/>
  <c r="H21" i="16"/>
  <c r="H1112" i="16"/>
  <c r="H1617" i="16"/>
  <c r="H2040" i="16"/>
  <c r="H616" i="16"/>
  <c r="H660" i="16"/>
  <c r="H2089" i="16"/>
  <c r="H1194" i="16"/>
  <c r="H1341" i="16"/>
  <c r="H636" i="16"/>
  <c r="H1695" i="16"/>
  <c r="H17" i="16"/>
  <c r="H1510" i="16"/>
  <c r="H2182" i="16"/>
  <c r="H376" i="16"/>
  <c r="H886" i="16"/>
  <c r="H617" i="16"/>
  <c r="H938" i="16"/>
  <c r="H2689" i="16"/>
  <c r="H2411" i="16"/>
  <c r="H673" i="16"/>
  <c r="H2387" i="16"/>
  <c r="H527" i="16"/>
  <c r="H2276" i="16"/>
  <c r="H1962" i="16"/>
  <c r="H1031" i="16"/>
  <c r="H701" i="16"/>
  <c r="H910" i="16"/>
  <c r="H2732" i="16"/>
  <c r="H523" i="16"/>
  <c r="H2284" i="16"/>
  <c r="H388" i="16"/>
  <c r="H942" i="16"/>
  <c r="H2419" i="16"/>
  <c r="H2748" i="16"/>
  <c r="H890" i="16"/>
  <c r="H1344" i="16"/>
  <c r="H485" i="16"/>
  <c r="H1070" i="16"/>
  <c r="H289" i="16"/>
  <c r="H725" i="16"/>
  <c r="H926" i="16"/>
  <c r="H2415" i="16"/>
  <c r="H2395" i="16"/>
  <c r="H396" i="16"/>
  <c r="H645" i="16"/>
  <c r="H813" i="16"/>
  <c r="H2760" i="16"/>
  <c r="H1556" i="16"/>
  <c r="H2176" i="16"/>
  <c r="H519" i="16"/>
  <c r="H2379" i="16"/>
  <c r="H488" i="16"/>
  <c r="H1901" i="16"/>
  <c r="H2184" i="16"/>
  <c r="H2247" i="16"/>
  <c r="H2531" i="16"/>
  <c r="H2852" i="16"/>
  <c r="H1146" i="16"/>
  <c r="H2412" i="16"/>
  <c r="H2607" i="16"/>
  <c r="H2921" i="16"/>
  <c r="H2965" i="16"/>
  <c r="H2865" i="16"/>
  <c r="H1106" i="16"/>
  <c r="H1150" i="16"/>
  <c r="H1707" i="16"/>
  <c r="H1966" i="16"/>
  <c r="H2340" i="16"/>
  <c r="H1404" i="16"/>
  <c r="H2014" i="16"/>
  <c r="H1023" i="16"/>
  <c r="H513" i="16"/>
  <c r="H1687" i="16"/>
  <c r="H484" i="16"/>
  <c r="H1571" i="16"/>
  <c r="H1942" i="16"/>
  <c r="H2832" i="16"/>
  <c r="H456" i="16"/>
  <c r="H2220" i="16"/>
  <c r="H244" i="16"/>
  <c r="H1711" i="16"/>
  <c r="H2997" i="16"/>
  <c r="H2610" i="16"/>
  <c r="H2010" i="16"/>
  <c r="H618" i="16"/>
  <c r="H644" i="16"/>
  <c r="H2100" i="16"/>
  <c r="H2659" i="16"/>
  <c r="H464" i="16"/>
  <c r="H2507" i="16"/>
  <c r="H2836" i="16"/>
  <c r="H1268" i="16"/>
  <c r="H1719" i="16"/>
  <c r="H2785" i="16"/>
  <c r="H2833" i="16"/>
  <c r="H1162" i="16"/>
  <c r="H1360" i="16"/>
  <c r="H2682" i="16"/>
  <c r="H2515" i="16"/>
  <c r="H1118" i="16"/>
  <c r="H1847" i="16"/>
  <c r="H1391" i="16"/>
  <c r="H1188" i="16"/>
  <c r="H496" i="16"/>
  <c r="H560" i="16"/>
  <c r="H603" i="16"/>
  <c r="H1513" i="16"/>
  <c r="H1594" i="16"/>
  <c r="H1517" i="16"/>
  <c r="H2066" i="16"/>
  <c r="H1058" i="16"/>
  <c r="H587" i="16"/>
  <c r="H261" i="16"/>
  <c r="H429" i="16"/>
  <c r="H990" i="16"/>
  <c r="H1005" i="16"/>
  <c r="H1574" i="16"/>
  <c r="H2172" i="16"/>
  <c r="H1352" i="16"/>
  <c r="H2520" i="16"/>
  <c r="H1538" i="16"/>
  <c r="H1922" i="16"/>
  <c r="H1137" i="16"/>
  <c r="H803" i="16"/>
  <c r="H1590" i="16"/>
  <c r="H1787" i="16"/>
  <c r="H330" i="16"/>
  <c r="H1263" i="16"/>
  <c r="H1494" i="16"/>
  <c r="H1126" i="16"/>
  <c r="H2804" i="16"/>
  <c r="H767" i="16"/>
  <c r="H394" i="16"/>
  <c r="H925" i="16"/>
  <c r="H2883" i="16"/>
  <c r="H2504" i="16"/>
  <c r="H1930" i="16"/>
  <c r="H2188" i="16"/>
  <c r="H1319" i="16"/>
  <c r="H2160" i="16"/>
  <c r="H130" i="16"/>
  <c r="H477" i="16"/>
  <c r="H1702" i="16"/>
  <c r="H1994" i="16"/>
  <c r="H675" i="16"/>
  <c r="H1606" i="16"/>
  <c r="H2327" i="16"/>
  <c r="H2669" i="16"/>
  <c r="H1633" i="16"/>
  <c r="H1425" i="16"/>
  <c r="H2212" i="16"/>
  <c r="H1235" i="16"/>
  <c r="H499" i="16"/>
  <c r="H2771" i="16"/>
  <c r="H724" i="16"/>
  <c r="H1224" i="16"/>
  <c r="H1514" i="16"/>
  <c r="H2765" i="16"/>
  <c r="H750" i="16"/>
  <c r="H2815" i="16"/>
  <c r="H1033" i="16"/>
  <c r="H1855" i="16"/>
  <c r="H42" i="16"/>
  <c r="H690" i="16"/>
  <c r="H1246" i="16"/>
  <c r="H1604" i="16"/>
  <c r="H2019" i="16"/>
  <c r="H2601" i="16"/>
  <c r="H2242" i="16"/>
  <c r="H2989" i="16"/>
  <c r="H927" i="16"/>
  <c r="H2740" i="16"/>
  <c r="H1393" i="16"/>
  <c r="H1331" i="16"/>
  <c r="H695" i="16"/>
  <c r="H1369" i="16"/>
  <c r="H1592" i="16"/>
  <c r="H1951" i="16"/>
  <c r="H903" i="16"/>
  <c r="H1159" i="16"/>
  <c r="H1549" i="16"/>
  <c r="H2630" i="16"/>
  <c r="H1381" i="16"/>
  <c r="H1576" i="16"/>
  <c r="H557" i="16"/>
  <c r="H1777" i="16"/>
  <c r="H422" i="16"/>
  <c r="H405" i="16"/>
  <c r="H1182" i="16"/>
  <c r="H1943" i="16"/>
  <c r="H2426" i="16"/>
  <c r="H915" i="16"/>
  <c r="H1247" i="16"/>
  <c r="H1904" i="16"/>
  <c r="H1573" i="16"/>
  <c r="H871" i="16"/>
  <c r="H545" i="16"/>
  <c r="H2588" i="16"/>
  <c r="H1886" i="16"/>
  <c r="H575" i="16"/>
  <c r="H361" i="16"/>
  <c r="H2443" i="16"/>
  <c r="H1754" i="16"/>
  <c r="H1493" i="16"/>
  <c r="H567" i="16"/>
  <c r="H2848" i="16"/>
  <c r="H503" i="16"/>
  <c r="H2020" i="16"/>
  <c r="H2526" i="16"/>
  <c r="H1733" i="16"/>
  <c r="H2076" i="16"/>
  <c r="H741" i="16"/>
  <c r="H1932" i="16"/>
  <c r="H1411" i="16"/>
  <c r="H2786" i="16"/>
  <c r="H558" i="16"/>
  <c r="H2414" i="16"/>
  <c r="H937" i="16"/>
  <c r="H1819" i="16"/>
  <c r="H1127" i="16"/>
  <c r="H1836" i="16"/>
  <c r="H1563" i="16"/>
  <c r="H2980" i="16"/>
  <c r="H471" i="16"/>
  <c r="H1661" i="16"/>
  <c r="H1180" i="16"/>
  <c r="H1921" i="16"/>
  <c r="H2909" i="16"/>
  <c r="H1231" i="16"/>
  <c r="H1055" i="16"/>
  <c r="H686" i="16"/>
  <c r="H2617" i="16"/>
  <c r="H1545" i="16"/>
  <c r="H848" i="16"/>
  <c r="H2304" i="16"/>
  <c r="H872" i="16"/>
  <c r="H992" i="16"/>
  <c r="H2372" i="16"/>
  <c r="H1098" i="16"/>
  <c r="H714" i="16"/>
  <c r="H2983" i="16"/>
  <c r="H1731" i="16"/>
  <c r="H2136" i="16"/>
  <c r="H896" i="16"/>
  <c r="H849" i="16"/>
  <c r="H278" i="16"/>
  <c r="H1321" i="16"/>
  <c r="H337" i="16"/>
  <c r="H1460" i="16"/>
  <c r="H1032" i="16"/>
  <c r="H113" i="16"/>
  <c r="H506" i="16"/>
  <c r="H1175" i="16"/>
  <c r="H1287" i="16"/>
  <c r="H1524" i="16"/>
  <c r="H880" i="16"/>
  <c r="H2717" i="16"/>
  <c r="H266" i="16"/>
  <c r="H2723" i="16"/>
  <c r="H185" i="16"/>
  <c r="H2458" i="16"/>
  <c r="H2970" i="16"/>
  <c r="H1498" i="16"/>
  <c r="H2105" i="16"/>
  <c r="H1915" i="16"/>
  <c r="H2805" i="16"/>
  <c r="H826" i="16"/>
  <c r="H1315" i="16"/>
  <c r="H8" i="16"/>
  <c r="I126" i="16"/>
  <c r="I472" i="16"/>
  <c r="I854" i="16"/>
  <c r="I978" i="16"/>
  <c r="I926" i="16"/>
  <c r="I2518" i="16"/>
  <c r="I2322" i="16"/>
  <c r="I1515" i="16"/>
  <c r="I2220" i="16"/>
  <c r="I2955" i="16"/>
  <c r="I2986" i="16"/>
  <c r="I2995" i="16"/>
  <c r="I2791" i="16"/>
  <c r="H1793" i="16"/>
  <c r="I2080" i="16"/>
  <c r="I2311" i="16"/>
  <c r="H1482" i="16"/>
  <c r="I1736" i="16"/>
  <c r="I704" i="16"/>
  <c r="I1541" i="16"/>
  <c r="I1175" i="16"/>
  <c r="I542" i="16"/>
  <c r="H2218" i="16"/>
  <c r="I1475" i="16"/>
  <c r="I2456" i="16"/>
  <c r="I1632" i="16"/>
  <c r="H977" i="16"/>
  <c r="H1520" i="16"/>
  <c r="I344" i="16"/>
  <c r="I364" i="16"/>
  <c r="I513" i="16"/>
  <c r="I568" i="16"/>
  <c r="I655" i="16"/>
  <c r="I748" i="16"/>
  <c r="I763" i="16"/>
  <c r="I771" i="16"/>
  <c r="H820" i="16"/>
  <c r="H846" i="16"/>
  <c r="I849" i="16"/>
  <c r="I855" i="16"/>
  <c r="I936" i="16"/>
  <c r="I965" i="16"/>
  <c r="H1049" i="16"/>
  <c r="I1191" i="16"/>
  <c r="H1267" i="16"/>
  <c r="I1280" i="16"/>
  <c r="I1315" i="16"/>
  <c r="I1323" i="16"/>
  <c r="H1508" i="16"/>
  <c r="I1645" i="16"/>
  <c r="I1670" i="16"/>
  <c r="I1745" i="16"/>
  <c r="I1902" i="16"/>
  <c r="H2300" i="16"/>
  <c r="I2504" i="16"/>
  <c r="H2649" i="16"/>
  <c r="I2693" i="16"/>
  <c r="I634" i="16"/>
  <c r="I2870" i="16"/>
  <c r="I352" i="16"/>
  <c r="I550" i="16"/>
  <c r="I909" i="16"/>
  <c r="I1247" i="16"/>
  <c r="I1275" i="16"/>
  <c r="I1926" i="16"/>
  <c r="I2075" i="16"/>
  <c r="I290" i="16"/>
  <c r="I1156" i="16"/>
  <c r="I1862" i="16"/>
  <c r="I2325" i="16"/>
  <c r="I163" i="16"/>
  <c r="I185" i="16"/>
  <c r="I192" i="16"/>
  <c r="I1041" i="16"/>
  <c r="I1048" i="16"/>
  <c r="I1054" i="16"/>
  <c r="I1097" i="16"/>
  <c r="H2797" i="16"/>
  <c r="H2823" i="16"/>
  <c r="H1306" i="16"/>
  <c r="H2806" i="16"/>
  <c r="H2947" i="16"/>
  <c r="H1289" i="16"/>
  <c r="H1848" i="16"/>
  <c r="H945" i="16"/>
  <c r="H2481" i="16"/>
  <c r="H2342" i="16"/>
  <c r="H2472" i="16"/>
  <c r="H909" i="16"/>
  <c r="H547" i="16"/>
  <c r="H1160" i="16"/>
  <c r="H1123" i="16"/>
  <c r="H2834" i="16"/>
  <c r="H860" i="16"/>
  <c r="H2349" i="16"/>
  <c r="H212" i="16"/>
  <c r="H2203" i="16"/>
  <c r="H2684" i="16"/>
  <c r="H1151" i="16"/>
  <c r="H2587" i="16"/>
  <c r="H2489" i="16"/>
  <c r="H1130" i="16"/>
  <c r="H943" i="16"/>
  <c r="H1564" i="16"/>
  <c r="H1583" i="16"/>
  <c r="H1171" i="16"/>
  <c r="F1193" i="16"/>
  <c r="H81" i="16"/>
  <c r="H2986" i="16"/>
  <c r="H1532" i="16"/>
  <c r="H274" i="16"/>
  <c r="H78" i="16"/>
  <c r="H2231" i="16"/>
  <c r="H561" i="16"/>
  <c r="H2494" i="16"/>
  <c r="H1828" i="16"/>
  <c r="H1979" i="16"/>
  <c r="H226" i="16"/>
  <c r="H1120" i="16"/>
  <c r="H2438" i="16"/>
  <c r="H602" i="16"/>
  <c r="H2353" i="16"/>
  <c r="H2341" i="16"/>
  <c r="H2235" i="16"/>
  <c r="H1959" i="16"/>
  <c r="H1362" i="16"/>
  <c r="H960" i="16"/>
  <c r="H867" i="16"/>
  <c r="H414" i="16"/>
  <c r="H1968" i="16"/>
  <c r="H876" i="16"/>
  <c r="H1885" i="16"/>
  <c r="H1662" i="16"/>
  <c r="H2098" i="16"/>
  <c r="H1141" i="16"/>
  <c r="H2333" i="16"/>
  <c r="H1840" i="16"/>
  <c r="H844" i="16"/>
  <c r="H2045" i="16"/>
  <c r="H18" i="16"/>
  <c r="H487" i="16"/>
  <c r="H1686" i="16"/>
  <c r="H2766" i="16"/>
  <c r="H1455" i="16"/>
  <c r="H1497" i="16"/>
  <c r="H2545" i="16"/>
  <c r="H1358" i="16"/>
  <c r="H957" i="16"/>
  <c r="H2286" i="16"/>
  <c r="H2711" i="16"/>
  <c r="H3001" i="16"/>
  <c r="H1806" i="16"/>
  <c r="H2548" i="16"/>
  <c r="H1002" i="16"/>
  <c r="H2130" i="16"/>
  <c r="H1277" i="16"/>
  <c r="H2746" i="16"/>
  <c r="H1737" i="16"/>
  <c r="H2249" i="16"/>
  <c r="H1266" i="16"/>
  <c r="H1390" i="16"/>
  <c r="L322" i="16"/>
  <c r="F482" i="16"/>
  <c r="H2376" i="16"/>
  <c r="H2879" i="16"/>
  <c r="H2800" i="16"/>
  <c r="H2710" i="16"/>
  <c r="H401" i="16"/>
  <c r="H381" i="16"/>
  <c r="H284" i="16"/>
  <c r="H1914" i="16"/>
  <c r="H1689" i="16"/>
  <c r="H1405" i="16"/>
  <c r="F1316" i="16"/>
  <c r="H1971" i="16"/>
  <c r="H2290" i="16"/>
  <c r="H2410" i="16"/>
  <c r="H1223" i="16"/>
  <c r="H2565" i="16"/>
  <c r="H412" i="16"/>
  <c r="H1640" i="16"/>
  <c r="H1262" i="16"/>
  <c r="H1330" i="16"/>
  <c r="H1339" i="16"/>
  <c r="L2167" i="16"/>
  <c r="H2092" i="16"/>
  <c r="H1632" i="16"/>
  <c r="H1605" i="16"/>
  <c r="H1531" i="16"/>
  <c r="H1502" i="16"/>
  <c r="H921" i="16"/>
  <c r="H566" i="16"/>
  <c r="H2122" i="16"/>
  <c r="H651" i="16"/>
  <c r="H1750" i="16"/>
  <c r="H1734" i="16"/>
  <c r="H1706" i="16"/>
  <c r="H1551" i="16"/>
  <c r="H1084" i="16"/>
  <c r="H1039" i="16"/>
  <c r="H704" i="16"/>
  <c r="H684" i="16"/>
  <c r="H668" i="16"/>
  <c r="H597" i="16"/>
  <c r="H1956" i="16"/>
  <c r="H1644" i="16"/>
  <c r="H1428" i="16"/>
  <c r="H1412" i="16"/>
  <c r="H1239" i="16"/>
  <c r="H2752" i="16"/>
  <c r="H2724" i="16"/>
  <c r="H2423" i="16"/>
  <c r="H685" i="16"/>
  <c r="H2475" i="16"/>
  <c r="H369" i="16"/>
  <c r="L846" i="16"/>
  <c r="H906" i="16"/>
  <c r="H854" i="16"/>
  <c r="H835" i="16"/>
  <c r="H809" i="16"/>
  <c r="H2007" i="16"/>
  <c r="H1603" i="16"/>
  <c r="H2452" i="16"/>
  <c r="H1173" i="16"/>
  <c r="H1813" i="16"/>
  <c r="H2781" i="16"/>
  <c r="H2713" i="16"/>
  <c r="H2690" i="16"/>
  <c r="H2336" i="16"/>
  <c r="H2295" i="16"/>
  <c r="H1946" i="16"/>
  <c r="H1763" i="16"/>
  <c r="H1575" i="16"/>
  <c r="H1436" i="16"/>
  <c r="H1169" i="16"/>
  <c r="H2876" i="16"/>
  <c r="F1074" i="16"/>
  <c r="H398" i="16"/>
  <c r="H2845" i="16"/>
  <c r="H2537" i="16"/>
  <c r="H2022" i="16"/>
  <c r="F1166" i="16"/>
  <c r="H1018" i="16"/>
  <c r="H2232" i="16"/>
  <c r="H1990" i="16"/>
  <c r="H1599" i="16"/>
  <c r="H1380" i="16"/>
  <c r="H2880" i="16"/>
  <c r="H2904" i="16"/>
  <c r="H2820" i="16"/>
  <c r="H793" i="16"/>
  <c r="H2431" i="16"/>
  <c r="H2192" i="16"/>
  <c r="H2809" i="16"/>
  <c r="H1056" i="16"/>
  <c r="H1975" i="16"/>
  <c r="H2675" i="16"/>
  <c r="H2259" i="16"/>
  <c r="H2204" i="16"/>
  <c r="C1679" i="16"/>
  <c r="J1679" i="16" s="1"/>
  <c r="F1013" i="16"/>
  <c r="H378" i="16"/>
  <c r="H1176" i="16"/>
  <c r="H2872" i="16"/>
  <c r="F1869" i="16"/>
  <c r="H1586" i="16"/>
  <c r="H1546" i="16"/>
  <c r="H1458" i="16"/>
  <c r="H1236" i="16"/>
  <c r="H1149" i="16"/>
  <c r="H827" i="16"/>
  <c r="H715" i="16"/>
  <c r="H2623" i="16"/>
  <c r="H2322" i="16"/>
  <c r="H2086" i="16"/>
  <c r="H1926" i="16"/>
  <c r="H1627" i="16"/>
  <c r="H1082" i="16"/>
  <c r="H796" i="16"/>
  <c r="H792" i="16"/>
  <c r="H564" i="16"/>
  <c r="H540" i="16"/>
  <c r="H532" i="16"/>
  <c r="H457" i="16"/>
  <c r="H421" i="16"/>
  <c r="H406" i="16"/>
  <c r="H382" i="16"/>
  <c r="H285" i="16"/>
  <c r="L1521" i="16"/>
  <c r="L1686" i="16"/>
  <c r="L647" i="16"/>
  <c r="H583" i="16"/>
  <c r="H2033" i="16"/>
  <c r="H252" i="16"/>
  <c r="H1275" i="16"/>
  <c r="H2013" i="16"/>
  <c r="H1650" i="16"/>
  <c r="H1618" i="16"/>
  <c r="H1486" i="16"/>
  <c r="L815" i="16"/>
  <c r="H811" i="16"/>
  <c r="H791" i="16"/>
  <c r="H655" i="16"/>
  <c r="H1117" i="16"/>
  <c r="H610" i="16"/>
  <c r="H2927" i="16"/>
  <c r="H2700" i="16"/>
  <c r="F2230" i="16"/>
  <c r="F2317" i="16"/>
  <c r="F2546" i="16"/>
  <c r="H2470" i="16"/>
  <c r="H2767" i="16"/>
  <c r="H570" i="16"/>
  <c r="H2529" i="16"/>
  <c r="H1366" i="16"/>
  <c r="H2486" i="16"/>
  <c r="F1972" i="16"/>
  <c r="H2114" i="16"/>
  <c r="L2649" i="16"/>
  <c r="F1087" i="16"/>
  <c r="F995" i="16"/>
  <c r="H2987" i="16"/>
  <c r="F1915" i="16"/>
  <c r="H2199" i="16"/>
  <c r="F817" i="16"/>
  <c r="H2979" i="16"/>
  <c r="H1255" i="16"/>
  <c r="H1067" i="16"/>
  <c r="H983" i="16"/>
  <c r="H891" i="16"/>
  <c r="L561" i="16"/>
  <c r="H454" i="16"/>
  <c r="H305" i="16"/>
  <c r="L1532" i="16"/>
  <c r="H2573" i="16"/>
  <c r="H1616" i="16"/>
  <c r="F1883" i="16"/>
  <c r="H2807" i="16"/>
  <c r="H2534" i="16"/>
  <c r="H2250" i="16"/>
  <c r="H1636" i="16"/>
  <c r="H1226" i="16"/>
  <c r="H1987" i="16"/>
  <c r="H2273" i="16"/>
  <c r="H1712" i="16"/>
  <c r="H1242" i="16"/>
  <c r="H1090" i="16"/>
  <c r="H994" i="16"/>
  <c r="H500" i="16"/>
  <c r="H294" i="16"/>
  <c r="H1505" i="16"/>
  <c r="H1815" i="16"/>
  <c r="H1841" i="16"/>
  <c r="H1345" i="16"/>
  <c r="H282" i="16"/>
  <c r="H104" i="16"/>
  <c r="H544" i="16"/>
  <c r="H254" i="16"/>
  <c r="H450" i="16"/>
  <c r="H1468" i="16"/>
  <c r="L2624" i="16"/>
  <c r="F935" i="16"/>
  <c r="H82" i="16"/>
  <c r="H2345" i="16"/>
  <c r="H851" i="16"/>
  <c r="H1880" i="16"/>
  <c r="H1115" i="16"/>
  <c r="H991" i="16"/>
  <c r="H757" i="16"/>
  <c r="F1705" i="16"/>
  <c r="L2223" i="16"/>
  <c r="H769" i="16"/>
  <c r="H1701" i="16"/>
  <c r="H541" i="16"/>
  <c r="H324" i="16"/>
  <c r="H2584" i="16"/>
  <c r="H718" i="16"/>
  <c r="H598" i="16"/>
  <c r="H1028" i="16"/>
  <c r="H1000" i="16"/>
  <c r="L650" i="16"/>
  <c r="H722" i="16"/>
  <c r="F876" i="16"/>
  <c r="H822" i="16"/>
  <c r="L730" i="16"/>
  <c r="H2551" i="16"/>
  <c r="H542" i="16"/>
  <c r="H2671" i="16"/>
  <c r="H1928" i="16"/>
  <c r="H1295" i="16"/>
  <c r="H2846" i="16"/>
  <c r="H1976" i="16"/>
  <c r="H1569" i="16"/>
  <c r="H1072" i="16"/>
  <c r="H1376" i="16"/>
  <c r="H1838" i="16"/>
  <c r="F908" i="16"/>
  <c r="H2963" i="16"/>
  <c r="H2743" i="16"/>
  <c r="H2672" i="16"/>
  <c r="H2430" i="16"/>
  <c r="H2262" i="16"/>
  <c r="H1891" i="16"/>
  <c r="H1552" i="16"/>
  <c r="H1422" i="16"/>
  <c r="H1202" i="16"/>
  <c r="H350" i="16"/>
  <c r="H2802" i="16"/>
  <c r="H2580" i="16"/>
  <c r="H2209" i="16"/>
  <c r="H1521" i="16"/>
  <c r="H1129" i="16"/>
  <c r="H1021" i="16"/>
  <c r="H639" i="16"/>
  <c r="I1794" i="16"/>
  <c r="I1498" i="16"/>
  <c r="H2937" i="16"/>
  <c r="H2308" i="16"/>
  <c r="H2778" i="16"/>
  <c r="I1346" i="16"/>
  <c r="I1851" i="16"/>
  <c r="I494" i="16"/>
  <c r="I937" i="16"/>
  <c r="I2832" i="16"/>
  <c r="I709" i="16"/>
  <c r="I1723" i="16"/>
  <c r="I754" i="16"/>
  <c r="I893" i="16"/>
  <c r="I452" i="16"/>
  <c r="I768" i="16"/>
  <c r="I873" i="16"/>
  <c r="I1416" i="16"/>
  <c r="H1851" i="16"/>
  <c r="I1858" i="16"/>
  <c r="I1936" i="16"/>
  <c r="I2192" i="16"/>
  <c r="I2282" i="16"/>
  <c r="I2532" i="16"/>
  <c r="I2540" i="16"/>
  <c r="I2785" i="16"/>
  <c r="I2824" i="16"/>
  <c r="H2579" i="16"/>
  <c r="H2316" i="16"/>
  <c r="H1537" i="16"/>
  <c r="I840" i="16"/>
  <c r="H2754" i="16"/>
  <c r="I2491" i="16"/>
  <c r="I2618" i="16"/>
  <c r="I2858" i="16"/>
  <c r="I324" i="16"/>
  <c r="I1558" i="16"/>
  <c r="I1653" i="16"/>
  <c r="I2338" i="16"/>
  <c r="I445" i="16"/>
  <c r="I2355" i="16"/>
  <c r="I2402" i="16"/>
  <c r="I1011" i="16"/>
  <c r="H2129" i="16"/>
  <c r="I1015" i="16"/>
  <c r="I1748" i="16"/>
  <c r="I516" i="16"/>
  <c r="I633" i="16"/>
  <c r="I641" i="16"/>
  <c r="I645" i="16"/>
  <c r="I1442" i="16"/>
  <c r="I1446" i="16"/>
  <c r="I1542" i="16"/>
  <c r="I150" i="16"/>
  <c r="I1029" i="16"/>
  <c r="I2398" i="16"/>
  <c r="H2137" i="16"/>
  <c r="I2027" i="16"/>
  <c r="I512" i="16"/>
  <c r="I1591" i="16"/>
  <c r="I1668" i="16"/>
  <c r="I1733" i="16"/>
  <c r="I1752" i="16"/>
  <c r="I1782" i="16"/>
  <c r="I1785" i="16"/>
  <c r="I2757" i="16"/>
  <c r="H666" i="16"/>
  <c r="I670" i="16"/>
  <c r="I1019" i="16"/>
  <c r="I1966" i="16"/>
  <c r="I2189" i="16"/>
  <c r="I2509" i="16"/>
  <c r="I562" i="16"/>
  <c r="I1098" i="16"/>
  <c r="I2128" i="16"/>
  <c r="I2362" i="16"/>
  <c r="H2705" i="16"/>
  <c r="I1722" i="16"/>
  <c r="I3001" i="16"/>
  <c r="H1985" i="16"/>
  <c r="H1480" i="16"/>
  <c r="H1152" i="16"/>
  <c r="H1016" i="16"/>
  <c r="H864" i="16"/>
  <c r="I629" i="16"/>
  <c r="I1637" i="16"/>
  <c r="I1153" i="16"/>
  <c r="I1393" i="16"/>
  <c r="I1633" i="16"/>
  <c r="I2033" i="16"/>
  <c r="I2399" i="16"/>
  <c r="I2953" i="16"/>
  <c r="I2503" i="16"/>
  <c r="I2737" i="16"/>
  <c r="I2813" i="16"/>
  <c r="I1788" i="16"/>
  <c r="I2048" i="16"/>
  <c r="H837" i="16"/>
  <c r="I2914" i="16"/>
  <c r="H306" i="16"/>
  <c r="H586" i="16"/>
  <c r="H779" i="16"/>
  <c r="H1250" i="16"/>
  <c r="H1660" i="16"/>
  <c r="H97" i="16"/>
  <c r="H1696" i="16"/>
  <c r="I310" i="16"/>
  <c r="I1924" i="16"/>
  <c r="I2425" i="16"/>
  <c r="I762" i="16"/>
  <c r="I1464" i="16"/>
  <c r="I2340" i="16"/>
  <c r="I652" i="16"/>
  <c r="I828" i="16"/>
  <c r="H1871" i="16"/>
  <c r="H2612" i="16"/>
  <c r="I1014" i="16"/>
  <c r="I2632" i="16"/>
  <c r="I2610" i="16"/>
  <c r="I1905" i="16"/>
  <c r="I983" i="16"/>
  <c r="I1062" i="16"/>
  <c r="I1081" i="16"/>
  <c r="I2823" i="16"/>
  <c r="I1955" i="16"/>
  <c r="I2154" i="16"/>
  <c r="I1165" i="16"/>
  <c r="I2810" i="16"/>
  <c r="H2652" i="16"/>
  <c r="I2702" i="16"/>
  <c r="I2162" i="16"/>
  <c r="I1997" i="16"/>
  <c r="I865" i="16"/>
  <c r="I477" i="16"/>
  <c r="I204" i="16"/>
  <c r="I2476" i="16"/>
  <c r="I1804" i="16"/>
  <c r="I1777" i="16"/>
  <c r="I2317" i="16"/>
  <c r="I957" i="16"/>
  <c r="I1297" i="16"/>
  <c r="I2414" i="16"/>
  <c r="I1602" i="16"/>
  <c r="I2579" i="16"/>
  <c r="I1173" i="16"/>
  <c r="I2454" i="16"/>
  <c r="I716" i="16"/>
  <c r="I1073" i="16"/>
  <c r="I1820" i="16"/>
  <c r="I2209" i="16"/>
  <c r="H2934" i="16"/>
  <c r="I489" i="16"/>
  <c r="I667" i="16"/>
  <c r="I1317" i="16"/>
  <c r="I1487" i="16"/>
  <c r="I1660" i="16"/>
  <c r="I1898" i="16"/>
  <c r="I2113" i="16"/>
  <c r="I2699" i="16"/>
  <c r="I2795" i="16"/>
  <c r="I2857" i="16"/>
  <c r="I2952" i="16"/>
  <c r="H1114" i="16"/>
  <c r="I1334" i="16"/>
  <c r="I2418" i="16"/>
  <c r="H2644" i="16"/>
  <c r="I1544" i="16"/>
  <c r="I2158" i="16"/>
  <c r="I2605" i="16"/>
  <c r="I1746" i="16"/>
  <c r="I2157" i="16"/>
  <c r="I269" i="16"/>
  <c r="I1074" i="16"/>
  <c r="I2132" i="16"/>
  <c r="I261" i="16"/>
  <c r="I418" i="16"/>
  <c r="I2078" i="16"/>
  <c r="I2589" i="16"/>
  <c r="H148" i="16"/>
  <c r="I301" i="16"/>
  <c r="I825" i="16"/>
  <c r="I547" i="16"/>
  <c r="I1151" i="16"/>
  <c r="I838" i="16"/>
  <c r="I458" i="16"/>
  <c r="I2665" i="16"/>
  <c r="I515" i="16"/>
  <c r="I1100" i="16"/>
  <c r="I2087" i="16"/>
  <c r="I1226" i="16"/>
  <c r="I567" i="16"/>
  <c r="I1183" i="16"/>
  <c r="I2323" i="16"/>
  <c r="I2964" i="16"/>
  <c r="I349" i="16"/>
  <c r="I2287" i="16"/>
  <c r="I2206" i="16"/>
  <c r="I148" i="16"/>
  <c r="I2330" i="16"/>
  <c r="I2902" i="16"/>
  <c r="I1146" i="16"/>
  <c r="I2561" i="16"/>
  <c r="I766" i="16"/>
  <c r="I954" i="16"/>
  <c r="I2730" i="16"/>
  <c r="I2861" i="16"/>
  <c r="I1796" i="16"/>
  <c r="I2982" i="16"/>
  <c r="I770" i="16"/>
  <c r="I2675" i="16"/>
  <c r="I895" i="16"/>
  <c r="I1406" i="16"/>
  <c r="I425" i="16"/>
  <c r="I2310" i="16"/>
  <c r="I2712" i="16"/>
  <c r="I1448" i="16"/>
  <c r="I2639" i="16"/>
  <c r="I274" i="16"/>
  <c r="I947" i="16"/>
  <c r="I1350" i="16"/>
  <c r="I1808" i="16"/>
  <c r="I1836" i="16"/>
  <c r="I2321" i="16"/>
  <c r="I2472" i="16"/>
  <c r="I2980" i="16"/>
  <c r="I460" i="16"/>
  <c r="I588" i="16"/>
  <c r="I630" i="16"/>
  <c r="I733" i="16"/>
  <c r="I1152" i="16"/>
  <c r="I1426" i="16"/>
  <c r="I1881" i="16"/>
  <c r="I2066" i="16"/>
  <c r="I2125" i="16"/>
  <c r="I2668" i="16"/>
  <c r="I2783" i="16"/>
  <c r="I2839" i="16"/>
  <c r="I2006" i="16"/>
  <c r="I1195" i="16"/>
  <c r="I1652" i="16"/>
  <c r="I2174" i="16"/>
  <c r="I1176" i="16"/>
  <c r="I1471" i="16"/>
  <c r="I1970" i="16"/>
  <c r="I697" i="16"/>
  <c r="I2104" i="16"/>
  <c r="I1715" i="16"/>
  <c r="I2481" i="16"/>
  <c r="H116" i="16"/>
  <c r="I870" i="16"/>
  <c r="I1130" i="16"/>
  <c r="I1958" i="16"/>
  <c r="I2515" i="16"/>
  <c r="I2992" i="16"/>
  <c r="I422" i="16"/>
  <c r="I1530" i="16"/>
  <c r="I1163" i="16"/>
  <c r="I237" i="16"/>
  <c r="I370" i="16"/>
  <c r="I919" i="16"/>
  <c r="I2867" i="16"/>
  <c r="I1068" i="16"/>
  <c r="I774" i="16"/>
  <c r="I1456" i="16"/>
  <c r="I2623" i="16"/>
  <c r="I559" i="16"/>
  <c r="I1678" i="16"/>
  <c r="I222" i="16"/>
  <c r="I872" i="16"/>
  <c r="I1540" i="16"/>
  <c r="I2674" i="16"/>
  <c r="I454" i="16"/>
  <c r="I1711" i="16"/>
  <c r="I2919" i="16"/>
  <c r="I2893" i="16"/>
  <c r="I77" i="16"/>
  <c r="I2127" i="16"/>
  <c r="I1031" i="16"/>
  <c r="I2748" i="16"/>
  <c r="I2289" i="16"/>
  <c r="I2439" i="16"/>
  <c r="I769" i="16"/>
  <c r="I1963" i="16"/>
  <c r="I2108" i="16"/>
  <c r="I2644" i="16"/>
  <c r="I566" i="16"/>
  <c r="I1102" i="16"/>
  <c r="I1517" i="16"/>
  <c r="I2376" i="16"/>
  <c r="I691" i="16"/>
  <c r="I802" i="16"/>
  <c r="I1803" i="16"/>
  <c r="I2293" i="16"/>
  <c r="I2691" i="16"/>
  <c r="I2968" i="16"/>
  <c r="I2495" i="16"/>
  <c r="I592" i="16"/>
  <c r="I392" i="16"/>
  <c r="I1764" i="16"/>
  <c r="I2369" i="16"/>
  <c r="I677" i="16"/>
  <c r="I366" i="16"/>
  <c r="I1018" i="16"/>
  <c r="I233" i="16"/>
  <c r="H2676" i="16"/>
  <c r="I1516" i="16"/>
  <c r="I522" i="16"/>
  <c r="I158" i="16"/>
  <c r="I608" i="16"/>
  <c r="I1519" i="16"/>
  <c r="I62" i="16"/>
  <c r="I312" i="16"/>
  <c r="I610" i="16"/>
  <c r="I900" i="16"/>
  <c r="I1260" i="16"/>
  <c r="I1759" i="16"/>
  <c r="I2288" i="16"/>
  <c r="I102" i="16"/>
  <c r="I834" i="16"/>
  <c r="I1376" i="16"/>
  <c r="I2232" i="16"/>
  <c r="I118" i="16"/>
  <c r="I373" i="16"/>
  <c r="I719" i="16"/>
  <c r="I988" i="16"/>
  <c r="I1330" i="16"/>
  <c r="I1842" i="16"/>
  <c r="I2683" i="16"/>
  <c r="I2498" i="16"/>
  <c r="I154" i="16"/>
  <c r="I1536" i="16"/>
  <c r="I2593" i="16"/>
  <c r="I1630" i="16"/>
  <c r="I2806" i="16"/>
  <c r="I2669" i="16"/>
  <c r="I1290" i="16"/>
  <c r="I974" i="16"/>
  <c r="I1324" i="16"/>
  <c r="I791" i="16"/>
  <c r="I2266" i="16"/>
  <c r="I1882" i="16"/>
  <c r="I1798" i="16"/>
  <c r="I2865" i="16"/>
  <c r="I1180" i="16"/>
  <c r="I308" i="16"/>
  <c r="I943" i="16"/>
  <c r="I1731" i="16"/>
  <c r="I718" i="16"/>
  <c r="I975" i="16"/>
  <c r="I1415" i="16"/>
  <c r="I1904" i="16"/>
  <c r="I2507" i="16"/>
  <c r="I153" i="16"/>
  <c r="I507" i="16"/>
  <c r="I946" i="16"/>
  <c r="I1614" i="16"/>
  <c r="I2573" i="16"/>
  <c r="I188" i="16"/>
  <c r="I469" i="16"/>
  <c r="I803" i="16"/>
  <c r="I1084" i="16"/>
  <c r="I1460" i="16"/>
  <c r="I1973" i="16"/>
  <c r="I2578" i="16"/>
  <c r="I2731" i="16"/>
  <c r="I96" i="16"/>
  <c r="I1620" i="16"/>
  <c r="I2799" i="16"/>
  <c r="I2562" i="16"/>
  <c r="I2848" i="16"/>
  <c r="I2733" i="16"/>
  <c r="I1532" i="16"/>
  <c r="I1646" i="16"/>
  <c r="I1251" i="16"/>
  <c r="I2662" i="16"/>
  <c r="I710" i="16"/>
  <c r="I1538" i="16"/>
  <c r="I146" i="16"/>
  <c r="I2200" i="16"/>
  <c r="I600" i="16"/>
  <c r="I935" i="16"/>
  <c r="I1402" i="16"/>
  <c r="I1889" i="16"/>
  <c r="I168" i="16"/>
  <c r="I614" i="16"/>
  <c r="I898" i="16"/>
  <c r="I1064" i="16"/>
  <c r="I1348" i="16"/>
  <c r="I1707" i="16"/>
  <c r="I2212" i="16"/>
  <c r="I2552" i="16"/>
  <c r="I2543" i="16"/>
  <c r="I862" i="16"/>
  <c r="I615" i="16"/>
  <c r="I66" i="16"/>
  <c r="I892" i="16"/>
  <c r="I1047" i="16"/>
  <c r="I2415" i="16"/>
  <c r="I724" i="16"/>
  <c r="I2763" i="16"/>
  <c r="I2526" i="16"/>
  <c r="I1349" i="16"/>
  <c r="I2592" i="16"/>
  <c r="I474" i="16"/>
  <c r="I2269" i="16"/>
  <c r="I86" i="16"/>
  <c r="I206" i="16"/>
  <c r="I2802" i="16"/>
  <c r="I2278" i="16"/>
  <c r="I1802" i="16"/>
  <c r="I1830" i="16"/>
  <c r="I1166" i="16"/>
  <c r="I1118" i="16"/>
  <c r="I1227" i="16"/>
  <c r="I1119" i="16"/>
  <c r="I1020" i="16"/>
  <c r="I1397" i="16"/>
  <c r="I1288" i="16"/>
  <c r="I2898" i="16"/>
  <c r="I1122" i="16"/>
  <c r="I1810" i="16"/>
  <c r="I1478" i="16"/>
  <c r="I950" i="16"/>
  <c r="I1286" i="16"/>
  <c r="I2490" i="16"/>
  <c r="I1683" i="16"/>
  <c r="I715" i="16"/>
  <c r="I581" i="16"/>
  <c r="I951" i="16"/>
  <c r="I1680" i="16"/>
  <c r="I1474" i="16"/>
  <c r="I1846" i="16"/>
  <c r="I2634" i="16"/>
  <c r="I686" i="16"/>
  <c r="I2550" i="16"/>
  <c r="I1654" i="16"/>
  <c r="I1374" i="16"/>
  <c r="I618" i="16"/>
  <c r="I214" i="16"/>
  <c r="I1718" i="16"/>
  <c r="I1384" i="16"/>
  <c r="I2281" i="16"/>
  <c r="I839" i="16"/>
  <c r="I2264" i="16"/>
  <c r="I811" i="16"/>
  <c r="I2020" i="16"/>
  <c r="I1076" i="16"/>
  <c r="I292" i="16"/>
  <c r="I2249" i="16"/>
  <c r="I1305" i="16"/>
  <c r="I2774" i="16"/>
  <c r="I2834" i="16"/>
  <c r="I2670" i="16"/>
  <c r="I2318" i="16"/>
  <c r="I2098" i="16"/>
  <c r="I18" i="16"/>
  <c r="I2018" i="16"/>
  <c r="I1910" i="16"/>
  <c r="I1410" i="16"/>
  <c r="I1250" i="16"/>
  <c r="I2106" i="16"/>
  <c r="I1314" i="16"/>
  <c r="I654" i="16"/>
  <c r="I2118" i="16"/>
  <c r="I1319" i="16"/>
  <c r="I2736" i="16"/>
  <c r="I1292" i="16"/>
  <c r="I2767" i="16"/>
  <c r="I1219" i="16"/>
  <c r="I2564" i="16"/>
  <c r="I1768" i="16"/>
  <c r="I703" i="16"/>
  <c r="I1727" i="16"/>
  <c r="I2371" i="16"/>
  <c r="I2935" i="16"/>
  <c r="I1703" i="16"/>
  <c r="I1335" i="16"/>
  <c r="I2091" i="16"/>
  <c r="I2761" i="16"/>
  <c r="I672" i="16"/>
  <c r="I1308" i="16"/>
  <c r="I1933" i="16"/>
  <c r="I2888" i="16"/>
  <c r="I571" i="16"/>
  <c r="I1239" i="16"/>
  <c r="I1872" i="16"/>
  <c r="I2679" i="16"/>
  <c r="I899" i="16"/>
  <c r="I1849" i="16"/>
  <c r="I767" i="16"/>
  <c r="I1597" i="16"/>
  <c r="I1825" i="16"/>
  <c r="I889" i="16"/>
  <c r="I2563" i="16"/>
  <c r="I1592" i="16"/>
  <c r="I1864" i="16"/>
  <c r="I1303" i="16"/>
  <c r="I1909" i="16"/>
  <c r="I2711" i="16"/>
  <c r="I631" i="16"/>
  <c r="I1259" i="16"/>
  <c r="I1879" i="16"/>
  <c r="I2744" i="16"/>
  <c r="I487" i="16"/>
  <c r="I1103" i="16"/>
  <c r="I1829" i="16"/>
  <c r="I2516" i="16"/>
  <c r="I752" i="16"/>
  <c r="I1648" i="16"/>
  <c r="I2987" i="16"/>
  <c r="I676" i="16"/>
  <c r="I1367" i="16"/>
  <c r="I1453" i="16"/>
  <c r="I657" i="16"/>
  <c r="I2271" i="16"/>
  <c r="I1995" i="16"/>
  <c r="I320" i="16"/>
  <c r="I821" i="16"/>
  <c r="I1333" i="16"/>
  <c r="I1817" i="16"/>
  <c r="I2245" i="16"/>
  <c r="I2915" i="16"/>
  <c r="I596" i="16"/>
  <c r="I1003" i="16"/>
  <c r="I1363" i="16"/>
  <c r="I1931" i="16"/>
  <c r="I2705" i="16"/>
  <c r="I131" i="16"/>
  <c r="I520" i="16"/>
  <c r="I859" i="16"/>
  <c r="I1133" i="16"/>
  <c r="I1871" i="16"/>
  <c r="I1252" i="16"/>
  <c r="I2012" i="16"/>
  <c r="I369" i="16"/>
  <c r="I1121" i="16"/>
  <c r="I1823" i="16"/>
  <c r="I2119" i="16"/>
  <c r="I2773" i="16"/>
  <c r="I2628" i="16"/>
  <c r="I856" i="16"/>
  <c r="I1232" i="16"/>
  <c r="I1780" i="16"/>
  <c r="I2251" i="16"/>
  <c r="I731" i="16"/>
  <c r="I1060" i="16"/>
  <c r="I1556" i="16"/>
  <c r="I2555" i="16"/>
  <c r="I1773" i="16"/>
  <c r="I2713" i="16"/>
  <c r="I841" i="16"/>
  <c r="I1465" i="16"/>
  <c r="I2453" i="16"/>
  <c r="I2879" i="16"/>
  <c r="I1437" i="16"/>
  <c r="I1451" i="16"/>
  <c r="I1943" i="16"/>
  <c r="I2443" i="16"/>
  <c r="I1279" i="16"/>
  <c r="I1672" i="16"/>
  <c r="I2055" i="16"/>
  <c r="I2643" i="16"/>
  <c r="I401" i="16"/>
  <c r="I737" i="16"/>
  <c r="I1129" i="16"/>
  <c r="I1425" i="16"/>
  <c r="I1841" i="16"/>
  <c r="I2344" i="16"/>
  <c r="I2155" i="16"/>
  <c r="I2732" i="16"/>
  <c r="I2781" i="16"/>
  <c r="I1312" i="16"/>
  <c r="I1304" i="16"/>
  <c r="I1743" i="16"/>
  <c r="I2263" i="16"/>
  <c r="I2860" i="16"/>
  <c r="I1407" i="16"/>
  <c r="I1929" i="16"/>
  <c r="I2400" i="16"/>
  <c r="I321" i="16"/>
  <c r="I561" i="16"/>
  <c r="I985" i="16"/>
  <c r="I1321" i="16"/>
  <c r="I1665" i="16"/>
  <c r="I2207" i="16"/>
  <c r="I2739" i="16"/>
  <c r="I2512" i="16"/>
  <c r="I2883" i="16"/>
  <c r="I2997" i="16"/>
  <c r="I1488" i="16"/>
  <c r="I2059" i="16"/>
  <c r="I1771" i="16"/>
  <c r="I340" i="16"/>
  <c r="I788" i="16"/>
  <c r="I1695" i="16"/>
  <c r="I105" i="16"/>
  <c r="I505" i="16"/>
  <c r="I1760" i="16"/>
  <c r="I2255" i="16"/>
  <c r="I2424" i="16"/>
  <c r="I2383" i="16"/>
  <c r="I582" i="16"/>
  <c r="I725" i="16"/>
  <c r="I2612" i="16"/>
  <c r="I2161" i="16"/>
  <c r="I551" i="16"/>
  <c r="I729" i="16"/>
  <c r="I1085" i="16"/>
  <c r="I2315" i="16"/>
  <c r="I2041" i="16"/>
  <c r="I1142" i="16"/>
  <c r="I2682" i="16"/>
  <c r="I1604" i="16"/>
  <c r="I871" i="16"/>
  <c r="I519" i="16"/>
  <c r="I2225" i="16"/>
  <c r="I450" i="16"/>
  <c r="I1990" i="16"/>
  <c r="G2611" i="16"/>
  <c r="D788" i="16"/>
  <c r="B1636" i="16"/>
  <c r="C1636" i="16" s="1"/>
  <c r="J1636" i="16" s="1"/>
  <c r="I2924" i="16"/>
  <c r="I1686" i="16"/>
  <c r="D194" i="16"/>
  <c r="B1463" i="16"/>
  <c r="C1463" i="16" s="1"/>
  <c r="J1463" i="16" s="1"/>
  <c r="I1868" i="16"/>
  <c r="D1015" i="16"/>
  <c r="I1309" i="16"/>
  <c r="I1361" i="16"/>
  <c r="I1619" i="16"/>
  <c r="G1767" i="16"/>
  <c r="I1993" i="16"/>
  <c r="I2073" i="16"/>
  <c r="I2672" i="16"/>
  <c r="G2738" i="16"/>
  <c r="B2843" i="16"/>
  <c r="C2843" i="16" s="1"/>
  <c r="J2843" i="16" s="1"/>
  <c r="I2922" i="16"/>
  <c r="I2959" i="16"/>
  <c r="G169" i="16"/>
  <c r="I2010" i="16"/>
  <c r="D1343" i="16"/>
  <c r="I2058" i="16"/>
  <c r="D2829" i="16"/>
  <c r="I1078" i="16"/>
  <c r="I1123" i="16"/>
  <c r="H1931" i="16"/>
  <c r="B2186" i="16"/>
  <c r="C2186" i="16" s="1"/>
  <c r="J2186" i="16" s="1"/>
  <c r="I2580" i="16"/>
  <c r="I1719" i="16"/>
  <c r="I1734" i="16"/>
  <c r="I717" i="16"/>
  <c r="I2998" i="16"/>
  <c r="D273" i="16"/>
  <c r="B725" i="16"/>
  <c r="C725" i="16" s="1"/>
  <c r="J725" i="16" s="1"/>
  <c r="B711" i="16"/>
  <c r="C711" i="16" s="1"/>
  <c r="J711" i="16" s="1"/>
  <c r="B2293" i="16"/>
  <c r="C2293" i="16" s="1"/>
  <c r="J2293" i="16" s="1"/>
  <c r="I2462" i="16"/>
  <c r="I2466" i="16"/>
  <c r="I2489" i="16"/>
  <c r="D2551" i="16"/>
  <c r="D2589" i="16"/>
  <c r="I2818" i="16"/>
  <c r="E2838" i="16"/>
  <c r="I280" i="16"/>
  <c r="D280" i="16"/>
  <c r="I408" i="16"/>
  <c r="B1466" i="16"/>
  <c r="C1466" i="16" s="1"/>
  <c r="J1466" i="16" s="1"/>
  <c r="I1480" i="16"/>
  <c r="G1349" i="16"/>
  <c r="G1629" i="16"/>
  <c r="G2551" i="16"/>
  <c r="D2709" i="16"/>
  <c r="I806" i="16"/>
  <c r="G237" i="16"/>
  <c r="I569" i="16"/>
  <c r="I742" i="16"/>
  <c r="I959" i="16"/>
  <c r="I1177" i="16"/>
  <c r="I433" i="16"/>
  <c r="B677" i="16"/>
  <c r="C677" i="16" s="1"/>
  <c r="J677" i="16" s="1"/>
  <c r="D919" i="16"/>
  <c r="D1135" i="16"/>
  <c r="I1181" i="16"/>
  <c r="L2137" i="16"/>
  <c r="L1209" i="16"/>
  <c r="F2692" i="16"/>
  <c r="L682" i="16"/>
  <c r="L936" i="16"/>
  <c r="L1378" i="16"/>
  <c r="L1290" i="16"/>
  <c r="L97" i="16"/>
  <c r="F1955" i="16"/>
  <c r="L1464" i="16"/>
  <c r="F584" i="16"/>
  <c r="F1660" i="16"/>
  <c r="F2664" i="16"/>
  <c r="L2934" i="16"/>
  <c r="L2830" i="16"/>
  <c r="O56" i="17"/>
  <c r="O71" i="17"/>
  <c r="O52" i="17"/>
  <c r="O60" i="17"/>
  <c r="O63" i="17"/>
  <c r="O50" i="17"/>
  <c r="I902" i="16"/>
  <c r="I2250" i="16"/>
  <c r="I482" i="16"/>
  <c r="I1039" i="16"/>
  <c r="I2064" i="16"/>
  <c r="I213" i="16"/>
  <c r="I1144" i="16"/>
  <c r="I57" i="16"/>
  <c r="I535" i="16"/>
  <c r="I1148" i="16"/>
  <c r="I2259" i="16"/>
  <c r="I1285" i="16"/>
  <c r="O58" i="17"/>
  <c r="I3005" i="16"/>
  <c r="D16" i="16"/>
  <c r="G164" i="16"/>
  <c r="B240" i="16"/>
  <c r="C240" i="16" s="1"/>
  <c r="J240" i="16" s="1"/>
  <c r="G360" i="16"/>
  <c r="B41" i="16"/>
  <c r="C41" i="16" s="1"/>
  <c r="J41" i="16" s="1"/>
  <c r="D2798" i="16"/>
  <c r="G2982" i="16"/>
  <c r="G2494" i="16"/>
  <c r="B1819" i="16"/>
  <c r="C1819" i="16" s="1"/>
  <c r="J1819" i="16" s="1"/>
  <c r="D818" i="16"/>
  <c r="G1706" i="16"/>
  <c r="G1802" i="16"/>
  <c r="G1886" i="16"/>
  <c r="G1914" i="16"/>
  <c r="D1966" i="16"/>
  <c r="G2186" i="16"/>
  <c r="G1789" i="16"/>
  <c r="G553" i="16"/>
  <c r="G2921" i="16"/>
  <c r="B2867" i="16"/>
  <c r="C2867" i="16" s="1"/>
  <c r="J2867" i="16" s="1"/>
  <c r="G2620" i="16"/>
  <c r="G2549" i="16"/>
  <c r="T6" i="15"/>
  <c r="F76" i="14"/>
  <c r="L75" i="14"/>
  <c r="L76" i="14"/>
  <c r="D811" i="16"/>
  <c r="D1629" i="16"/>
  <c r="D1656" i="16"/>
  <c r="D2172" i="16"/>
  <c r="G288" i="16"/>
  <c r="G932" i="16"/>
  <c r="G1308" i="16"/>
  <c r="G1819" i="16"/>
  <c r="G1847" i="16"/>
  <c r="G2175" i="16"/>
  <c r="G2965" i="16"/>
  <c r="B2965" i="16"/>
  <c r="C2965" i="16" s="1"/>
  <c r="J2965" i="16" s="1"/>
  <c r="D2841" i="16"/>
  <c r="D2739" i="16"/>
  <c r="G2623" i="16"/>
  <c r="D2569" i="16"/>
  <c r="G2569" i="16"/>
  <c r="D2554" i="16"/>
  <c r="G2531" i="16"/>
  <c r="D2422" i="16"/>
  <c r="G2422" i="16"/>
  <c r="D2403" i="16"/>
  <c r="G2316" i="16"/>
  <c r="D2316" i="16"/>
  <c r="G2095" i="16"/>
  <c r="G2009" i="16"/>
  <c r="B1933" i="16"/>
  <c r="C1933" i="16" s="1"/>
  <c r="J1933" i="16" s="1"/>
  <c r="G1853" i="16"/>
  <c r="D1684" i="16"/>
  <c r="D1651" i="16"/>
  <c r="D1640" i="16"/>
  <c r="B1640" i="16"/>
  <c r="C1640" i="16" s="1"/>
  <c r="J1640" i="16" s="1"/>
  <c r="G1592" i="16"/>
  <c r="D1584" i="16"/>
  <c r="G1495" i="16"/>
  <c r="D1421" i="16"/>
  <c r="G1390" i="16"/>
  <c r="G1370" i="16"/>
  <c r="G1344" i="16"/>
  <c r="D1344" i="16"/>
  <c r="G1290" i="16"/>
  <c r="G962" i="16"/>
  <c r="G908" i="16"/>
  <c r="D908" i="16"/>
  <c r="B816" i="16"/>
  <c r="C816" i="16" s="1"/>
  <c r="J816" i="16" s="1"/>
  <c r="G782" i="16"/>
  <c r="G241" i="16"/>
  <c r="B74" i="16"/>
  <c r="C74" i="16" s="1"/>
  <c r="J74" i="16" s="1"/>
  <c r="D74" i="16"/>
  <c r="G1380" i="16"/>
  <c r="D1255" i="16"/>
  <c r="B1006" i="16"/>
  <c r="C1006" i="16" s="1"/>
  <c r="J1006" i="16" s="1"/>
  <c r="G832" i="16"/>
  <c r="G814" i="16"/>
  <c r="G804" i="16"/>
  <c r="D804" i="16"/>
  <c r="D714" i="16"/>
  <c r="D680" i="16"/>
  <c r="D546" i="16"/>
  <c r="D478" i="16"/>
  <c r="D428" i="16"/>
  <c r="G428" i="16"/>
  <c r="D314" i="16"/>
  <c r="G314" i="16"/>
  <c r="D142" i="16"/>
  <c r="C64" i="28"/>
  <c r="J64" i="28" s="1"/>
  <c r="C128" i="28"/>
  <c r="J128" i="28" s="1"/>
  <c r="L143" i="28"/>
  <c r="L147" i="28"/>
  <c r="L151" i="28"/>
  <c r="L155" i="28"/>
  <c r="L159" i="28"/>
  <c r="C196" i="28"/>
  <c r="J196" i="28" s="1"/>
  <c r="G2406" i="16"/>
  <c r="G2012" i="16"/>
  <c r="G1939" i="16"/>
  <c r="G1911" i="16"/>
  <c r="D1911" i="16"/>
  <c r="D1909" i="16"/>
  <c r="G1909" i="16"/>
  <c r="D1879" i="16"/>
  <c r="G1710" i="16"/>
  <c r="D1710" i="16"/>
  <c r="D1621" i="16"/>
  <c r="G1538" i="16"/>
  <c r="D1437" i="16"/>
  <c r="D1419" i="16"/>
  <c r="D1377" i="16"/>
  <c r="G1377" i="16"/>
  <c r="G1304" i="16"/>
  <c r="G1098" i="16"/>
  <c r="D1098" i="16"/>
  <c r="G981" i="16"/>
  <c r="B878" i="16"/>
  <c r="C878" i="16" s="1"/>
  <c r="J878" i="16" s="1"/>
  <c r="D807" i="16"/>
  <c r="D522" i="16"/>
  <c r="D388" i="16"/>
  <c r="G388" i="16"/>
  <c r="D302" i="16"/>
  <c r="G262" i="16"/>
  <c r="B90" i="16"/>
  <c r="C90" i="16" s="1"/>
  <c r="J90" i="16" s="1"/>
  <c r="G90" i="16"/>
  <c r="D57" i="16"/>
  <c r="G57" i="16"/>
  <c r="D8" i="28"/>
  <c r="G8" i="28"/>
  <c r="G9" i="28"/>
  <c r="B9" i="28"/>
  <c r="C9" i="28" s="1"/>
  <c r="J9" i="28" s="1"/>
  <c r="D12" i="28"/>
  <c r="G12" i="28"/>
  <c r="G13" i="28"/>
  <c r="B13" i="28"/>
  <c r="C13" i="28" s="1"/>
  <c r="J13" i="28" s="1"/>
  <c r="D16" i="28"/>
  <c r="G16" i="28"/>
  <c r="G17" i="28"/>
  <c r="B17" i="28"/>
  <c r="C17" i="28" s="1"/>
  <c r="J17" i="28" s="1"/>
  <c r="D20" i="28"/>
  <c r="G20" i="28"/>
  <c r="G21" i="28"/>
  <c r="B21" i="28"/>
  <c r="C21" i="28" s="1"/>
  <c r="J21" i="28" s="1"/>
  <c r="D24" i="28"/>
  <c r="G24" i="28"/>
  <c r="D28" i="28"/>
  <c r="G28" i="28"/>
  <c r="G29" i="28"/>
  <c r="B29" i="28"/>
  <c r="C29" i="28" s="1"/>
  <c r="J29" i="28" s="1"/>
  <c r="D32" i="28"/>
  <c r="G32" i="28"/>
  <c r="G33" i="28"/>
  <c r="B33" i="28"/>
  <c r="C33" i="28" s="1"/>
  <c r="J33" i="28" s="1"/>
  <c r="D36" i="28"/>
  <c r="G36" i="28"/>
  <c r="G37" i="28"/>
  <c r="B37" i="28"/>
  <c r="C37" i="28" s="1"/>
  <c r="J37" i="28" s="1"/>
  <c r="D40" i="28"/>
  <c r="G40" i="28"/>
  <c r="D44" i="28"/>
  <c r="G44" i="28"/>
  <c r="G45" i="28"/>
  <c r="B45" i="28"/>
  <c r="C45" i="28" s="1"/>
  <c r="J45" i="28" s="1"/>
  <c r="D48" i="28"/>
  <c r="G48" i="28"/>
  <c r="G49" i="28"/>
  <c r="B49" i="28"/>
  <c r="C49" i="28" s="1"/>
  <c r="J49" i="28" s="1"/>
  <c r="D52" i="28"/>
  <c r="G52" i="28"/>
  <c r="G53" i="28"/>
  <c r="B53" i="28"/>
  <c r="C53" i="28" s="1"/>
  <c r="J53" i="28" s="1"/>
  <c r="D56" i="28"/>
  <c r="G56" i="28"/>
  <c r="G57" i="28"/>
  <c r="B57" i="28"/>
  <c r="C57" i="28" s="1"/>
  <c r="J57" i="28" s="1"/>
  <c r="D60" i="28"/>
  <c r="G60" i="28"/>
  <c r="G61" i="28"/>
  <c r="B61" i="28"/>
  <c r="C61" i="28" s="1"/>
  <c r="J61" i="28" s="1"/>
  <c r="D64" i="28"/>
  <c r="G64" i="28"/>
  <c r="G65" i="28"/>
  <c r="B65" i="28"/>
  <c r="C65" i="28" s="1"/>
  <c r="J65" i="28" s="1"/>
  <c r="D68" i="28"/>
  <c r="G68" i="28"/>
  <c r="G69" i="28"/>
  <c r="B69" i="28"/>
  <c r="C69" i="28" s="1"/>
  <c r="J69" i="28" s="1"/>
  <c r="D72" i="28"/>
  <c r="G72" i="28"/>
  <c r="G73" i="28"/>
  <c r="B73" i="28"/>
  <c r="C73" i="28" s="1"/>
  <c r="J73" i="28" s="1"/>
  <c r="D76" i="28"/>
  <c r="G76" i="28"/>
  <c r="G77" i="28"/>
  <c r="B77" i="28"/>
  <c r="C77" i="28" s="1"/>
  <c r="J77" i="28" s="1"/>
  <c r="D80" i="28"/>
  <c r="G80" i="28"/>
  <c r="G81" i="28"/>
  <c r="B81" i="28"/>
  <c r="C81" i="28" s="1"/>
  <c r="J81" i="28" s="1"/>
  <c r="G85" i="28"/>
  <c r="B85" i="28"/>
  <c r="C85" i="28" s="1"/>
  <c r="J85" i="28" s="1"/>
  <c r="D88" i="28"/>
  <c r="G88" i="28"/>
  <c r="G89" i="28"/>
  <c r="B89" i="28"/>
  <c r="C89" i="28" s="1"/>
  <c r="J89" i="28" s="1"/>
  <c r="G92" i="28"/>
  <c r="G93" i="28"/>
  <c r="B93" i="28"/>
  <c r="C93" i="28" s="1"/>
  <c r="J93" i="28" s="1"/>
  <c r="D96" i="28"/>
  <c r="G96" i="28"/>
  <c r="D100" i="28"/>
  <c r="G100" i="28"/>
  <c r="G101" i="28"/>
  <c r="B101" i="28"/>
  <c r="C101" i="28" s="1"/>
  <c r="J101" i="28" s="1"/>
  <c r="D104" i="28"/>
  <c r="G104" i="28"/>
  <c r="G105" i="28"/>
  <c r="B105" i="28"/>
  <c r="C105" i="28" s="1"/>
  <c r="J105" i="28" s="1"/>
  <c r="D108" i="28"/>
  <c r="G108" i="28"/>
  <c r="G109" i="28"/>
  <c r="B109" i="28"/>
  <c r="C109" i="28" s="1"/>
  <c r="J109" i="28" s="1"/>
  <c r="D112" i="28"/>
  <c r="G112" i="28"/>
  <c r="G113" i="28"/>
  <c r="B113" i="28"/>
  <c r="C113" i="28" s="1"/>
  <c r="J113" i="28" s="1"/>
  <c r="D116" i="28"/>
  <c r="G116" i="28"/>
  <c r="G117" i="28"/>
  <c r="B117" i="28"/>
  <c r="C117" i="28" s="1"/>
  <c r="J117" i="28" s="1"/>
  <c r="D120" i="28"/>
  <c r="G120" i="28"/>
  <c r="G121" i="28"/>
  <c r="B121" i="28"/>
  <c r="C121" i="28" s="1"/>
  <c r="J121" i="28" s="1"/>
  <c r="D124" i="28"/>
  <c r="G124" i="28"/>
  <c r="G125" i="28"/>
  <c r="B125" i="28"/>
  <c r="C125" i="28" s="1"/>
  <c r="J125" i="28" s="1"/>
  <c r="D128" i="28"/>
  <c r="G128" i="28"/>
  <c r="B129" i="28"/>
  <c r="C129" i="28" s="1"/>
  <c r="J129" i="28" s="1"/>
  <c r="D132" i="28"/>
  <c r="G132" i="28"/>
  <c r="G133" i="28"/>
  <c r="B133" i="28"/>
  <c r="C133" i="28" s="1"/>
  <c r="J133" i="28" s="1"/>
  <c r="D136" i="28"/>
  <c r="G136" i="28"/>
  <c r="G137" i="28"/>
  <c r="B137" i="28"/>
  <c r="C137" i="28" s="1"/>
  <c r="J137" i="28" s="1"/>
  <c r="D140" i="28"/>
  <c r="G140" i="28"/>
  <c r="G141" i="28"/>
  <c r="B141" i="28"/>
  <c r="C141" i="28" s="1"/>
  <c r="J141" i="28" s="1"/>
  <c r="D144" i="28"/>
  <c r="G144" i="28"/>
  <c r="G145" i="28"/>
  <c r="B145" i="28"/>
  <c r="C145" i="28" s="1"/>
  <c r="J145" i="28" s="1"/>
  <c r="D148" i="28"/>
  <c r="G148" i="28"/>
  <c r="G149" i="28"/>
  <c r="B149" i="28"/>
  <c r="C149" i="28" s="1"/>
  <c r="J149" i="28" s="1"/>
  <c r="D152" i="28"/>
  <c r="G152" i="28"/>
  <c r="G153" i="28"/>
  <c r="B153" i="28"/>
  <c r="C153" i="28" s="1"/>
  <c r="J153" i="28" s="1"/>
  <c r="G157" i="28"/>
  <c r="B157" i="28"/>
  <c r="C157" i="28" s="1"/>
  <c r="J157" i="28" s="1"/>
  <c r="D160" i="28"/>
  <c r="G160" i="28"/>
  <c r="G161" i="28"/>
  <c r="B161" i="28"/>
  <c r="C161" i="28" s="1"/>
  <c r="J161" i="28" s="1"/>
  <c r="D164" i="28"/>
  <c r="G164" i="28"/>
  <c r="G165" i="28"/>
  <c r="B165" i="28"/>
  <c r="C165" i="28" s="1"/>
  <c r="J165" i="28" s="1"/>
  <c r="D168" i="28"/>
  <c r="G168" i="28"/>
  <c r="D172" i="28"/>
  <c r="G172" i="28"/>
  <c r="G173" i="28"/>
  <c r="B173" i="28"/>
  <c r="C173" i="28" s="1"/>
  <c r="J173" i="28" s="1"/>
  <c r="D176" i="28"/>
  <c r="G176" i="28"/>
  <c r="G177" i="28"/>
  <c r="B177" i="28"/>
  <c r="C177" i="28" s="1"/>
  <c r="J177" i="28" s="1"/>
  <c r="D180" i="28"/>
  <c r="G180" i="28"/>
  <c r="G181" i="28"/>
  <c r="B181" i="28"/>
  <c r="C181" i="28" s="1"/>
  <c r="J181" i="28" s="1"/>
  <c r="D184" i="28"/>
  <c r="G184" i="28"/>
  <c r="G185" i="28"/>
  <c r="B185" i="28"/>
  <c r="C185" i="28" s="1"/>
  <c r="J185" i="28" s="1"/>
  <c r="D188" i="28"/>
  <c r="G188" i="28"/>
  <c r="G189" i="28"/>
  <c r="G193" i="28"/>
  <c r="B193" i="28"/>
  <c r="C193" i="28" s="1"/>
  <c r="J193" i="28" s="1"/>
  <c r="D196" i="28"/>
  <c r="G196" i="28"/>
  <c r="G197" i="28"/>
  <c r="B197" i="28"/>
  <c r="C197" i="28" s="1"/>
  <c r="J197" i="28" s="1"/>
  <c r="D200" i="28"/>
  <c r="G200" i="28"/>
  <c r="G201" i="28"/>
  <c r="B201" i="28"/>
  <c r="C201" i="28" s="1"/>
  <c r="J201" i="28" s="1"/>
  <c r="D204" i="28"/>
  <c r="G204" i="28"/>
  <c r="G205" i="28"/>
  <c r="B205" i="28"/>
  <c r="C205" i="28" s="1"/>
  <c r="J205" i="28" s="1"/>
  <c r="X27" i="21"/>
  <c r="Z27" i="21"/>
  <c r="F90" i="16"/>
  <c r="H90" i="16"/>
  <c r="L90" i="16"/>
  <c r="C561" i="16"/>
  <c r="J561" i="16" s="1"/>
  <c r="H76" i="5"/>
  <c r="L75" i="5"/>
  <c r="L76" i="5" s="1"/>
  <c r="F242" i="16"/>
  <c r="L242" i="16"/>
  <c r="L72" i="5"/>
  <c r="L73" i="5" s="1"/>
  <c r="F73" i="5"/>
  <c r="D77" i="5"/>
  <c r="L12" i="16"/>
  <c r="F12" i="16"/>
  <c r="G12" i="16"/>
  <c r="H1166" i="16"/>
  <c r="I278" i="16"/>
  <c r="H1566" i="16"/>
  <c r="H1856" i="16"/>
  <c r="I2568" i="16"/>
  <c r="I2303" i="16"/>
  <c r="H2216" i="16"/>
  <c r="I2533" i="16"/>
  <c r="H2363" i="16"/>
  <c r="D2286" i="16"/>
  <c r="B1365" i="16"/>
  <c r="C1365" i="16" s="1"/>
  <c r="J1365" i="16" s="1"/>
  <c r="B1294" i="16"/>
  <c r="C1294" i="16" s="1"/>
  <c r="J1294" i="16" s="1"/>
  <c r="B282" i="16"/>
  <c r="C282" i="16" s="1"/>
  <c r="J282" i="16" s="1"/>
  <c r="B76" i="28"/>
  <c r="C76" i="28" s="1"/>
  <c r="J76" i="28" s="1"/>
  <c r="E76" i="28"/>
  <c r="B116" i="28"/>
  <c r="C116" i="28" s="1"/>
  <c r="J116" i="28" s="1"/>
  <c r="G123" i="28"/>
  <c r="B123" i="28"/>
  <c r="C123" i="28" s="1"/>
  <c r="J123" i="28" s="1"/>
  <c r="B1925" i="16"/>
  <c r="C1925" i="16" s="1"/>
  <c r="J1925" i="16" s="1"/>
  <c r="B1639" i="16"/>
  <c r="C1639" i="16" s="1"/>
  <c r="J1639" i="16" s="1"/>
  <c r="B913" i="16"/>
  <c r="C913" i="16" s="1"/>
  <c r="J913" i="16" s="1"/>
  <c r="B144" i="28"/>
  <c r="C144" i="28" s="1"/>
  <c r="J144" i="28" s="1"/>
  <c r="B203" i="28"/>
  <c r="C203" i="28" s="1"/>
  <c r="J203" i="28" s="1"/>
  <c r="B176" i="28"/>
  <c r="C176" i="28" s="1"/>
  <c r="J176" i="28" s="1"/>
  <c r="B148" i="28"/>
  <c r="C148" i="28" s="1"/>
  <c r="J148" i="28" s="1"/>
  <c r="B139" i="28"/>
  <c r="C139" i="28" s="1"/>
  <c r="J139" i="28" s="1"/>
  <c r="B124" i="28"/>
  <c r="C124" i="28" s="1"/>
  <c r="J124" i="28" s="1"/>
  <c r="B87" i="28"/>
  <c r="C87" i="28" s="1"/>
  <c r="J87" i="28" s="1"/>
  <c r="B68" i="28"/>
  <c r="C68" i="28" s="1"/>
  <c r="J68" i="28" s="1"/>
  <c r="B52" i="28"/>
  <c r="C52" i="28" s="1"/>
  <c r="J52" i="28" s="1"/>
  <c r="B42" i="28"/>
  <c r="C42" i="28" s="1"/>
  <c r="J42" i="28" s="1"/>
  <c r="B19" i="28"/>
  <c r="C19" i="28" s="1"/>
  <c r="J19" i="28" s="1"/>
  <c r="B186" i="16"/>
  <c r="C186" i="16" s="1"/>
  <c r="J186" i="16" s="1"/>
  <c r="B225" i="16"/>
  <c r="C225" i="16" s="1"/>
  <c r="J225" i="16" s="1"/>
  <c r="B394" i="16"/>
  <c r="C394" i="16" s="1"/>
  <c r="J394" i="16" s="1"/>
  <c r="B975" i="16"/>
  <c r="C975" i="16" s="1"/>
  <c r="J975" i="16" s="1"/>
  <c r="B980" i="16"/>
  <c r="C980" i="16" s="1"/>
  <c r="J980" i="16" s="1"/>
  <c r="B1242" i="16"/>
  <c r="C1242" i="16" s="1"/>
  <c r="J1242" i="16" s="1"/>
  <c r="B1337" i="16"/>
  <c r="C1337" i="16" s="1"/>
  <c r="J1337" i="16" s="1"/>
  <c r="B162" i="28"/>
  <c r="C162" i="28" s="1"/>
  <c r="J162" i="28" s="1"/>
  <c r="B158" i="28"/>
  <c r="C158" i="28" s="1"/>
  <c r="J158" i="28" s="1"/>
  <c r="B773" i="16"/>
  <c r="C773" i="16" s="1"/>
  <c r="J773" i="16" s="1"/>
  <c r="B198" i="28"/>
  <c r="C198" i="28" s="1"/>
  <c r="J198" i="28" s="1"/>
  <c r="B174" i="28"/>
  <c r="C174" i="28" s="1"/>
  <c r="J174" i="28" s="1"/>
  <c r="B112" i="28"/>
  <c r="C112" i="28" s="1"/>
  <c r="J112" i="28" s="1"/>
  <c r="B34" i="28"/>
  <c r="C34" i="28" s="1"/>
  <c r="J34" i="28" s="1"/>
  <c r="B682" i="16"/>
  <c r="C682" i="16" s="1"/>
  <c r="J682" i="16" s="1"/>
  <c r="B698" i="16"/>
  <c r="C698" i="16" s="1"/>
  <c r="J698" i="16" s="1"/>
  <c r="B1514" i="16"/>
  <c r="C1514" i="16" s="1"/>
  <c r="J1514" i="16" s="1"/>
  <c r="B1687" i="16"/>
  <c r="C1687" i="16" s="1"/>
  <c r="J1687" i="16" s="1"/>
  <c r="B1910" i="16"/>
  <c r="C1910" i="16" s="1"/>
  <c r="J1910" i="16" s="1"/>
  <c r="B160" i="28"/>
  <c r="C160" i="28" s="1"/>
  <c r="J160" i="28" s="1"/>
  <c r="B111" i="28"/>
  <c r="C111" i="28" s="1"/>
  <c r="J111" i="28" s="1"/>
  <c r="B26" i="28"/>
  <c r="C26" i="28" s="1"/>
  <c r="J26" i="28" s="1"/>
  <c r="B22" i="28"/>
  <c r="C22" i="28" s="1"/>
  <c r="J22" i="28" s="1"/>
  <c r="B16" i="28"/>
  <c r="C16" i="28" s="1"/>
  <c r="J16" i="28" s="1"/>
  <c r="B2122" i="16"/>
  <c r="C2122" i="16" s="1"/>
  <c r="J2122" i="16" s="1"/>
  <c r="B2901" i="16"/>
  <c r="C2901" i="16" s="1"/>
  <c r="J2901" i="16" s="1"/>
  <c r="B2595" i="16"/>
  <c r="C2595" i="16" s="1"/>
  <c r="J2595" i="16" s="1"/>
  <c r="B2325" i="16"/>
  <c r="C2325" i="16" s="1"/>
  <c r="J2325" i="16" s="1"/>
  <c r="G2029" i="16"/>
  <c r="B2018" i="16"/>
  <c r="C2018" i="16" s="1"/>
  <c r="J2018" i="16" s="1"/>
  <c r="B1614" i="16"/>
  <c r="C1614" i="16" s="1"/>
  <c r="J1614" i="16" s="1"/>
  <c r="B1516" i="16"/>
  <c r="C1516" i="16" s="1"/>
  <c r="J1516" i="16" s="1"/>
  <c r="B785" i="16"/>
  <c r="C785" i="16" s="1"/>
  <c r="J785" i="16" s="1"/>
  <c r="B772" i="16"/>
  <c r="C772" i="16" s="1"/>
  <c r="J772" i="16" s="1"/>
  <c r="B14" i="28"/>
  <c r="C14" i="28" s="1"/>
  <c r="J14" i="28" s="1"/>
  <c r="B132" i="28"/>
  <c r="C132" i="28" s="1"/>
  <c r="J132" i="28" s="1"/>
  <c r="F1792" i="16"/>
  <c r="B2935" i="16"/>
  <c r="C2935" i="16" s="1"/>
  <c r="J2935" i="16" s="1"/>
  <c r="D2726" i="16"/>
  <c r="B2655" i="16"/>
  <c r="C2655" i="16" s="1"/>
  <c r="J2655" i="16" s="1"/>
  <c r="B2209" i="16"/>
  <c r="C2209" i="16" s="1"/>
  <c r="J2209" i="16" s="1"/>
  <c r="B2165" i="16"/>
  <c r="C2165" i="16" s="1"/>
  <c r="J2165" i="16" s="1"/>
  <c r="B2089" i="16"/>
  <c r="C2089" i="16" s="1"/>
  <c r="J2089" i="16" s="1"/>
  <c r="G1796" i="16"/>
  <c r="B1765" i="16"/>
  <c r="C1765" i="16" s="1"/>
  <c r="J1765" i="16" s="1"/>
  <c r="B1116" i="16"/>
  <c r="C1116" i="16" s="1"/>
  <c r="J1116" i="16" s="1"/>
  <c r="D2411" i="16"/>
  <c r="B2385" i="16"/>
  <c r="C2385" i="16" s="1"/>
  <c r="J2385" i="16" s="1"/>
  <c r="B2372" i="16"/>
  <c r="C2372" i="16" s="1"/>
  <c r="J2372" i="16" s="1"/>
  <c r="G1724" i="16"/>
  <c r="B27" i="28"/>
  <c r="C27" i="28" s="1"/>
  <c r="J27" i="28" s="1"/>
  <c r="D27" i="28"/>
  <c r="B6" i="28"/>
  <c r="C6" i="28" s="1"/>
  <c r="J6" i="28" s="1"/>
  <c r="G6" i="28"/>
  <c r="D6" i="28"/>
  <c r="G83" i="28"/>
  <c r="B83" i="28"/>
  <c r="C83" i="28" s="1"/>
  <c r="J83" i="28" s="1"/>
  <c r="B96" i="28"/>
  <c r="C96" i="28" s="1"/>
  <c r="J96" i="28" s="1"/>
  <c r="B190" i="28"/>
  <c r="C190" i="28" s="1"/>
  <c r="J190" i="28" s="1"/>
  <c r="B1131" i="16"/>
  <c r="C1131" i="16" s="1"/>
  <c r="J1131" i="16" s="1"/>
  <c r="B1002" i="16"/>
  <c r="C1002" i="16" s="1"/>
  <c r="J1002" i="16" s="1"/>
  <c r="B774" i="16"/>
  <c r="C774" i="16" s="1"/>
  <c r="J774" i="16" s="1"/>
  <c r="D571" i="16"/>
  <c r="B269" i="16"/>
  <c r="C269" i="16" s="1"/>
  <c r="J269" i="16" s="1"/>
  <c r="B1343" i="16"/>
  <c r="C1343" i="16" s="1"/>
  <c r="J1343" i="16" s="1"/>
  <c r="B18" i="28"/>
  <c r="C18" i="28" s="1"/>
  <c r="J18" i="28" s="1"/>
  <c r="B88" i="28"/>
  <c r="C88" i="28" s="1"/>
  <c r="J88" i="28" s="1"/>
  <c r="E142" i="28"/>
  <c r="G142" i="28"/>
  <c r="D142" i="28"/>
  <c r="B20" i="28"/>
  <c r="C20" i="28" s="1"/>
  <c r="J20" i="28" s="1"/>
  <c r="B30" i="28"/>
  <c r="C30" i="28" s="1"/>
  <c r="J30" i="28" s="1"/>
  <c r="B36" i="28"/>
  <c r="C36" i="28" s="1"/>
  <c r="J36" i="28" s="1"/>
  <c r="B48" i="28"/>
  <c r="C48" i="28" s="1"/>
  <c r="J48" i="28" s="1"/>
  <c r="B92" i="28"/>
  <c r="C92" i="28" s="1"/>
  <c r="J92" i="28" s="1"/>
  <c r="E183" i="28"/>
  <c r="E205" i="28"/>
  <c r="D205" i="28"/>
  <c r="D87" i="28"/>
  <c r="D162" i="28"/>
  <c r="B178" i="28"/>
  <c r="C178" i="28" s="1"/>
  <c r="J178" i="28" s="1"/>
  <c r="G191" i="28"/>
  <c r="D191" i="28"/>
  <c r="D193" i="28"/>
  <c r="Y27" i="21"/>
  <c r="AC27" i="21"/>
  <c r="AA27" i="21"/>
  <c r="AB27" i="21"/>
  <c r="AF27" i="21"/>
  <c r="AG27" i="21" s="1"/>
  <c r="AD27" i="21"/>
  <c r="AI27" i="21"/>
  <c r="L72" i="14"/>
  <c r="L73" i="14" s="1"/>
  <c r="AE27" i="21"/>
  <c r="AE36" i="15"/>
  <c r="B2849" i="16"/>
  <c r="C2849" i="16" s="1"/>
  <c r="J2849" i="16" s="1"/>
  <c r="B2530" i="16"/>
  <c r="C2530" i="16" s="1"/>
  <c r="J2530" i="16" s="1"/>
  <c r="B2259" i="16"/>
  <c r="C2259" i="16" s="1"/>
  <c r="J2259" i="16" s="1"/>
  <c r="B2366" i="16"/>
  <c r="C2366" i="16" s="1"/>
  <c r="J2366" i="16" s="1"/>
  <c r="B2663" i="16"/>
  <c r="C2663" i="16" s="1"/>
  <c r="J2663" i="16" s="1"/>
  <c r="B2712" i="16"/>
  <c r="C2712" i="16" s="1"/>
  <c r="J2712" i="16" s="1"/>
  <c r="B2759" i="16"/>
  <c r="C2759" i="16" s="1"/>
  <c r="J2759" i="16" s="1"/>
  <c r="B2767" i="16"/>
  <c r="C2767" i="16" s="1"/>
  <c r="J2767" i="16" s="1"/>
  <c r="B2787" i="16"/>
  <c r="C2787" i="16" s="1"/>
  <c r="J2787" i="16" s="1"/>
  <c r="B2795" i="16"/>
  <c r="C2795" i="16" s="1"/>
  <c r="J2795" i="16" s="1"/>
  <c r="B2127" i="16"/>
  <c r="C2127" i="16" s="1"/>
  <c r="J2127" i="16" s="1"/>
  <c r="B70" i="28"/>
  <c r="C70" i="28" s="1"/>
  <c r="J70" i="28" s="1"/>
  <c r="B2889" i="16"/>
  <c r="C2889" i="16" s="1"/>
  <c r="J2889" i="16" s="1"/>
  <c r="B2778" i="16"/>
  <c r="C2778" i="16" s="1"/>
  <c r="J2778" i="16" s="1"/>
  <c r="B2546" i="16"/>
  <c r="C2546" i="16" s="1"/>
  <c r="J2546" i="16" s="1"/>
  <c r="D1252" i="16"/>
  <c r="G506" i="16"/>
  <c r="G414" i="16"/>
  <c r="G198" i="28"/>
  <c r="E31" i="28"/>
  <c r="D113" i="28"/>
  <c r="E203" i="28"/>
  <c r="O59" i="17"/>
  <c r="O68" i="17"/>
  <c r="O55" i="17"/>
  <c r="O45" i="17"/>
  <c r="M45" i="17"/>
  <c r="H2906" i="16"/>
  <c r="H2874" i="16"/>
  <c r="O46" i="17"/>
  <c r="O51" i="17"/>
  <c r="O69" i="17"/>
  <c r="O66" i="17"/>
  <c r="O67" i="17"/>
  <c r="H169" i="28"/>
  <c r="D1757" i="16"/>
  <c r="B1757" i="16"/>
  <c r="C1757" i="16" s="1"/>
  <c r="J1757" i="16" s="1"/>
  <c r="D1457" i="16"/>
  <c r="G1433" i="16"/>
  <c r="B1433" i="16"/>
  <c r="C1433" i="16" s="1"/>
  <c r="J1433" i="16" s="1"/>
  <c r="D1309" i="16"/>
  <c r="G1309" i="16"/>
  <c r="G1125" i="16"/>
  <c r="B1125" i="16"/>
  <c r="C1125" i="16" s="1"/>
  <c r="J1125" i="16" s="1"/>
  <c r="B1105" i="16"/>
  <c r="C1105" i="16" s="1"/>
  <c r="J1105" i="16" s="1"/>
  <c r="D1105" i="16"/>
  <c r="D933" i="16"/>
  <c r="G929" i="16"/>
  <c r="D925" i="16"/>
  <c r="B925" i="16"/>
  <c r="C925" i="16" s="1"/>
  <c r="J925" i="16" s="1"/>
  <c r="G925" i="16"/>
  <c r="D921" i="16"/>
  <c r="G921" i="16"/>
  <c r="B921" i="16"/>
  <c r="C921" i="16" s="1"/>
  <c r="J921" i="16" s="1"/>
  <c r="B877" i="16"/>
  <c r="C877" i="16" s="1"/>
  <c r="J877" i="16" s="1"/>
  <c r="D877" i="16"/>
  <c r="D857" i="16"/>
  <c r="G837" i="16"/>
  <c r="D789" i="16"/>
  <c r="B789" i="16"/>
  <c r="C789" i="16" s="1"/>
  <c r="J789" i="16" s="1"/>
  <c r="G789" i="16"/>
  <c r="D785" i="16"/>
  <c r="G785" i="16"/>
  <c r="E749" i="16"/>
  <c r="D749" i="16"/>
  <c r="D721" i="16"/>
  <c r="G713" i="16"/>
  <c r="D705" i="16"/>
  <c r="G705" i="16"/>
  <c r="B693" i="16"/>
  <c r="C693" i="16" s="1"/>
  <c r="J693" i="16" s="1"/>
  <c r="D693" i="16"/>
  <c r="D673" i="16"/>
  <c r="I673" i="16"/>
  <c r="G673" i="16"/>
  <c r="D577" i="16"/>
  <c r="G573" i="16"/>
  <c r="D573" i="16"/>
  <c r="B569" i="16"/>
  <c r="C569" i="16" s="1"/>
  <c r="J569" i="16" s="1"/>
  <c r="G569" i="16"/>
  <c r="D565" i="16"/>
  <c r="B553" i="16"/>
  <c r="C553" i="16" s="1"/>
  <c r="J553" i="16" s="1"/>
  <c r="D549" i="16"/>
  <c r="I549" i="16"/>
  <c r="B549" i="16"/>
  <c r="C549" i="16" s="1"/>
  <c r="J549" i="16" s="1"/>
  <c r="G549" i="16"/>
  <c r="D545" i="16"/>
  <c r="G545" i="16"/>
  <c r="G537" i="16"/>
  <c r="B533" i="16"/>
  <c r="C533" i="16" s="1"/>
  <c r="J533" i="16" s="1"/>
  <c r="D533" i="16"/>
  <c r="G533" i="16"/>
  <c r="D525" i="16"/>
  <c r="G521" i="16"/>
  <c r="D521" i="16"/>
  <c r="D505" i="16"/>
  <c r="G505" i="16"/>
  <c r="B457" i="16"/>
  <c r="C457" i="16" s="1"/>
  <c r="J457" i="16" s="1"/>
  <c r="G457" i="16"/>
  <c r="G433" i="16"/>
  <c r="D429" i="16"/>
  <c r="G429" i="16"/>
  <c r="D405" i="16"/>
  <c r="B405" i="16"/>
  <c r="C405" i="16" s="1"/>
  <c r="J405" i="16" s="1"/>
  <c r="D349" i="16"/>
  <c r="G2999" i="16"/>
  <c r="D2999" i="16"/>
  <c r="E2999" i="16"/>
  <c r="G2995" i="16"/>
  <c r="E2995" i="16"/>
  <c r="G2959" i="16"/>
  <c r="B2899" i="16"/>
  <c r="C2899" i="16" s="1"/>
  <c r="J2899" i="16" s="1"/>
  <c r="D2899" i="16"/>
  <c r="G2815" i="16"/>
  <c r="B2815" i="16"/>
  <c r="C2815" i="16" s="1"/>
  <c r="J2815" i="16" s="1"/>
  <c r="G2811" i="16"/>
  <c r="E2811" i="16"/>
  <c r="D2715" i="16"/>
  <c r="G2715" i="16"/>
  <c r="G2691" i="16"/>
  <c r="D2691" i="16"/>
  <c r="B2691" i="16"/>
  <c r="C2691" i="16" s="1"/>
  <c r="J2691" i="16" s="1"/>
  <c r="G2687" i="16"/>
  <c r="B2687" i="16"/>
  <c r="C2687" i="16" s="1"/>
  <c r="J2687" i="16" s="1"/>
  <c r="G2667" i="16"/>
  <c r="D2667" i="16"/>
  <c r="G2599" i="16"/>
  <c r="D2599" i="16"/>
  <c r="D2579" i="16"/>
  <c r="G2579" i="16"/>
  <c r="G2571" i="16"/>
  <c r="D2571" i="16"/>
  <c r="B2535" i="16"/>
  <c r="C2535" i="16" s="1"/>
  <c r="J2535" i="16" s="1"/>
  <c r="D2535" i="16"/>
  <c r="G2523" i="16"/>
  <c r="B2523" i="16"/>
  <c r="C2523" i="16" s="1"/>
  <c r="J2523" i="16" s="1"/>
  <c r="B2487" i="16"/>
  <c r="C2487" i="16" s="1"/>
  <c r="J2487" i="16" s="1"/>
  <c r="G2487" i="16"/>
  <c r="I2487" i="16"/>
  <c r="G2483" i="16"/>
  <c r="B2483" i="16"/>
  <c r="C2483" i="16" s="1"/>
  <c r="J2483" i="16" s="1"/>
  <c r="G2427" i="16"/>
  <c r="D2427" i="16"/>
  <c r="D2383" i="16"/>
  <c r="G2383" i="16"/>
  <c r="D2379" i="16"/>
  <c r="B2379" i="16"/>
  <c r="C2379" i="16" s="1"/>
  <c r="J2379" i="16" s="1"/>
  <c r="G2287" i="16"/>
  <c r="G2211" i="16"/>
  <c r="B2211" i="16"/>
  <c r="C2211" i="16" s="1"/>
  <c r="J2211" i="16" s="1"/>
  <c r="D2195" i="16"/>
  <c r="B2195" i="16"/>
  <c r="C2195" i="16" s="1"/>
  <c r="J2195" i="16" s="1"/>
  <c r="G2155" i="16"/>
  <c r="B2143" i="16"/>
  <c r="C2143" i="16" s="1"/>
  <c r="J2143" i="16" s="1"/>
  <c r="D2139" i="16"/>
  <c r="G2139" i="16"/>
  <c r="G2115" i="16"/>
  <c r="D2115" i="16"/>
  <c r="D2087" i="16"/>
  <c r="D2071" i="16"/>
  <c r="G2071" i="16"/>
  <c r="D2063" i="16"/>
  <c r="E1931" i="16"/>
  <c r="G1931" i="16"/>
  <c r="D1915" i="16"/>
  <c r="D1903" i="16"/>
  <c r="G1903" i="16"/>
  <c r="D1895" i="16"/>
  <c r="G1895" i="16"/>
  <c r="D1883" i="16"/>
  <c r="G1843" i="16"/>
  <c r="D1843" i="16"/>
  <c r="G249" i="16"/>
  <c r="B157" i="16"/>
  <c r="C157" i="16" s="1"/>
  <c r="J157" i="16" s="1"/>
  <c r="B29" i="16"/>
  <c r="C29" i="16" s="1"/>
  <c r="J29" i="16" s="1"/>
  <c r="D45" i="16"/>
  <c r="D37" i="16"/>
  <c r="D157" i="16"/>
  <c r="D249" i="16"/>
  <c r="B21" i="16"/>
  <c r="C21" i="16" s="1"/>
  <c r="J21" i="16" s="1"/>
  <c r="B57" i="16"/>
  <c r="G89" i="16"/>
  <c r="G129" i="16"/>
  <c r="B249" i="16"/>
  <c r="B45" i="16"/>
  <c r="D41" i="16"/>
  <c r="G161" i="16"/>
  <c r="D49" i="16"/>
  <c r="D73" i="16"/>
  <c r="G21" i="16"/>
  <c r="G2996" i="16"/>
  <c r="G2780" i="16"/>
  <c r="B2592" i="16"/>
  <c r="C2592" i="16" s="1"/>
  <c r="J2592" i="16" s="1"/>
  <c r="B1537" i="16"/>
  <c r="C1537" i="16" s="1"/>
  <c r="J1537" i="16" s="1"/>
  <c r="D1537" i="16"/>
  <c r="G1498" i="16"/>
  <c r="D1498" i="16"/>
  <c r="G1483" i="16"/>
  <c r="B1483" i="16"/>
  <c r="C1483" i="16" s="1"/>
  <c r="J1483" i="16" s="1"/>
  <c r="D1465" i="16"/>
  <c r="G1465" i="16"/>
  <c r="B1465" i="16"/>
  <c r="C1465" i="16" s="1"/>
  <c r="J1465" i="16" s="1"/>
  <c r="G1453" i="16"/>
  <c r="D1453" i="16"/>
  <c r="D1449" i="16"/>
  <c r="D1433" i="16"/>
  <c r="B1397" i="16"/>
  <c r="C1397" i="16" s="1"/>
  <c r="J1397" i="16" s="1"/>
  <c r="D1393" i="16"/>
  <c r="G1393" i="16"/>
  <c r="E1389" i="16"/>
  <c r="D1373" i="16"/>
  <c r="B1341" i="16"/>
  <c r="C1341" i="16" s="1"/>
  <c r="J1341" i="16" s="1"/>
  <c r="D1341" i="16"/>
  <c r="D1289" i="16"/>
  <c r="G1289" i="16"/>
  <c r="D1277" i="16"/>
  <c r="B1277" i="16"/>
  <c r="C1277" i="16" s="1"/>
  <c r="J1277" i="16" s="1"/>
  <c r="G1021" i="16"/>
  <c r="D1017" i="16"/>
  <c r="D1013" i="16"/>
  <c r="D1009" i="16"/>
  <c r="B1009" i="16"/>
  <c r="C1009" i="16" s="1"/>
  <c r="J1009" i="16" s="1"/>
  <c r="B961" i="16"/>
  <c r="C961" i="16" s="1"/>
  <c r="J961" i="16" s="1"/>
  <c r="G961" i="16"/>
  <c r="B949" i="16"/>
  <c r="C949" i="16" s="1"/>
  <c r="J949" i="16" s="1"/>
  <c r="D949" i="16"/>
  <c r="B2984" i="16"/>
  <c r="C2984" i="16" s="1"/>
  <c r="J2984" i="16" s="1"/>
  <c r="D2880" i="16"/>
  <c r="G2636" i="16"/>
  <c r="D2976" i="16"/>
  <c r="B2492" i="16"/>
  <c r="C2492" i="16" s="1"/>
  <c r="J2492" i="16" s="1"/>
  <c r="B2640" i="16"/>
  <c r="C2640" i="16" s="1"/>
  <c r="J2640" i="16" s="1"/>
  <c r="D2676" i="16"/>
  <c r="B2704" i="16"/>
  <c r="C2704" i="16" s="1"/>
  <c r="J2704" i="16" s="1"/>
  <c r="G2980" i="16"/>
  <c r="G2736" i="16"/>
  <c r="G2988" i="16"/>
  <c r="D2872" i="16"/>
  <c r="E2644" i="16"/>
  <c r="D2640" i="16"/>
  <c r="I2420" i="16"/>
  <c r="D2508" i="16"/>
  <c r="G2676" i="16"/>
  <c r="G2704" i="16"/>
  <c r="D2860" i="16"/>
  <c r="G2324" i="16"/>
  <c r="D1759" i="16"/>
  <c r="D1747" i="16"/>
  <c r="G1679" i="16"/>
  <c r="D1679" i="16"/>
  <c r="D2572" i="16"/>
  <c r="E2572" i="16"/>
  <c r="B2484" i="16"/>
  <c r="C2484" i="16" s="1"/>
  <c r="J2484" i="16" s="1"/>
  <c r="D2344" i="16"/>
  <c r="G2344" i="16"/>
  <c r="D2336" i="16"/>
  <c r="B2336" i="16"/>
  <c r="C2336" i="16" s="1"/>
  <c r="J2336" i="16" s="1"/>
  <c r="G2084" i="16"/>
  <c r="D2084" i="16"/>
  <c r="D2060" i="16"/>
  <c r="G2024" i="16"/>
  <c r="D2024" i="16"/>
  <c r="G1912" i="16"/>
  <c r="B1900" i="16"/>
  <c r="C1900" i="16" s="1"/>
  <c r="J1900" i="16" s="1"/>
  <c r="G1900" i="16"/>
  <c r="D1900" i="16"/>
  <c r="D1832" i="16"/>
  <c r="B1832" i="16"/>
  <c r="C1832" i="16" s="1"/>
  <c r="J1832" i="16" s="1"/>
  <c r="G934" i="16"/>
  <c r="D934" i="16"/>
  <c r="B930" i="16"/>
  <c r="C930" i="16" s="1"/>
  <c r="J930" i="16" s="1"/>
  <c r="G930" i="16"/>
  <c r="D930" i="16"/>
  <c r="G906" i="16"/>
  <c r="G886" i="16"/>
  <c r="D886" i="16"/>
  <c r="G878" i="16"/>
  <c r="D878" i="16"/>
  <c r="D874" i="16"/>
  <c r="G850" i="16"/>
  <c r="B850" i="16"/>
  <c r="C850" i="16" s="1"/>
  <c r="J850" i="16" s="1"/>
  <c r="G834" i="16"/>
  <c r="D834" i="16"/>
  <c r="G830" i="16"/>
  <c r="G818" i="16"/>
  <c r="D806" i="16"/>
  <c r="B806" i="16"/>
  <c r="C806" i="16" s="1"/>
  <c r="J806" i="16" s="1"/>
  <c r="D786" i="16"/>
  <c r="G786" i="16"/>
  <c r="G778" i="16"/>
  <c r="D778" i="16"/>
  <c r="B778" i="16"/>
  <c r="C778" i="16" s="1"/>
  <c r="J778" i="16" s="1"/>
  <c r="D770" i="16"/>
  <c r="D766" i="16"/>
  <c r="G766" i="16"/>
  <c r="G762" i="16"/>
  <c r="D762" i="16"/>
  <c r="E742" i="16"/>
  <c r="B742" i="16"/>
  <c r="C742" i="16" s="1"/>
  <c r="J742" i="16" s="1"/>
  <c r="D742" i="16"/>
  <c r="G738" i="16"/>
  <c r="D738" i="16"/>
  <c r="G726" i="16"/>
  <c r="D726" i="16"/>
  <c r="G722" i="16"/>
  <c r="B722" i="16"/>
  <c r="C722" i="16" s="1"/>
  <c r="J722" i="16" s="1"/>
  <c r="D722" i="16"/>
  <c r="D638" i="16"/>
  <c r="G638" i="16"/>
  <c r="D526" i="16"/>
  <c r="B526" i="16"/>
  <c r="C526" i="16" s="1"/>
  <c r="J526" i="16" s="1"/>
  <c r="G486" i="16"/>
  <c r="D482" i="16"/>
  <c r="D474" i="16"/>
  <c r="G474" i="16"/>
  <c r="D466" i="16"/>
  <c r="B466" i="16"/>
  <c r="C466" i="16" s="1"/>
  <c r="J466" i="16" s="1"/>
  <c r="G454" i="16"/>
  <c r="B454" i="16"/>
  <c r="C454" i="16" s="1"/>
  <c r="J454" i="16" s="1"/>
  <c r="D454" i="16"/>
  <c r="D414" i="16"/>
  <c r="B414" i="16"/>
  <c r="C414" i="16" s="1"/>
  <c r="J414" i="16" s="1"/>
  <c r="D410" i="16"/>
  <c r="G410" i="16"/>
  <c r="B398" i="16"/>
  <c r="C398" i="16" s="1"/>
  <c r="J398" i="16" s="1"/>
  <c r="B366" i="16"/>
  <c r="C366" i="16" s="1"/>
  <c r="J366" i="16" s="1"/>
  <c r="D366" i="16"/>
  <c r="G326" i="16"/>
  <c r="D326" i="16"/>
  <c r="G322" i="16"/>
  <c r="D322" i="16"/>
  <c r="D306" i="16"/>
  <c r="B306" i="16"/>
  <c r="C306" i="16" s="1"/>
  <c r="J306" i="16" s="1"/>
  <c r="B270" i="16"/>
  <c r="C270" i="16" s="1"/>
  <c r="J270" i="16" s="1"/>
  <c r="G270" i="16"/>
  <c r="G266" i="16"/>
  <c r="D266" i="16"/>
  <c r="B262" i="16"/>
  <c r="C262" i="16" s="1"/>
  <c r="J262" i="16" s="1"/>
  <c r="D262" i="16"/>
  <c r="G258" i="16"/>
  <c r="D258" i="16"/>
  <c r="G214" i="16"/>
  <c r="D214" i="16"/>
  <c r="G206" i="16"/>
  <c r="G202" i="16"/>
  <c r="D202" i="16"/>
  <c r="I202" i="16"/>
  <c r="G198" i="16"/>
  <c r="D198" i="16"/>
  <c r="D146" i="16"/>
  <c r="G146" i="16"/>
  <c r="G138" i="16"/>
  <c r="G134" i="16"/>
  <c r="G126" i="16"/>
  <c r="D126" i="16"/>
  <c r="G122" i="16"/>
  <c r="D122" i="16"/>
  <c r="D118" i="16"/>
  <c r="G110" i="16"/>
  <c r="D110" i="16"/>
  <c r="G106" i="16"/>
  <c r="G102" i="16"/>
  <c r="D98" i="16"/>
  <c r="G98" i="16"/>
  <c r="D86" i="16"/>
  <c r="E86" i="16"/>
  <c r="B82" i="16"/>
  <c r="C82" i="16" s="1"/>
  <c r="J82" i="16" s="1"/>
  <c r="B78" i="16"/>
  <c r="C78" i="16" s="1"/>
  <c r="J78" i="16" s="1"/>
  <c r="D78" i="16"/>
  <c r="D66" i="16"/>
  <c r="G66" i="16"/>
  <c r="D62" i="16"/>
  <c r="B62" i="16"/>
  <c r="C62" i="16" s="1"/>
  <c r="J62" i="16" s="1"/>
  <c r="G2628" i="16"/>
  <c r="D2628" i="16"/>
  <c r="D2616" i="16"/>
  <c r="G2596" i="16"/>
  <c r="D2588" i="16"/>
  <c r="G2552" i="16"/>
  <c r="B2552" i="16"/>
  <c r="C2552" i="16" s="1"/>
  <c r="J2552" i="16" s="1"/>
  <c r="B2420" i="16"/>
  <c r="C2420" i="16" s="1"/>
  <c r="J2420" i="16" s="1"/>
  <c r="B2324" i="16"/>
  <c r="C2324" i="16" s="1"/>
  <c r="J2324" i="16" s="1"/>
  <c r="B2316" i="16"/>
  <c r="C2316" i="16" s="1"/>
  <c r="J2316" i="16" s="1"/>
  <c r="D2288" i="16"/>
  <c r="G2895" i="16"/>
  <c r="B2895" i="16"/>
  <c r="C2895" i="16" s="1"/>
  <c r="J2895" i="16" s="1"/>
  <c r="D2723" i="16"/>
  <c r="B2723" i="16"/>
  <c r="C2723" i="16" s="1"/>
  <c r="J2723" i="16" s="1"/>
  <c r="G2639" i="16"/>
  <c r="D2639" i="16"/>
  <c r="G2423" i="16"/>
  <c r="D2423" i="16"/>
  <c r="D1300" i="16"/>
  <c r="G1300" i="16"/>
  <c r="D1296" i="16"/>
  <c r="G1248" i="16"/>
  <c r="G1216" i="16"/>
  <c r="D1216" i="16"/>
  <c r="D2646" i="16"/>
  <c r="D2538" i="16"/>
  <c r="G2518" i="16"/>
  <c r="D2518" i="16"/>
  <c r="B2466" i="16"/>
  <c r="C2466" i="16" s="1"/>
  <c r="J2466" i="16" s="1"/>
  <c r="G2462" i="16"/>
  <c r="D2462" i="16"/>
  <c r="G2458" i="16"/>
  <c r="D2454" i="16"/>
  <c r="G2454" i="16"/>
  <c r="B2074" i="16"/>
  <c r="C2074" i="16" s="1"/>
  <c r="J2074" i="16" s="1"/>
  <c r="B2058" i="16"/>
  <c r="C2058" i="16" s="1"/>
  <c r="J2058" i="16" s="1"/>
  <c r="D2058" i="16"/>
  <c r="G1822" i="16"/>
  <c r="B1796" i="16"/>
  <c r="C1796" i="16" s="1"/>
  <c r="J1796" i="16" s="1"/>
  <c r="D1796" i="16"/>
  <c r="D1792" i="16"/>
  <c r="D1788" i="16"/>
  <c r="D1773" i="16"/>
  <c r="G1761" i="16"/>
  <c r="G1757" i="16"/>
  <c r="G1725" i="16"/>
  <c r="B1655" i="16"/>
  <c r="C1655" i="16" s="1"/>
  <c r="J1655" i="16" s="1"/>
  <c r="G1655" i="16"/>
  <c r="B1623" i="16"/>
  <c r="C1623" i="16" s="1"/>
  <c r="J1623" i="16" s="1"/>
  <c r="D1371" i="16"/>
  <c r="B1371" i="16"/>
  <c r="C1371" i="16" s="1"/>
  <c r="J1371" i="16" s="1"/>
  <c r="D652" i="16"/>
  <c r="B652" i="16"/>
  <c r="C652" i="16" s="1"/>
  <c r="J652" i="16" s="1"/>
  <c r="D632" i="16"/>
  <c r="G632" i="16"/>
  <c r="B476" i="16"/>
  <c r="C476" i="16" s="1"/>
  <c r="J476" i="16" s="1"/>
  <c r="G444" i="16"/>
  <c r="B444" i="16"/>
  <c r="C444" i="16" s="1"/>
  <c r="J444" i="16" s="1"/>
  <c r="D416" i="16"/>
  <c r="B412" i="16"/>
  <c r="C412" i="16" s="1"/>
  <c r="J412" i="16" s="1"/>
  <c r="G412" i="16"/>
  <c r="D408" i="16"/>
  <c r="D392" i="16"/>
  <c r="D352" i="16"/>
  <c r="G352" i="16"/>
  <c r="B336" i="16"/>
  <c r="C336" i="16" s="1"/>
  <c r="J336" i="16" s="1"/>
  <c r="G336" i="16"/>
  <c r="D304" i="16"/>
  <c r="G304" i="16"/>
  <c r="G276" i="16"/>
  <c r="D272" i="16"/>
  <c r="B272" i="16"/>
  <c r="C272" i="16" s="1"/>
  <c r="J272" i="16" s="1"/>
  <c r="D164" i="16"/>
  <c r="I164" i="16"/>
  <c r="G148" i="16"/>
  <c r="E148" i="16"/>
  <c r="B116" i="16"/>
  <c r="C116" i="16" s="1"/>
  <c r="J116" i="16" s="1"/>
  <c r="G116" i="16"/>
  <c r="D60" i="16"/>
  <c r="I60" i="16"/>
  <c r="D36" i="16"/>
  <c r="G2769" i="16"/>
  <c r="B2769" i="16"/>
  <c r="C2769" i="16" s="1"/>
  <c r="J2769" i="16" s="1"/>
  <c r="G2689" i="16"/>
  <c r="G2673" i="16"/>
  <c r="G2653" i="16"/>
  <c r="G2541" i="16"/>
  <c r="D2541" i="16"/>
  <c r="D2253" i="16"/>
  <c r="G2253" i="16"/>
  <c r="I2085" i="16"/>
  <c r="G2085" i="16"/>
  <c r="G1046" i="16"/>
  <c r="D1046" i="16"/>
  <c r="G1014" i="16"/>
  <c r="D1014" i="16"/>
  <c r="G1006" i="16"/>
  <c r="D1006" i="16"/>
  <c r="G990" i="16"/>
  <c r="B923" i="16"/>
  <c r="C923" i="16" s="1"/>
  <c r="J923" i="16" s="1"/>
  <c r="G923" i="16"/>
  <c r="D907" i="16"/>
  <c r="D803" i="16"/>
  <c r="B803" i="16"/>
  <c r="C803" i="16" s="1"/>
  <c r="J803" i="16" s="1"/>
  <c r="D775" i="16"/>
  <c r="D2845" i="16"/>
  <c r="D2875" i="16"/>
  <c r="B2875" i="16"/>
  <c r="C2875" i="16" s="1"/>
  <c r="J2875" i="16" s="1"/>
  <c r="G1379" i="16"/>
  <c r="G1328" i="16"/>
  <c r="D1328" i="16"/>
  <c r="D1050" i="16"/>
  <c r="G1050" i="16"/>
  <c r="G1038" i="16"/>
  <c r="G1010" i="16"/>
  <c r="B1010" i="16"/>
  <c r="C1010" i="16" s="1"/>
  <c r="J1010" i="16" s="1"/>
  <c r="G998" i="16"/>
  <c r="B998" i="16"/>
  <c r="C998" i="16" s="1"/>
  <c r="J998" i="16" s="1"/>
  <c r="G982" i="16"/>
  <c r="D978" i="16"/>
  <c r="G978" i="16"/>
  <c r="D966" i="16"/>
  <c r="B966" i="16"/>
  <c r="C966" i="16" s="1"/>
  <c r="J966" i="16" s="1"/>
  <c r="G950" i="16"/>
  <c r="G919" i="16"/>
  <c r="G903" i="16"/>
  <c r="D903" i="16"/>
  <c r="D899" i="16"/>
  <c r="G839" i="16"/>
  <c r="D839" i="16"/>
  <c r="G831" i="16"/>
  <c r="D831" i="16"/>
  <c r="D700" i="16"/>
  <c r="D684" i="16"/>
  <c r="G672" i="16"/>
  <c r="D672" i="16"/>
  <c r="B668" i="16"/>
  <c r="C668" i="16" s="1"/>
  <c r="J668" i="16" s="1"/>
  <c r="D668" i="16"/>
  <c r="G668" i="16"/>
  <c r="G652" i="16"/>
  <c r="B632" i="16"/>
  <c r="C632" i="16" s="1"/>
  <c r="J632" i="16" s="1"/>
  <c r="D620" i="16"/>
  <c r="B620" i="16"/>
  <c r="C620" i="16" s="1"/>
  <c r="J620" i="16" s="1"/>
  <c r="B616" i="16"/>
  <c r="C616" i="16" s="1"/>
  <c r="J616" i="16" s="1"/>
  <c r="D616" i="16"/>
  <c r="G616" i="16"/>
  <c r="D612" i="16"/>
  <c r="B612" i="16"/>
  <c r="C612" i="16" s="1"/>
  <c r="J612" i="16" s="1"/>
  <c r="G608" i="16"/>
  <c r="G564" i="16"/>
  <c r="D528" i="16"/>
  <c r="G528" i="16"/>
  <c r="G376" i="16"/>
  <c r="D360" i="16"/>
  <c r="B2966" i="16"/>
  <c r="C2966" i="16" s="1"/>
  <c r="J2966" i="16" s="1"/>
  <c r="D2966" i="16"/>
  <c r="G2966" i="16"/>
  <c r="D2630" i="16"/>
  <c r="G2630" i="16"/>
  <c r="D2583" i="16"/>
  <c r="G2583" i="16"/>
  <c r="D2575" i="16"/>
  <c r="B2575" i="16"/>
  <c r="C2575" i="16" s="1"/>
  <c r="J2575" i="16" s="1"/>
  <c r="B2537" i="16"/>
  <c r="C2537" i="16" s="1"/>
  <c r="J2537" i="16" s="1"/>
  <c r="G2501" i="16"/>
  <c r="G2438" i="16"/>
  <c r="D2438" i="16"/>
  <c r="D2430" i="16"/>
  <c r="G2430" i="16"/>
  <c r="D2426" i="16"/>
  <c r="G2426" i="16"/>
  <c r="G1732" i="16"/>
  <c r="D1732" i="16"/>
  <c r="G1728" i="16"/>
  <c r="D1728" i="16"/>
  <c r="D1716" i="16"/>
  <c r="D1331" i="16"/>
  <c r="D1271" i="16"/>
  <c r="G1271" i="16"/>
  <c r="G1243" i="16"/>
  <c r="D1243" i="16"/>
  <c r="D1239" i="16"/>
  <c r="G1215" i="16"/>
  <c r="G1207" i="16"/>
  <c r="D1183" i="16"/>
  <c r="G1183" i="16"/>
  <c r="D1179" i="16"/>
  <c r="D1145" i="16"/>
  <c r="B1145" i="16"/>
  <c r="C1145" i="16" s="1"/>
  <c r="J1145" i="16" s="1"/>
  <c r="D1129" i="16"/>
  <c r="D1125" i="16"/>
  <c r="B1338" i="16"/>
  <c r="C1338" i="16" s="1"/>
  <c r="J1338" i="16" s="1"/>
  <c r="D1338" i="16"/>
  <c r="G1338" i="16"/>
  <c r="B1334" i="16"/>
  <c r="C1334" i="16" s="1"/>
  <c r="J1334" i="16" s="1"/>
  <c r="D1334" i="16"/>
  <c r="D2724" i="16"/>
  <c r="D2716" i="16"/>
  <c r="B2716" i="16"/>
  <c r="C2716" i="16" s="1"/>
  <c r="J2716" i="16" s="1"/>
  <c r="G2690" i="16"/>
  <c r="B2690" i="16"/>
  <c r="C2690" i="16" s="1"/>
  <c r="J2690" i="16" s="1"/>
  <c r="D2690" i="16"/>
  <c r="G1648" i="16"/>
  <c r="D1345" i="16"/>
  <c r="G1341" i="16"/>
  <c r="D341" i="16"/>
  <c r="B337" i="16"/>
  <c r="C337" i="16" s="1"/>
  <c r="D337" i="16"/>
  <c r="G325" i="16"/>
  <c r="D325" i="16"/>
  <c r="G317" i="16"/>
  <c r="D317" i="16"/>
  <c r="G313" i="16"/>
  <c r="D277" i="16"/>
  <c r="D253" i="16"/>
  <c r="G253" i="16"/>
  <c r="G245" i="16"/>
  <c r="G233" i="16"/>
  <c r="G217" i="16"/>
  <c r="D217" i="16"/>
  <c r="D213" i="16"/>
  <c r="G213" i="16"/>
  <c r="G201" i="16"/>
  <c r="G165" i="16"/>
  <c r="D165" i="16"/>
  <c r="D125" i="16"/>
  <c r="D97" i="16"/>
  <c r="G97" i="16"/>
  <c r="D93" i="16"/>
  <c r="D85" i="16"/>
  <c r="D81" i="16"/>
  <c r="G77" i="16"/>
  <c r="D77" i="16"/>
  <c r="G162" i="28"/>
  <c r="E13" i="28"/>
  <c r="O15" i="15"/>
  <c r="O53" i="15" s="1"/>
  <c r="O56" i="15" s="1"/>
  <c r="AE56" i="15" s="1"/>
  <c r="T12" i="15"/>
  <c r="T50" i="15" s="1"/>
  <c r="O11" i="15"/>
  <c r="AE11" i="15" s="1"/>
  <c r="T15" i="15"/>
  <c r="T53" i="15" s="1"/>
  <c r="T56" i="15" s="1"/>
  <c r="T11" i="15"/>
  <c r="O17" i="15"/>
  <c r="O55" i="15" s="1"/>
  <c r="AE55" i="15" s="1"/>
  <c r="T10" i="15"/>
  <c r="T7" i="15"/>
  <c r="O12" i="15"/>
  <c r="O13" i="15"/>
  <c r="AE13" i="15" s="1"/>
  <c r="O10" i="15"/>
  <c r="AE10" i="15" s="1"/>
  <c r="O16" i="15"/>
  <c r="AE16" i="15" s="1"/>
  <c r="O6" i="15"/>
  <c r="Y6" i="15" s="1"/>
  <c r="T16" i="15"/>
  <c r="T54" i="15" s="1"/>
  <c r="O8" i="15"/>
  <c r="AE8" i="15" s="1"/>
  <c r="O7" i="15"/>
  <c r="AE7" i="15" s="1"/>
  <c r="T17" i="15"/>
  <c r="T9" i="15"/>
  <c r="Y9" i="15" s="1"/>
  <c r="O5" i="15"/>
  <c r="O14" i="15" s="1"/>
  <c r="T5" i="15"/>
  <c r="T14" i="15" s="1"/>
  <c r="G2271" i="16"/>
  <c r="D2271" i="16"/>
  <c r="G1842" i="16"/>
  <c r="B1842" i="16"/>
  <c r="C1842" i="16" s="1"/>
  <c r="J1842" i="16" s="1"/>
  <c r="D1813" i="16"/>
  <c r="G1813" i="16"/>
  <c r="B1802" i="16"/>
  <c r="C1802" i="16" s="1"/>
  <c r="J1802" i="16" s="1"/>
  <c r="G1786" i="16"/>
  <c r="D1786" i="16"/>
  <c r="G496" i="16"/>
  <c r="D448" i="16"/>
  <c r="G424" i="16"/>
  <c r="D424" i="16"/>
  <c r="G380" i="16"/>
  <c r="D2255" i="16"/>
  <c r="B2225" i="16"/>
  <c r="C2225" i="16" s="1"/>
  <c r="J2225" i="16" s="1"/>
  <c r="D2233" i="16"/>
  <c r="B1786" i="16"/>
  <c r="C1786" i="16" s="1"/>
  <c r="J1786" i="16" s="1"/>
  <c r="D496" i="16"/>
  <c r="B2671" i="16"/>
  <c r="C2671" i="16" s="1"/>
  <c r="J2671" i="16" s="1"/>
  <c r="D2671" i="16"/>
  <c r="D2651" i="16"/>
  <c r="G2651" i="16"/>
  <c r="G2626" i="16"/>
  <c r="G2574" i="16"/>
  <c r="D2542" i="16"/>
  <c r="G2542" i="16"/>
  <c r="G2418" i="16"/>
  <c r="D2418" i="16"/>
  <c r="G2370" i="16"/>
  <c r="G2346" i="16"/>
  <c r="G2310" i="16"/>
  <c r="D2310" i="16"/>
  <c r="G332" i="16"/>
  <c r="D332" i="16"/>
  <c r="G328" i="16"/>
  <c r="D328" i="16"/>
  <c r="G320" i="16"/>
  <c r="D316" i="16"/>
  <c r="G316" i="16"/>
  <c r="D308" i="16"/>
  <c r="D288" i="16"/>
  <c r="D216" i="16"/>
  <c r="G112" i="16"/>
  <c r="D112" i="16"/>
  <c r="B2252" i="16"/>
  <c r="C2252" i="16" s="1"/>
  <c r="J2252" i="16" s="1"/>
  <c r="G2255" i="16"/>
  <c r="B2263" i="16"/>
  <c r="C2263" i="16" s="1"/>
  <c r="J2263" i="16" s="1"/>
  <c r="G448" i="16"/>
  <c r="D380" i="16"/>
  <c r="G2730" i="16"/>
  <c r="D2428" i="16"/>
  <c r="D2421" i="16"/>
  <c r="D2107" i="16"/>
  <c r="G1642" i="16"/>
  <c r="B1642" i="16"/>
  <c r="C1642" i="16" s="1"/>
  <c r="J1642" i="16" s="1"/>
  <c r="B574" i="16"/>
  <c r="C574" i="16" s="1"/>
  <c r="J574" i="16" s="1"/>
  <c r="D574" i="16"/>
  <c r="D2287" i="16"/>
  <c r="D2229" i="16"/>
  <c r="D2263" i="16"/>
  <c r="D2494" i="16"/>
  <c r="G2490" i="16"/>
  <c r="D2490" i="16"/>
  <c r="D2446" i="16"/>
  <c r="G2446" i="16"/>
  <c r="D2388" i="16"/>
  <c r="G2388" i="16"/>
  <c r="D2130" i="16"/>
  <c r="G1605" i="16"/>
  <c r="D1605" i="16"/>
  <c r="G1601" i="16"/>
  <c r="G1586" i="16"/>
  <c r="D1586" i="16"/>
  <c r="D1559" i="16"/>
  <c r="B1559" i="16"/>
  <c r="C1559" i="16" s="1"/>
  <c r="J1559" i="16" s="1"/>
  <c r="G1531" i="16"/>
  <c r="D1531" i="16"/>
  <c r="G1501" i="16"/>
  <c r="G1474" i="16"/>
  <c r="G1448" i="16"/>
  <c r="G1408" i="16"/>
  <c r="D1408" i="16"/>
  <c r="D1404" i="16"/>
  <c r="B1404" i="16"/>
  <c r="C1404" i="16" s="1"/>
  <c r="J1404" i="16" s="1"/>
  <c r="G1404" i="16"/>
  <c r="D1400" i="16"/>
  <c r="G1392" i="16"/>
  <c r="D1392" i="16"/>
  <c r="G1376" i="16"/>
  <c r="D1376" i="16"/>
  <c r="D1356" i="16"/>
  <c r="D1305" i="16"/>
  <c r="D1268" i="16"/>
  <c r="B1268" i="16"/>
  <c r="C1268" i="16" s="1"/>
  <c r="J1268" i="16" s="1"/>
  <c r="D1236" i="16"/>
  <c r="D1232" i="16"/>
  <c r="G1232" i="16"/>
  <c r="D1204" i="16"/>
  <c r="G1204" i="16"/>
  <c r="D1149" i="16"/>
  <c r="G1146" i="16"/>
  <c r="D1146" i="16"/>
  <c r="G1142" i="16"/>
  <c r="D1138" i="16"/>
  <c r="D1118" i="16"/>
  <c r="G1118" i="16"/>
  <c r="G1043" i="16"/>
  <c r="D1043" i="16"/>
  <c r="D1035" i="16"/>
  <c r="D935" i="16"/>
  <c r="G935" i="16"/>
  <c r="D932" i="16"/>
  <c r="D836" i="16"/>
  <c r="G808" i="16"/>
  <c r="D808" i="16"/>
  <c r="D43" i="28"/>
  <c r="D137" i="28"/>
  <c r="E137" i="28"/>
  <c r="G111" i="28"/>
  <c r="G2070" i="16"/>
  <c r="G1970" i="16"/>
  <c r="B1970" i="16"/>
  <c r="C1970" i="16" s="1"/>
  <c r="J1970" i="16" s="1"/>
  <c r="G1962" i="16"/>
  <c r="G1958" i="16"/>
  <c r="B1958" i="16"/>
  <c r="C1958" i="16" s="1"/>
  <c r="J1958" i="16" s="1"/>
  <c r="G1838" i="16"/>
  <c r="D1838" i="16"/>
  <c r="G1384" i="16"/>
  <c r="E1384" i="16"/>
  <c r="D1349" i="16"/>
  <c r="D1325" i="16"/>
  <c r="G1325" i="16"/>
  <c r="G896" i="16"/>
  <c r="D896" i="16"/>
  <c r="G876" i="16"/>
  <c r="D876" i="16"/>
  <c r="D872" i="16"/>
  <c r="G872" i="16"/>
  <c r="D864" i="16"/>
  <c r="G864" i="16"/>
  <c r="G725" i="16"/>
  <c r="G718" i="16"/>
  <c r="D718" i="16"/>
  <c r="G710" i="16"/>
  <c r="D694" i="16"/>
  <c r="G658" i="16"/>
  <c r="B658" i="16"/>
  <c r="C658" i="16" s="1"/>
  <c r="J658" i="16" s="1"/>
  <c r="B650" i="16"/>
  <c r="C650" i="16" s="1"/>
  <c r="J650" i="16" s="1"/>
  <c r="D650" i="16"/>
  <c r="E646" i="16"/>
  <c r="B646" i="16"/>
  <c r="C646" i="16" s="1"/>
  <c r="J646" i="16" s="1"/>
  <c r="G570" i="16"/>
  <c r="D566" i="16"/>
  <c r="D244" i="16"/>
  <c r="B244" i="16"/>
  <c r="C244" i="16" s="1"/>
  <c r="J244" i="16" s="1"/>
  <c r="D236" i="16"/>
  <c r="B236" i="16"/>
  <c r="C236" i="16" s="1"/>
  <c r="J236" i="16" s="1"/>
  <c r="G232" i="16"/>
  <c r="D232" i="16"/>
  <c r="D224" i="16"/>
  <c r="G224" i="16"/>
  <c r="D220" i="16"/>
  <c r="B176" i="16"/>
  <c r="C176" i="16" s="1"/>
  <c r="J176" i="16" s="1"/>
  <c r="G176" i="16"/>
  <c r="D176" i="16"/>
  <c r="D172" i="16"/>
  <c r="D141" i="28"/>
  <c r="I141" i="28"/>
  <c r="D177" i="28"/>
  <c r="G2903" i="16"/>
  <c r="G2899" i="16"/>
  <c r="G2684" i="16"/>
  <c r="B2684" i="16"/>
  <c r="C2684" i="16" s="1"/>
  <c r="J2684" i="16" s="1"/>
  <c r="G2650" i="16"/>
  <c r="D2650" i="16"/>
  <c r="B2636" i="16"/>
  <c r="C2636" i="16" s="1"/>
  <c r="J2636" i="16" s="1"/>
  <c r="G2632" i="16"/>
  <c r="G2625" i="16"/>
  <c r="D2625" i="16"/>
  <c r="I2625" i="16"/>
  <c r="B2613" i="16"/>
  <c r="C2613" i="16" s="1"/>
  <c r="J2613" i="16" s="1"/>
  <c r="G2613" i="16"/>
  <c r="B2489" i="16"/>
  <c r="C2489" i="16" s="1"/>
  <c r="J2489" i="16" s="1"/>
  <c r="G2489" i="16"/>
  <c r="G2481" i="16"/>
  <c r="G2477" i="16"/>
  <c r="D2477" i="16"/>
  <c r="G2469" i="16"/>
  <c r="E2361" i="16"/>
  <c r="D2361" i="16"/>
  <c r="G2361" i="16"/>
  <c r="D2357" i="16"/>
  <c r="G2357" i="16"/>
  <c r="E2278" i="16"/>
  <c r="G2278" i="16"/>
  <c r="D2270" i="16"/>
  <c r="E2258" i="16"/>
  <c r="G2258" i="16"/>
  <c r="D2258" i="16"/>
  <c r="D2228" i="16"/>
  <c r="G2228" i="16"/>
  <c r="D2208" i="16"/>
  <c r="G2188" i="16"/>
  <c r="D2188" i="16"/>
  <c r="D2106" i="16"/>
  <c r="G2106" i="16"/>
  <c r="D2098" i="16"/>
  <c r="B2098" i="16"/>
  <c r="C2098" i="16" s="1"/>
  <c r="J2098" i="16" s="1"/>
  <c r="B2094" i="16"/>
  <c r="C2094" i="16" s="1"/>
  <c r="J2094" i="16" s="1"/>
  <c r="D2094" i="16"/>
  <c r="G2094" i="16"/>
  <c r="D2090" i="16"/>
  <c r="B2090" i="16"/>
  <c r="C2090" i="16" s="1"/>
  <c r="J2090" i="16" s="1"/>
  <c r="D1845" i="16"/>
  <c r="G1600" i="16"/>
  <c r="D1600" i="16"/>
  <c r="B1569" i="16"/>
  <c r="C1569" i="16" s="1"/>
  <c r="J1569" i="16" s="1"/>
  <c r="G1569" i="16"/>
  <c r="E1530" i="16"/>
  <c r="G1530" i="16"/>
  <c r="D1477" i="16"/>
  <c r="D1459" i="16"/>
  <c r="D1451" i="16"/>
  <c r="G1451" i="16"/>
  <c r="G1431" i="16"/>
  <c r="D1431" i="16"/>
  <c r="B1427" i="16"/>
  <c r="C1427" i="16" s="1"/>
  <c r="J1427" i="16" s="1"/>
  <c r="D1427" i="16"/>
  <c r="D1407" i="16"/>
  <c r="G1407" i="16"/>
  <c r="D1896" i="16"/>
  <c r="G1896" i="16"/>
  <c r="D1880" i="16"/>
  <c r="G1872" i="16"/>
  <c r="D1864" i="16"/>
  <c r="B1864" i="16"/>
  <c r="C1864" i="16" s="1"/>
  <c r="J1864" i="16" s="1"/>
  <c r="G1727" i="16"/>
  <c r="D1711" i="16"/>
  <c r="B450" i="16"/>
  <c r="C450" i="16" s="1"/>
  <c r="J450" i="16" s="1"/>
  <c r="G450" i="16"/>
  <c r="D450" i="16"/>
  <c r="G446" i="16"/>
  <c r="D446" i="16"/>
  <c r="D434" i="16"/>
  <c r="G434" i="16"/>
  <c r="G430" i="16"/>
  <c r="D1818" i="16"/>
  <c r="G2522" i="16"/>
  <c r="E2522" i="16"/>
  <c r="D1607" i="16"/>
  <c r="D511" i="16"/>
  <c r="D507" i="16"/>
  <c r="G495" i="16"/>
  <c r="D457" i="16"/>
  <c r="E134" i="28"/>
  <c r="D2917" i="16"/>
  <c r="D1132" i="16"/>
  <c r="D1065" i="16"/>
  <c r="G560" i="16"/>
  <c r="G2083" i="16"/>
  <c r="D2051" i="16"/>
  <c r="D1821" i="16"/>
  <c r="D1801" i="16"/>
  <c r="G1249" i="16"/>
  <c r="E841" i="16"/>
  <c r="D841" i="16"/>
  <c r="D587" i="16"/>
  <c r="G575" i="16"/>
  <c r="D567" i="16"/>
  <c r="D148" i="16"/>
  <c r="D101" i="16"/>
  <c r="D89" i="16"/>
  <c r="D20" i="16"/>
  <c r="E37" i="28"/>
  <c r="G175" i="28"/>
  <c r="C63" i="28"/>
  <c r="J63" i="28" s="1"/>
  <c r="E82" i="28"/>
  <c r="D82" i="28"/>
  <c r="G82" i="28"/>
  <c r="G95" i="28"/>
  <c r="B95" i="28"/>
  <c r="C95" i="28" s="1"/>
  <c r="J95" i="28" s="1"/>
  <c r="D95" i="28"/>
  <c r="E95" i="28"/>
  <c r="E97" i="28"/>
  <c r="F125" i="28"/>
  <c r="L125" i="28"/>
  <c r="E129" i="28"/>
  <c r="G199" i="28"/>
  <c r="E199" i="28"/>
  <c r="G156" i="28"/>
  <c r="G129" i="28"/>
  <c r="D92" i="28"/>
  <c r="G84" i="28"/>
  <c r="I92" i="28"/>
  <c r="L11" i="28"/>
  <c r="I156" i="28"/>
  <c r="I129" i="28"/>
  <c r="H129" i="28"/>
  <c r="D10" i="28"/>
  <c r="G87" i="28"/>
  <c r="E87" i="28"/>
  <c r="D119" i="28"/>
  <c r="E119" i="28"/>
  <c r="B119" i="28"/>
  <c r="C119" i="28" s="1"/>
  <c r="J119" i="28" s="1"/>
  <c r="D138" i="28"/>
  <c r="G138" i="28"/>
  <c r="E140" i="28"/>
  <c r="B140" i="28"/>
  <c r="C140" i="28" s="1"/>
  <c r="J140" i="28" s="1"/>
  <c r="E145" i="28"/>
  <c r="D145" i="28"/>
  <c r="E195" i="28"/>
  <c r="G195" i="28"/>
  <c r="D195" i="28"/>
  <c r="B195" i="28"/>
  <c r="C195" i="28" s="1"/>
  <c r="J195" i="28" s="1"/>
  <c r="L17" i="28"/>
  <c r="F17" i="28"/>
  <c r="F42" i="28"/>
  <c r="L42" i="28"/>
  <c r="G59" i="28"/>
  <c r="B59" i="28"/>
  <c r="C59" i="28" s="1"/>
  <c r="J59" i="28" s="1"/>
  <c r="E59" i="28"/>
  <c r="D90" i="28"/>
  <c r="B90" i="28"/>
  <c r="C90" i="28" s="1"/>
  <c r="J90" i="28" s="1"/>
  <c r="E90" i="28"/>
  <c r="G90" i="28"/>
  <c r="L93" i="28"/>
  <c r="F93" i="28"/>
  <c r="F104" i="28"/>
  <c r="L104" i="28"/>
  <c r="L120" i="28"/>
  <c r="F120" i="28"/>
  <c r="G122" i="28"/>
  <c r="E122" i="28"/>
  <c r="D127" i="28"/>
  <c r="E127" i="28"/>
  <c r="L172" i="28"/>
  <c r="F172" i="28"/>
  <c r="L174" i="28"/>
  <c r="F174" i="28"/>
  <c r="D182" i="28"/>
  <c r="G182" i="28"/>
  <c r="E182" i="28"/>
  <c r="B156" i="28"/>
  <c r="C156" i="28" s="1"/>
  <c r="J156" i="28" s="1"/>
  <c r="B84" i="28"/>
  <c r="C84" i="28" s="1"/>
  <c r="J84" i="28" s="1"/>
  <c r="D156" i="28"/>
  <c r="B97" i="28"/>
  <c r="C97" i="28" s="1"/>
  <c r="J97" i="28" s="1"/>
  <c r="D84" i="28"/>
  <c r="L43" i="28"/>
  <c r="H10" i="28"/>
  <c r="H90" i="28"/>
  <c r="H122" i="28"/>
  <c r="H95" i="28"/>
  <c r="I182" i="28"/>
  <c r="I59" i="28"/>
  <c r="D199" i="28"/>
  <c r="F154" i="28"/>
  <c r="G10" i="28"/>
  <c r="B82" i="28"/>
  <c r="C82" i="28" s="1"/>
  <c r="J82" i="28" s="1"/>
  <c r="D129" i="28"/>
  <c r="L13" i="28"/>
  <c r="F13" i="28"/>
  <c r="E25" i="28"/>
  <c r="D25" i="28"/>
  <c r="L38" i="28"/>
  <c r="F38" i="28"/>
  <c r="L45" i="28"/>
  <c r="F45" i="28"/>
  <c r="L49" i="28"/>
  <c r="F49" i="28"/>
  <c r="E66" i="28"/>
  <c r="B66" i="28"/>
  <c r="C66" i="28" s="1"/>
  <c r="J66" i="28" s="1"/>
  <c r="G66" i="28"/>
  <c r="L69" i="28"/>
  <c r="F69" i="28"/>
  <c r="L74" i="28"/>
  <c r="F74" i="28"/>
  <c r="G86" i="28"/>
  <c r="E86" i="28"/>
  <c r="B86" i="28"/>
  <c r="C86" i="28" s="1"/>
  <c r="J86" i="28" s="1"/>
  <c r="L160" i="28"/>
  <c r="F160" i="28"/>
  <c r="B186" i="28"/>
  <c r="C186" i="28" s="1"/>
  <c r="J186" i="28" s="1"/>
  <c r="G186" i="28"/>
  <c r="E189" i="28"/>
  <c r="G203" i="28"/>
  <c r="D203" i="28"/>
  <c r="B10" i="28"/>
  <c r="C10" i="28" s="1"/>
  <c r="J10" i="28" s="1"/>
  <c r="E41" i="28"/>
  <c r="D41" i="28"/>
  <c r="H41" i="28"/>
  <c r="B182" i="28"/>
  <c r="C182" i="28" s="1"/>
  <c r="J182" i="28" s="1"/>
  <c r="B199" i="28"/>
  <c r="C199" i="28" s="1"/>
  <c r="J199" i="28" s="1"/>
  <c r="G41" i="28"/>
  <c r="F107" i="28"/>
  <c r="I84" i="28"/>
  <c r="I82" i="28"/>
  <c r="I90" i="28"/>
  <c r="H199" i="28"/>
  <c r="H84" i="28"/>
  <c r="H92" i="28"/>
  <c r="H156" i="28"/>
  <c r="I199" i="28"/>
  <c r="C172" i="28"/>
  <c r="J172" i="28" s="1"/>
  <c r="G19" i="28"/>
  <c r="E62" i="28"/>
  <c r="D62" i="28"/>
  <c r="B62" i="28"/>
  <c r="C62" i="28" s="1"/>
  <c r="J62" i="28" s="1"/>
  <c r="D85" i="28"/>
  <c r="E85" i="28"/>
  <c r="H85" i="28"/>
  <c r="E113" i="28"/>
  <c r="L114" i="28"/>
  <c r="F114" i="28"/>
  <c r="F130" i="28"/>
  <c r="L130" i="28"/>
  <c r="D157" i="28"/>
  <c r="E157" i="28"/>
  <c r="D159" i="28"/>
  <c r="B159" i="28"/>
  <c r="C159" i="28" s="1"/>
  <c r="J159" i="28" s="1"/>
  <c r="E159" i="28"/>
  <c r="F183" i="28"/>
  <c r="L183" i="28"/>
  <c r="C7" i="28"/>
  <c r="J7" i="28" s="1"/>
  <c r="C204" i="28"/>
  <c r="J204" i="28" s="1"/>
  <c r="C150" i="28"/>
  <c r="J150" i="28" s="1"/>
  <c r="E178" i="28"/>
  <c r="H192" i="28"/>
  <c r="H97" i="28"/>
  <c r="G127" i="28"/>
  <c r="B127" i="28"/>
  <c r="C127" i="28" s="1"/>
  <c r="J127" i="28" s="1"/>
  <c r="B47" i="28"/>
  <c r="C47" i="28" s="1"/>
  <c r="J47" i="28" s="1"/>
  <c r="G202" i="28"/>
  <c r="D189" i="28"/>
  <c r="G47" i="28"/>
  <c r="F163" i="28"/>
  <c r="E9" i="28"/>
  <c r="D9" i="28"/>
  <c r="B46" i="28"/>
  <c r="C46" i="28" s="1"/>
  <c r="J46" i="28" s="1"/>
  <c r="G75" i="28"/>
  <c r="E75" i="28"/>
  <c r="B75" i="28"/>
  <c r="C75" i="28" s="1"/>
  <c r="J75" i="28" s="1"/>
  <c r="L82" i="28"/>
  <c r="F82" i="28"/>
  <c r="L132" i="28"/>
  <c r="F132" i="28"/>
  <c r="D155" i="28"/>
  <c r="G155" i="28"/>
  <c r="E169" i="28"/>
  <c r="D169" i="28"/>
  <c r="G97" i="28"/>
  <c r="B169" i="28"/>
  <c r="C169" i="28" s="1"/>
  <c r="J169" i="28" s="1"/>
  <c r="B25" i="28"/>
  <c r="C25" i="28" s="1"/>
  <c r="J25" i="28" s="1"/>
  <c r="H189" i="28"/>
  <c r="I189" i="28"/>
  <c r="H178" i="28"/>
  <c r="H47" i="28"/>
  <c r="H127" i="28"/>
  <c r="I97" i="28"/>
  <c r="F76" i="28"/>
  <c r="F200" i="28"/>
  <c r="D122" i="28"/>
  <c r="D97" i="28"/>
  <c r="F165" i="28"/>
  <c r="L26" i="28"/>
  <c r="L18" i="28"/>
  <c r="F18" i="28"/>
  <c r="G38" i="28"/>
  <c r="B38" i="28"/>
  <c r="C38" i="28" s="1"/>
  <c r="J38" i="28" s="1"/>
  <c r="L73" i="28"/>
  <c r="F73" i="28"/>
  <c r="L81" i="28"/>
  <c r="F81" i="28"/>
  <c r="E91" i="28"/>
  <c r="B91" i="28"/>
  <c r="C91" i="28" s="1"/>
  <c r="J91" i="28" s="1"/>
  <c r="E139" i="28"/>
  <c r="G139" i="28"/>
  <c r="D139" i="28"/>
  <c r="E152" i="28"/>
  <c r="B152" i="28"/>
  <c r="C152" i="28" s="1"/>
  <c r="J152" i="28" s="1"/>
  <c r="D158" i="28"/>
  <c r="G158" i="28"/>
  <c r="F198" i="28"/>
  <c r="L198" i="28"/>
  <c r="B192" i="28"/>
  <c r="C192" i="28" s="1"/>
  <c r="J192" i="28" s="1"/>
  <c r="E192" i="28"/>
  <c r="B202" i="28"/>
  <c r="C202" i="28" s="1"/>
  <c r="J202" i="28" s="1"/>
  <c r="G192" i="28"/>
  <c r="D192" i="28"/>
  <c r="B189" i="28"/>
  <c r="C189" i="28" s="1"/>
  <c r="J189" i="28" s="1"/>
  <c r="G169" i="28"/>
  <c r="G25" i="28"/>
  <c r="I122" i="28"/>
  <c r="I202" i="28"/>
  <c r="I25" i="28"/>
  <c r="H25" i="28"/>
  <c r="E202" i="28"/>
  <c r="L187" i="28"/>
  <c r="F141" i="28"/>
  <c r="D47" i="28"/>
  <c r="L101" i="28"/>
  <c r="L58" i="28"/>
  <c r="F58" i="28"/>
  <c r="L65" i="28"/>
  <c r="F65" i="28"/>
  <c r="E69" i="28"/>
  <c r="D69" i="28"/>
  <c r="G79" i="28"/>
  <c r="D79" i="28"/>
  <c r="L128" i="28"/>
  <c r="F128" i="28"/>
  <c r="D135" i="28"/>
  <c r="G135" i="28"/>
  <c r="G170" i="28"/>
  <c r="B170" i="28"/>
  <c r="C170" i="28" s="1"/>
  <c r="J170" i="28" s="1"/>
  <c r="L197" i="28"/>
  <c r="F197" i="28"/>
  <c r="F1572" i="16"/>
  <c r="L1572" i="16"/>
  <c r="L2126" i="16"/>
  <c r="F2126" i="16"/>
  <c r="L2161" i="16"/>
  <c r="F2161" i="16"/>
  <c r="F2266" i="16"/>
  <c r="L2266" i="16"/>
  <c r="F2270" i="16"/>
  <c r="L2270" i="16"/>
  <c r="F2285" i="16"/>
  <c r="L2285" i="16"/>
  <c r="F2289" i="16"/>
  <c r="L2289" i="16"/>
  <c r="L2297" i="16"/>
  <c r="F2297" i="16"/>
  <c r="L2438" i="16"/>
  <c r="F2438" i="16"/>
  <c r="F2762" i="16"/>
  <c r="L2762" i="16"/>
  <c r="L2774" i="16"/>
  <c r="F2774" i="16"/>
  <c r="L2778" i="16"/>
  <c r="F2778" i="16"/>
  <c r="L2782" i="16"/>
  <c r="F2782" i="16"/>
  <c r="G2876" i="16"/>
  <c r="D2876" i="16"/>
  <c r="D2854" i="16"/>
  <c r="B2846" i="16"/>
  <c r="C2846" i="16" s="1"/>
  <c r="J2846" i="16" s="1"/>
  <c r="B2842" i="16"/>
  <c r="C2842" i="16" s="1"/>
  <c r="J2842" i="16" s="1"/>
  <c r="G2842" i="16"/>
  <c r="E2842" i="16"/>
  <c r="D2842" i="16"/>
  <c r="G2838" i="16"/>
  <c r="D2838" i="16"/>
  <c r="B2830" i="16"/>
  <c r="C2830" i="16" s="1"/>
  <c r="J2830" i="16" s="1"/>
  <c r="E2830" i="16"/>
  <c r="E2826" i="16"/>
  <c r="G2826" i="16"/>
  <c r="D2826" i="16"/>
  <c r="D2805" i="16"/>
  <c r="D2766" i="16"/>
  <c r="G2750" i="16"/>
  <c r="E2750" i="16"/>
  <c r="G2746" i="16"/>
  <c r="D2746" i="16"/>
  <c r="B2742" i="16"/>
  <c r="C2742" i="16" s="1"/>
  <c r="J2742" i="16" s="1"/>
  <c r="G2742" i="16"/>
  <c r="D2721" i="16"/>
  <c r="D2706" i="16"/>
  <c r="B2706" i="16"/>
  <c r="C2706" i="16" s="1"/>
  <c r="J2706" i="16" s="1"/>
  <c r="D2702" i="16"/>
  <c r="G2702" i="16"/>
  <c r="G2698" i="16"/>
  <c r="D2698" i="16"/>
  <c r="D2686" i="16"/>
  <c r="G2686" i="16"/>
  <c r="G2670" i="16"/>
  <c r="D2670" i="16"/>
  <c r="G2658" i="16"/>
  <c r="G2654" i="16"/>
  <c r="D2654" i="16"/>
  <c r="G2524" i="16"/>
  <c r="D2524" i="16"/>
  <c r="G2439" i="16"/>
  <c r="D2439" i="16"/>
  <c r="D2082" i="16"/>
  <c r="G2082" i="16"/>
  <c r="D2054" i="16"/>
  <c r="D2030" i="16"/>
  <c r="G2030" i="16"/>
  <c r="G2010" i="16"/>
  <c r="D2010" i="16"/>
  <c r="D1982" i="16"/>
  <c r="B1982" i="16"/>
  <c r="C1982" i="16" s="1"/>
  <c r="J1982" i="16" s="1"/>
  <c r="D1974" i="16"/>
  <c r="G1974" i="16"/>
  <c r="G1950" i="16"/>
  <c r="D1950" i="16"/>
  <c r="G1946" i="16"/>
  <c r="G1934" i="16"/>
  <c r="D1934" i="16"/>
  <c r="G1892" i="16"/>
  <c r="D1892" i="16"/>
  <c r="G1683" i="16"/>
  <c r="D1683" i="16"/>
  <c r="B1677" i="16"/>
  <c r="C1677" i="16" s="1"/>
  <c r="J1677" i="16" s="1"/>
  <c r="D1677" i="16"/>
  <c r="G1666" i="16"/>
  <c r="D1666" i="16"/>
  <c r="G1659" i="16"/>
  <c r="D1659" i="16"/>
  <c r="B1606" i="16"/>
  <c r="C1606" i="16" s="1"/>
  <c r="J1606" i="16" s="1"/>
  <c r="G1606" i="16"/>
  <c r="G1269" i="16"/>
  <c r="D1269" i="16"/>
  <c r="G1210" i="16"/>
  <c r="B1210" i="16"/>
  <c r="C1210" i="16" s="1"/>
  <c r="J1210" i="16" s="1"/>
  <c r="D1170" i="16"/>
  <c r="G1170" i="16"/>
  <c r="G895" i="16"/>
  <c r="D891" i="16"/>
  <c r="D883" i="16"/>
  <c r="G883" i="16"/>
  <c r="E879" i="16"/>
  <c r="D879" i="16"/>
  <c r="G867" i="16"/>
  <c r="B867" i="16"/>
  <c r="C867" i="16" s="1"/>
  <c r="J867" i="16" s="1"/>
  <c r="G859" i="16"/>
  <c r="D847" i="16"/>
  <c r="I847" i="16"/>
  <c r="G833" i="16"/>
  <c r="G817" i="16"/>
  <c r="D817" i="16"/>
  <c r="G767" i="16"/>
  <c r="D767" i="16"/>
  <c r="G759" i="16"/>
  <c r="B739" i="16"/>
  <c r="C739" i="16" s="1"/>
  <c r="J739" i="16" s="1"/>
  <c r="D739" i="16"/>
  <c r="D735" i="16"/>
  <c r="G735" i="16"/>
  <c r="D709" i="16"/>
  <c r="B709" i="16"/>
  <c r="C709" i="16" s="1"/>
  <c r="J709" i="16" s="1"/>
  <c r="G677" i="16"/>
  <c r="B669" i="16"/>
  <c r="C669" i="16" s="1"/>
  <c r="J669" i="16" s="1"/>
  <c r="D669" i="16"/>
  <c r="E661" i="16"/>
  <c r="B661" i="16"/>
  <c r="C661" i="16" s="1"/>
  <c r="J661" i="16" s="1"/>
  <c r="G613" i="16"/>
  <c r="D606" i="16"/>
  <c r="G606" i="16"/>
  <c r="B606" i="16"/>
  <c r="C606" i="16" s="1"/>
  <c r="J606" i="16" s="1"/>
  <c r="B590" i="16"/>
  <c r="C590" i="16" s="1"/>
  <c r="J590" i="16" s="1"/>
  <c r="D590" i="16"/>
  <c r="D578" i="16"/>
  <c r="B468" i="16"/>
  <c r="C468" i="16" s="1"/>
  <c r="J468" i="16" s="1"/>
  <c r="G468" i="16"/>
  <c r="D374" i="16"/>
  <c r="G374" i="16"/>
  <c r="B374" i="16"/>
  <c r="C374" i="16" s="1"/>
  <c r="J374" i="16" s="1"/>
  <c r="G370" i="16"/>
  <c r="D370" i="16"/>
  <c r="B227" i="16"/>
  <c r="C227" i="16" s="1"/>
  <c r="J227" i="16" s="1"/>
  <c r="B196" i="16"/>
  <c r="C196" i="16" s="1"/>
  <c r="J196" i="16" s="1"/>
  <c r="G168" i="16"/>
  <c r="D168" i="16"/>
  <c r="D131" i="16"/>
  <c r="G108" i="16"/>
  <c r="D108" i="16"/>
  <c r="B108" i="16"/>
  <c r="C108" i="16" s="1"/>
  <c r="J108" i="16" s="1"/>
  <c r="F1319" i="16"/>
  <c r="F2462" i="16"/>
  <c r="L2450" i="16"/>
  <c r="F2338" i="16"/>
  <c r="F2130" i="16"/>
  <c r="L2550" i="16"/>
  <c r="L2320" i="16"/>
  <c r="E1261" i="16"/>
  <c r="E274" i="16"/>
  <c r="L2177" i="16"/>
  <c r="L1453" i="16"/>
  <c r="F887" i="16"/>
  <c r="F1646" i="16"/>
  <c r="E2754" i="16"/>
  <c r="H2794" i="16"/>
  <c r="G709" i="16"/>
  <c r="C2285" i="16"/>
  <c r="J2285" i="16" s="1"/>
  <c r="D2778" i="16"/>
  <c r="G840" i="16"/>
  <c r="D1588" i="16"/>
  <c r="C1653" i="16"/>
  <c r="J1653" i="16" s="1"/>
  <c r="B621" i="16"/>
  <c r="C621" i="16" s="1"/>
  <c r="J621" i="16" s="1"/>
  <c r="G621" i="16"/>
  <c r="G154" i="16"/>
  <c r="B158" i="16"/>
  <c r="C158" i="16" s="1"/>
  <c r="J158" i="16" s="1"/>
  <c r="G617" i="16"/>
  <c r="G72" i="16"/>
  <c r="D76" i="16"/>
  <c r="D80" i="16"/>
  <c r="B100" i="16"/>
  <c r="C100" i="16" s="1"/>
  <c r="J100" i="16" s="1"/>
  <c r="G139" i="16"/>
  <c r="D1557" i="16"/>
  <c r="D2750" i="16"/>
  <c r="D653" i="16"/>
  <c r="C2157" i="16"/>
  <c r="J2157" i="16" s="1"/>
  <c r="B859" i="16"/>
  <c r="C859" i="16" s="1"/>
  <c r="J859" i="16" s="1"/>
  <c r="B843" i="16"/>
  <c r="C843" i="16" s="1"/>
  <c r="J843" i="16" s="1"/>
  <c r="B2733" i="16"/>
  <c r="C2733" i="16" s="1"/>
  <c r="J2733" i="16" s="1"/>
  <c r="C2844" i="16"/>
  <c r="J2844" i="16" s="1"/>
  <c r="I1269" i="16"/>
  <c r="I813" i="16"/>
  <c r="I1942" i="16"/>
  <c r="I1549" i="16"/>
  <c r="I817" i="16"/>
  <c r="I2524" i="16"/>
  <c r="I1938" i="16"/>
  <c r="I1588" i="16"/>
  <c r="I759" i="16"/>
  <c r="I2445" i="16"/>
  <c r="I1584" i="16"/>
  <c r="I613" i="16"/>
  <c r="I2887" i="16"/>
  <c r="G887" i="16"/>
  <c r="D1045" i="16"/>
  <c r="I2725" i="16"/>
  <c r="G274" i="16"/>
  <c r="B851" i="16"/>
  <c r="C851" i="16" s="1"/>
  <c r="J851" i="16" s="1"/>
  <c r="G2869" i="16"/>
  <c r="D460" i="16"/>
  <c r="G464" i="16"/>
  <c r="D609" i="16"/>
  <c r="D825" i="16"/>
  <c r="B879" i="16"/>
  <c r="C879" i="16" s="1"/>
  <c r="J879" i="16" s="1"/>
  <c r="D2093" i="16"/>
  <c r="G2706" i="16"/>
  <c r="G2850" i="16"/>
  <c r="D1572" i="16"/>
  <c r="D2319" i="16"/>
  <c r="B2439" i="16"/>
  <c r="C2439" i="16" s="1"/>
  <c r="J2439" i="16" s="1"/>
  <c r="B825" i="16"/>
  <c r="C825" i="16" s="1"/>
  <c r="J825" i="16" s="1"/>
  <c r="D833" i="16"/>
  <c r="B883" i="16"/>
  <c r="C883" i="16" s="1"/>
  <c r="J883" i="16" s="1"/>
  <c r="B2865" i="16"/>
  <c r="C2865" i="16" s="1"/>
  <c r="J2865" i="16" s="1"/>
  <c r="G1926" i="16"/>
  <c r="G2054" i="16"/>
  <c r="D759" i="16"/>
  <c r="L1630" i="16"/>
  <c r="L1323" i="16"/>
  <c r="F2165" i="16"/>
  <c r="F145" i="16"/>
  <c r="H145" i="16"/>
  <c r="F1638" i="16"/>
  <c r="L2819" i="16"/>
  <c r="L2815" i="16"/>
  <c r="F1438" i="16"/>
  <c r="L1183" i="16"/>
  <c r="L2542" i="16"/>
  <c r="L2442" i="16"/>
  <c r="F2293" i="16"/>
  <c r="F1442" i="16"/>
  <c r="E1557" i="16"/>
  <c r="F1733" i="16"/>
  <c r="L1431" i="16"/>
  <c r="F1737" i="16"/>
  <c r="E833" i="16"/>
  <c r="H120" i="16"/>
  <c r="D2658" i="16"/>
  <c r="E2869" i="16"/>
  <c r="G124" i="16"/>
  <c r="G2778" i="16"/>
  <c r="D2733" i="16"/>
  <c r="B2754" i="16"/>
  <c r="C2754" i="16" s="1"/>
  <c r="J2754" i="16" s="1"/>
  <c r="I76" i="16"/>
  <c r="B104" i="16"/>
  <c r="C104" i="16" s="1"/>
  <c r="J104" i="16" s="1"/>
  <c r="B139" i="16"/>
  <c r="C139" i="16" s="1"/>
  <c r="J139" i="16" s="1"/>
  <c r="D617" i="16"/>
  <c r="B1680" i="16"/>
  <c r="C1680" i="16" s="1"/>
  <c r="J1680" i="16" s="1"/>
  <c r="B2709" i="16"/>
  <c r="C2709" i="16" s="1"/>
  <c r="J2709" i="16" s="1"/>
  <c r="B1592" i="16"/>
  <c r="C1592" i="16" s="1"/>
  <c r="J1592" i="16" s="1"/>
  <c r="I2706" i="16"/>
  <c r="I2770" i="16"/>
  <c r="I2686" i="16"/>
  <c r="I590" i="16"/>
  <c r="I108" i="16"/>
  <c r="I80" i="16"/>
  <c r="I1666" i="16"/>
  <c r="I1045" i="16"/>
  <c r="I1576" i="16"/>
  <c r="I2709" i="16"/>
  <c r="G1677" i="16"/>
  <c r="B2770" i="16"/>
  <c r="C2770" i="16" s="1"/>
  <c r="J2770" i="16" s="1"/>
  <c r="D100" i="16"/>
  <c r="G813" i="16"/>
  <c r="G1680" i="16"/>
  <c r="G2725" i="16"/>
  <c r="D274" i="16"/>
  <c r="D851" i="16"/>
  <c r="I1206" i="16"/>
  <c r="G460" i="16"/>
  <c r="D464" i="16"/>
  <c r="G609" i="16"/>
  <c r="G661" i="16"/>
  <c r="D875" i="16"/>
  <c r="G879" i="16"/>
  <c r="D2742" i="16"/>
  <c r="D2830" i="16"/>
  <c r="D2850" i="16"/>
  <c r="E606" i="16"/>
  <c r="G1572" i="16"/>
  <c r="B1659" i="16"/>
  <c r="C1659" i="16" s="1"/>
  <c r="J1659" i="16" s="1"/>
  <c r="G2319" i="16"/>
  <c r="G1982" i="16"/>
  <c r="G578" i="16"/>
  <c r="G2721" i="16"/>
  <c r="B370" i="16"/>
  <c r="C370" i="16" s="1"/>
  <c r="J370" i="16" s="1"/>
  <c r="B833" i="16"/>
  <c r="C833" i="16" s="1"/>
  <c r="J833" i="16" s="1"/>
  <c r="B1170" i="16"/>
  <c r="C1170" i="16" s="1"/>
  <c r="J1170" i="16" s="1"/>
  <c r="E2093" i="16"/>
  <c r="G2766" i="16"/>
  <c r="D1606" i="16"/>
  <c r="G1602" i="16"/>
  <c r="G1942" i="16"/>
  <c r="D2673" i="16"/>
  <c r="F1025" i="16"/>
  <c r="L1456" i="16"/>
  <c r="L2342" i="16"/>
  <c r="E2758" i="16"/>
  <c r="L1202" i="16"/>
  <c r="L1741" i="16"/>
  <c r="L1649" i="16"/>
  <c r="L1247" i="16"/>
  <c r="F891" i="16"/>
  <c r="H1673" i="16"/>
  <c r="E867" i="16"/>
  <c r="H1666" i="16"/>
  <c r="E2717" i="16"/>
  <c r="H1998" i="16"/>
  <c r="D1914" i="16"/>
  <c r="B124" i="16"/>
  <c r="G350" i="16"/>
  <c r="G2812" i="16"/>
  <c r="D2858" i="16"/>
  <c r="B617" i="16"/>
  <c r="C617" i="16" s="1"/>
  <c r="J617" i="16" s="1"/>
  <c r="C1025" i="16"/>
  <c r="J1025" i="16" s="1"/>
  <c r="G2754" i="16"/>
  <c r="B2093" i="16"/>
  <c r="C2093" i="16" s="1"/>
  <c r="J2093" i="16" s="1"/>
  <c r="B2883" i="16"/>
  <c r="C2883" i="16" s="1"/>
  <c r="J2883" i="16" s="1"/>
  <c r="C1431" i="16"/>
  <c r="J1431" i="16" s="1"/>
  <c r="I891" i="16"/>
  <c r="I1261" i="16"/>
  <c r="I2830" i="16"/>
  <c r="I2396" i="16"/>
  <c r="I617" i="16"/>
  <c r="I598" i="16"/>
  <c r="I2826" i="16"/>
  <c r="I1580" i="16"/>
  <c r="I867" i="16"/>
  <c r="I2842" i="16"/>
  <c r="I1914" i="16"/>
  <c r="I2022" i="16"/>
  <c r="I665" i="16"/>
  <c r="G843" i="16"/>
  <c r="B120" i="16"/>
  <c r="C120" i="16" s="1"/>
  <c r="J120" i="16" s="1"/>
  <c r="G851" i="16"/>
  <c r="D1206" i="16"/>
  <c r="D661" i="16"/>
  <c r="B871" i="16"/>
  <c r="C871" i="16" s="1"/>
  <c r="J871" i="16" s="1"/>
  <c r="G875" i="16"/>
  <c r="B2101" i="16"/>
  <c r="C2101" i="16" s="1"/>
  <c r="J2101" i="16" s="1"/>
  <c r="B2702" i="16"/>
  <c r="C2702" i="16" s="1"/>
  <c r="J2702" i="16" s="1"/>
  <c r="G2830" i="16"/>
  <c r="G2846" i="16"/>
  <c r="G2854" i="16"/>
  <c r="G2805" i="16"/>
  <c r="G590" i="16"/>
  <c r="E120" i="16"/>
  <c r="D1210" i="16"/>
  <c r="D1990" i="16"/>
  <c r="B1269" i="16"/>
  <c r="C1269" i="16" s="1"/>
  <c r="J1269" i="16" s="1"/>
  <c r="G1826" i="16"/>
  <c r="D503" i="16"/>
  <c r="L136" i="16"/>
  <c r="F136" i="16"/>
  <c r="H136" i="16"/>
  <c r="F489" i="16"/>
  <c r="L489" i="16"/>
  <c r="F2234" i="16"/>
  <c r="L2234" i="16"/>
  <c r="F2481" i="16"/>
  <c r="L2481" i="16"/>
  <c r="F2529" i="16"/>
  <c r="L2529" i="16"/>
  <c r="F2802" i="16"/>
  <c r="L2802" i="16"/>
  <c r="L2850" i="16"/>
  <c r="F2850" i="16"/>
  <c r="L2886" i="16"/>
  <c r="F2886" i="16"/>
  <c r="F1848" i="16"/>
  <c r="L1848" i="16"/>
  <c r="D2943" i="16"/>
  <c r="G2943" i="16"/>
  <c r="B2943" i="16"/>
  <c r="C2943" i="16" s="1"/>
  <c r="J2943" i="16" s="1"/>
  <c r="G2907" i="16"/>
  <c r="D2907" i="16"/>
  <c r="B2907" i="16"/>
  <c r="C2907" i="16" s="1"/>
  <c r="J2907" i="16" s="1"/>
  <c r="D2898" i="16"/>
  <c r="D2831" i="16"/>
  <c r="G2831" i="16"/>
  <c r="B2817" i="16"/>
  <c r="C2817" i="16" s="1"/>
  <c r="J2817" i="16" s="1"/>
  <c r="G2817" i="16"/>
  <c r="D2817" i="16"/>
  <c r="I2817" i="16"/>
  <c r="G2814" i="16"/>
  <c r="I2814" i="16"/>
  <c r="D2740" i="16"/>
  <c r="I2740" i="16"/>
  <c r="D2731" i="16"/>
  <c r="G2731" i="16"/>
  <c r="G2696" i="16"/>
  <c r="D2696" i="16"/>
  <c r="D2584" i="16"/>
  <c r="G2584" i="16"/>
  <c r="G2576" i="16"/>
  <c r="H2576" i="16"/>
  <c r="D2451" i="16"/>
  <c r="I2451" i="16"/>
  <c r="D2425" i="16"/>
  <c r="G2425" i="16"/>
  <c r="G2408" i="16"/>
  <c r="D2408" i="16"/>
  <c r="B2408" i="16"/>
  <c r="C2408" i="16" s="1"/>
  <c r="J2408" i="16" s="1"/>
  <c r="D2367" i="16"/>
  <c r="G2367" i="16"/>
  <c r="D2337" i="16"/>
  <c r="D2283" i="16"/>
  <c r="G2283" i="16"/>
  <c r="D2249" i="16"/>
  <c r="G2249" i="16"/>
  <c r="G2202" i="16"/>
  <c r="D2202" i="16"/>
  <c r="B2202" i="16"/>
  <c r="C2202" i="16" s="1"/>
  <c r="J2202" i="16" s="1"/>
  <c r="D2198" i="16"/>
  <c r="B2198" i="16"/>
  <c r="C2198" i="16" s="1"/>
  <c r="J2198" i="16" s="1"/>
  <c r="G2198" i="16"/>
  <c r="G2181" i="16"/>
  <c r="D2181" i="16"/>
  <c r="B2151" i="16"/>
  <c r="C2151" i="16" s="1"/>
  <c r="J2151" i="16" s="1"/>
  <c r="G2151" i="16"/>
  <c r="B2147" i="16"/>
  <c r="C2147" i="16" s="1"/>
  <c r="J2147" i="16" s="1"/>
  <c r="D2147" i="16"/>
  <c r="G2134" i="16"/>
  <c r="D2134" i="16"/>
  <c r="D2128" i="16"/>
  <c r="G2128" i="16"/>
  <c r="B2128" i="16"/>
  <c r="C2128" i="16" s="1"/>
  <c r="J2128" i="16" s="1"/>
  <c r="G2100" i="16"/>
  <c r="G2064" i="16"/>
  <c r="D2064" i="16"/>
  <c r="G2040" i="16"/>
  <c r="D2040" i="16"/>
  <c r="B2026" i="16"/>
  <c r="C2026" i="16" s="1"/>
  <c r="J2026" i="16" s="1"/>
  <c r="I2026" i="16"/>
  <c r="D2026" i="16"/>
  <c r="D1985" i="16"/>
  <c r="D1961" i="16"/>
  <c r="I1961" i="16"/>
  <c r="D1885" i="16"/>
  <c r="G1885" i="16"/>
  <c r="G1860" i="16"/>
  <c r="D1860" i="16"/>
  <c r="B1834" i="16"/>
  <c r="C1834" i="16" s="1"/>
  <c r="J1834" i="16" s="1"/>
  <c r="G1834" i="16"/>
  <c r="G1824" i="16"/>
  <c r="D1770" i="16"/>
  <c r="B1770" i="16"/>
  <c r="C1770" i="16" s="1"/>
  <c r="J1770" i="16" s="1"/>
  <c r="D1764" i="16"/>
  <c r="G1764" i="16"/>
  <c r="B1764" i="16"/>
  <c r="C1764" i="16" s="1"/>
  <c r="J1764" i="16" s="1"/>
  <c r="D1718" i="16"/>
  <c r="G1718" i="16"/>
  <c r="D1715" i="16"/>
  <c r="G1715" i="16"/>
  <c r="D1690" i="16"/>
  <c r="D1686" i="16"/>
  <c r="G1686" i="16"/>
  <c r="D1671" i="16"/>
  <c r="G1671" i="16"/>
  <c r="D1664" i="16"/>
  <c r="G1664" i="16"/>
  <c r="D1589" i="16"/>
  <c r="B1589" i="16"/>
  <c r="C1589" i="16" s="1"/>
  <c r="J1589" i="16" s="1"/>
  <c r="I1589" i="16"/>
  <c r="G1589" i="16"/>
  <c r="E1548" i="16"/>
  <c r="G1544" i="16"/>
  <c r="D1544" i="16"/>
  <c r="G1486" i="16"/>
  <c r="B1486" i="16"/>
  <c r="C1486" i="16" s="1"/>
  <c r="J1486" i="16" s="1"/>
  <c r="D1443" i="16"/>
  <c r="I1443" i="16"/>
  <c r="D1324" i="16"/>
  <c r="B1321" i="16"/>
  <c r="C1321" i="16" s="1"/>
  <c r="J1321" i="16" s="1"/>
  <c r="D1321" i="16"/>
  <c r="B1317" i="16"/>
  <c r="C1317" i="16" s="1"/>
  <c r="J1317" i="16" s="1"/>
  <c r="D1313" i="16"/>
  <c r="G1313" i="16"/>
  <c r="G1291" i="16"/>
  <c r="D1291" i="16"/>
  <c r="D1288" i="16"/>
  <c r="G1288" i="16"/>
  <c r="G1284" i="16"/>
  <c r="D1284" i="16"/>
  <c r="D1273" i="16"/>
  <c r="I1273" i="16"/>
  <c r="G1273" i="16"/>
  <c r="D1270" i="16"/>
  <c r="G1270" i="16"/>
  <c r="D1262" i="16"/>
  <c r="G1262" i="16"/>
  <c r="D1246" i="16"/>
  <c r="B1246" i="16"/>
  <c r="C1246" i="16" s="1"/>
  <c r="J1246" i="16" s="1"/>
  <c r="G1246" i="16"/>
  <c r="I1246" i="16"/>
  <c r="G1240" i="16"/>
  <c r="D1240" i="16"/>
  <c r="B1221" i="16"/>
  <c r="C1221" i="16" s="1"/>
  <c r="J1221" i="16" s="1"/>
  <c r="G1221" i="16"/>
  <c r="D1221" i="16"/>
  <c r="G1218" i="16"/>
  <c r="D1218" i="16"/>
  <c r="D1201" i="16"/>
  <c r="B1201" i="16"/>
  <c r="C1201" i="16" s="1"/>
  <c r="J1201" i="16" s="1"/>
  <c r="G1201" i="16"/>
  <c r="G1198" i="16"/>
  <c r="D1198" i="16"/>
  <c r="G1194" i="16"/>
  <c r="I1194" i="16"/>
  <c r="D1194" i="16"/>
  <c r="D1182" i="16"/>
  <c r="G1182" i="16"/>
  <c r="G1178" i="16"/>
  <c r="D1178" i="16"/>
  <c r="D1168" i="16"/>
  <c r="G1168" i="16"/>
  <c r="G1153" i="16"/>
  <c r="D1153" i="16"/>
  <c r="D1143" i="16"/>
  <c r="G1143" i="16"/>
  <c r="B1143" i="16"/>
  <c r="C1143" i="16" s="1"/>
  <c r="J1143" i="16" s="1"/>
  <c r="B1136" i="16"/>
  <c r="C1136" i="16" s="1"/>
  <c r="J1136" i="16" s="1"/>
  <c r="D1130" i="16"/>
  <c r="B1130" i="16"/>
  <c r="C1130" i="16" s="1"/>
  <c r="J1130" i="16" s="1"/>
  <c r="G1130" i="16"/>
  <c r="G1089" i="16"/>
  <c r="D1089" i="16"/>
  <c r="D1052" i="16"/>
  <c r="B1052" i="16"/>
  <c r="C1052" i="16" s="1"/>
  <c r="J1052" i="16" s="1"/>
  <c r="G974" i="16"/>
  <c r="D938" i="16"/>
  <c r="B938" i="16"/>
  <c r="C938" i="16" s="1"/>
  <c r="J938" i="16" s="1"/>
  <c r="G924" i="16"/>
  <c r="D924" i="16"/>
  <c r="G902" i="16"/>
  <c r="D902" i="16"/>
  <c r="D893" i="16"/>
  <c r="G893" i="16"/>
  <c r="B853" i="16"/>
  <c r="C853" i="16" s="1"/>
  <c r="J853" i="16" s="1"/>
  <c r="G853" i="16"/>
  <c r="G824" i="16"/>
  <c r="D824" i="16"/>
  <c r="B824" i="16"/>
  <c r="C824" i="16" s="1"/>
  <c r="J824" i="16" s="1"/>
  <c r="B821" i="16"/>
  <c r="C821" i="16" s="1"/>
  <c r="J821" i="16" s="1"/>
  <c r="D821" i="16"/>
  <c r="G799" i="16"/>
  <c r="D799" i="16"/>
  <c r="D790" i="16"/>
  <c r="B790" i="16"/>
  <c r="C790" i="16" s="1"/>
  <c r="J790" i="16" s="1"/>
  <c r="G774" i="16"/>
  <c r="D774" i="16"/>
  <c r="D756" i="16"/>
  <c r="G756" i="16"/>
  <c r="G752" i="16"/>
  <c r="B752" i="16"/>
  <c r="C752" i="16" s="1"/>
  <c r="J752" i="16" s="1"/>
  <c r="G740" i="16"/>
  <c r="D740" i="16"/>
  <c r="I740" i="16"/>
  <c r="B740" i="16"/>
  <c r="C740" i="16" s="1"/>
  <c r="J740" i="16" s="1"/>
  <c r="D737" i="16"/>
  <c r="G731" i="16"/>
  <c r="D731" i="16"/>
  <c r="D719" i="16"/>
  <c r="G719" i="16"/>
  <c r="G715" i="16"/>
  <c r="D715" i="16"/>
  <c r="D697" i="16"/>
  <c r="B697" i="16"/>
  <c r="C697" i="16" s="1"/>
  <c r="J697" i="16" s="1"/>
  <c r="D689" i="16"/>
  <c r="D685" i="16"/>
  <c r="G685" i="16"/>
  <c r="D681" i="16"/>
  <c r="I681" i="16"/>
  <c r="B656" i="16"/>
  <c r="C656" i="16" s="1"/>
  <c r="J656" i="16" s="1"/>
  <c r="G656" i="16"/>
  <c r="D647" i="16"/>
  <c r="G647" i="16"/>
  <c r="G628" i="16"/>
  <c r="D628" i="16"/>
  <c r="D614" i="16"/>
  <c r="G605" i="16"/>
  <c r="B605" i="16"/>
  <c r="C605" i="16" s="1"/>
  <c r="J605" i="16" s="1"/>
  <c r="D598" i="16"/>
  <c r="G598" i="16"/>
  <c r="G538" i="16"/>
  <c r="G517" i="16"/>
  <c r="D517" i="16"/>
  <c r="D491" i="16"/>
  <c r="I491" i="16"/>
  <c r="G462" i="16"/>
  <c r="D462" i="16"/>
  <c r="G432" i="16"/>
  <c r="I432" i="16"/>
  <c r="B432" i="16"/>
  <c r="C432" i="16" s="1"/>
  <c r="J432" i="16" s="1"/>
  <c r="G425" i="16"/>
  <c r="D425" i="16"/>
  <c r="D329" i="16"/>
  <c r="B329" i="16"/>
  <c r="C329" i="16" s="1"/>
  <c r="J329" i="16" s="1"/>
  <c r="G329" i="16"/>
  <c r="I329" i="16"/>
  <c r="D324" i="16"/>
  <c r="B324" i="16"/>
  <c r="C324" i="16" s="1"/>
  <c r="J324" i="16" s="1"/>
  <c r="D283" i="16"/>
  <c r="B267" i="16"/>
  <c r="C267" i="16" s="1"/>
  <c r="J267" i="16" s="1"/>
  <c r="D228" i="16"/>
  <c r="G228" i="16"/>
  <c r="I228" i="16"/>
  <c r="B221" i="16"/>
  <c r="C221" i="16" s="1"/>
  <c r="J221" i="16" s="1"/>
  <c r="G221" i="16"/>
  <c r="I221" i="16"/>
  <c r="B200" i="16"/>
  <c r="C200" i="16" s="1"/>
  <c r="J200" i="16" s="1"/>
  <c r="G200" i="16"/>
  <c r="D167" i="16"/>
  <c r="G99" i="16"/>
  <c r="I25" i="16"/>
  <c r="L2914" i="16"/>
  <c r="F2926" i="16"/>
  <c r="L231" i="16"/>
  <c r="F231" i="16"/>
  <c r="L1334" i="16"/>
  <c r="G2560" i="16"/>
  <c r="G2960" i="16"/>
  <c r="G1832" i="16"/>
  <c r="G1345" i="16"/>
  <c r="E6" i="28"/>
  <c r="O61" i="17"/>
  <c r="AA2998" i="16"/>
  <c r="E2998" i="16"/>
  <c r="AA3006" i="16"/>
  <c r="D3006" i="16"/>
  <c r="AA3003" i="16"/>
  <c r="I3003" i="16"/>
  <c r="AA2984" i="16"/>
  <c r="G2984" i="16"/>
  <c r="D2984" i="16"/>
  <c r="AA2986" i="16"/>
  <c r="D2986" i="16"/>
  <c r="G2986" i="16"/>
  <c r="AA296" i="16"/>
  <c r="G296" i="16"/>
  <c r="AA241" i="16"/>
  <c r="D241" i="16"/>
  <c r="AA205" i="16"/>
  <c r="D205" i="16"/>
  <c r="AA161" i="16"/>
  <c r="D161" i="16"/>
  <c r="AA140" i="16"/>
  <c r="E140" i="16"/>
  <c r="AA89" i="16"/>
  <c r="B89" i="16"/>
  <c r="C89" i="16" s="1"/>
  <c r="J89" i="16" s="1"/>
  <c r="AA15" i="28"/>
  <c r="E15" i="28"/>
  <c r="AA37" i="28"/>
  <c r="D37" i="28"/>
  <c r="AA48" i="28"/>
  <c r="E48" i="28"/>
  <c r="AA84" i="28"/>
  <c r="E84" i="28"/>
  <c r="AA109" i="28"/>
  <c r="E109" i="28"/>
  <c r="AA178" i="28"/>
  <c r="I178" i="28"/>
  <c r="AA2969" i="16"/>
  <c r="AA2889" i="16"/>
  <c r="AA2713" i="16"/>
  <c r="AA2585" i="16"/>
  <c r="AA2537" i="16"/>
  <c r="AA2441" i="16"/>
  <c r="AA2393" i="16"/>
  <c r="AA2201" i="16"/>
  <c r="AA2137" i="16"/>
  <c r="AA2105" i="16"/>
  <c r="AA1595" i="16"/>
  <c r="AA1342" i="16"/>
  <c r="AA1086" i="16"/>
  <c r="D7" i="16"/>
  <c r="AA342" i="16"/>
  <c r="G342" i="16"/>
  <c r="AA244" i="16"/>
  <c r="G244" i="16"/>
  <c r="AA216" i="16"/>
  <c r="G216" i="16"/>
  <c r="AA184" i="16"/>
  <c r="G184" i="16"/>
  <c r="AA152" i="16"/>
  <c r="D152" i="16"/>
  <c r="AA113" i="16"/>
  <c r="G113" i="16"/>
  <c r="AA8" i="28"/>
  <c r="E8" i="28"/>
  <c r="AA36" i="28"/>
  <c r="E36" i="28"/>
  <c r="AA44" i="28"/>
  <c r="E44" i="28"/>
  <c r="AA65" i="28"/>
  <c r="E65" i="28"/>
  <c r="AA106" i="28"/>
  <c r="D106" i="28"/>
  <c r="AA156" i="28"/>
  <c r="E156" i="28"/>
  <c r="AA204" i="28"/>
  <c r="E204" i="28"/>
  <c r="AA2917" i="16"/>
  <c r="AA2661" i="16"/>
  <c r="AA2629" i="16"/>
  <c r="AA2613" i="16"/>
  <c r="AA2501" i="16"/>
  <c r="AA2309" i="16"/>
  <c r="AA2229" i="16"/>
  <c r="G2867" i="16"/>
  <c r="D2570" i="16"/>
  <c r="G2664" i="16"/>
  <c r="G2692" i="16"/>
  <c r="D2692" i="16"/>
  <c r="B2749" i="16"/>
  <c r="C2749" i="16" s="1"/>
  <c r="J2749" i="16" s="1"/>
  <c r="B2779" i="16"/>
  <c r="C2779" i="16" s="1"/>
  <c r="J2779" i="16" s="1"/>
  <c r="G2795" i="16"/>
  <c r="G2836" i="16"/>
  <c r="D2914" i="16"/>
  <c r="D2918" i="16"/>
  <c r="B2940" i="16"/>
  <c r="C2940" i="16" s="1"/>
  <c r="J2940" i="16" s="1"/>
  <c r="B2959" i="16"/>
  <c r="C2959" i="16" s="1"/>
  <c r="J2959" i="16" s="1"/>
  <c r="G2792" i="16"/>
  <c r="D2819" i="16"/>
  <c r="D2154" i="16"/>
  <c r="D2246" i="16"/>
  <c r="G2470" i="16"/>
  <c r="I2478" i="16"/>
  <c r="D2813" i="16"/>
  <c r="B2048" i="16"/>
  <c r="C2048" i="16" s="1"/>
  <c r="J2048" i="16" s="1"/>
  <c r="D2048" i="16"/>
  <c r="D2072" i="16"/>
  <c r="D2092" i="16"/>
  <c r="G2902" i="16"/>
  <c r="D2368" i="16"/>
  <c r="B2088" i="16"/>
  <c r="C2088" i="16" s="1"/>
  <c r="J2088" i="16" s="1"/>
  <c r="G2124" i="16"/>
  <c r="D2349" i="16"/>
  <c r="B2730" i="16"/>
  <c r="C2730" i="16" s="1"/>
  <c r="J2730" i="16" s="1"/>
  <c r="B2309" i="16"/>
  <c r="C2309" i="16" s="1"/>
  <c r="J2309" i="16" s="1"/>
  <c r="D2458" i="16"/>
  <c r="G2589" i="16"/>
  <c r="G2610" i="16"/>
  <c r="D2610" i="16"/>
  <c r="D2687" i="16"/>
  <c r="D2818" i="16"/>
  <c r="D2852" i="16"/>
  <c r="E2687" i="16"/>
  <c r="D2710" i="16"/>
  <c r="G2870" i="16"/>
  <c r="G2646" i="16"/>
  <c r="D1466" i="16"/>
  <c r="G1406" i="16"/>
  <c r="B1610" i="16"/>
  <c r="C1610" i="16" s="1"/>
  <c r="J1610" i="16" s="1"/>
  <c r="G2098" i="16"/>
  <c r="G2154" i="16"/>
  <c r="G2270" i="16"/>
  <c r="D2346" i="16"/>
  <c r="D2626" i="16"/>
  <c r="G2537" i="16"/>
  <c r="G2033" i="16"/>
  <c r="G2593" i="16"/>
  <c r="D2158" i="16"/>
  <c r="G1889" i="16"/>
  <c r="D2029" i="16"/>
  <c r="D1825" i="16"/>
  <c r="D1977" i="16"/>
  <c r="D2033" i="16"/>
  <c r="D1648" i="16"/>
  <c r="D1761" i="16"/>
  <c r="G1540" i="16"/>
  <c r="E2033" i="16"/>
  <c r="G1588" i="16"/>
  <c r="D1585" i="16"/>
  <c r="D1580" i="16"/>
  <c r="G1541" i="16"/>
  <c r="D1538" i="16"/>
  <c r="G1535" i="16"/>
  <c r="D1529" i="16"/>
  <c r="D1527" i="16"/>
  <c r="D1524" i="16"/>
  <c r="G1518" i="16"/>
  <c r="D1511" i="16"/>
  <c r="D1505" i="16"/>
  <c r="G1502" i="16"/>
  <c r="G1488" i="16"/>
  <c r="G1470" i="16"/>
  <c r="B1459" i="16"/>
  <c r="C1459" i="16" s="1"/>
  <c r="J1459" i="16" s="1"/>
  <c r="G1449" i="16"/>
  <c r="G1388" i="16"/>
  <c r="D1380" i="16"/>
  <c r="G1378" i="16"/>
  <c r="D1276" i="16"/>
  <c r="G1251" i="16"/>
  <c r="G1245" i="16"/>
  <c r="G1235" i="16"/>
  <c r="G1228" i="16"/>
  <c r="G1217" i="16"/>
  <c r="G1208" i="16"/>
  <c r="I1198" i="16"/>
  <c r="G1171" i="16"/>
  <c r="D1152" i="16"/>
  <c r="G1148" i="16"/>
  <c r="D1142" i="16"/>
  <c r="D1133" i="16"/>
  <c r="G1126" i="16"/>
  <c r="E1123" i="16"/>
  <c r="G1121" i="16"/>
  <c r="D1112" i="16"/>
  <c r="D1110" i="16"/>
  <c r="D1101" i="16"/>
  <c r="G971" i="16"/>
  <c r="E964" i="16"/>
  <c r="I949" i="16"/>
  <c r="D946" i="16"/>
  <c r="D941" i="16"/>
  <c r="G938" i="16"/>
  <c r="G897" i="16"/>
  <c r="B875" i="16"/>
  <c r="C875" i="16" s="1"/>
  <c r="J875" i="16" s="1"/>
  <c r="D869" i="16"/>
  <c r="B863" i="16"/>
  <c r="C863" i="16" s="1"/>
  <c r="J863" i="16" s="1"/>
  <c r="D854" i="16"/>
  <c r="G842" i="16"/>
  <c r="D835" i="16"/>
  <c r="D828" i="16"/>
  <c r="G825" i="16"/>
  <c r="D822" i="16"/>
  <c r="G792" i="16"/>
  <c r="G690" i="16"/>
  <c r="AA345" i="16"/>
  <c r="G345" i="16"/>
  <c r="AA273" i="16"/>
  <c r="G273" i="16"/>
  <c r="AA225" i="16"/>
  <c r="I225" i="16"/>
  <c r="AA190" i="16"/>
  <c r="D190" i="16"/>
  <c r="AA129" i="16"/>
  <c r="D129" i="16"/>
  <c r="AA20" i="16"/>
  <c r="AA23" i="28"/>
  <c r="D23" i="28"/>
  <c r="AA64" i="28"/>
  <c r="E64" i="28"/>
  <c r="AA100" i="28"/>
  <c r="E100" i="28"/>
  <c r="AA147" i="28"/>
  <c r="E147" i="28"/>
  <c r="AA198" i="28"/>
  <c r="E198" i="28"/>
  <c r="AA2929" i="16"/>
  <c r="AA2865" i="16"/>
  <c r="AA2417" i="16"/>
  <c r="AA2305" i="16"/>
  <c r="AA2257" i="16"/>
  <c r="AA2145" i="16"/>
  <c r="I2979" i="16"/>
  <c r="E2914" i="16"/>
  <c r="G2918" i="16"/>
  <c r="D2952" i="16"/>
  <c r="D2959" i="16"/>
  <c r="B2976" i="16"/>
  <c r="C2976" i="16" s="1"/>
  <c r="J2976" i="16" s="1"/>
  <c r="B2602" i="16"/>
  <c r="C2602" i="16" s="1"/>
  <c r="J2602" i="16" s="1"/>
  <c r="D2704" i="16"/>
  <c r="G2855" i="16"/>
  <c r="D2452" i="16"/>
  <c r="G2952" i="16"/>
  <c r="E2730" i="16"/>
  <c r="D2730" i="16"/>
  <c r="G2638" i="16"/>
  <c r="D1610" i="16"/>
  <c r="G2194" i="16"/>
  <c r="D1458" i="16"/>
  <c r="D1590" i="16"/>
  <c r="G2158" i="16"/>
  <c r="G2358" i="16"/>
  <c r="G2393" i="16"/>
  <c r="D2174" i="16"/>
  <c r="D1889" i="16"/>
  <c r="D1603" i="16"/>
  <c r="D1829" i="16"/>
  <c r="D2008" i="16"/>
  <c r="G1400" i="16"/>
  <c r="G2979" i="16"/>
  <c r="G2976" i="16"/>
  <c r="D2971" i="16"/>
  <c r="G2944" i="16"/>
  <c r="G2932" i="16"/>
  <c r="B2924" i="16"/>
  <c r="C2924" i="16" s="1"/>
  <c r="J2924" i="16" s="1"/>
  <c r="B2918" i="16"/>
  <c r="C2918" i="16" s="1"/>
  <c r="J2918" i="16" s="1"/>
  <c r="D2908" i="16"/>
  <c r="G2893" i="16"/>
  <c r="D2884" i="16"/>
  <c r="G2862" i="16"/>
  <c r="G2845" i="16"/>
  <c r="G2829" i="16"/>
  <c r="G2819" i="16"/>
  <c r="G2808" i="16"/>
  <c r="G2806" i="16"/>
  <c r="D2792" i="16"/>
  <c r="G2781" i="16"/>
  <c r="D2779" i="16"/>
  <c r="G2765" i="16"/>
  <c r="G2755" i="16"/>
  <c r="G2747" i="16"/>
  <c r="B2736" i="16"/>
  <c r="C2736" i="16" s="1"/>
  <c r="J2736" i="16" s="1"/>
  <c r="B2719" i="16"/>
  <c r="C2719" i="16" s="1"/>
  <c r="J2719" i="16" s="1"/>
  <c r="E2692" i="16"/>
  <c r="D2679" i="16"/>
  <c r="E2656" i="16"/>
  <c r="G2644" i="16"/>
  <c r="E2636" i="16"/>
  <c r="G2621" i="16"/>
  <c r="D2614" i="16"/>
  <c r="D2611" i="16"/>
  <c r="G2608" i="16"/>
  <c r="E2570" i="16"/>
  <c r="G2544" i="16"/>
  <c r="D2528" i="16"/>
  <c r="G2498" i="16"/>
  <c r="G2495" i="16"/>
  <c r="G2478" i="16"/>
  <c r="G2475" i="16"/>
  <c r="D2470" i="16"/>
  <c r="G2463" i="16"/>
  <c r="D2443" i="16"/>
  <c r="G2420" i="16"/>
  <c r="D2415" i="16"/>
  <c r="G2412" i="16"/>
  <c r="D2396" i="16"/>
  <c r="G2391" i="16"/>
  <c r="D2376" i="16"/>
  <c r="D2371" i="16"/>
  <c r="D2362" i="16"/>
  <c r="G2332" i="16"/>
  <c r="D2323" i="16"/>
  <c r="G2296" i="16"/>
  <c r="G2280" i="16"/>
  <c r="D2267" i="16"/>
  <c r="G2251" i="16"/>
  <c r="G2246" i="16"/>
  <c r="D2243" i="16"/>
  <c r="D2240" i="16"/>
  <c r="G2223" i="16"/>
  <c r="G2189" i="16"/>
  <c r="D2186" i="16"/>
  <c r="D2168" i="16"/>
  <c r="D2151" i="16"/>
  <c r="D2111" i="16"/>
  <c r="G2051" i="16"/>
  <c r="G2048" i="16"/>
  <c r="D2042" i="16"/>
  <c r="G2039" i="16"/>
  <c r="D2036" i="16"/>
  <c r="D2027" i="16"/>
  <c r="G2025" i="16"/>
  <c r="B2024" i="16"/>
  <c r="C2024" i="16" s="1"/>
  <c r="J2024" i="16" s="1"/>
  <c r="G2019" i="16"/>
  <c r="D2012" i="16"/>
  <c r="G1990" i="16"/>
  <c r="D1980" i="16"/>
  <c r="D1942" i="16"/>
  <c r="E1939" i="16"/>
  <c r="G1923" i="16"/>
  <c r="D1920" i="16"/>
  <c r="D1907" i="16"/>
  <c r="D1904" i="16"/>
  <c r="B1874" i="16"/>
  <c r="C1874" i="16" s="1"/>
  <c r="J1874" i="16" s="1"/>
  <c r="G1854" i="16"/>
  <c r="D1840" i="16"/>
  <c r="D1836" i="16"/>
  <c r="G1815" i="16"/>
  <c r="E1797" i="16"/>
  <c r="G1741" i="16"/>
  <c r="G1695" i="16"/>
  <c r="E1676" i="16"/>
  <c r="G1651" i="16"/>
  <c r="D1633" i="16"/>
  <c r="G1631" i="16"/>
  <c r="G1620" i="16"/>
  <c r="G1617" i="16"/>
  <c r="G1607" i="16"/>
  <c r="D1601" i="16"/>
  <c r="G1598" i="16"/>
  <c r="G1590" i="16"/>
  <c r="G1582" i="16"/>
  <c r="D1577" i="16"/>
  <c r="I1568" i="16"/>
  <c r="G1543" i="16"/>
  <c r="D1490" i="16"/>
  <c r="D1463" i="16"/>
  <c r="D1461" i="16"/>
  <c r="G1455" i="16"/>
  <c r="D1435" i="16"/>
  <c r="G1428" i="16"/>
  <c r="B1417" i="16"/>
  <c r="C1417" i="16" s="1"/>
  <c r="J1417" i="16" s="1"/>
  <c r="D1395" i="16"/>
  <c r="D1385" i="16"/>
  <c r="G1359" i="16"/>
  <c r="D1352" i="16"/>
  <c r="D1339" i="16"/>
  <c r="B1290" i="16"/>
  <c r="C1290" i="16" s="1"/>
  <c r="J1290" i="16" s="1"/>
  <c r="D1285" i="16"/>
  <c r="G1261" i="16"/>
  <c r="D1219" i="16"/>
  <c r="E1213" i="16"/>
  <c r="D1200" i="16"/>
  <c r="G1195" i="16"/>
  <c r="D1193" i="16"/>
  <c r="G1190" i="16"/>
  <c r="B1161" i="16"/>
  <c r="C1161" i="16" s="1"/>
  <c r="J1161" i="16" s="1"/>
  <c r="D1158" i="16"/>
  <c r="E1117" i="16"/>
  <c r="D1075" i="16"/>
  <c r="G1069" i="16"/>
  <c r="D1034" i="16"/>
  <c r="B1029" i="16"/>
  <c r="C1029" i="16" s="1"/>
  <c r="J1029" i="16" s="1"/>
  <c r="D1023" i="16"/>
  <c r="D1011" i="16"/>
  <c r="D982" i="16"/>
  <c r="D961" i="16"/>
  <c r="G918" i="16"/>
  <c r="B915" i="16"/>
  <c r="C915" i="16" s="1"/>
  <c r="J915" i="16" s="1"/>
  <c r="D913" i="16"/>
  <c r="G899" i="16"/>
  <c r="D890" i="16"/>
  <c r="G885" i="16"/>
  <c r="D871" i="16"/>
  <c r="E851" i="16"/>
  <c r="D809" i="16"/>
  <c r="D797" i="16"/>
  <c r="D794" i="16"/>
  <c r="D776" i="16"/>
  <c r="G769" i="16"/>
  <c r="D732" i="16"/>
  <c r="G723" i="16"/>
  <c r="G702" i="16"/>
  <c r="G700" i="16"/>
  <c r="G669" i="16"/>
  <c r="G650" i="16"/>
  <c r="G626" i="16"/>
  <c r="D610" i="16"/>
  <c r="G604" i="16"/>
  <c r="D560" i="16"/>
  <c r="D557" i="16"/>
  <c r="G546" i="16"/>
  <c r="D518" i="16"/>
  <c r="D515" i="16"/>
  <c r="G512" i="16"/>
  <c r="G501" i="16"/>
  <c r="G481" i="16"/>
  <c r="G478" i="16"/>
  <c r="D461" i="16"/>
  <c r="B445" i="16"/>
  <c r="C445" i="16" s="1"/>
  <c r="J445" i="16" s="1"/>
  <c r="G442" i="16"/>
  <c r="D421" i="16"/>
  <c r="G381" i="16"/>
  <c r="D375" i="16"/>
  <c r="AA284" i="16"/>
  <c r="D284" i="16"/>
  <c r="G281" i="16"/>
  <c r="D260" i="16"/>
  <c r="D248" i="16"/>
  <c r="D245" i="16"/>
  <c r="E239" i="16"/>
  <c r="AA158" i="16"/>
  <c r="G158" i="16"/>
  <c r="G74" i="16"/>
  <c r="AA25" i="16"/>
  <c r="G25" i="16"/>
  <c r="D22" i="16"/>
  <c r="AA22" i="28"/>
  <c r="D22" i="28"/>
  <c r="AA40" i="28"/>
  <c r="E40" i="28"/>
  <c r="AA49" i="28"/>
  <c r="E49" i="28"/>
  <c r="AA88" i="28"/>
  <c r="E88" i="28"/>
  <c r="AA117" i="28"/>
  <c r="D117" i="28"/>
  <c r="AA194" i="28"/>
  <c r="E194" i="28"/>
  <c r="D9" i="16"/>
  <c r="I8" i="16"/>
  <c r="D8" i="16"/>
  <c r="G8" i="16"/>
  <c r="B8" i="16"/>
  <c r="C8" i="16" s="1"/>
  <c r="H9" i="16"/>
  <c r="B9" i="16"/>
  <c r="C9" i="16" s="1"/>
  <c r="J9" i="16" s="1"/>
  <c r="AA9" i="16"/>
  <c r="I9" i="16"/>
  <c r="E9" i="16"/>
  <c r="Y10" i="15"/>
  <c r="AA2962" i="16"/>
  <c r="D2962" i="16"/>
  <c r="AA2930" i="16"/>
  <c r="E2930" i="16"/>
  <c r="AA2910" i="16"/>
  <c r="D2910" i="16"/>
  <c r="AA2906" i="16"/>
  <c r="G2906" i="16"/>
  <c r="AA2902" i="16"/>
  <c r="D2902" i="16"/>
  <c r="AA2878" i="16"/>
  <c r="B2878" i="16"/>
  <c r="C2878" i="16" s="1"/>
  <c r="J2878" i="16" s="1"/>
  <c r="AA2874" i="16"/>
  <c r="G2874" i="16"/>
  <c r="B2874" i="16"/>
  <c r="C2874" i="16" s="1"/>
  <c r="J2874" i="16" s="1"/>
  <c r="AA2822" i="16"/>
  <c r="D2822" i="16"/>
  <c r="AA2818" i="16"/>
  <c r="G2818" i="16"/>
  <c r="AA2734" i="16"/>
  <c r="G2734" i="16"/>
  <c r="D2734" i="16"/>
  <c r="AA2710" i="16"/>
  <c r="G2710" i="16"/>
  <c r="AA2628" i="16"/>
  <c r="E2628" i="16"/>
  <c r="AA2616" i="16"/>
  <c r="G2616" i="16"/>
  <c r="AA2588" i="16"/>
  <c r="G2588" i="16"/>
  <c r="AA2508" i="16"/>
  <c r="G2508" i="16"/>
  <c r="B2508" i="16"/>
  <c r="C2508" i="16" s="1"/>
  <c r="J2508" i="16" s="1"/>
  <c r="AA2496" i="16"/>
  <c r="B2496" i="16"/>
  <c r="C2496" i="16" s="1"/>
  <c r="J2496" i="16" s="1"/>
  <c r="D2496" i="16"/>
  <c r="D2492" i="16"/>
  <c r="G2492" i="16"/>
  <c r="AA2376" i="16"/>
  <c r="G2376" i="16"/>
  <c r="AA2372" i="16"/>
  <c r="G2372" i="16"/>
  <c r="AA2368" i="16"/>
  <c r="B2368" i="16"/>
  <c r="C2368" i="16" s="1"/>
  <c r="J2368" i="16" s="1"/>
  <c r="B2364" i="16"/>
  <c r="G2364" i="16"/>
  <c r="AA2332" i="16"/>
  <c r="D2332" i="16"/>
  <c r="D2252" i="16"/>
  <c r="G2252" i="16"/>
  <c r="AA2240" i="16"/>
  <c r="G2240" i="16"/>
  <c r="AA2197" i="16"/>
  <c r="B2197" i="16"/>
  <c r="C2197" i="16" s="1"/>
  <c r="J2197" i="16" s="1"/>
  <c r="G2197" i="16"/>
  <c r="D2197" i="16"/>
  <c r="AA2161" i="16"/>
  <c r="G2161" i="16"/>
  <c r="D2161" i="16"/>
  <c r="AA2157" i="16"/>
  <c r="D2157" i="16"/>
  <c r="G2157" i="16"/>
  <c r="AA2149" i="16"/>
  <c r="B2149" i="16"/>
  <c r="C2149" i="16" s="1"/>
  <c r="J2149" i="16" s="1"/>
  <c r="AA2065" i="16"/>
  <c r="D2065" i="16"/>
  <c r="AA2061" i="16"/>
  <c r="D2061" i="16"/>
  <c r="B2061" i="16"/>
  <c r="C2061" i="16" s="1"/>
  <c r="J2061" i="16" s="1"/>
  <c r="AA2057" i="16"/>
  <c r="G2057" i="16"/>
  <c r="AA2041" i="16"/>
  <c r="B2041" i="16"/>
  <c r="C2041" i="16" s="1"/>
  <c r="J2041" i="16" s="1"/>
  <c r="D2041" i="16"/>
  <c r="AA2037" i="16"/>
  <c r="B2037" i="16"/>
  <c r="C2037" i="16" s="1"/>
  <c r="J2037" i="16" s="1"/>
  <c r="AA2005" i="16"/>
  <c r="D2005" i="16"/>
  <c r="AA1977" i="16"/>
  <c r="E1977" i="16"/>
  <c r="AA1973" i="16"/>
  <c r="D1973" i="16"/>
  <c r="G1973" i="16"/>
  <c r="AA1957" i="16"/>
  <c r="D1957" i="16"/>
  <c r="G1953" i="16"/>
  <c r="D1953" i="16"/>
  <c r="AA1949" i="16"/>
  <c r="B1949" i="16"/>
  <c r="AA1945" i="16"/>
  <c r="D1945" i="16"/>
  <c r="B1945" i="16"/>
  <c r="C1945" i="16" s="1"/>
  <c r="J1945" i="16" s="1"/>
  <c r="AA1921" i="16"/>
  <c r="G1921" i="16"/>
  <c r="AA1905" i="16"/>
  <c r="D1905" i="16"/>
  <c r="G1905" i="16"/>
  <c r="AA1901" i="16"/>
  <c r="B1901" i="16"/>
  <c r="C1901" i="16" s="1"/>
  <c r="J1901" i="16" s="1"/>
  <c r="D1901" i="16"/>
  <c r="AA1897" i="16"/>
  <c r="G1897" i="16"/>
  <c r="AA1877" i="16"/>
  <c r="G1877" i="16"/>
  <c r="D1877" i="16"/>
  <c r="AA1873" i="16"/>
  <c r="D1873" i="16"/>
  <c r="AA1869" i="16"/>
  <c r="G1869" i="16"/>
  <c r="AA1865" i="16"/>
  <c r="D1865" i="16"/>
  <c r="AA1857" i="16"/>
  <c r="D1857" i="16"/>
  <c r="AA1849" i="16"/>
  <c r="D1849" i="16"/>
  <c r="B1849" i="16"/>
  <c r="C1849" i="16" s="1"/>
  <c r="J1849" i="16" s="1"/>
  <c r="AA1825" i="16"/>
  <c r="G1825" i="16"/>
  <c r="AA1821" i="16"/>
  <c r="G1821" i="16"/>
  <c r="AA1805" i="16"/>
  <c r="B1805" i="16"/>
  <c r="C1805" i="16" s="1"/>
  <c r="J1805" i="16" s="1"/>
  <c r="AA1793" i="16"/>
  <c r="G1793" i="16"/>
  <c r="AA1749" i="16"/>
  <c r="D1749" i="16"/>
  <c r="AA1693" i="16"/>
  <c r="G1693" i="16"/>
  <c r="AA1653" i="16"/>
  <c r="D1653" i="16"/>
  <c r="G1653" i="16"/>
  <c r="AA1597" i="16"/>
  <c r="G1597" i="16"/>
  <c r="AA1577" i="16"/>
  <c r="G1577" i="16"/>
  <c r="AA1513" i="16"/>
  <c r="D1513" i="16"/>
  <c r="G1513" i="16"/>
  <c r="AA1509" i="16"/>
  <c r="B1509" i="16"/>
  <c r="C1509" i="16" s="1"/>
  <c r="J1509" i="16" s="1"/>
  <c r="D1509" i="16"/>
  <c r="AA1501" i="16"/>
  <c r="D1501" i="16"/>
  <c r="AA1497" i="16"/>
  <c r="G1497" i="16"/>
  <c r="D1497" i="16"/>
  <c r="AA1493" i="16"/>
  <c r="B1493" i="16"/>
  <c r="C1493" i="16" s="1"/>
  <c r="J1493" i="16" s="1"/>
  <c r="AA1489" i="16"/>
  <c r="G1489" i="16"/>
  <c r="E1489" i="16"/>
  <c r="D1489" i="16"/>
  <c r="AA1445" i="16"/>
  <c r="G1445" i="16"/>
  <c r="AA1397" i="16"/>
  <c r="D1397" i="16"/>
  <c r="D1281" i="16"/>
  <c r="G1281" i="16"/>
  <c r="AA1233" i="16"/>
  <c r="D1233" i="16"/>
  <c r="AA1229" i="16"/>
  <c r="G1229" i="16"/>
  <c r="AA1225" i="16"/>
  <c r="D1225" i="16"/>
  <c r="AA1209" i="16"/>
  <c r="G1209" i="16"/>
  <c r="AA1205" i="16"/>
  <c r="G1205" i="16"/>
  <c r="AA1185" i="16"/>
  <c r="B1185" i="16"/>
  <c r="C1185" i="16" s="1"/>
  <c r="J1185" i="16" s="1"/>
  <c r="AA1165" i="16"/>
  <c r="D1165" i="16"/>
  <c r="AA1157" i="16"/>
  <c r="D1157" i="16"/>
  <c r="AA1149" i="16"/>
  <c r="G1149" i="16"/>
  <c r="AA1141" i="16"/>
  <c r="G1141" i="16"/>
  <c r="D1141" i="16"/>
  <c r="AA1137" i="16"/>
  <c r="D1137" i="16"/>
  <c r="I1137" i="16"/>
  <c r="AA1105" i="16"/>
  <c r="G1105" i="16"/>
  <c r="AA1093" i="16"/>
  <c r="B1093" i="16"/>
  <c r="C1093" i="16" s="1"/>
  <c r="J1093" i="16" s="1"/>
  <c r="AA1089" i="16"/>
  <c r="B1089" i="16"/>
  <c r="C1089" i="16" s="1"/>
  <c r="J1089" i="16" s="1"/>
  <c r="AA1085" i="16"/>
  <c r="G1085" i="16"/>
  <c r="B1085" i="16"/>
  <c r="C1085" i="16" s="1"/>
  <c r="J1085" i="16" s="1"/>
  <c r="AA1005" i="16"/>
  <c r="D1005" i="16"/>
  <c r="G1005" i="16"/>
  <c r="AA953" i="16"/>
  <c r="G953" i="16"/>
  <c r="AA913" i="16"/>
  <c r="G913" i="16"/>
  <c r="AA877" i="16"/>
  <c r="G877" i="16"/>
  <c r="AA837" i="16"/>
  <c r="D837" i="16"/>
  <c r="AA813" i="16"/>
  <c r="D813" i="16"/>
  <c r="AA793" i="16"/>
  <c r="D793" i="16"/>
  <c r="AA781" i="16"/>
  <c r="D781" i="16"/>
  <c r="AA765" i="16"/>
  <c r="D765" i="16"/>
  <c r="AA753" i="16"/>
  <c r="B753" i="16"/>
  <c r="C753" i="16" s="1"/>
  <c r="J753" i="16" s="1"/>
  <c r="AA749" i="16"/>
  <c r="G749" i="16"/>
  <c r="AA729" i="16"/>
  <c r="G729" i="16"/>
  <c r="AA725" i="16"/>
  <c r="D725" i="16"/>
  <c r="AA721" i="16"/>
  <c r="B721" i="16"/>
  <c r="C721" i="16" s="1"/>
  <c r="J721" i="16" s="1"/>
  <c r="AA717" i="16"/>
  <c r="B717" i="16"/>
  <c r="C717" i="16" s="1"/>
  <c r="J717" i="16" s="1"/>
  <c r="D717" i="16"/>
  <c r="AA713" i="16"/>
  <c r="D713" i="16"/>
  <c r="AA2987" i="16"/>
  <c r="B2987" i="16"/>
  <c r="C2987" i="16" s="1"/>
  <c r="J2987" i="16" s="1"/>
  <c r="G2847" i="16"/>
  <c r="D2847" i="16"/>
  <c r="AA2815" i="16"/>
  <c r="D2815" i="16"/>
  <c r="AA2647" i="16"/>
  <c r="G2647" i="16"/>
  <c r="AA2587" i="16"/>
  <c r="D2587" i="16"/>
  <c r="G2587" i="16"/>
  <c r="AA2523" i="16"/>
  <c r="D2523" i="16"/>
  <c r="AA2499" i="16"/>
  <c r="D2499" i="16"/>
  <c r="G2491" i="16"/>
  <c r="D2491" i="16"/>
  <c r="AA2447" i="16"/>
  <c r="D2447" i="16"/>
  <c r="AA2435" i="16"/>
  <c r="B2435" i="16"/>
  <c r="C2435" i="16" s="1"/>
  <c r="J2435" i="16" s="1"/>
  <c r="D2435" i="16"/>
  <c r="AA2427" i="16"/>
  <c r="B2427" i="16"/>
  <c r="C2427" i="16" s="1"/>
  <c r="J2427" i="16" s="1"/>
  <c r="AA2371" i="16"/>
  <c r="G2371" i="16"/>
  <c r="AA2263" i="16"/>
  <c r="G2263" i="16"/>
  <c r="AA2136" i="16"/>
  <c r="G2136" i="16"/>
  <c r="B2136" i="16"/>
  <c r="C2136" i="16" s="1"/>
  <c r="J2136" i="16" s="1"/>
  <c r="G2116" i="16"/>
  <c r="D2116" i="16"/>
  <c r="AA2108" i="16"/>
  <c r="G2108" i="16"/>
  <c r="AA2104" i="16"/>
  <c r="B2104" i="16"/>
  <c r="C2104" i="16" s="1"/>
  <c r="J2104" i="16" s="1"/>
  <c r="G2104" i="16"/>
  <c r="AA2100" i="16"/>
  <c r="D2100" i="16"/>
  <c r="AA2092" i="16"/>
  <c r="G2092" i="16"/>
  <c r="D1964" i="16"/>
  <c r="B1952" i="16"/>
  <c r="C1952" i="16" s="1"/>
  <c r="J1952" i="16" s="1"/>
  <c r="B2068" i="16"/>
  <c r="C2068" i="16" s="1"/>
  <c r="J2068" i="16" s="1"/>
  <c r="G2088" i="16"/>
  <c r="D1988" i="16"/>
  <c r="D1540" i="16"/>
  <c r="D1912" i="16"/>
  <c r="D202" i="28"/>
  <c r="D1960" i="16"/>
  <c r="G2052" i="16"/>
  <c r="G2076" i="16"/>
  <c r="B1908" i="16"/>
  <c r="C1908" i="16" s="1"/>
  <c r="J1908" i="16" s="1"/>
  <c r="G1988" i="16"/>
  <c r="G1880" i="16"/>
  <c r="G1532" i="16"/>
  <c r="I1476" i="16"/>
  <c r="G1672" i="16"/>
  <c r="C42" i="16"/>
  <c r="J42" i="16" s="1"/>
  <c r="C402" i="16"/>
  <c r="J402" i="16" s="1"/>
  <c r="C406" i="16"/>
  <c r="J406" i="16" s="1"/>
  <c r="C93" i="16"/>
  <c r="J93" i="16" s="1"/>
  <c r="C197" i="16"/>
  <c r="J197" i="16" s="1"/>
  <c r="C213" i="16"/>
  <c r="J213" i="16" s="1"/>
  <c r="C129" i="16"/>
  <c r="J129" i="16" s="1"/>
  <c r="AA463" i="16"/>
  <c r="B463" i="16"/>
  <c r="C463" i="16" s="1"/>
  <c r="J463" i="16" s="1"/>
  <c r="G463" i="16"/>
  <c r="D463" i="16"/>
  <c r="E463" i="16"/>
  <c r="I463" i="16"/>
  <c r="AA451" i="16"/>
  <c r="G451" i="16"/>
  <c r="H451" i="16"/>
  <c r="B451" i="16"/>
  <c r="C451" i="16" s="1"/>
  <c r="J451" i="16" s="1"/>
  <c r="AA439" i="16"/>
  <c r="E439" i="16"/>
  <c r="B439" i="16"/>
  <c r="C439" i="16" s="1"/>
  <c r="J439" i="16" s="1"/>
  <c r="H439" i="16"/>
  <c r="I439" i="16"/>
  <c r="AA427" i="16"/>
  <c r="H427" i="16"/>
  <c r="B427" i="16"/>
  <c r="C427" i="16" s="1"/>
  <c r="J427" i="16" s="1"/>
  <c r="E427" i="16"/>
  <c r="I427" i="16"/>
  <c r="AA415" i="16"/>
  <c r="B415" i="16"/>
  <c r="C415" i="16" s="1"/>
  <c r="J415" i="16" s="1"/>
  <c r="E415" i="16"/>
  <c r="H415" i="16"/>
  <c r="G415" i="16"/>
  <c r="I415" i="16"/>
  <c r="AA403" i="16"/>
  <c r="E403" i="16"/>
  <c r="B403" i="16"/>
  <c r="AA399" i="16"/>
  <c r="G399" i="16"/>
  <c r="E399" i="16"/>
  <c r="D399" i="16"/>
  <c r="B399" i="16"/>
  <c r="C399" i="16" s="1"/>
  <c r="J399" i="16" s="1"/>
  <c r="I399" i="16"/>
  <c r="AA383" i="16"/>
  <c r="E383" i="16"/>
  <c r="H383" i="16"/>
  <c r="I383" i="16"/>
  <c r="AA367" i="16"/>
  <c r="B367" i="16"/>
  <c r="G367" i="16"/>
  <c r="E367" i="16"/>
  <c r="AA351" i="16"/>
  <c r="G351" i="16"/>
  <c r="E351" i="16"/>
  <c r="I351" i="16"/>
  <c r="AA335" i="16"/>
  <c r="D335" i="16"/>
  <c r="G335" i="16"/>
  <c r="B335" i="16"/>
  <c r="C335" i="16" s="1"/>
  <c r="J335" i="16" s="1"/>
  <c r="E335" i="16"/>
  <c r="H335" i="16"/>
  <c r="AA323" i="16"/>
  <c r="E323" i="16"/>
  <c r="I323" i="16"/>
  <c r="G323" i="16"/>
  <c r="H323" i="16"/>
  <c r="G311" i="16"/>
  <c r="E311" i="16"/>
  <c r="H311" i="16"/>
  <c r="I311" i="16"/>
  <c r="AA299" i="16"/>
  <c r="E299" i="16"/>
  <c r="I299" i="16"/>
  <c r="H299" i="16"/>
  <c r="AA287" i="16"/>
  <c r="E287" i="16"/>
  <c r="H287" i="16"/>
  <c r="I287" i="16"/>
  <c r="AA271" i="16"/>
  <c r="E271" i="16"/>
  <c r="G271" i="16"/>
  <c r="I271" i="16"/>
  <c r="H271" i="16"/>
  <c r="AA259" i="16"/>
  <c r="I259" i="16"/>
  <c r="E259" i="16"/>
  <c r="H259" i="16"/>
  <c r="AA247" i="16"/>
  <c r="G247" i="16"/>
  <c r="E247" i="16"/>
  <c r="I247" i="16"/>
  <c r="H247" i="16"/>
  <c r="D239" i="16"/>
  <c r="G239" i="16"/>
  <c r="B239" i="16"/>
  <c r="C239" i="16" s="1"/>
  <c r="J239" i="16" s="1"/>
  <c r="I239" i="16"/>
  <c r="AA227" i="16"/>
  <c r="I227" i="16"/>
  <c r="AA215" i="16"/>
  <c r="D215" i="16"/>
  <c r="I215" i="16"/>
  <c r="B215" i="16"/>
  <c r="H215" i="16"/>
  <c r="B203" i="16"/>
  <c r="C203" i="16" s="1"/>
  <c r="J203" i="16" s="1"/>
  <c r="D203" i="16"/>
  <c r="AA187" i="16"/>
  <c r="D187" i="16"/>
  <c r="G187" i="16"/>
  <c r="I187" i="16"/>
  <c r="E187" i="16"/>
  <c r="B187" i="16"/>
  <c r="C187" i="16" s="1"/>
  <c r="J187" i="16" s="1"/>
  <c r="AA171" i="16"/>
  <c r="B171" i="16"/>
  <c r="C171" i="16" s="1"/>
  <c r="J171" i="16" s="1"/>
  <c r="D171" i="16"/>
  <c r="G171" i="16"/>
  <c r="I171" i="16"/>
  <c r="AA159" i="16"/>
  <c r="B159" i="16"/>
  <c r="C159" i="16" s="1"/>
  <c r="J159" i="16" s="1"/>
  <c r="G159" i="16"/>
  <c r="D159" i="16"/>
  <c r="I159" i="16"/>
  <c r="AA147" i="16"/>
  <c r="I147" i="16"/>
  <c r="E135" i="16"/>
  <c r="I135" i="16"/>
  <c r="H135" i="16"/>
  <c r="AA123" i="16"/>
  <c r="B123" i="16"/>
  <c r="C123" i="16" s="1"/>
  <c r="J123" i="16" s="1"/>
  <c r="G123" i="16"/>
  <c r="I123" i="16"/>
  <c r="D123" i="16"/>
  <c r="AA115" i="16"/>
  <c r="B115" i="16"/>
  <c r="I115" i="16"/>
  <c r="D115" i="16"/>
  <c r="G115" i="16"/>
  <c r="AA107" i="16"/>
  <c r="G107" i="16"/>
  <c r="I107" i="16"/>
  <c r="AA95" i="16"/>
  <c r="G95" i="16"/>
  <c r="D95" i="16"/>
  <c r="B95" i="16"/>
  <c r="C95" i="16" s="1"/>
  <c r="J95" i="16" s="1"/>
  <c r="I95" i="16"/>
  <c r="AA87" i="16"/>
  <c r="B87" i="16"/>
  <c r="C87" i="16" s="1"/>
  <c r="J87" i="16" s="1"/>
  <c r="I87" i="16"/>
  <c r="D87" i="16"/>
  <c r="AA75" i="16"/>
  <c r="D75" i="16"/>
  <c r="B75" i="16"/>
  <c r="C75" i="16" s="1"/>
  <c r="J75" i="16" s="1"/>
  <c r="G75" i="16"/>
  <c r="I75" i="16"/>
  <c r="AA55" i="16"/>
  <c r="B55" i="16"/>
  <c r="C55" i="16" s="1"/>
  <c r="J55" i="16" s="1"/>
  <c r="I55" i="16"/>
  <c r="D55" i="16"/>
  <c r="AA43" i="16"/>
  <c r="D43" i="16"/>
  <c r="B43" i="16"/>
  <c r="C43" i="16" s="1"/>
  <c r="J43" i="16" s="1"/>
  <c r="AA31" i="16"/>
  <c r="B31" i="16"/>
  <c r="C31" i="16" s="1"/>
  <c r="J31" i="16" s="1"/>
  <c r="D31" i="16"/>
  <c r="D15" i="16"/>
  <c r="B15" i="16"/>
  <c r="C15" i="16" s="1"/>
  <c r="J15" i="16" s="1"/>
  <c r="I15" i="16"/>
  <c r="G15" i="16"/>
  <c r="H15" i="16"/>
  <c r="E15" i="16"/>
  <c r="G135" i="16"/>
  <c r="D195" i="16"/>
  <c r="AA239" i="16"/>
  <c r="D47" i="16"/>
  <c r="E231" i="16"/>
  <c r="D99" i="16"/>
  <c r="B10" i="16"/>
  <c r="C10" i="16" s="1"/>
  <c r="J10" i="16" s="1"/>
  <c r="B135" i="16"/>
  <c r="C135" i="16" s="1"/>
  <c r="J135" i="16" s="1"/>
  <c r="I231" i="16"/>
  <c r="D303" i="16"/>
  <c r="D415" i="16"/>
  <c r="H399" i="16"/>
  <c r="H239" i="16"/>
  <c r="D367" i="16"/>
  <c r="G227" i="16"/>
  <c r="AA459" i="16"/>
  <c r="H459" i="16"/>
  <c r="D459" i="16"/>
  <c r="B459" i="16"/>
  <c r="C459" i="16" s="1"/>
  <c r="J459" i="16" s="1"/>
  <c r="I459" i="16"/>
  <c r="AA447" i="16"/>
  <c r="B447" i="16"/>
  <c r="C447" i="16" s="1"/>
  <c r="J447" i="16" s="1"/>
  <c r="D447" i="16"/>
  <c r="I447" i="16"/>
  <c r="H447" i="16"/>
  <c r="G447" i="16"/>
  <c r="AA435" i="16"/>
  <c r="E435" i="16"/>
  <c r="G435" i="16"/>
  <c r="H435" i="16"/>
  <c r="AA423" i="16"/>
  <c r="H423" i="16"/>
  <c r="D423" i="16"/>
  <c r="G423" i="16"/>
  <c r="E423" i="16"/>
  <c r="I423" i="16"/>
  <c r="B423" i="16"/>
  <c r="C423" i="16" s="1"/>
  <c r="J423" i="16" s="1"/>
  <c r="AA411" i="16"/>
  <c r="B411" i="16"/>
  <c r="C411" i="16" s="1"/>
  <c r="J411" i="16" s="1"/>
  <c r="I411" i="16"/>
  <c r="H411" i="16"/>
  <c r="AA395" i="16"/>
  <c r="D395" i="16"/>
  <c r="E395" i="16"/>
  <c r="I395" i="16"/>
  <c r="B395" i="16"/>
  <c r="C395" i="16" s="1"/>
  <c r="J395" i="16" s="1"/>
  <c r="AA387" i="16"/>
  <c r="B387" i="16"/>
  <c r="G387" i="16"/>
  <c r="D387" i="16"/>
  <c r="E387" i="16"/>
  <c r="I387" i="16"/>
  <c r="I375" i="16"/>
  <c r="H375" i="16"/>
  <c r="B375" i="16"/>
  <c r="C375" i="16" s="1"/>
  <c r="J375" i="16" s="1"/>
  <c r="AA363" i="16"/>
  <c r="G363" i="16"/>
  <c r="E363" i="16"/>
  <c r="I363" i="16"/>
  <c r="B363" i="16"/>
  <c r="C363" i="16" s="1"/>
  <c r="J363" i="16" s="1"/>
  <c r="AA355" i="16"/>
  <c r="E355" i="16"/>
  <c r="I355" i="16"/>
  <c r="D355" i="16"/>
  <c r="B355" i="16"/>
  <c r="C355" i="16" s="1"/>
  <c r="J355" i="16" s="1"/>
  <c r="H355" i="16"/>
  <c r="AA343" i="16"/>
  <c r="E343" i="16"/>
  <c r="H343" i="16"/>
  <c r="AA331" i="16"/>
  <c r="D331" i="16"/>
  <c r="H331" i="16"/>
  <c r="E331" i="16"/>
  <c r="G331" i="16"/>
  <c r="B331" i="16"/>
  <c r="C331" i="16" s="1"/>
  <c r="J331" i="16" s="1"/>
  <c r="I331" i="16"/>
  <c r="AA319" i="16"/>
  <c r="B319" i="16"/>
  <c r="C319" i="16" s="1"/>
  <c r="J319" i="16" s="1"/>
  <c r="H319" i="16"/>
  <c r="E319" i="16"/>
  <c r="G319" i="16"/>
  <c r="I319" i="16"/>
  <c r="AA307" i="16"/>
  <c r="D307" i="16"/>
  <c r="B307" i="16"/>
  <c r="C307" i="16" s="1"/>
  <c r="J307" i="16" s="1"/>
  <c r="E307" i="16"/>
  <c r="H307" i="16"/>
  <c r="AA291" i="16"/>
  <c r="G291" i="16"/>
  <c r="I291" i="16"/>
  <c r="E291" i="16"/>
  <c r="H291" i="16"/>
  <c r="AA279" i="16"/>
  <c r="I279" i="16"/>
  <c r="E279" i="16"/>
  <c r="H279" i="16"/>
  <c r="B279" i="16"/>
  <c r="C279" i="16" s="1"/>
  <c r="J279" i="16" s="1"/>
  <c r="AA267" i="16"/>
  <c r="E267" i="16"/>
  <c r="I267" i="16"/>
  <c r="H267" i="16"/>
  <c r="AA255" i="16"/>
  <c r="B255" i="16"/>
  <c r="C255" i="16" s="1"/>
  <c r="J255" i="16" s="1"/>
  <c r="D255" i="16"/>
  <c r="H255" i="16"/>
  <c r="G255" i="16"/>
  <c r="E255" i="16"/>
  <c r="AA243" i="16"/>
  <c r="I243" i="16"/>
  <c r="G243" i="16"/>
  <c r="H243" i="16"/>
  <c r="AA231" i="16"/>
  <c r="G231" i="16"/>
  <c r="H231" i="16"/>
  <c r="AA219" i="16"/>
  <c r="B219" i="16"/>
  <c r="E219" i="16"/>
  <c r="I219" i="16"/>
  <c r="D219" i="16"/>
  <c r="H219" i="16"/>
  <c r="G219" i="16"/>
  <c r="AA207" i="16"/>
  <c r="B207" i="16"/>
  <c r="C207" i="16" s="1"/>
  <c r="J207" i="16" s="1"/>
  <c r="E207" i="16"/>
  <c r="D207" i="16"/>
  <c r="H207" i="16"/>
  <c r="G207" i="16"/>
  <c r="AA195" i="16"/>
  <c r="G195" i="16"/>
  <c r="B195" i="16"/>
  <c r="C195" i="16" s="1"/>
  <c r="J195" i="16" s="1"/>
  <c r="AA191" i="16"/>
  <c r="D191" i="16"/>
  <c r="I191" i="16"/>
  <c r="G191" i="16"/>
  <c r="B191" i="16"/>
  <c r="C191" i="16" s="1"/>
  <c r="J191" i="16" s="1"/>
  <c r="AA179" i="16"/>
  <c r="G179" i="16"/>
  <c r="B179" i="16"/>
  <c r="C179" i="16" s="1"/>
  <c r="J179" i="16" s="1"/>
  <c r="D179" i="16"/>
  <c r="I179" i="16"/>
  <c r="AA167" i="16"/>
  <c r="G167" i="16"/>
  <c r="I167" i="16"/>
  <c r="H167" i="16"/>
  <c r="D155" i="16"/>
  <c r="B155" i="16"/>
  <c r="I155" i="16"/>
  <c r="AA143" i="16"/>
  <c r="I143" i="16"/>
  <c r="B143" i="16"/>
  <c r="C143" i="16" s="1"/>
  <c r="J143" i="16" s="1"/>
  <c r="AA131" i="16"/>
  <c r="B131" i="16"/>
  <c r="C131" i="16" s="1"/>
  <c r="J131" i="16" s="1"/>
  <c r="AA119" i="16"/>
  <c r="D119" i="16"/>
  <c r="B119" i="16"/>
  <c r="C119" i="16" s="1"/>
  <c r="J119" i="16" s="1"/>
  <c r="G119" i="16"/>
  <c r="I119" i="16"/>
  <c r="AA111" i="16"/>
  <c r="G111" i="16"/>
  <c r="I111" i="16"/>
  <c r="D111" i="16"/>
  <c r="AA103" i="16"/>
  <c r="G103" i="16"/>
  <c r="E103" i="16"/>
  <c r="D103" i="16"/>
  <c r="I103" i="16"/>
  <c r="H103" i="16"/>
  <c r="AA91" i="16"/>
  <c r="G91" i="16"/>
  <c r="D91" i="16"/>
  <c r="B91" i="16"/>
  <c r="C91" i="16" s="1"/>
  <c r="J91" i="16" s="1"/>
  <c r="I91" i="16"/>
  <c r="AA79" i="16"/>
  <c r="G79" i="16"/>
  <c r="D79" i="16"/>
  <c r="I79" i="16"/>
  <c r="AA71" i="16"/>
  <c r="G71" i="16"/>
  <c r="D71" i="16"/>
  <c r="E71" i="16"/>
  <c r="B71" i="16"/>
  <c r="H71" i="16"/>
  <c r="I71" i="16"/>
  <c r="AA63" i="16"/>
  <c r="B63" i="16"/>
  <c r="C63" i="16" s="1"/>
  <c r="J63" i="16" s="1"/>
  <c r="I63" i="16"/>
  <c r="G63" i="16"/>
  <c r="D63" i="16"/>
  <c r="AA51" i="16"/>
  <c r="B51" i="16"/>
  <c r="C51" i="16" s="1"/>
  <c r="J51" i="16" s="1"/>
  <c r="AA39" i="16"/>
  <c r="D39" i="16"/>
  <c r="B39" i="16"/>
  <c r="C39" i="16" s="1"/>
  <c r="J39" i="16" s="1"/>
  <c r="AA23" i="16"/>
  <c r="B23" i="16"/>
  <c r="C23" i="16" s="1"/>
  <c r="J23" i="16" s="1"/>
  <c r="D23" i="16"/>
  <c r="G203" i="16"/>
  <c r="G155" i="16"/>
  <c r="AA47" i="16"/>
  <c r="B107" i="16"/>
  <c r="C107" i="16" s="1"/>
  <c r="J107" i="16" s="1"/>
  <c r="B167" i="16"/>
  <c r="C167" i="16" s="1"/>
  <c r="J167" i="16" s="1"/>
  <c r="D267" i="16"/>
  <c r="D135" i="16"/>
  <c r="B147" i="16"/>
  <c r="C147" i="16" s="1"/>
  <c r="J147" i="16" s="1"/>
  <c r="D227" i="16"/>
  <c r="D147" i="16"/>
  <c r="D231" i="16"/>
  <c r="G303" i="16"/>
  <c r="H351" i="16"/>
  <c r="I335" i="16"/>
  <c r="I99" i="16"/>
  <c r="I203" i="16"/>
  <c r="H403" i="16"/>
  <c r="D51" i="16"/>
  <c r="E179" i="16"/>
  <c r="E243" i="16"/>
  <c r="H395" i="16"/>
  <c r="G215" i="16"/>
  <c r="B79" i="16"/>
  <c r="C79" i="16" s="1"/>
  <c r="J79" i="16" s="1"/>
  <c r="B103" i="16"/>
  <c r="C103" i="16" s="1"/>
  <c r="J103" i="16" s="1"/>
  <c r="AA455" i="16"/>
  <c r="E455" i="16"/>
  <c r="B455" i="16"/>
  <c r="C455" i="16" s="1"/>
  <c r="J455" i="16" s="1"/>
  <c r="H455" i="16"/>
  <c r="AA443" i="16"/>
  <c r="I443" i="16"/>
  <c r="B443" i="16"/>
  <c r="C443" i="16" s="1"/>
  <c r="J443" i="16" s="1"/>
  <c r="E443" i="16"/>
  <c r="D443" i="16"/>
  <c r="H443" i="16"/>
  <c r="G443" i="16"/>
  <c r="AA431" i="16"/>
  <c r="H431" i="16"/>
  <c r="B431" i="16"/>
  <c r="C431" i="16" s="1"/>
  <c r="J431" i="16" s="1"/>
  <c r="I431" i="16"/>
  <c r="AA419" i="16"/>
  <c r="H419" i="16"/>
  <c r="I419" i="16"/>
  <c r="B419" i="16"/>
  <c r="C419" i="16" s="1"/>
  <c r="J419" i="16" s="1"/>
  <c r="D419" i="16"/>
  <c r="AA407" i="16"/>
  <c r="E407" i="16"/>
  <c r="B407" i="16"/>
  <c r="C407" i="16" s="1"/>
  <c r="J407" i="16" s="1"/>
  <c r="H407" i="16"/>
  <c r="I407" i="16"/>
  <c r="D407" i="16"/>
  <c r="G407" i="16"/>
  <c r="AA391" i="16"/>
  <c r="D391" i="16"/>
  <c r="B391" i="16"/>
  <c r="C391" i="16" s="1"/>
  <c r="J391" i="16" s="1"/>
  <c r="G391" i="16"/>
  <c r="AA379" i="16"/>
  <c r="I379" i="16"/>
  <c r="E379" i="16"/>
  <c r="H379" i="16"/>
  <c r="B379" i="16"/>
  <c r="C379" i="16" s="1"/>
  <c r="J379" i="16" s="1"/>
  <c r="AA371" i="16"/>
  <c r="E371" i="16"/>
  <c r="G371" i="16"/>
  <c r="H371" i="16"/>
  <c r="D371" i="16"/>
  <c r="AA359" i="16"/>
  <c r="B359" i="16"/>
  <c r="C359" i="16" s="1"/>
  <c r="J359" i="16" s="1"/>
  <c r="G359" i="16"/>
  <c r="E359" i="16"/>
  <c r="H359" i="16"/>
  <c r="D359" i="16"/>
  <c r="I359" i="16"/>
  <c r="AA347" i="16"/>
  <c r="E347" i="16"/>
  <c r="I347" i="16"/>
  <c r="G347" i="16"/>
  <c r="AA339" i="16"/>
  <c r="B339" i="16"/>
  <c r="C339" i="16" s="1"/>
  <c r="J339" i="16" s="1"/>
  <c r="D339" i="16"/>
  <c r="I339" i="16"/>
  <c r="AA327" i="16"/>
  <c r="E327" i="16"/>
  <c r="G327" i="16"/>
  <c r="D327" i="16"/>
  <c r="AA315" i="16"/>
  <c r="G315" i="16"/>
  <c r="H315" i="16"/>
  <c r="AA303" i="16"/>
  <c r="E303" i="16"/>
  <c r="B303" i="16"/>
  <c r="I303" i="16"/>
  <c r="AA295" i="16"/>
  <c r="H295" i="16"/>
  <c r="D295" i="16"/>
  <c r="E295" i="16"/>
  <c r="I295" i="16"/>
  <c r="AA283" i="16"/>
  <c r="B283" i="16"/>
  <c r="C283" i="16" s="1"/>
  <c r="J283" i="16" s="1"/>
  <c r="H283" i="16"/>
  <c r="I283" i="16"/>
  <c r="AA275" i="16"/>
  <c r="H275" i="16"/>
  <c r="B275" i="16"/>
  <c r="C275" i="16" s="1"/>
  <c r="J275" i="16" s="1"/>
  <c r="G275" i="16"/>
  <c r="I275" i="16"/>
  <c r="AA263" i="16"/>
  <c r="B263" i="16"/>
  <c r="C263" i="16" s="1"/>
  <c r="J263" i="16" s="1"/>
  <c r="H263" i="16"/>
  <c r="E263" i="16"/>
  <c r="D263" i="16"/>
  <c r="AA251" i="16"/>
  <c r="E251" i="16"/>
  <c r="I251" i="16"/>
  <c r="H251" i="16"/>
  <c r="AA235" i="16"/>
  <c r="E235" i="16"/>
  <c r="B235" i="16"/>
  <c r="C235" i="16" s="1"/>
  <c r="J235" i="16" s="1"/>
  <c r="H235" i="16"/>
  <c r="I235" i="16"/>
  <c r="AA223" i="16"/>
  <c r="G223" i="16"/>
  <c r="E223" i="16"/>
  <c r="B223" i="16"/>
  <c r="C223" i="16" s="1"/>
  <c r="J223" i="16" s="1"/>
  <c r="I223" i="16"/>
  <c r="D223" i="16"/>
  <c r="H223" i="16"/>
  <c r="AA211" i="16"/>
  <c r="B211" i="16"/>
  <c r="C211" i="16" s="1"/>
  <c r="J211" i="16" s="1"/>
  <c r="D211" i="16"/>
  <c r="G211" i="16"/>
  <c r="I211" i="16"/>
  <c r="AA199" i="16"/>
  <c r="B199" i="16"/>
  <c r="C199" i="16" s="1"/>
  <c r="J199" i="16" s="1"/>
  <c r="G199" i="16"/>
  <c r="D199" i="16"/>
  <c r="AA183" i="16"/>
  <c r="B183" i="16"/>
  <c r="G183" i="16"/>
  <c r="D183" i="16"/>
  <c r="I183" i="16"/>
  <c r="AA175" i="16"/>
  <c r="I175" i="16"/>
  <c r="B175" i="16"/>
  <c r="C175" i="16" s="1"/>
  <c r="J175" i="16" s="1"/>
  <c r="G175" i="16"/>
  <c r="AA163" i="16"/>
  <c r="D163" i="16"/>
  <c r="B163" i="16"/>
  <c r="C163" i="16" s="1"/>
  <c r="J163" i="16" s="1"/>
  <c r="E163" i="16"/>
  <c r="H163" i="16"/>
  <c r="G163" i="16"/>
  <c r="AA151" i="16"/>
  <c r="G151" i="16"/>
  <c r="D151" i="16"/>
  <c r="I151" i="16"/>
  <c r="D139" i="16"/>
  <c r="I139" i="16"/>
  <c r="AA127" i="16"/>
  <c r="B127" i="16"/>
  <c r="C127" i="16" s="1"/>
  <c r="J127" i="16" s="1"/>
  <c r="H127" i="16"/>
  <c r="G127" i="16"/>
  <c r="I127" i="16"/>
  <c r="D127" i="16"/>
  <c r="AA83" i="16"/>
  <c r="G83" i="16"/>
  <c r="I83" i="16"/>
  <c r="D83" i="16"/>
  <c r="B83" i="16"/>
  <c r="C83" i="16" s="1"/>
  <c r="J83" i="16" s="1"/>
  <c r="AA67" i="16"/>
  <c r="D67" i="16"/>
  <c r="G67" i="16"/>
  <c r="B67" i="16"/>
  <c r="C67" i="16" s="1"/>
  <c r="J67" i="16" s="1"/>
  <c r="AA59" i="16"/>
  <c r="B59" i="16"/>
  <c r="C59" i="16" s="1"/>
  <c r="J59" i="16" s="1"/>
  <c r="G59" i="16"/>
  <c r="I59" i="16"/>
  <c r="D59" i="16"/>
  <c r="H35" i="16"/>
  <c r="B35" i="16"/>
  <c r="C35" i="16" s="1"/>
  <c r="J35" i="16" s="1"/>
  <c r="I35" i="16"/>
  <c r="E35" i="16"/>
  <c r="AA27" i="16"/>
  <c r="D27" i="16"/>
  <c r="AA19" i="16"/>
  <c r="B19" i="16"/>
  <c r="AA10" i="16"/>
  <c r="AA135" i="16"/>
  <c r="AA203" i="16"/>
  <c r="AA155" i="16"/>
  <c r="AA35" i="16"/>
  <c r="G87" i="16"/>
  <c r="D107" i="16"/>
  <c r="D175" i="16"/>
  <c r="G283" i="16"/>
  <c r="G143" i="16"/>
  <c r="D143" i="16"/>
  <c r="B27" i="16"/>
  <c r="C27" i="16" s="1"/>
  <c r="J27" i="16" s="1"/>
  <c r="G131" i="16"/>
  <c r="D351" i="16"/>
  <c r="G427" i="16"/>
  <c r="I403" i="16"/>
  <c r="H99" i="16"/>
  <c r="H339" i="16"/>
  <c r="D451" i="16"/>
  <c r="E99" i="16"/>
  <c r="H159" i="16"/>
  <c r="E339" i="16"/>
  <c r="B99" i="16"/>
  <c r="C99" i="16" s="1"/>
  <c r="J99" i="16" s="1"/>
  <c r="H463" i="16"/>
  <c r="E275" i="16"/>
  <c r="E459" i="16"/>
  <c r="G35" i="16"/>
  <c r="I207" i="16"/>
  <c r="I435" i="16"/>
  <c r="E75" i="16"/>
  <c r="H155" i="16"/>
  <c r="E199" i="16"/>
  <c r="E151" i="16"/>
  <c r="E215" i="16"/>
  <c r="E211" i="16"/>
  <c r="E171" i="16"/>
  <c r="E127" i="16"/>
  <c r="H203" i="16"/>
  <c r="E159" i="16"/>
  <c r="E147" i="16"/>
  <c r="E238" i="16"/>
  <c r="D438" i="16"/>
  <c r="D246" i="16"/>
  <c r="D426" i="16"/>
  <c r="D422" i="16"/>
  <c r="D250" i="16"/>
  <c r="B422" i="16"/>
  <c r="C422" i="16" s="1"/>
  <c r="J422" i="16" s="1"/>
  <c r="D82" i="16"/>
  <c r="D398" i="16"/>
  <c r="B122" i="16"/>
  <c r="C122" i="16" s="1"/>
  <c r="J122" i="16" s="1"/>
  <c r="B86" i="16"/>
  <c r="C86" i="16" s="1"/>
  <c r="J86" i="16" s="1"/>
  <c r="D106" i="16"/>
  <c r="G62" i="16"/>
  <c r="D270" i="16"/>
  <c r="J337" i="16"/>
  <c r="C237" i="16"/>
  <c r="J237" i="16" s="1"/>
  <c r="C233" i="16"/>
  <c r="J233" i="16" s="1"/>
  <c r="F281" i="16"/>
  <c r="L265" i="16"/>
  <c r="L241" i="16"/>
  <c r="C261" i="16"/>
  <c r="J261" i="16" s="1"/>
  <c r="C249" i="16"/>
  <c r="J249" i="16" s="1"/>
  <c r="L441" i="16"/>
  <c r="F433" i="16"/>
  <c r="F333" i="16"/>
  <c r="C293" i="16"/>
  <c r="J293" i="16" s="1"/>
  <c r="C245" i="16"/>
  <c r="J245" i="16" s="1"/>
  <c r="C281" i="16"/>
  <c r="J281" i="16" s="1"/>
  <c r="L233" i="16"/>
  <c r="L277" i="16"/>
  <c r="F261" i="16"/>
  <c r="C273" i="16"/>
  <c r="J273" i="16" s="1"/>
  <c r="C285" i="16"/>
  <c r="J285" i="16" s="1"/>
  <c r="C257" i="16"/>
  <c r="J257" i="16" s="1"/>
  <c r="E447" i="16"/>
  <c r="E375" i="16"/>
  <c r="G395" i="16"/>
  <c r="B351" i="16"/>
  <c r="C351" i="16" s="1"/>
  <c r="J351" i="16" s="1"/>
  <c r="B323" i="16"/>
  <c r="C323" i="16" s="1"/>
  <c r="J323" i="16" s="1"/>
  <c r="I367" i="16"/>
  <c r="G375" i="16"/>
  <c r="G403" i="16"/>
  <c r="G439" i="16"/>
  <c r="B287" i="16"/>
  <c r="C287" i="16" s="1"/>
  <c r="J287" i="16" s="1"/>
  <c r="D259" i="16"/>
  <c r="G263" i="16"/>
  <c r="D287" i="16"/>
  <c r="B347" i="16"/>
  <c r="G355" i="16"/>
  <c r="G431" i="16"/>
  <c r="D435" i="16"/>
  <c r="D431" i="16"/>
  <c r="D279" i="16"/>
  <c r="D311" i="16"/>
  <c r="G279" i="16"/>
  <c r="E451" i="16"/>
  <c r="H367" i="16"/>
  <c r="E419" i="16"/>
  <c r="B295" i="16"/>
  <c r="C295" i="16" s="1"/>
  <c r="J295" i="16" s="1"/>
  <c r="B383" i="16"/>
  <c r="B299" i="16"/>
  <c r="C299" i="16" s="1"/>
  <c r="J299" i="16" s="1"/>
  <c r="I371" i="16"/>
  <c r="I263" i="16"/>
  <c r="B315" i="16"/>
  <c r="C315" i="16" s="1"/>
  <c r="J315" i="16" s="1"/>
  <c r="B259" i="16"/>
  <c r="C259" i="16" s="1"/>
  <c r="J259" i="16" s="1"/>
  <c r="B271" i="16"/>
  <c r="C271" i="16" s="1"/>
  <c r="J271" i="16" s="1"/>
  <c r="G287" i="16"/>
  <c r="G235" i="16"/>
  <c r="B371" i="16"/>
  <c r="C371" i="16" s="1"/>
  <c r="J371" i="16" s="1"/>
  <c r="D343" i="16"/>
  <c r="B251" i="16"/>
  <c r="C251" i="16" s="1"/>
  <c r="J251" i="16" s="1"/>
  <c r="G251" i="16"/>
  <c r="D427" i="16"/>
  <c r="D247" i="16"/>
  <c r="D291" i="16"/>
  <c r="D319" i="16"/>
  <c r="D439" i="16"/>
  <c r="G307" i="16"/>
  <c r="G295" i="16"/>
  <c r="E315" i="16"/>
  <c r="E411" i="16"/>
  <c r="G383" i="16"/>
  <c r="B311" i="16"/>
  <c r="C311" i="16" s="1"/>
  <c r="J311" i="16" s="1"/>
  <c r="B243" i="16"/>
  <c r="B327" i="16"/>
  <c r="C327" i="16" s="1"/>
  <c r="J327" i="16" s="1"/>
  <c r="I391" i="16"/>
  <c r="I327" i="16"/>
  <c r="I255" i="16"/>
  <c r="I315" i="16"/>
  <c r="D235" i="16"/>
  <c r="D315" i="16"/>
  <c r="G259" i="16"/>
  <c r="D271" i="16"/>
  <c r="G411" i="16"/>
  <c r="B291" i="16"/>
  <c r="C291" i="16" s="1"/>
  <c r="J291" i="16" s="1"/>
  <c r="D379" i="16"/>
  <c r="D347" i="16"/>
  <c r="G343" i="16"/>
  <c r="G299" i="16"/>
  <c r="D455" i="16"/>
  <c r="D251" i="16"/>
  <c r="D299" i="16"/>
  <c r="D323" i="16"/>
  <c r="C1480" i="16"/>
  <c r="J1480" i="16" s="1"/>
  <c r="I2651" i="16"/>
  <c r="B1289" i="16"/>
  <c r="C1289" i="16" s="1"/>
  <c r="J1289" i="16" s="1"/>
  <c r="B598" i="16"/>
  <c r="C598" i="16" s="1"/>
  <c r="J598" i="16" s="1"/>
  <c r="B182" i="16"/>
  <c r="C182" i="16" s="1"/>
  <c r="J182" i="16" s="1"/>
  <c r="H187" i="16"/>
  <c r="H3" i="27"/>
  <c r="N13" i="14"/>
  <c r="H3" i="1"/>
  <c r="C1927" i="16"/>
  <c r="J1927" i="16" s="1"/>
  <c r="C2486" i="16"/>
  <c r="J2486" i="16" s="1"/>
  <c r="C1816" i="16"/>
  <c r="J1816" i="16" s="1"/>
  <c r="B2774" i="16"/>
  <c r="C2774" i="16" s="1"/>
  <c r="J2774" i="16" s="1"/>
  <c r="B2646" i="16"/>
  <c r="C2646" i="16" s="1"/>
  <c r="J2646" i="16" s="1"/>
  <c r="I2511" i="16"/>
  <c r="I744" i="16"/>
  <c r="B469" i="16"/>
  <c r="C469" i="16" s="1"/>
  <c r="J469" i="16" s="1"/>
  <c r="B365" i="16"/>
  <c r="C365" i="16" s="1"/>
  <c r="J365" i="16" s="1"/>
  <c r="B253" i="16"/>
  <c r="C253" i="16" s="1"/>
  <c r="J253" i="16" s="1"/>
  <c r="B141" i="16"/>
  <c r="C141" i="16" s="1"/>
  <c r="J141" i="16" s="1"/>
  <c r="C1058" i="16"/>
  <c r="J1058" i="16" s="1"/>
  <c r="C1070" i="16"/>
  <c r="J1070" i="16" s="1"/>
  <c r="C1262" i="16"/>
  <c r="J1262" i="16" s="1"/>
  <c r="C1314" i="16"/>
  <c r="J1314" i="16" s="1"/>
  <c r="B2917" i="16"/>
  <c r="C2917" i="16" s="1"/>
  <c r="J2917" i="16" s="1"/>
  <c r="B2885" i="16"/>
  <c r="C2885" i="16" s="1"/>
  <c r="J2885" i="16" s="1"/>
  <c r="B2797" i="16"/>
  <c r="C2797" i="16" s="1"/>
  <c r="J2797" i="16" s="1"/>
  <c r="B2629" i="16"/>
  <c r="C2629" i="16" s="1"/>
  <c r="J2629" i="16" s="1"/>
  <c r="B1887" i="16"/>
  <c r="C1887" i="16" s="1"/>
  <c r="J1887" i="16" s="1"/>
  <c r="B1715" i="16"/>
  <c r="C1715" i="16" s="1"/>
  <c r="J1715" i="16" s="1"/>
  <c r="I1387" i="16"/>
  <c r="B388" i="16"/>
  <c r="C388" i="16" s="1"/>
  <c r="J388" i="16" s="1"/>
  <c r="B376" i="16"/>
  <c r="C376" i="16" s="1"/>
  <c r="J376" i="16" s="1"/>
  <c r="B224" i="16"/>
  <c r="C224" i="16" s="1"/>
  <c r="J224" i="16" s="1"/>
  <c r="B72" i="16"/>
  <c r="C72" i="16" s="1"/>
  <c r="J72" i="16" s="1"/>
  <c r="C234" i="16"/>
  <c r="J234" i="16" s="1"/>
  <c r="C294" i="16"/>
  <c r="J294" i="16" s="1"/>
  <c r="C321" i="16"/>
  <c r="J321" i="16" s="1"/>
  <c r="C325" i="16"/>
  <c r="J325" i="16" s="1"/>
  <c r="C397" i="16"/>
  <c r="J397" i="16" s="1"/>
  <c r="C437" i="16"/>
  <c r="J437" i="16" s="1"/>
  <c r="C508" i="16"/>
  <c r="J508" i="16" s="1"/>
  <c r="C559" i="16"/>
  <c r="J559" i="16" s="1"/>
  <c r="C623" i="16"/>
  <c r="J623" i="16" s="1"/>
  <c r="C687" i="16"/>
  <c r="J687" i="16" s="1"/>
  <c r="C699" i="16"/>
  <c r="J699" i="16" s="1"/>
  <c r="C751" i="16"/>
  <c r="J751" i="16" s="1"/>
  <c r="C927" i="16"/>
  <c r="J927" i="16" s="1"/>
  <c r="C947" i="16"/>
  <c r="J947" i="16" s="1"/>
  <c r="C991" i="16"/>
  <c r="J991" i="16" s="1"/>
  <c r="C1003" i="16"/>
  <c r="J1003" i="16" s="1"/>
  <c r="C1007" i="16"/>
  <c r="J1007" i="16" s="1"/>
  <c r="C1211" i="16"/>
  <c r="J1211" i="16" s="1"/>
  <c r="C1227" i="16"/>
  <c r="J1227" i="16" s="1"/>
  <c r="C1435" i="16"/>
  <c r="J1435" i="16" s="1"/>
  <c r="C1439" i="16"/>
  <c r="J1439" i="16" s="1"/>
  <c r="C1511" i="16"/>
  <c r="J1511" i="16" s="1"/>
  <c r="C1551" i="16"/>
  <c r="J1551" i="16" s="1"/>
  <c r="C1555" i="16"/>
  <c r="J1555" i="16" s="1"/>
  <c r="C1567" i="16"/>
  <c r="J1567" i="16" s="1"/>
  <c r="C1750" i="16"/>
  <c r="J1750" i="16" s="1"/>
  <c r="C2364" i="16"/>
  <c r="J2364" i="16" s="1"/>
  <c r="C2476" i="16"/>
  <c r="J2476" i="16" s="1"/>
  <c r="C2500" i="16"/>
  <c r="J2500" i="16" s="1"/>
  <c r="C2608" i="16"/>
  <c r="J2608" i="16" s="1"/>
  <c r="C2632" i="16"/>
  <c r="J2632" i="16" s="1"/>
  <c r="C2748" i="16"/>
  <c r="J2748" i="16" s="1"/>
  <c r="I2996" i="16"/>
  <c r="B2780" i="16"/>
  <c r="B2752" i="16"/>
  <c r="C2752" i="16" s="1"/>
  <c r="J2752" i="16" s="1"/>
  <c r="B2201" i="16"/>
  <c r="C2201" i="16" s="1"/>
  <c r="J2201" i="16" s="1"/>
  <c r="B1838" i="16"/>
  <c r="C1838" i="16" s="1"/>
  <c r="J1838" i="16" s="1"/>
  <c r="B1026" i="16"/>
  <c r="I230" i="16"/>
  <c r="D230" i="16"/>
  <c r="C230" i="16"/>
  <c r="J230" i="16" s="1"/>
  <c r="I218" i="16"/>
  <c r="D218" i="16"/>
  <c r="G222" i="16"/>
  <c r="B214" i="16"/>
  <c r="C214" i="16" s="1"/>
  <c r="J214" i="16" s="1"/>
  <c r="G218" i="16"/>
  <c r="B222" i="16"/>
  <c r="C222" i="16" s="1"/>
  <c r="J222" i="16" s="1"/>
  <c r="D201" i="16"/>
  <c r="H196" i="16"/>
  <c r="H197" i="16"/>
  <c r="E197" i="16"/>
  <c r="D193" i="16"/>
  <c r="I197" i="16"/>
  <c r="G197" i="16"/>
  <c r="G193" i="16"/>
  <c r="D197" i="16"/>
  <c r="D200" i="16"/>
  <c r="D196" i="16"/>
  <c r="G196" i="16"/>
  <c r="I196" i="16"/>
  <c r="I201" i="16"/>
  <c r="B201" i="16"/>
  <c r="C201" i="16" s="1"/>
  <c r="J201" i="16" s="1"/>
  <c r="B193" i="16"/>
  <c r="C193" i="16" s="1"/>
  <c r="J193" i="16" s="1"/>
  <c r="H222" i="16"/>
  <c r="H221" i="16"/>
  <c r="E203" i="16"/>
  <c r="H199" i="16"/>
  <c r="F191" i="16"/>
  <c r="F183" i="16"/>
  <c r="H174" i="16"/>
  <c r="I182" i="16"/>
  <c r="E174" i="16"/>
  <c r="B178" i="16"/>
  <c r="C178" i="16" s="1"/>
  <c r="J178" i="16" s="1"/>
  <c r="G174" i="16"/>
  <c r="G178" i="16"/>
  <c r="G182" i="16"/>
  <c r="I178" i="16"/>
  <c r="I174" i="16"/>
  <c r="D178" i="16"/>
  <c r="B174" i="16"/>
  <c r="C174" i="16" s="1"/>
  <c r="J174" i="16" s="1"/>
  <c r="H166" i="16"/>
  <c r="G170" i="16"/>
  <c r="B170" i="16"/>
  <c r="C170" i="16" s="1"/>
  <c r="J170" i="16" s="1"/>
  <c r="I166" i="16"/>
  <c r="E166" i="16"/>
  <c r="B166" i="16"/>
  <c r="C166" i="16" s="1"/>
  <c r="J166" i="16" s="1"/>
  <c r="D170" i="16"/>
  <c r="I170" i="16"/>
  <c r="G162" i="16"/>
  <c r="B154" i="16"/>
  <c r="E162" i="16"/>
  <c r="E177" i="16"/>
  <c r="H177" i="16"/>
  <c r="H179" i="16"/>
  <c r="H171" i="16"/>
  <c r="E155" i="16"/>
  <c r="E160" i="16"/>
  <c r="H151" i="16"/>
  <c r="H144" i="16"/>
  <c r="E145" i="16"/>
  <c r="H147" i="16"/>
  <c r="I134" i="16"/>
  <c r="I142" i="16"/>
  <c r="B138" i="16"/>
  <c r="C138" i="16" s="1"/>
  <c r="J138" i="16" s="1"/>
  <c r="D138" i="16"/>
  <c r="B134" i="16"/>
  <c r="C134" i="16" s="1"/>
  <c r="J134" i="16" s="1"/>
  <c r="G142" i="16"/>
  <c r="D134" i="16"/>
  <c r="B142" i="16"/>
  <c r="C142" i="16" s="1"/>
  <c r="J142" i="16" s="1"/>
  <c r="E126" i="16"/>
  <c r="E130" i="16"/>
  <c r="G130" i="16"/>
  <c r="B126" i="16"/>
  <c r="C126" i="16" s="1"/>
  <c r="J126" i="16" s="1"/>
  <c r="D130" i="16"/>
  <c r="E128" i="16"/>
  <c r="H128" i="16"/>
  <c r="E132" i="16"/>
  <c r="H132" i="16"/>
  <c r="E124" i="16"/>
  <c r="E125" i="16"/>
  <c r="L128" i="16"/>
  <c r="C132" i="16"/>
  <c r="J132" i="16" s="1"/>
  <c r="C124" i="16"/>
  <c r="J124" i="16" s="1"/>
  <c r="E123" i="16"/>
  <c r="H123" i="16"/>
  <c r="L123" i="16"/>
  <c r="H122" i="16"/>
  <c r="E122" i="16"/>
  <c r="C114" i="16"/>
  <c r="J114" i="16" s="1"/>
  <c r="H121" i="16"/>
  <c r="F118" i="16"/>
  <c r="F114" i="16"/>
  <c r="L122" i="16"/>
  <c r="C118" i="16"/>
  <c r="J118" i="16" s="1"/>
  <c r="I94" i="16"/>
  <c r="E94" i="16"/>
  <c r="B66" i="16"/>
  <c r="C66" i="16" s="1"/>
  <c r="J66" i="16" s="1"/>
  <c r="B58" i="16"/>
  <c r="C58" i="16" s="1"/>
  <c r="J58" i="16" s="1"/>
  <c r="G58" i="16"/>
  <c r="H58" i="16"/>
  <c r="I58" i="16"/>
  <c r="D58" i="16"/>
  <c r="E58" i="16"/>
  <c r="C61" i="16"/>
  <c r="J61" i="16" s="1"/>
  <c r="C65" i="16"/>
  <c r="J65" i="16" s="1"/>
  <c r="C77" i="16"/>
  <c r="J77" i="16" s="1"/>
  <c r="H75" i="16"/>
  <c r="E84" i="16"/>
  <c r="E60" i="16"/>
  <c r="C57" i="16"/>
  <c r="J57" i="16" s="1"/>
  <c r="H73" i="16"/>
  <c r="L73" i="16"/>
  <c r="E62" i="16"/>
  <c r="H98" i="16"/>
  <c r="I44" i="16"/>
  <c r="G44" i="16"/>
  <c r="C45" i="16"/>
  <c r="J45" i="16" s="1"/>
  <c r="E37" i="16"/>
  <c r="H37" i="16"/>
  <c r="H32" i="16"/>
  <c r="E32" i="16"/>
  <c r="I32" i="16"/>
  <c r="G32" i="16"/>
  <c r="F36" i="16"/>
  <c r="L32" i="16"/>
  <c r="C32" i="16"/>
  <c r="J32" i="16" s="1"/>
  <c r="I33" i="16"/>
  <c r="H33" i="16"/>
  <c r="H46" i="16"/>
  <c r="B46" i="16"/>
  <c r="C46" i="16" s="1"/>
  <c r="J46" i="16" s="1"/>
  <c r="H54" i="16"/>
  <c r="D50" i="16"/>
  <c r="G54" i="16"/>
  <c r="B50" i="16"/>
  <c r="C50" i="16" s="1"/>
  <c r="J50" i="16" s="1"/>
  <c r="B54" i="16"/>
  <c r="C54" i="16" s="1"/>
  <c r="J54" i="16" s="1"/>
  <c r="I46" i="16"/>
  <c r="D46" i="16"/>
  <c r="H50" i="16"/>
  <c r="I50" i="16"/>
  <c r="E46" i="16"/>
  <c r="G50" i="16"/>
  <c r="I54" i="16"/>
  <c r="G26" i="16"/>
  <c r="E28" i="16"/>
  <c r="H30" i="16"/>
  <c r="H20" i="16"/>
  <c r="I20" i="16"/>
  <c r="E20" i="16"/>
  <c r="L21" i="16"/>
  <c r="G16" i="16"/>
  <c r="E16" i="16"/>
  <c r="H14" i="16"/>
  <c r="I14" i="16"/>
  <c r="E14" i="16"/>
  <c r="B26" i="16"/>
  <c r="C26" i="16" s="1"/>
  <c r="J26" i="16" s="1"/>
  <c r="D26" i="16"/>
  <c r="G30" i="16"/>
  <c r="I26" i="16"/>
  <c r="B30" i="16"/>
  <c r="C30" i="16" s="1"/>
  <c r="J30" i="16" s="1"/>
  <c r="H12" i="16"/>
  <c r="I12" i="16"/>
  <c r="E12" i="16"/>
  <c r="M46" i="17"/>
  <c r="M47" i="17"/>
  <c r="M48" i="17"/>
  <c r="M49" i="17"/>
  <c r="M50" i="17"/>
  <c r="M51" i="17"/>
  <c r="C535" i="16"/>
  <c r="J535" i="16" s="1"/>
  <c r="C919" i="16"/>
  <c r="J919" i="16" s="1"/>
  <c r="C333" i="16"/>
  <c r="J333" i="16" s="1"/>
  <c r="F170" i="16"/>
  <c r="F297" i="16"/>
  <c r="F531" i="16"/>
  <c r="F807" i="16"/>
  <c r="F615" i="16"/>
  <c r="L162" i="16"/>
  <c r="C297" i="16"/>
  <c r="J297" i="16" s="1"/>
  <c r="F923" i="16"/>
  <c r="L337" i="16"/>
  <c r="L1507" i="16"/>
  <c r="L425" i="16"/>
  <c r="F535" i="16"/>
  <c r="L103" i="16"/>
  <c r="F250" i="16"/>
  <c r="C971" i="16"/>
  <c r="J971" i="16" s="1"/>
  <c r="F2220" i="16"/>
  <c r="L198" i="16"/>
  <c r="C531" i="16"/>
  <c r="J531" i="16" s="1"/>
  <c r="C1877" i="16"/>
  <c r="J1877" i="16" s="1"/>
  <c r="C1619" i="16"/>
  <c r="J1619" i="16" s="1"/>
  <c r="C2352" i="16"/>
  <c r="J2352" i="16" s="1"/>
  <c r="C2392" i="16"/>
  <c r="J2392" i="16" s="1"/>
  <c r="F357" i="16"/>
  <c r="F2860" i="16"/>
  <c r="F68" i="16"/>
  <c r="L68" i="16"/>
  <c r="F131" i="16"/>
  <c r="L131" i="16"/>
  <c r="L139" i="16"/>
  <c r="F139" i="16"/>
  <c r="F227" i="16"/>
  <c r="L227" i="16"/>
  <c r="L298" i="16"/>
  <c r="F298" i="16"/>
  <c r="F302" i="16"/>
  <c r="L302" i="16"/>
  <c r="L378" i="16"/>
  <c r="F378" i="16"/>
  <c r="L486" i="16"/>
  <c r="F486" i="16"/>
  <c r="L505" i="16"/>
  <c r="F505" i="16"/>
  <c r="F509" i="16"/>
  <c r="L509" i="16"/>
  <c r="L560" i="16"/>
  <c r="F560" i="16"/>
  <c r="F620" i="16"/>
  <c r="L620" i="16"/>
  <c r="F624" i="16"/>
  <c r="L624" i="16"/>
  <c r="F628" i="16"/>
  <c r="L628" i="16"/>
  <c r="L696" i="16"/>
  <c r="F696" i="16"/>
  <c r="L752" i="16"/>
  <c r="F752" i="16"/>
  <c r="F756" i="16"/>
  <c r="L756" i="16"/>
  <c r="F808" i="16"/>
  <c r="L808" i="16"/>
  <c r="L836" i="16"/>
  <c r="F836" i="16"/>
  <c r="F1080" i="16"/>
  <c r="L1080" i="16"/>
  <c r="L1092" i="16"/>
  <c r="F1092" i="16"/>
  <c r="C1092" i="16"/>
  <c r="J1092" i="16" s="1"/>
  <c r="F1116" i="16"/>
  <c r="L1116" i="16"/>
  <c r="L1164" i="16"/>
  <c r="F1164" i="16"/>
  <c r="F1216" i="16"/>
  <c r="L1216" i="16"/>
  <c r="F1264" i="16"/>
  <c r="L1264" i="16"/>
  <c r="L1276" i="16"/>
  <c r="F1276" i="16"/>
  <c r="L1296" i="16"/>
  <c r="F1296" i="16"/>
  <c r="F1300" i="16"/>
  <c r="L1300" i="16"/>
  <c r="F1344" i="16"/>
  <c r="L1344" i="16"/>
  <c r="F1380" i="16"/>
  <c r="L1380" i="16"/>
  <c r="L1404" i="16"/>
  <c r="F1404" i="16"/>
  <c r="L1416" i="16"/>
  <c r="F1416" i="16"/>
  <c r="L1424" i="16"/>
  <c r="F1424" i="16"/>
  <c r="F1444" i="16"/>
  <c r="L1444" i="16"/>
  <c r="F1452" i="16"/>
  <c r="L1452" i="16"/>
  <c r="F1656" i="16"/>
  <c r="L1656" i="16"/>
  <c r="F1664" i="16"/>
  <c r="L1664" i="16"/>
  <c r="L1755" i="16"/>
  <c r="F1755" i="16"/>
  <c r="F1808" i="16"/>
  <c r="L1808" i="16"/>
  <c r="F1934" i="16"/>
  <c r="L1934" i="16"/>
  <c r="L2045" i="16"/>
  <c r="F2045" i="16"/>
  <c r="L2049" i="16"/>
  <c r="C2049" i="16"/>
  <c r="J2049" i="16" s="1"/>
  <c r="F2049" i="16"/>
  <c r="L2073" i="16"/>
  <c r="F2073" i="16"/>
  <c r="L2097" i="16"/>
  <c r="F2097" i="16"/>
  <c r="L2141" i="16"/>
  <c r="F2141" i="16"/>
  <c r="F2149" i="16"/>
  <c r="L2149" i="16"/>
  <c r="L2169" i="16"/>
  <c r="F2169" i="16"/>
  <c r="F2185" i="16"/>
  <c r="L2185" i="16"/>
  <c r="F2197" i="16"/>
  <c r="L2197" i="16"/>
  <c r="F2213" i="16"/>
  <c r="L2213" i="16"/>
  <c r="L2325" i="16"/>
  <c r="F2325" i="16"/>
  <c r="F2393" i="16"/>
  <c r="L2393" i="16"/>
  <c r="F2401" i="16"/>
  <c r="L2401" i="16"/>
  <c r="F2429" i="16"/>
  <c r="L2429" i="16"/>
  <c r="F2441" i="16"/>
  <c r="L2441" i="16"/>
  <c r="F2461" i="16"/>
  <c r="L2461" i="16"/>
  <c r="F2577" i="16"/>
  <c r="L2577" i="16"/>
  <c r="L2593" i="16"/>
  <c r="F2593" i="16"/>
  <c r="F2673" i="16"/>
  <c r="L2673" i="16"/>
  <c r="F2693" i="16"/>
  <c r="L2693" i="16"/>
  <c r="L2701" i="16"/>
  <c r="F2701" i="16"/>
  <c r="F2777" i="16"/>
  <c r="L2777" i="16"/>
  <c r="F2781" i="16"/>
  <c r="L2781" i="16"/>
  <c r="L2785" i="16"/>
  <c r="F2785" i="16"/>
  <c r="F2789" i="16"/>
  <c r="L2789" i="16"/>
  <c r="L2801" i="16"/>
  <c r="F2801" i="16"/>
  <c r="F2837" i="16"/>
  <c r="L2837" i="16"/>
  <c r="L2873" i="16"/>
  <c r="F2873" i="16"/>
  <c r="F2881" i="16"/>
  <c r="L2881" i="16"/>
  <c r="L2893" i="16"/>
  <c r="F2893" i="16"/>
  <c r="F2909" i="16"/>
  <c r="L2909" i="16"/>
  <c r="F2913" i="16"/>
  <c r="L2913" i="16"/>
  <c r="L2925" i="16"/>
  <c r="L2949" i="16"/>
  <c r="F2949" i="16"/>
  <c r="C2957" i="16"/>
  <c r="J2957" i="16" s="1"/>
  <c r="L2957" i="16"/>
  <c r="F2977" i="16"/>
  <c r="L2977" i="16"/>
  <c r="F3001" i="16"/>
  <c r="L3001" i="16"/>
  <c r="F1850" i="16"/>
  <c r="L1850" i="16"/>
  <c r="F1858" i="16"/>
  <c r="L1858" i="16"/>
  <c r="F1862" i="16"/>
  <c r="L1862" i="16"/>
  <c r="L1842" i="16"/>
  <c r="F1842" i="16"/>
  <c r="F40" i="16"/>
  <c r="F346" i="16"/>
  <c r="L556" i="16"/>
  <c r="F924" i="16"/>
  <c r="L223" i="16"/>
  <c r="F80" i="16"/>
  <c r="C2913" i="16"/>
  <c r="J2913" i="16" s="1"/>
  <c r="L501" i="16"/>
  <c r="F521" i="16"/>
  <c r="L652" i="16"/>
  <c r="F24" i="16"/>
  <c r="L354" i="16"/>
  <c r="L350" i="16"/>
  <c r="L235" i="16"/>
  <c r="L287" i="16"/>
  <c r="L1396" i="16"/>
  <c r="L1942" i="16"/>
  <c r="F2077" i="16"/>
  <c r="F2121" i="16"/>
  <c r="F56" i="16"/>
  <c r="F2653" i="16"/>
  <c r="L2569" i="16"/>
  <c r="F1680" i="16"/>
  <c r="L2305" i="16"/>
  <c r="L2309" i="16"/>
  <c r="C664" i="16"/>
  <c r="J664" i="16" s="1"/>
  <c r="L64" i="16"/>
  <c r="F64" i="16"/>
  <c r="L143" i="16"/>
  <c r="F143" i="16"/>
  <c r="L362" i="16"/>
  <c r="F362" i="16"/>
  <c r="L394" i="16"/>
  <c r="F394" i="16"/>
  <c r="L410" i="16"/>
  <c r="F410" i="16"/>
  <c r="L572" i="16"/>
  <c r="F572" i="16"/>
  <c r="L576" i="16"/>
  <c r="F576" i="16"/>
  <c r="F596" i="16"/>
  <c r="L596" i="16"/>
  <c r="L656" i="16"/>
  <c r="F656" i="16"/>
  <c r="F712" i="16"/>
  <c r="L712" i="16"/>
  <c r="L776" i="16"/>
  <c r="F776" i="16"/>
  <c r="L784" i="16"/>
  <c r="F784" i="16"/>
  <c r="F792" i="16"/>
  <c r="L792" i="16"/>
  <c r="F824" i="16"/>
  <c r="L824" i="16"/>
  <c r="F828" i="16"/>
  <c r="L828" i="16"/>
  <c r="L904" i="16"/>
  <c r="F904" i="16"/>
  <c r="F992" i="16"/>
  <c r="L992" i="16"/>
  <c r="F1084" i="16"/>
  <c r="L1084" i="16"/>
  <c r="F1096" i="16"/>
  <c r="L1096" i="16"/>
  <c r="L1112" i="16"/>
  <c r="F1112" i="16"/>
  <c r="F1268" i="16"/>
  <c r="L1268" i="16"/>
  <c r="L1356" i="16"/>
  <c r="F1356" i="16"/>
  <c r="F1364" i="16"/>
  <c r="L1364" i="16"/>
  <c r="F1372" i="16"/>
  <c r="L1372" i="16"/>
  <c r="L1412" i="16"/>
  <c r="F1412" i="16"/>
  <c r="F1428" i="16"/>
  <c r="L1428" i="16"/>
  <c r="L1644" i="16"/>
  <c r="F1644" i="16"/>
  <c r="F1788" i="16"/>
  <c r="L1788" i="16"/>
  <c r="L1812" i="16"/>
  <c r="F1812" i="16"/>
  <c r="F1870" i="16"/>
  <c r="L1870" i="16"/>
  <c r="L1918" i="16"/>
  <c r="F1918" i="16"/>
  <c r="F1930" i="16"/>
  <c r="L1930" i="16"/>
  <c r="F1981" i="16"/>
  <c r="L1981" i="16"/>
  <c r="F1989" i="16"/>
  <c r="L1989" i="16"/>
  <c r="F2009" i="16"/>
  <c r="L2009" i="16"/>
  <c r="L2013" i="16"/>
  <c r="F2013" i="16"/>
  <c r="L2145" i="16"/>
  <c r="F2145" i="16"/>
  <c r="L2189" i="16"/>
  <c r="C2189" i="16"/>
  <c r="J2189" i="16" s="1"/>
  <c r="L2205" i="16"/>
  <c r="F2205" i="16"/>
  <c r="F2209" i="16"/>
  <c r="L2209" i="16"/>
  <c r="F2265" i="16"/>
  <c r="L2265" i="16"/>
  <c r="F2373" i="16"/>
  <c r="L2373" i="16"/>
  <c r="F2517" i="16"/>
  <c r="L2517" i="16"/>
  <c r="L2557" i="16"/>
  <c r="F2557" i="16"/>
  <c r="F2565" i="16"/>
  <c r="L2565" i="16"/>
  <c r="F2581" i="16"/>
  <c r="L2581" i="16"/>
  <c r="F2601" i="16"/>
  <c r="L2601" i="16"/>
  <c r="L2617" i="16"/>
  <c r="F2617" i="16"/>
  <c r="F2633" i="16"/>
  <c r="L2633" i="16"/>
  <c r="F2641" i="16"/>
  <c r="L2641" i="16"/>
  <c r="F2665" i="16"/>
  <c r="L2665" i="16"/>
  <c r="L2669" i="16"/>
  <c r="F2669" i="16"/>
  <c r="F2713" i="16"/>
  <c r="L2713" i="16"/>
  <c r="L2717" i="16"/>
  <c r="F2717" i="16"/>
  <c r="F2809" i="16"/>
  <c r="L2809" i="16"/>
  <c r="F2857" i="16"/>
  <c r="L2857" i="16"/>
  <c r="L2901" i="16"/>
  <c r="F2901" i="16"/>
  <c r="C24" i="16"/>
  <c r="J24" i="16" s="1"/>
  <c r="F271" i="16"/>
  <c r="L219" i="16"/>
  <c r="L358" i="16"/>
  <c r="F267" i="16"/>
  <c r="L1168" i="16"/>
  <c r="L772" i="16"/>
  <c r="F592" i="16"/>
  <c r="F568" i="16"/>
  <c r="L72" i="16"/>
  <c r="L187" i="16"/>
  <c r="F1624" i="16"/>
  <c r="L291" i="16"/>
  <c r="F1648" i="16"/>
  <c r="L740" i="16"/>
  <c r="L1496" i="16"/>
  <c r="C712" i="16"/>
  <c r="J712" i="16" s="1"/>
  <c r="F361" i="16"/>
  <c r="C3004" i="16"/>
  <c r="J3004" i="16" s="1"/>
  <c r="F87" i="16"/>
  <c r="C2832" i="16"/>
  <c r="J2832" i="16" s="1"/>
  <c r="C2956" i="16"/>
  <c r="J2956" i="16" s="1"/>
  <c r="L2552" i="16"/>
  <c r="L1754" i="16"/>
  <c r="F195" i="16"/>
  <c r="F194" i="16"/>
  <c r="F516" i="16"/>
  <c r="L1203" i="16"/>
  <c r="C811" i="16"/>
  <c r="J811" i="16" s="1"/>
  <c r="F107" i="16"/>
  <c r="L449" i="16"/>
  <c r="L675" i="16"/>
  <c r="L154" i="16"/>
  <c r="C747" i="16"/>
  <c r="J747" i="16" s="1"/>
  <c r="C369" i="16"/>
  <c r="J369" i="16" s="1"/>
  <c r="C2216" i="16"/>
  <c r="J2216" i="16" s="1"/>
  <c r="C2440" i="16"/>
  <c r="J2440" i="16" s="1"/>
  <c r="C2756" i="16"/>
  <c r="J2756" i="16" s="1"/>
  <c r="C2728" i="16"/>
  <c r="J2728" i="16" s="1"/>
  <c r="C2164" i="16"/>
  <c r="J2164" i="16" s="1"/>
  <c r="L2316" i="16"/>
  <c r="F1527" i="16"/>
  <c r="F623" i="16"/>
  <c r="F1587" i="16"/>
  <c r="L2496" i="16"/>
  <c r="L2660" i="16"/>
  <c r="F1007" i="16"/>
  <c r="C815" i="16"/>
  <c r="J815" i="16" s="1"/>
  <c r="F767" i="16"/>
  <c r="L527" i="16"/>
  <c r="F214" i="16"/>
  <c r="C2344" i="16"/>
  <c r="J2344" i="16" s="1"/>
  <c r="C286" i="16"/>
  <c r="J286" i="16" s="1"/>
  <c r="C651" i="16"/>
  <c r="J651" i="16" s="1"/>
  <c r="C1996" i="16"/>
  <c r="J1996" i="16" s="1"/>
  <c r="C2688" i="16"/>
  <c r="J2688" i="16" s="1"/>
  <c r="C1479" i="16"/>
  <c r="J1479" i="16" s="1"/>
  <c r="C579" i="16"/>
  <c r="J579" i="16" s="1"/>
  <c r="C963" i="16"/>
  <c r="J963" i="16" s="1"/>
  <c r="C1471" i="16"/>
  <c r="J1471" i="16" s="1"/>
  <c r="C2348" i="16"/>
  <c r="J2348" i="16" s="1"/>
  <c r="C1707" i="16"/>
  <c r="J1707" i="16" s="1"/>
  <c r="C547" i="16"/>
  <c r="J547" i="16" s="1"/>
  <c r="C477" i="16"/>
  <c r="J477" i="16" s="1"/>
  <c r="C2308" i="16"/>
  <c r="J2308" i="16" s="1"/>
  <c r="C831" i="16"/>
  <c r="J831" i="16" s="1"/>
  <c r="C2668" i="16"/>
  <c r="J2668" i="16" s="1"/>
  <c r="L2224" i="16"/>
  <c r="F1623" i="16"/>
  <c r="L2744" i="16"/>
  <c r="L2696" i="16"/>
  <c r="F2484" i="16"/>
  <c r="L2216" i="16"/>
  <c r="L1007" i="16"/>
  <c r="L855" i="16"/>
  <c r="L126" i="16"/>
  <c r="F385" i="16"/>
  <c r="C2144" i="16"/>
  <c r="J2144" i="16" s="1"/>
  <c r="L1167" i="16"/>
  <c r="L87" i="16"/>
  <c r="C2664" i="16"/>
  <c r="J2664" i="16" s="1"/>
  <c r="L1019" i="16"/>
  <c r="L2748" i="16"/>
  <c r="F1343" i="16"/>
  <c r="F1711" i="16"/>
  <c r="L294" i="16"/>
  <c r="L975" i="16"/>
  <c r="L67" i="16"/>
  <c r="F67" i="16"/>
  <c r="L266" i="16"/>
  <c r="F266" i="16"/>
  <c r="L270" i="16"/>
  <c r="F270" i="16"/>
  <c r="C473" i="16"/>
  <c r="J473" i="16" s="1"/>
  <c r="F473" i="16"/>
  <c r="L473" i="16"/>
  <c r="F607" i="16"/>
  <c r="L607" i="16"/>
  <c r="L695" i="16"/>
  <c r="F695" i="16"/>
  <c r="L731" i="16"/>
  <c r="F731" i="16"/>
  <c r="F747" i="16"/>
  <c r="L747" i="16"/>
  <c r="F751" i="16"/>
  <c r="L751" i="16"/>
  <c r="L863" i="16"/>
  <c r="F863" i="16"/>
  <c r="L955" i="16"/>
  <c r="C955" i="16"/>
  <c r="J955" i="16" s="1"/>
  <c r="F987" i="16"/>
  <c r="L987" i="16"/>
  <c r="F1039" i="16"/>
  <c r="L1039" i="16"/>
  <c r="F1195" i="16"/>
  <c r="C1195" i="16"/>
  <c r="J1195" i="16" s="1"/>
  <c r="C1279" i="16"/>
  <c r="J1279" i="16" s="1"/>
  <c r="L1279" i="16"/>
  <c r="F1307" i="16"/>
  <c r="L1307" i="16"/>
  <c r="F1367" i="16"/>
  <c r="L1367" i="16"/>
  <c r="F1495" i="16"/>
  <c r="L1495" i="16"/>
  <c r="L1671" i="16"/>
  <c r="F1671" i="16"/>
  <c r="F2056" i="16"/>
  <c r="L2056" i="16"/>
  <c r="L2172" i="16"/>
  <c r="F2172" i="16"/>
  <c r="F2284" i="16"/>
  <c r="L2284" i="16"/>
  <c r="F2308" i="16"/>
  <c r="L2308" i="16"/>
  <c r="L2404" i="16"/>
  <c r="F2404" i="16"/>
  <c r="F2408" i="16"/>
  <c r="L2408" i="16"/>
  <c r="L2524" i="16"/>
  <c r="F2524" i="16"/>
  <c r="L2564" i="16"/>
  <c r="F2564" i="16"/>
  <c r="F2576" i="16"/>
  <c r="L2576" i="16"/>
  <c r="L2580" i="16"/>
  <c r="F2580" i="16"/>
  <c r="L2776" i="16"/>
  <c r="F2776" i="16"/>
  <c r="F2864" i="16"/>
  <c r="L2864" i="16"/>
  <c r="F2884" i="16"/>
  <c r="L2884" i="16"/>
  <c r="L1861" i="16"/>
  <c r="F1861" i="16"/>
  <c r="C675" i="16"/>
  <c r="J675" i="16" s="1"/>
  <c r="C1383" i="16"/>
  <c r="J1383" i="16" s="1"/>
  <c r="C520" i="16"/>
  <c r="J520" i="16" s="1"/>
  <c r="C1115" i="16"/>
  <c r="J1115" i="16" s="1"/>
  <c r="C1247" i="16"/>
  <c r="J1247" i="16" s="1"/>
  <c r="C1992" i="16"/>
  <c r="J1992" i="16" s="1"/>
  <c r="C1411" i="16"/>
  <c r="J1411" i="16" s="1"/>
  <c r="C278" i="16"/>
  <c r="J278" i="16" s="1"/>
  <c r="C795" i="16"/>
  <c r="J795" i="16" s="1"/>
  <c r="C1467" i="16"/>
  <c r="J1467" i="16" s="1"/>
  <c r="C1691" i="16"/>
  <c r="J1691" i="16" s="1"/>
  <c r="C1762" i="16"/>
  <c r="J1762" i="16" s="1"/>
  <c r="C2112" i="16"/>
  <c r="J2112" i="16" s="1"/>
  <c r="C1754" i="16"/>
  <c r="J1754" i="16" s="1"/>
  <c r="C2732" i="16"/>
  <c r="J2732" i="16" s="1"/>
  <c r="C2312" i="16"/>
  <c r="J2312" i="16" s="1"/>
  <c r="F2008" i="16"/>
  <c r="F23" i="16"/>
  <c r="E23" i="16"/>
  <c r="L1315" i="16"/>
  <c r="F1115" i="16"/>
  <c r="L691" i="16"/>
  <c r="L623" i="16"/>
  <c r="F715" i="16"/>
  <c r="C361" i="16"/>
  <c r="J361" i="16" s="1"/>
  <c r="F723" i="16"/>
  <c r="F2608" i="16"/>
  <c r="C238" i="16"/>
  <c r="J238" i="16" s="1"/>
  <c r="L2212" i="16"/>
  <c r="F1746" i="16"/>
  <c r="C2212" i="16"/>
  <c r="J2212" i="16" s="1"/>
  <c r="F1279" i="16"/>
  <c r="L2992" i="16"/>
  <c r="F1243" i="16"/>
  <c r="L2996" i="16"/>
  <c r="F2724" i="16"/>
  <c r="C1415" i="16"/>
  <c r="J1415" i="16" s="1"/>
  <c r="C1423" i="16"/>
  <c r="J1423" i="16" s="1"/>
  <c r="C1787" i="16"/>
  <c r="J1787" i="16" s="1"/>
  <c r="C2256" i="16"/>
  <c r="J2256" i="16" s="1"/>
  <c r="C2268" i="16"/>
  <c r="J2268" i="16" s="1"/>
  <c r="C2760" i="16"/>
  <c r="J2760" i="16" s="1"/>
  <c r="C2824" i="16"/>
  <c r="J2824" i="16" s="1"/>
  <c r="C2044" i="16"/>
  <c r="J2044" i="16" s="1"/>
  <c r="C2176" i="16"/>
  <c r="J2176" i="16" s="1"/>
  <c r="F1631" i="16"/>
  <c r="L301" i="16"/>
  <c r="F775" i="16"/>
  <c r="L711" i="16"/>
  <c r="L369" i="16"/>
  <c r="F11" i="16"/>
  <c r="C1738" i="16"/>
  <c r="J1738" i="16" s="1"/>
  <c r="L2608" i="16"/>
  <c r="F238" i="16"/>
  <c r="F919" i="16"/>
  <c r="L1738" i="16"/>
  <c r="F1383" i="16"/>
  <c r="F1795" i="16"/>
  <c r="F294" i="16"/>
  <c r="L1815" i="16"/>
  <c r="C1011" i="16"/>
  <c r="J1011" i="16" s="1"/>
  <c r="C2580" i="16"/>
  <c r="J2580" i="16" s="1"/>
  <c r="C1726" i="16"/>
  <c r="J1726" i="16" s="1"/>
  <c r="C2092" i="16"/>
  <c r="J2092" i="16" s="1"/>
  <c r="J2376" i="16"/>
  <c r="C2968" i="16"/>
  <c r="J2968" i="16" s="1"/>
  <c r="C2840" i="16"/>
  <c r="J2840" i="16" s="1"/>
  <c r="C2296" i="16"/>
  <c r="J2296" i="16" s="1"/>
  <c r="C599" i="16"/>
  <c r="J599" i="16" s="1"/>
  <c r="C611" i="16"/>
  <c r="J611" i="16" s="1"/>
  <c r="C1151" i="16"/>
  <c r="J1151" i="16" s="1"/>
  <c r="C453" i="16"/>
  <c r="J453" i="16" s="1"/>
  <c r="C1821" i="16"/>
  <c r="J1821" i="16" s="1"/>
  <c r="J2876" i="16"/>
  <c r="C2280" i="16"/>
  <c r="J2280" i="16" s="1"/>
  <c r="C775" i="16"/>
  <c r="J775" i="16" s="1"/>
  <c r="C835" i="16"/>
  <c r="J835" i="16" s="1"/>
  <c r="C2560" i="16"/>
  <c r="J2560" i="16" s="1"/>
  <c r="C2284" i="16"/>
  <c r="J2284" i="16" s="1"/>
  <c r="C1885" i="16"/>
  <c r="J1885" i="16" s="1"/>
  <c r="C1973" i="16"/>
  <c r="J1973" i="16" s="1"/>
  <c r="C500" i="16"/>
  <c r="J500" i="16" s="1"/>
  <c r="C2172" i="16"/>
  <c r="J2172" i="16" s="1"/>
  <c r="C2232" i="16"/>
  <c r="J2232" i="16" s="1"/>
  <c r="C1961" i="16"/>
  <c r="J1961" i="16" s="1"/>
  <c r="C2204" i="16"/>
  <c r="J2204" i="16" s="1"/>
  <c r="C2888" i="16"/>
  <c r="J2888" i="16" s="1"/>
  <c r="C1171" i="16"/>
  <c r="J1171" i="16" s="1"/>
  <c r="C1921" i="16"/>
  <c r="J1921" i="16" s="1"/>
  <c r="C2060" i="16"/>
  <c r="J2060" i="16" s="1"/>
  <c r="C2236" i="16"/>
  <c r="J2236" i="16" s="1"/>
  <c r="C2436" i="16"/>
  <c r="J2436" i="16" s="1"/>
  <c r="C1215" i="16"/>
  <c r="J1215" i="16" s="1"/>
  <c r="C1031" i="16"/>
  <c r="J1031" i="16" s="1"/>
  <c r="C1407" i="16"/>
  <c r="J1407" i="16" s="1"/>
  <c r="C1395" i="16"/>
  <c r="J1395" i="16" s="1"/>
  <c r="C1929" i="16"/>
  <c r="J1929" i="16" s="1"/>
  <c r="C345" i="16"/>
  <c r="J345" i="16" s="1"/>
  <c r="C2012" i="16"/>
  <c r="J2012" i="16" s="1"/>
  <c r="C2200" i="16"/>
  <c r="J2200" i="16" s="1"/>
  <c r="C2388" i="16"/>
  <c r="J2388" i="16" s="1"/>
  <c r="C2784" i="16"/>
  <c r="J2784" i="16" s="1"/>
  <c r="C1027" i="16"/>
  <c r="J1027" i="16" s="1"/>
  <c r="C903" i="16"/>
  <c r="J903" i="16" s="1"/>
  <c r="C1107" i="16"/>
  <c r="J1107" i="16" s="1"/>
  <c r="C2548" i="16"/>
  <c r="J2548" i="16" s="1"/>
  <c r="C2960" i="16"/>
  <c r="J2960" i="16" s="1"/>
  <c r="C899" i="16"/>
  <c r="J899" i="16" s="1"/>
  <c r="C575" i="16"/>
  <c r="J575" i="16" s="1"/>
  <c r="C1531" i="16"/>
  <c r="J1531" i="16" s="1"/>
  <c r="C1671" i="16"/>
  <c r="J1671" i="16" s="1"/>
  <c r="C1035" i="16"/>
  <c r="J1035" i="16" s="1"/>
  <c r="C787" i="16"/>
  <c r="J787" i="16" s="1"/>
  <c r="C2920" i="16"/>
  <c r="J2920" i="16" s="1"/>
  <c r="C2432" i="16"/>
  <c r="J2432" i="16" s="1"/>
  <c r="C2908" i="16"/>
  <c r="J2908" i="16" s="1"/>
  <c r="C759" i="16"/>
  <c r="J759" i="16" s="1"/>
  <c r="C887" i="16"/>
  <c r="J887" i="16" s="1"/>
  <c r="C1403" i="16"/>
  <c r="J1403" i="16" s="1"/>
  <c r="C1455" i="16"/>
  <c r="J1455" i="16" s="1"/>
  <c r="C2928" i="16"/>
  <c r="J2928" i="16" s="1"/>
  <c r="F7" i="16"/>
  <c r="L7" i="16"/>
  <c r="F19" i="16"/>
  <c r="L19" i="16"/>
  <c r="L27" i="16"/>
  <c r="F27" i="16"/>
  <c r="L35" i="16"/>
  <c r="L39" i="16"/>
  <c r="F39" i="16"/>
  <c r="F47" i="16"/>
  <c r="L47" i="16"/>
  <c r="F55" i="16"/>
  <c r="L55" i="16"/>
  <c r="F59" i="16"/>
  <c r="L59" i="16"/>
  <c r="F63" i="16"/>
  <c r="L63" i="16"/>
  <c r="F83" i="16"/>
  <c r="L83" i="16"/>
  <c r="F91" i="16"/>
  <c r="L119" i="16"/>
  <c r="F119" i="16"/>
  <c r="F134" i="16"/>
  <c r="L134" i="16"/>
  <c r="F138" i="16"/>
  <c r="L138" i="16"/>
  <c r="L142" i="16"/>
  <c r="F142" i="16"/>
  <c r="F146" i="16"/>
  <c r="L146" i="16"/>
  <c r="C150" i="16"/>
  <c r="J150" i="16" s="1"/>
  <c r="F150" i="16"/>
  <c r="F158" i="16"/>
  <c r="L158" i="16"/>
  <c r="L174" i="16"/>
  <c r="F178" i="16"/>
  <c r="F182" i="16"/>
  <c r="L182" i="16"/>
  <c r="L186" i="16"/>
  <c r="F186" i="16"/>
  <c r="L206" i="16"/>
  <c r="F206" i="16"/>
  <c r="F210" i="16"/>
  <c r="L210" i="16"/>
  <c r="L218" i="16"/>
  <c r="F218" i="16"/>
  <c r="L222" i="16"/>
  <c r="F254" i="16"/>
  <c r="L254" i="16"/>
  <c r="C254" i="16"/>
  <c r="J254" i="16" s="1"/>
  <c r="F258" i="16"/>
  <c r="L258" i="16"/>
  <c r="L262" i="16"/>
  <c r="F262" i="16"/>
  <c r="F274" i="16"/>
  <c r="L274" i="16"/>
  <c r="F278" i="16"/>
  <c r="L278" i="16"/>
  <c r="F290" i="16"/>
  <c r="L290" i="16"/>
  <c r="F313" i="16"/>
  <c r="L313" i="16"/>
  <c r="L317" i="16"/>
  <c r="F317" i="16"/>
  <c r="F325" i="16"/>
  <c r="L325" i="16"/>
  <c r="F329" i="16"/>
  <c r="L329" i="16"/>
  <c r="F341" i="16"/>
  <c r="L341" i="16"/>
  <c r="F353" i="16"/>
  <c r="C353" i="16"/>
  <c r="J353" i="16" s="1"/>
  <c r="F365" i="16"/>
  <c r="L365" i="16"/>
  <c r="F373" i="16"/>
  <c r="L373" i="16"/>
  <c r="L377" i="16"/>
  <c r="F377" i="16"/>
  <c r="L381" i="16"/>
  <c r="F381" i="16"/>
  <c r="F389" i="16"/>
  <c r="C389" i="16"/>
  <c r="J389" i="16" s="1"/>
  <c r="L389" i="16"/>
  <c r="L393" i="16"/>
  <c r="F393" i="16"/>
  <c r="L397" i="16"/>
  <c r="F397" i="16"/>
  <c r="F401" i="16"/>
  <c r="L401" i="16"/>
  <c r="F405" i="16"/>
  <c r="L405" i="16"/>
  <c r="L409" i="16"/>
  <c r="F409" i="16"/>
  <c r="L413" i="16"/>
  <c r="F413" i="16"/>
  <c r="F417" i="16"/>
  <c r="L417" i="16"/>
  <c r="L421" i="16"/>
  <c r="F421" i="16"/>
  <c r="F437" i="16"/>
  <c r="L437" i="16"/>
  <c r="L453" i="16"/>
  <c r="F453" i="16"/>
  <c r="F457" i="16"/>
  <c r="L457" i="16"/>
  <c r="F465" i="16"/>
  <c r="L465" i="16"/>
  <c r="L469" i="16"/>
  <c r="F469" i="16"/>
  <c r="F477" i="16"/>
  <c r="L477" i="16"/>
  <c r="C481" i="16"/>
  <c r="J481" i="16" s="1"/>
  <c r="F481" i="16"/>
  <c r="L481" i="16"/>
  <c r="F485" i="16"/>
  <c r="L485" i="16"/>
  <c r="L500" i="16"/>
  <c r="F500" i="16"/>
  <c r="F504" i="16"/>
  <c r="L504" i="16"/>
  <c r="F508" i="16"/>
  <c r="L508" i="16"/>
  <c r="L520" i="16"/>
  <c r="F520" i="16"/>
  <c r="L523" i="16"/>
  <c r="F523" i="16"/>
  <c r="F539" i="16"/>
  <c r="C539" i="16"/>
  <c r="J539" i="16" s="1"/>
  <c r="L539" i="16"/>
  <c r="F543" i="16"/>
  <c r="L543" i="16"/>
  <c r="L555" i="16"/>
  <c r="F555" i="16"/>
  <c r="L559" i="16"/>
  <c r="F559" i="16"/>
  <c r="L563" i="16"/>
  <c r="F563" i="16"/>
  <c r="L567" i="16"/>
  <c r="C567" i="16"/>
  <c r="J567" i="16" s="1"/>
  <c r="F571" i="16"/>
  <c r="L571" i="16"/>
  <c r="C571" i="16"/>
  <c r="J571" i="16" s="1"/>
  <c r="F587" i="16"/>
  <c r="L587" i="16"/>
  <c r="L591" i="16"/>
  <c r="F591" i="16"/>
  <c r="F595" i="16"/>
  <c r="L595" i="16"/>
  <c r="F603" i="16"/>
  <c r="L603" i="16"/>
  <c r="L619" i="16"/>
  <c r="C619" i="16"/>
  <c r="J619" i="16" s="1"/>
  <c r="L627" i="16"/>
  <c r="F627" i="16"/>
  <c r="C627" i="16"/>
  <c r="J627" i="16" s="1"/>
  <c r="L631" i="16"/>
  <c r="F631" i="16"/>
  <c r="C631" i="16"/>
  <c r="J631" i="16" s="1"/>
  <c r="F635" i="16"/>
  <c r="L635" i="16"/>
  <c r="F639" i="16"/>
  <c r="L639" i="16"/>
  <c r="F643" i="16"/>
  <c r="L651" i="16"/>
  <c r="F651" i="16"/>
  <c r="L655" i="16"/>
  <c r="F655" i="16"/>
  <c r="F667" i="16"/>
  <c r="C667" i="16"/>
  <c r="J667" i="16" s="1"/>
  <c r="F679" i="16"/>
  <c r="F683" i="16"/>
  <c r="C683" i="16"/>
  <c r="J683" i="16" s="1"/>
  <c r="L683" i="16"/>
  <c r="L687" i="16"/>
  <c r="F687" i="16"/>
  <c r="L699" i="16"/>
  <c r="F699" i="16"/>
  <c r="F703" i="16"/>
  <c r="L703" i="16"/>
  <c r="L707" i="16"/>
  <c r="C707" i="16"/>
  <c r="J707" i="16" s="1"/>
  <c r="F707" i="16"/>
  <c r="L719" i="16"/>
  <c r="F719" i="16"/>
  <c r="F727" i="16"/>
  <c r="L727" i="16"/>
  <c r="L735" i="16"/>
  <c r="F735" i="16"/>
  <c r="F755" i="16"/>
  <c r="C755" i="16"/>
  <c r="J755" i="16" s="1"/>
  <c r="L759" i="16"/>
  <c r="F759" i="16"/>
  <c r="L763" i="16"/>
  <c r="F763" i="16"/>
  <c r="F771" i="16"/>
  <c r="L771" i="16"/>
  <c r="F783" i="16"/>
  <c r="L783" i="16"/>
  <c r="F791" i="16"/>
  <c r="L791" i="16"/>
  <c r="F799" i="16"/>
  <c r="L799" i="16"/>
  <c r="L819" i="16"/>
  <c r="F819" i="16"/>
  <c r="C819" i="16"/>
  <c r="J819" i="16" s="1"/>
  <c r="L823" i="16"/>
  <c r="F823" i="16"/>
  <c r="C823" i="16"/>
  <c r="J823" i="16" s="1"/>
  <c r="L827" i="16"/>
  <c r="F827" i="16"/>
  <c r="L835" i="16"/>
  <c r="F835" i="16"/>
  <c r="L839" i="16"/>
  <c r="F839" i="16"/>
  <c r="F843" i="16"/>
  <c r="L843" i="16"/>
  <c r="F847" i="16"/>
  <c r="L847" i="16"/>
  <c r="F851" i="16"/>
  <c r="L851" i="16"/>
  <c r="L867" i="16"/>
  <c r="F867" i="16"/>
  <c r="L875" i="16"/>
  <c r="F875" i="16"/>
  <c r="L903" i="16"/>
  <c r="F903" i="16"/>
  <c r="L927" i="16"/>
  <c r="F927" i="16"/>
  <c r="F939" i="16"/>
  <c r="L939" i="16"/>
  <c r="L943" i="16"/>
  <c r="F943" i="16"/>
  <c r="F959" i="16"/>
  <c r="L959" i="16"/>
  <c r="L963" i="16"/>
  <c r="F963" i="16"/>
  <c r="F967" i="16"/>
  <c r="C967" i="16"/>
  <c r="J967" i="16" s="1"/>
  <c r="L967" i="16"/>
  <c r="L979" i="16"/>
  <c r="F979" i="16"/>
  <c r="F983" i="16"/>
  <c r="L983" i="16"/>
  <c r="F991" i="16"/>
  <c r="L991" i="16"/>
  <c r="L995" i="16"/>
  <c r="C995" i="16"/>
  <c r="J995" i="16" s="1"/>
  <c r="L999" i="16"/>
  <c r="F999" i="16"/>
  <c r="L1003" i="16"/>
  <c r="F1003" i="16"/>
  <c r="F1011" i="16"/>
  <c r="L1011" i="16"/>
  <c r="F1015" i="16"/>
  <c r="L1015" i="16"/>
  <c r="C1015" i="16"/>
  <c r="J1015" i="16" s="1"/>
  <c r="F1023" i="16"/>
  <c r="L1023" i="16"/>
  <c r="F1027" i="16"/>
  <c r="L1027" i="16"/>
  <c r="F1031" i="16"/>
  <c r="L1031" i="16"/>
  <c r="F1035" i="16"/>
  <c r="L1035" i="16"/>
  <c r="F1055" i="16"/>
  <c r="L1055" i="16"/>
  <c r="L1067" i="16"/>
  <c r="F1067" i="16"/>
  <c r="L1071" i="16"/>
  <c r="F1071" i="16"/>
  <c r="L1075" i="16"/>
  <c r="F1075" i="16"/>
  <c r="C1075" i="16"/>
  <c r="J1075" i="16" s="1"/>
  <c r="C1083" i="16"/>
  <c r="J1083" i="16" s="1"/>
  <c r="F1083" i="16"/>
  <c r="F1103" i="16"/>
  <c r="L1103" i="16"/>
  <c r="F1111" i="16"/>
  <c r="C1111" i="16"/>
  <c r="J1111" i="16" s="1"/>
  <c r="L1119" i="16"/>
  <c r="F1119" i="16"/>
  <c r="L1135" i="16"/>
  <c r="F1135" i="16"/>
  <c r="F1139" i="16"/>
  <c r="L1139" i="16"/>
  <c r="L1143" i="16"/>
  <c r="F1143" i="16"/>
  <c r="F1147" i="16"/>
  <c r="L1147" i="16"/>
  <c r="F1151" i="16"/>
  <c r="L1151" i="16"/>
  <c r="F1155" i="16"/>
  <c r="L1159" i="16"/>
  <c r="F1159" i="16"/>
  <c r="L1179" i="16"/>
  <c r="F1199" i="16"/>
  <c r="L1199" i="16"/>
  <c r="C1199" i="16"/>
  <c r="J1199" i="16" s="1"/>
  <c r="F1207" i="16"/>
  <c r="L1207" i="16"/>
  <c r="F1215" i="16"/>
  <c r="L1215" i="16"/>
  <c r="F1223" i="16"/>
  <c r="L1223" i="16"/>
  <c r="C1223" i="16"/>
  <c r="J1223" i="16" s="1"/>
  <c r="F1227" i="16"/>
  <c r="L1227" i="16"/>
  <c r="F1231" i="16"/>
  <c r="L1231" i="16"/>
  <c r="L1235" i="16"/>
  <c r="F1235" i="16"/>
  <c r="F1239" i="16"/>
  <c r="F1251" i="16"/>
  <c r="C1251" i="16"/>
  <c r="J1251" i="16" s="1"/>
  <c r="F1255" i="16"/>
  <c r="C1255" i="16"/>
  <c r="J1255" i="16" s="1"/>
  <c r="L1259" i="16"/>
  <c r="F1259" i="16"/>
  <c r="C1259" i="16"/>
  <c r="J1259" i="16" s="1"/>
  <c r="F1263" i="16"/>
  <c r="L1263" i="16"/>
  <c r="F1267" i="16"/>
  <c r="L1267" i="16"/>
  <c r="F1271" i="16"/>
  <c r="L1271" i="16"/>
  <c r="F1275" i="16"/>
  <c r="C1275" i="16"/>
  <c r="J1275" i="16" s="1"/>
  <c r="L1275" i="16"/>
  <c r="F1283" i="16"/>
  <c r="C1283" i="16"/>
  <c r="J1283" i="16" s="1"/>
  <c r="L1283" i="16"/>
  <c r="F1287" i="16"/>
  <c r="L1287" i="16"/>
  <c r="F1291" i="16"/>
  <c r="L1291" i="16"/>
  <c r="F1295" i="16"/>
  <c r="L1295" i="16"/>
  <c r="L1299" i="16"/>
  <c r="F1299" i="16"/>
  <c r="L1303" i="16"/>
  <c r="F1303" i="16"/>
  <c r="L1331" i="16"/>
  <c r="F1331" i="16"/>
  <c r="C1331" i="16"/>
  <c r="J1331" i="16" s="1"/>
  <c r="F1335" i="16"/>
  <c r="L1335" i="16"/>
  <c r="L1347" i="16"/>
  <c r="C1347" i="16"/>
  <c r="J1347" i="16" s="1"/>
  <c r="L1351" i="16"/>
  <c r="F1351" i="16"/>
  <c r="L1355" i="16"/>
  <c r="F1355" i="16"/>
  <c r="F1359" i="16"/>
  <c r="C1359" i="16"/>
  <c r="J1359" i="16" s="1"/>
  <c r="L1359" i="16"/>
  <c r="F1363" i="16"/>
  <c r="C1363" i="16"/>
  <c r="J1363" i="16" s="1"/>
  <c r="F1371" i="16"/>
  <c r="L1371" i="16"/>
  <c r="F1375" i="16"/>
  <c r="C1375" i="16"/>
  <c r="J1375" i="16" s="1"/>
  <c r="F1379" i="16"/>
  <c r="C1379" i="16"/>
  <c r="J1379" i="16" s="1"/>
  <c r="L1387" i="16"/>
  <c r="F1387" i="16"/>
  <c r="L1391" i="16"/>
  <c r="F1391" i="16"/>
  <c r="L1395" i="16"/>
  <c r="F1395" i="16"/>
  <c r="F1399" i="16"/>
  <c r="L1399" i="16"/>
  <c r="L1403" i="16"/>
  <c r="F1403" i="16"/>
  <c r="L1407" i="16"/>
  <c r="F1407" i="16"/>
  <c r="F1419" i="16"/>
  <c r="L1419" i="16"/>
  <c r="F1423" i="16"/>
  <c r="L1423" i="16"/>
  <c r="L1435" i="16"/>
  <c r="F1435" i="16"/>
  <c r="F1439" i="16"/>
  <c r="L1439" i="16"/>
  <c r="L1443" i="16"/>
  <c r="F1443" i="16"/>
  <c r="L1447" i="16"/>
  <c r="F1447" i="16"/>
  <c r="F1451" i="16"/>
  <c r="L1451" i="16"/>
  <c r="F1455" i="16"/>
  <c r="L1455" i="16"/>
  <c r="L1463" i="16"/>
  <c r="F1463" i="16"/>
  <c r="L1467" i="16"/>
  <c r="F1467" i="16"/>
  <c r="F1471" i="16"/>
  <c r="L1471" i="16"/>
  <c r="F1475" i="16"/>
  <c r="L1475" i="16"/>
  <c r="L1479" i="16"/>
  <c r="F1479" i="16"/>
  <c r="F1483" i="16"/>
  <c r="L1483" i="16"/>
  <c r="F1487" i="16"/>
  <c r="L1487" i="16"/>
  <c r="L1491" i="16"/>
  <c r="F1491" i="16"/>
  <c r="C1491" i="16"/>
  <c r="J1491" i="16" s="1"/>
  <c r="L1511" i="16"/>
  <c r="F1511" i="16"/>
  <c r="F1531" i="16"/>
  <c r="L1531" i="16"/>
  <c r="L1535" i="16"/>
  <c r="F1535" i="16"/>
  <c r="F1539" i="16"/>
  <c r="L1539" i="16"/>
  <c r="F1547" i="16"/>
  <c r="L1547" i="16"/>
  <c r="F1551" i="16"/>
  <c r="L1551" i="16"/>
  <c r="F1555" i="16"/>
  <c r="L1555" i="16"/>
  <c r="F1559" i="16"/>
  <c r="L1559" i="16"/>
  <c r="L1563" i="16"/>
  <c r="C1563" i="16"/>
  <c r="J1563" i="16" s="1"/>
  <c r="F1567" i="16"/>
  <c r="L1567" i="16"/>
  <c r="F1571" i="16"/>
  <c r="L1571" i="16"/>
  <c r="L1575" i="16"/>
  <c r="F1575" i="16"/>
  <c r="F1579" i="16"/>
  <c r="L1579" i="16"/>
  <c r="F1583" i="16"/>
  <c r="L1583" i="16"/>
  <c r="F1591" i="16"/>
  <c r="L1591" i="16"/>
  <c r="C1591" i="16"/>
  <c r="J1591" i="16" s="1"/>
  <c r="L1595" i="16"/>
  <c r="F1595" i="16"/>
  <c r="F1599" i="16"/>
  <c r="L1599" i="16"/>
  <c r="L1603" i="16"/>
  <c r="F1603" i="16"/>
  <c r="L1607" i="16"/>
  <c r="F1607" i="16"/>
  <c r="F1611" i="16"/>
  <c r="L1611" i="16"/>
  <c r="L1615" i="16"/>
  <c r="C1615" i="16"/>
  <c r="J1615" i="16" s="1"/>
  <c r="F1615" i="16"/>
  <c r="F1619" i="16"/>
  <c r="L1619" i="16"/>
  <c r="L1627" i="16"/>
  <c r="F1627" i="16"/>
  <c r="F1639" i="16"/>
  <c r="L1639" i="16"/>
  <c r="L1643" i="16"/>
  <c r="F1643" i="16"/>
  <c r="L1647" i="16"/>
  <c r="F1647" i="16"/>
  <c r="F1651" i="16"/>
  <c r="L1651" i="16"/>
  <c r="L1655" i="16"/>
  <c r="F1655" i="16"/>
  <c r="L1659" i="16"/>
  <c r="F1659" i="16"/>
  <c r="L1663" i="16"/>
  <c r="F1663" i="16"/>
  <c r="L1667" i="16"/>
  <c r="F1667" i="16"/>
  <c r="F1675" i="16"/>
  <c r="L1675" i="16"/>
  <c r="F1679" i="16"/>
  <c r="L1679" i="16"/>
  <c r="L1683" i="16"/>
  <c r="F1683" i="16"/>
  <c r="L1687" i="16"/>
  <c r="F1687" i="16"/>
  <c r="F1691" i="16"/>
  <c r="L1691" i="16"/>
  <c r="L1695" i="16"/>
  <c r="F1695" i="16"/>
  <c r="F1699" i="16"/>
  <c r="L1699" i="16"/>
  <c r="C1699" i="16"/>
  <c r="J1699" i="16" s="1"/>
  <c r="F1703" i="16"/>
  <c r="L1703" i="16"/>
  <c r="F1707" i="16"/>
  <c r="L1707" i="16"/>
  <c r="L1715" i="16"/>
  <c r="F1715" i="16"/>
  <c r="F1723" i="16"/>
  <c r="L1723" i="16"/>
  <c r="F1726" i="16"/>
  <c r="L1726" i="16"/>
  <c r="F1742" i="16"/>
  <c r="L1742" i="16"/>
  <c r="L1750" i="16"/>
  <c r="F1750" i="16"/>
  <c r="F1758" i="16"/>
  <c r="L1758" i="16"/>
  <c r="F1762" i="16"/>
  <c r="L1762" i="16"/>
  <c r="L1766" i="16"/>
  <c r="F1766" i="16"/>
  <c r="L1770" i="16"/>
  <c r="F1770" i="16"/>
  <c r="F1774" i="16"/>
  <c r="L1774" i="16"/>
  <c r="L1782" i="16"/>
  <c r="F1782" i="16"/>
  <c r="F1791" i="16"/>
  <c r="L1791" i="16"/>
  <c r="L1799" i="16"/>
  <c r="L1807" i="16"/>
  <c r="F1807" i="16"/>
  <c r="F1873" i="16"/>
  <c r="L1873" i="16"/>
  <c r="F1877" i="16"/>
  <c r="L1877" i="16"/>
  <c r="F1881" i="16"/>
  <c r="L1881" i="16"/>
  <c r="L1885" i="16"/>
  <c r="F1885" i="16"/>
  <c r="L1897" i="16"/>
  <c r="F1897" i="16"/>
  <c r="L1901" i="16"/>
  <c r="F1901" i="16"/>
  <c r="C1905" i="16"/>
  <c r="J1905" i="16" s="1"/>
  <c r="L1905" i="16"/>
  <c r="F1905" i="16"/>
  <c r="L1909" i="16"/>
  <c r="F1909" i="16"/>
  <c r="F1913" i="16"/>
  <c r="L1913" i="16"/>
  <c r="F1917" i="16"/>
  <c r="L1917" i="16"/>
  <c r="F1921" i="16"/>
  <c r="L1921" i="16"/>
  <c r="F1925" i="16"/>
  <c r="L1925" i="16"/>
  <c r="L1929" i="16"/>
  <c r="F1929" i="16"/>
  <c r="L1933" i="16"/>
  <c r="F1933" i="16"/>
  <c r="L1945" i="16"/>
  <c r="F1945" i="16"/>
  <c r="L1957" i="16"/>
  <c r="F1957" i="16"/>
  <c r="L1961" i="16"/>
  <c r="F1961" i="16"/>
  <c r="L1969" i="16"/>
  <c r="F1969" i="16"/>
  <c r="L1973" i="16"/>
  <c r="F1973" i="16"/>
  <c r="L1980" i="16"/>
  <c r="F1980" i="16"/>
  <c r="F1984" i="16"/>
  <c r="L1984" i="16"/>
  <c r="L1988" i="16"/>
  <c r="F1988" i="16"/>
  <c r="L1992" i="16"/>
  <c r="F1992" i="16"/>
  <c r="L2012" i="16"/>
  <c r="F2012" i="16"/>
  <c r="F2016" i="16"/>
  <c r="L2016" i="16"/>
  <c r="L2040" i="16"/>
  <c r="F2040" i="16"/>
  <c r="L2048" i="16"/>
  <c r="F2048" i="16"/>
  <c r="F2052" i="16"/>
  <c r="L2052" i="16"/>
  <c r="F2060" i="16"/>
  <c r="L2060" i="16"/>
  <c r="L2064" i="16"/>
  <c r="F2064" i="16"/>
  <c r="F2080" i="16"/>
  <c r="L2080" i="16"/>
  <c r="L2088" i="16"/>
  <c r="F2088" i="16"/>
  <c r="F2092" i="16"/>
  <c r="L2092" i="16"/>
  <c r="L2096" i="16"/>
  <c r="F2096" i="16"/>
  <c r="L2100" i="16"/>
  <c r="F2100" i="16"/>
  <c r="F2104" i="16"/>
  <c r="L2104" i="16"/>
  <c r="L2108" i="16"/>
  <c r="C2108" i="16"/>
  <c r="J2108" i="16" s="1"/>
  <c r="F2108" i="16"/>
  <c r="F2112" i="16"/>
  <c r="L2112" i="16"/>
  <c r="F2120" i="16"/>
  <c r="L2120" i="16"/>
  <c r="C2124" i="16"/>
  <c r="J2124" i="16" s="1"/>
  <c r="F2124" i="16"/>
  <c r="L2124" i="16"/>
  <c r="F2128" i="16"/>
  <c r="L2128" i="16"/>
  <c r="L2136" i="16"/>
  <c r="F2136" i="16"/>
  <c r="F2140" i="16"/>
  <c r="L2140" i="16"/>
  <c r="L2148" i="16"/>
  <c r="F2148" i="16"/>
  <c r="F2152" i="16"/>
  <c r="L2152" i="16"/>
  <c r="F2156" i="16"/>
  <c r="L2156" i="16"/>
  <c r="L2160" i="16"/>
  <c r="F2160" i="16"/>
  <c r="F2164" i="16"/>
  <c r="L2164" i="16"/>
  <c r="F2168" i="16"/>
  <c r="L2168" i="16"/>
  <c r="F2176" i="16"/>
  <c r="L2176" i="16"/>
  <c r="L2180" i="16"/>
  <c r="F2180" i="16"/>
  <c r="F2184" i="16"/>
  <c r="L2184" i="16"/>
  <c r="F2188" i="16"/>
  <c r="L2188" i="16"/>
  <c r="F2192" i="16"/>
  <c r="L2192" i="16"/>
  <c r="L2196" i="16"/>
  <c r="F2196" i="16"/>
  <c r="F2200" i="16"/>
  <c r="L2200" i="16"/>
  <c r="F2204" i="16"/>
  <c r="L2204" i="16"/>
  <c r="F2232" i="16"/>
  <c r="L2232" i="16"/>
  <c r="L2236" i="16"/>
  <c r="F2236" i="16"/>
  <c r="F2240" i="16"/>
  <c r="L2240" i="16"/>
  <c r="C2244" i="16"/>
  <c r="J2244" i="16" s="1"/>
  <c r="L2244" i="16"/>
  <c r="F2244" i="16"/>
  <c r="L2248" i="16"/>
  <c r="F2248" i="16"/>
  <c r="F2252" i="16"/>
  <c r="L2252" i="16"/>
  <c r="F2256" i="16"/>
  <c r="L2256" i="16"/>
  <c r="L2260" i="16"/>
  <c r="F2260" i="16"/>
  <c r="L2268" i="16"/>
  <c r="F2268" i="16"/>
  <c r="L2272" i="16"/>
  <c r="F2272" i="16"/>
  <c r="L2276" i="16"/>
  <c r="F2276" i="16"/>
  <c r="F2280" i="16"/>
  <c r="L2280" i="16"/>
  <c r="L2288" i="16"/>
  <c r="F2288" i="16"/>
  <c r="F2300" i="16"/>
  <c r="L2300" i="16"/>
  <c r="L2312" i="16"/>
  <c r="F2312" i="16"/>
  <c r="F2324" i="16"/>
  <c r="L2324" i="16"/>
  <c r="F2328" i="16"/>
  <c r="L2328" i="16"/>
  <c r="L2332" i="16"/>
  <c r="F2332" i="16"/>
  <c r="L2336" i="16"/>
  <c r="F2336" i="16"/>
  <c r="F2340" i="16"/>
  <c r="L2340" i="16"/>
  <c r="F2344" i="16"/>
  <c r="L2344" i="16"/>
  <c r="F2348" i="16"/>
  <c r="L2348" i="16"/>
  <c r="F2352" i="16"/>
  <c r="L2352" i="16"/>
  <c r="L2356" i="16"/>
  <c r="F2356" i="16"/>
  <c r="F2360" i="16"/>
  <c r="C2360" i="16"/>
  <c r="J2360" i="16" s="1"/>
  <c r="L2360" i="16"/>
  <c r="L2364" i="16"/>
  <c r="F2364" i="16"/>
  <c r="L2368" i="16"/>
  <c r="F2368" i="16"/>
  <c r="F2376" i="16"/>
  <c r="L2376" i="16"/>
  <c r="F2380" i="16"/>
  <c r="L2380" i="16"/>
  <c r="F2388" i="16"/>
  <c r="L2388" i="16"/>
  <c r="F2396" i="16"/>
  <c r="L2396" i="16"/>
  <c r="F2400" i="16"/>
  <c r="L2400" i="16"/>
  <c r="F2412" i="16"/>
  <c r="L2412" i="16"/>
  <c r="L2416" i="16"/>
  <c r="F2416" i="16"/>
  <c r="L2424" i="16"/>
  <c r="F2424" i="16"/>
  <c r="F2428" i="16"/>
  <c r="L2428" i="16"/>
  <c r="F2432" i="16"/>
  <c r="L2432" i="16"/>
  <c r="F2436" i="16"/>
  <c r="L2436" i="16"/>
  <c r="F2440" i="16"/>
  <c r="L2440" i="16"/>
  <c r="L2444" i="16"/>
  <c r="F2444" i="16"/>
  <c r="F2448" i="16"/>
  <c r="L2448" i="16"/>
  <c r="F2452" i="16"/>
  <c r="L2452" i="16"/>
  <c r="F2456" i="16"/>
  <c r="L2456" i="16"/>
  <c r="F2460" i="16"/>
  <c r="C2460" i="16"/>
  <c r="J2460" i="16" s="1"/>
  <c r="L2460" i="16"/>
  <c r="F2468" i="16"/>
  <c r="L2468" i="16"/>
  <c r="F2472" i="16"/>
  <c r="L2472" i="16"/>
  <c r="F2476" i="16"/>
  <c r="L2476" i="16"/>
  <c r="L2488" i="16"/>
  <c r="F2488" i="16"/>
  <c r="L2492" i="16"/>
  <c r="F2492" i="16"/>
  <c r="F2500" i="16"/>
  <c r="L2500" i="16"/>
  <c r="F2512" i="16"/>
  <c r="L2512" i="16"/>
  <c r="F2516" i="16"/>
  <c r="L2516" i="16"/>
  <c r="F2520" i="16"/>
  <c r="L2520" i="16"/>
  <c r="L2528" i="16"/>
  <c r="F2528" i="16"/>
  <c r="L2532" i="16"/>
  <c r="F2532" i="16"/>
  <c r="L2536" i="16"/>
  <c r="F2536" i="16"/>
  <c r="L2540" i="16"/>
  <c r="F2540" i="16"/>
  <c r="F2548" i="16"/>
  <c r="L2548" i="16"/>
  <c r="F2592" i="16"/>
  <c r="L2592" i="16"/>
  <c r="L2600" i="16"/>
  <c r="F2600" i="16"/>
  <c r="L2680" i="16"/>
  <c r="F2680" i="16"/>
  <c r="L2688" i="16"/>
  <c r="F2688" i="16"/>
  <c r="L2700" i="16"/>
  <c r="F2700" i="16"/>
  <c r="L2704" i="16"/>
  <c r="F2704" i="16"/>
  <c r="F2708" i="16"/>
  <c r="L2708" i="16"/>
  <c r="F2712" i="16"/>
  <c r="L2712" i="16"/>
  <c r="L2716" i="16"/>
  <c r="F2716" i="16"/>
  <c r="L2728" i="16"/>
  <c r="F2728" i="16"/>
  <c r="L2732" i="16"/>
  <c r="F2732" i="16"/>
  <c r="F2736" i="16"/>
  <c r="L2736" i="16"/>
  <c r="L2740" i="16"/>
  <c r="F2740" i="16"/>
  <c r="F2752" i="16"/>
  <c r="L2752" i="16"/>
  <c r="F2756" i="16"/>
  <c r="L2756" i="16"/>
  <c r="L2760" i="16"/>
  <c r="F2760" i="16"/>
  <c r="F2764" i="16"/>
  <c r="L2764" i="16"/>
  <c r="L2772" i="16"/>
  <c r="F2772" i="16"/>
  <c r="F2780" i="16"/>
  <c r="L2780" i="16"/>
  <c r="C2780" i="16"/>
  <c r="J2780" i="16" s="1"/>
  <c r="F2784" i="16"/>
  <c r="L2784" i="16"/>
  <c r="F2788" i="16"/>
  <c r="L2788" i="16"/>
  <c r="F2792" i="16"/>
  <c r="L2792" i="16"/>
  <c r="L2796" i="16"/>
  <c r="F2796" i="16"/>
  <c r="L2800" i="16"/>
  <c r="F2800" i="16"/>
  <c r="L2804" i="16"/>
  <c r="F2804" i="16"/>
  <c r="F2808" i="16"/>
  <c r="L2808" i="16"/>
  <c r="F2812" i="16"/>
  <c r="L2812" i="16"/>
  <c r="L2820" i="16"/>
  <c r="F2820" i="16"/>
  <c r="L2824" i="16"/>
  <c r="F2824" i="16"/>
  <c r="F2828" i="16"/>
  <c r="L2828" i="16"/>
  <c r="F2836" i="16"/>
  <c r="L2836" i="16"/>
  <c r="L2840" i="16"/>
  <c r="F2840" i="16"/>
  <c r="L2844" i="16"/>
  <c r="F2844" i="16"/>
  <c r="L2848" i="16"/>
  <c r="F2848" i="16"/>
  <c r="L2852" i="16"/>
  <c r="F2852" i="16"/>
  <c r="F2856" i="16"/>
  <c r="L2856" i="16"/>
  <c r="L2868" i="16"/>
  <c r="F2868" i="16"/>
  <c r="L2872" i="16"/>
  <c r="F2872" i="16"/>
  <c r="F2876" i="16"/>
  <c r="L2876" i="16"/>
  <c r="L2880" i="16"/>
  <c r="C2880" i="16"/>
  <c r="J2880" i="16" s="1"/>
  <c r="F2880" i="16"/>
  <c r="L2888" i="16"/>
  <c r="F2888" i="16"/>
  <c r="F2892" i="16"/>
  <c r="L2892" i="16"/>
  <c r="L2896" i="16"/>
  <c r="F2896" i="16"/>
  <c r="F2900" i="16"/>
  <c r="L2900" i="16"/>
  <c r="F2904" i="16"/>
  <c r="L2904" i="16"/>
  <c r="F2908" i="16"/>
  <c r="L2908" i="16"/>
  <c r="L2912" i="16"/>
  <c r="F2912" i="16"/>
  <c r="F2916" i="16"/>
  <c r="L2916" i="16"/>
  <c r="L2920" i="16"/>
  <c r="F2920" i="16"/>
  <c r="F2924" i="16"/>
  <c r="L2924" i="16"/>
  <c r="F2928" i="16"/>
  <c r="L2928" i="16"/>
  <c r="L2936" i="16"/>
  <c r="F2936" i="16"/>
  <c r="F2940" i="16"/>
  <c r="L2940" i="16"/>
  <c r="L2944" i="16"/>
  <c r="F2944" i="16"/>
  <c r="L2952" i="16"/>
  <c r="F2952" i="16"/>
  <c r="L2956" i="16"/>
  <c r="F2956" i="16"/>
  <c r="L2964" i="16"/>
  <c r="F2964" i="16"/>
  <c r="F2972" i="16"/>
  <c r="L2972" i="16"/>
  <c r="F2976" i="16"/>
  <c r="L2976" i="16"/>
  <c r="L2984" i="16"/>
  <c r="F2984" i="16"/>
  <c r="L2988" i="16"/>
  <c r="F2988" i="16"/>
  <c r="F3000" i="16"/>
  <c r="L3000" i="16"/>
  <c r="L3004" i="16"/>
  <c r="F3004" i="16"/>
  <c r="F1849" i="16"/>
  <c r="L1849" i="16"/>
  <c r="L1853" i="16"/>
  <c r="F1853" i="16"/>
  <c r="F1865" i="16"/>
  <c r="L1865" i="16"/>
  <c r="L1833" i="16"/>
  <c r="C1833" i="16"/>
  <c r="J1833" i="16" s="1"/>
  <c r="F1821" i="16"/>
  <c r="L1821" i="16"/>
  <c r="C2568" i="16"/>
  <c r="J2568" i="16" s="1"/>
  <c r="C305" i="16"/>
  <c r="J305" i="16" s="1"/>
  <c r="C783" i="16"/>
  <c r="J783" i="16" s="1"/>
  <c r="C449" i="16"/>
  <c r="J449" i="16" s="1"/>
  <c r="C1587" i="16"/>
  <c r="J1587" i="16" s="1"/>
  <c r="C1893" i="16"/>
  <c r="J1893" i="16" s="1"/>
  <c r="C2320" i="16"/>
  <c r="J2320" i="16" s="1"/>
  <c r="C2536" i="16"/>
  <c r="J2536" i="16" s="1"/>
  <c r="C1067" i="16"/>
  <c r="J1067" i="16" s="1"/>
  <c r="F2000" i="16"/>
  <c r="F2960" i="16"/>
  <c r="F2932" i="16"/>
  <c r="F2004" i="16"/>
  <c r="F1543" i="16"/>
  <c r="L2816" i="16"/>
  <c r="L2544" i="16"/>
  <c r="C516" i="16"/>
  <c r="J516" i="16" s="1"/>
  <c r="C2000" i="16"/>
  <c r="J2000" i="16" s="1"/>
  <c r="C1711" i="16"/>
  <c r="J1711" i="16" s="1"/>
  <c r="F2024" i="16"/>
  <c r="C1988" i="16"/>
  <c r="J1988" i="16" s="1"/>
  <c r="F2604" i="16"/>
  <c r="L1949" i="16"/>
  <c r="C2472" i="16"/>
  <c r="J2472" i="16" s="1"/>
  <c r="F1719" i="16"/>
  <c r="L2228" i="16"/>
  <c r="C1803" i="16"/>
  <c r="J1803" i="16" s="1"/>
  <c r="F2504" i="16"/>
  <c r="F2748" i="16"/>
  <c r="L1996" i="16"/>
  <c r="L1730" i="16"/>
  <c r="C1663" i="16"/>
  <c r="J1663" i="16" s="1"/>
  <c r="C2532" i="16"/>
  <c r="J2532" i="16" s="1"/>
  <c r="F1825" i="16"/>
  <c r="F1857" i="16"/>
  <c r="L2572" i="16"/>
  <c r="F2832" i="16"/>
  <c r="F2072" i="16"/>
  <c r="L1515" i="16"/>
  <c r="F2948" i="16"/>
  <c r="F2044" i="16"/>
  <c r="F1523" i="16"/>
  <c r="F1563" i="16"/>
  <c r="C301" i="16"/>
  <c r="J301" i="16" s="1"/>
  <c r="C1447" i="16"/>
  <c r="J1447" i="16" s="1"/>
  <c r="C1730" i="16"/>
  <c r="J1730" i="16" s="1"/>
  <c r="C1949" i="16"/>
  <c r="J1949" i="16" s="1"/>
  <c r="C2660" i="16"/>
  <c r="J2660" i="16" s="1"/>
  <c r="F2480" i="16"/>
  <c r="F1734" i="16"/>
  <c r="F1803" i="16"/>
  <c r="F2668" i="16"/>
  <c r="F1811" i="16"/>
  <c r="C2764" i="16"/>
  <c r="J2764" i="16" s="1"/>
  <c r="L1837" i="16"/>
  <c r="F2980" i="16"/>
  <c r="L2568" i="16"/>
  <c r="F2768" i="16"/>
  <c r="F2116" i="16"/>
  <c r="C2952" i="16"/>
  <c r="J2952" i="16" s="1"/>
  <c r="F2208" i="16"/>
  <c r="L2132" i="16"/>
  <c r="F2968" i="16"/>
  <c r="F1459" i="16"/>
  <c r="L2720" i="16"/>
  <c r="C19" i="16"/>
  <c r="J19" i="16" s="1"/>
  <c r="C2936" i="16"/>
  <c r="J2936" i="16" s="1"/>
  <c r="C1059" i="16"/>
  <c r="J1059" i="16" s="1"/>
  <c r="C2100" i="16"/>
  <c r="J2100" i="16" s="1"/>
  <c r="C2996" i="16"/>
  <c r="J2996" i="16" s="1"/>
  <c r="C951" i="16"/>
  <c r="J951" i="16" s="1"/>
  <c r="C290" i="16"/>
  <c r="J290" i="16" s="1"/>
  <c r="C2208" i="16"/>
  <c r="J2208" i="16" s="1"/>
  <c r="C433" i="16"/>
  <c r="J433" i="16" s="1"/>
  <c r="C71" i="16"/>
  <c r="J71" i="16" s="1"/>
  <c r="C735" i="16"/>
  <c r="J735" i="16" s="1"/>
  <c r="C1271" i="16"/>
  <c r="J1271" i="16" s="1"/>
  <c r="C719" i="16"/>
  <c r="J719" i="16" s="1"/>
  <c r="C2932" i="16"/>
  <c r="J2932" i="16" s="1"/>
  <c r="C2516" i="16"/>
  <c r="J2516" i="16" s="1"/>
  <c r="C2584" i="16"/>
  <c r="J2584" i="16" s="1"/>
  <c r="C242" i="16"/>
  <c r="J242" i="16" s="1"/>
  <c r="C715" i="16"/>
  <c r="J715" i="16" s="1"/>
  <c r="C1865" i="16"/>
  <c r="J1865" i="16" s="1"/>
  <c r="C2904" i="16"/>
  <c r="J2904" i="16" s="1"/>
  <c r="C258" i="16"/>
  <c r="J258" i="16" s="1"/>
  <c r="C2404" i="16"/>
  <c r="J2404" i="16" s="1"/>
  <c r="C827" i="16"/>
  <c r="J827" i="16" s="1"/>
  <c r="C1969" i="16"/>
  <c r="J1969" i="16" s="1"/>
  <c r="C2228" i="16"/>
  <c r="J2228" i="16" s="1"/>
  <c r="C911" i="16"/>
  <c r="J911" i="16" s="1"/>
  <c r="C313" i="16"/>
  <c r="J313" i="16" s="1"/>
  <c r="C146" i="16"/>
  <c r="J146" i="16" s="1"/>
  <c r="C2292" i="16"/>
  <c r="J2292" i="16" s="1"/>
  <c r="C731" i="16"/>
  <c r="J731" i="16" s="1"/>
  <c r="C635" i="16"/>
  <c r="J635" i="16" s="1"/>
  <c r="C2160" i="16"/>
  <c r="J2160" i="16" s="1"/>
  <c r="C2304" i="16"/>
  <c r="J2304" i="16" s="1"/>
  <c r="C2564" i="16"/>
  <c r="J2564" i="16" s="1"/>
  <c r="C1319" i="16"/>
  <c r="J1319" i="16" s="1"/>
  <c r="C377" i="16"/>
  <c r="J377" i="16" s="1"/>
  <c r="C1889" i="16"/>
  <c r="J1889" i="16" s="1"/>
  <c r="C2036" i="16"/>
  <c r="J2036" i="16" s="1"/>
  <c r="C2220" i="16"/>
  <c r="J2220" i="16" s="1"/>
  <c r="C2412" i="16"/>
  <c r="J2412" i="16" s="1"/>
  <c r="C1183" i="16"/>
  <c r="J1183" i="16" s="1"/>
  <c r="C1267" i="16"/>
  <c r="J1267" i="16" s="1"/>
  <c r="C767" i="16"/>
  <c r="J767" i="16" s="1"/>
  <c r="C2572" i="16"/>
  <c r="J2572" i="16" s="1"/>
  <c r="C2224" i="16"/>
  <c r="J2224" i="16" s="1"/>
  <c r="C111" i="16"/>
  <c r="J111" i="16" s="1"/>
  <c r="C791" i="16"/>
  <c r="J791" i="16" s="1"/>
  <c r="C1367" i="16"/>
  <c r="J1367" i="16" s="1"/>
  <c r="C1703" i="16"/>
  <c r="J1703" i="16" s="1"/>
  <c r="C1635" i="16"/>
  <c r="J1635" i="16" s="1"/>
  <c r="C839" i="16"/>
  <c r="J839" i="16" s="1"/>
  <c r="C1167" i="16"/>
  <c r="J1167" i="16" s="1"/>
  <c r="C1603" i="16"/>
  <c r="J1603" i="16" s="1"/>
  <c r="C999" i="16"/>
  <c r="J999" i="16" s="1"/>
  <c r="C1391" i="16"/>
  <c r="J1391" i="16" s="1"/>
  <c r="C891" i="16"/>
  <c r="J891" i="16" s="1"/>
  <c r="C1683" i="16"/>
  <c r="J1683" i="16" s="1"/>
  <c r="C2896" i="16"/>
  <c r="J2896" i="16" s="1"/>
  <c r="C2696" i="16"/>
  <c r="J2696" i="16" s="1"/>
  <c r="C2808" i="16"/>
  <c r="J2808" i="16" s="1"/>
  <c r="C413" i="16"/>
  <c r="J413" i="16" s="1"/>
  <c r="C2132" i="16"/>
  <c r="J2132" i="16" s="1"/>
  <c r="C2504" i="16"/>
  <c r="J2504" i="16" s="1"/>
  <c r="C771" i="16"/>
  <c r="J771" i="16" s="1"/>
  <c r="C1175" i="16"/>
  <c r="J1175" i="16" s="1"/>
  <c r="C1187" i="16"/>
  <c r="J1187" i="16" s="1"/>
  <c r="C1323" i="16"/>
  <c r="J1323" i="16" s="1"/>
  <c r="C1599" i="16"/>
  <c r="J1599" i="16" s="1"/>
  <c r="C2916" i="16"/>
  <c r="J2916" i="16" s="1"/>
  <c r="C2116" i="16"/>
  <c r="J2116" i="16" s="1"/>
  <c r="C2596" i="16"/>
  <c r="J2596" i="16" s="1"/>
  <c r="C2524" i="16"/>
  <c r="J2524" i="16" s="1"/>
  <c r="C2332" i="16"/>
  <c r="J2332" i="16" s="1"/>
  <c r="C130" i="16"/>
  <c r="J130" i="16" s="1"/>
  <c r="C987" i="16"/>
  <c r="J987" i="16" s="1"/>
  <c r="C2740" i="16"/>
  <c r="J2740" i="16" s="1"/>
  <c r="C1861" i="16"/>
  <c r="J1861" i="16" s="1"/>
  <c r="C1039" i="16"/>
  <c r="J1039" i="16" s="1"/>
  <c r="C198" i="16"/>
  <c r="J198" i="16" s="1"/>
  <c r="C2860" i="16"/>
  <c r="J2860" i="16" s="1"/>
  <c r="C1897" i="16"/>
  <c r="J1897" i="16" s="1"/>
  <c r="C401" i="16"/>
  <c r="J401" i="16" s="1"/>
  <c r="C2064" i="16"/>
  <c r="J2064" i="16" s="1"/>
  <c r="C1387" i="16"/>
  <c r="J1387" i="16" s="1"/>
  <c r="C266" i="16"/>
  <c r="J266" i="16" s="1"/>
  <c r="C409" i="16"/>
  <c r="J409" i="16" s="1"/>
  <c r="C1869" i="16"/>
  <c r="J1869" i="16" s="1"/>
  <c r="C341" i="16"/>
  <c r="J341" i="16" s="1"/>
  <c r="C1984" i="16"/>
  <c r="J1984" i="16" s="1"/>
  <c r="C2428" i="16"/>
  <c r="J2428" i="16" s="1"/>
  <c r="C1351" i="16"/>
  <c r="J1351" i="16" s="1"/>
  <c r="C1829" i="16"/>
  <c r="J1829" i="16" s="1"/>
  <c r="C206" i="16"/>
  <c r="J206" i="16" s="1"/>
  <c r="C1818" i="16"/>
  <c r="J1818" i="16" s="1"/>
  <c r="C1917" i="16"/>
  <c r="J1917" i="16" s="1"/>
  <c r="C2016" i="16"/>
  <c r="J2016" i="16" s="1"/>
  <c r="C2396" i="16"/>
  <c r="J2396" i="16" s="1"/>
  <c r="C1095" i="16"/>
  <c r="J1095" i="16" s="1"/>
  <c r="C1299" i="16"/>
  <c r="J1299" i="16" s="1"/>
  <c r="C779" i="16"/>
  <c r="J779" i="16" s="1"/>
  <c r="C2184" i="16"/>
  <c r="J2184" i="16" s="1"/>
  <c r="C2340" i="16"/>
  <c r="J2340" i="16" s="1"/>
  <c r="C939" i="16"/>
  <c r="J939" i="16" s="1"/>
  <c r="C895" i="16"/>
  <c r="J895" i="16" s="1"/>
  <c r="C461" i="16"/>
  <c r="J461" i="16" s="1"/>
  <c r="C1937" i="16"/>
  <c r="J1937" i="16" s="1"/>
  <c r="C2152" i="16"/>
  <c r="J2152" i="16" s="1"/>
  <c r="C2288" i="16"/>
  <c r="J2288" i="16" s="1"/>
  <c r="C1675" i="16"/>
  <c r="J1675" i="16" s="1"/>
  <c r="C1295" i="16"/>
  <c r="J1295" i="16" s="1"/>
  <c r="C1327" i="16"/>
  <c r="J1327" i="16" s="1"/>
  <c r="C1291" i="16"/>
  <c r="J1291" i="16" s="1"/>
  <c r="C2796" i="16"/>
  <c r="J2796" i="16" s="1"/>
  <c r="C2416" i="16"/>
  <c r="J2416" i="16" s="1"/>
  <c r="C2724" i="16"/>
  <c r="J2724" i="16" s="1"/>
  <c r="C1651" i="16"/>
  <c r="J1651" i="16" s="1"/>
  <c r="C1047" i="16"/>
  <c r="J1047" i="16" s="1"/>
  <c r="C1399" i="16"/>
  <c r="J1399" i="16" s="1"/>
  <c r="C931" i="16"/>
  <c r="J931" i="16" s="1"/>
  <c r="C2028" i="16"/>
  <c r="J2028" i="16" s="1"/>
  <c r="C603" i="16"/>
  <c r="J603" i="16" s="1"/>
  <c r="C2600" i="16"/>
  <c r="J2600" i="16" s="1"/>
  <c r="C2588" i="16"/>
  <c r="J2588" i="16" s="1"/>
  <c r="C1207" i="16"/>
  <c r="J1207" i="16" s="1"/>
  <c r="C1235" i="16"/>
  <c r="J1235" i="16" s="1"/>
  <c r="C2240" i="16"/>
  <c r="J2240" i="16" s="1"/>
  <c r="C1595" i="16"/>
  <c r="J1595" i="16" s="1"/>
  <c r="C2576" i="16"/>
  <c r="J2576" i="16" s="1"/>
  <c r="C2788" i="16"/>
  <c r="J2788" i="16" s="1"/>
  <c r="C1191" i="16"/>
  <c r="J1191" i="16" s="1"/>
  <c r="C695" i="16"/>
  <c r="J695" i="16" s="1"/>
  <c r="C763" i="16"/>
  <c r="J763" i="16" s="1"/>
  <c r="C1315" i="16"/>
  <c r="J1315" i="16" s="1"/>
  <c r="C1795" i="16"/>
  <c r="J1795" i="16" s="1"/>
  <c r="C1965" i="16"/>
  <c r="J1965" i="16" s="1"/>
  <c r="C2080" i="16"/>
  <c r="J2080" i="16" s="1"/>
  <c r="C2300" i="16"/>
  <c r="J2300" i="16" s="1"/>
  <c r="C2488" i="16"/>
  <c r="J2488" i="16" s="1"/>
  <c r="C393" i="16"/>
  <c r="J393" i="16" s="1"/>
  <c r="C2276" i="16"/>
  <c r="J2276" i="16" s="1"/>
  <c r="C381" i="16"/>
  <c r="J381" i="16" s="1"/>
  <c r="C1953" i="16"/>
  <c r="J1953" i="16" s="1"/>
  <c r="C2072" i="16"/>
  <c r="J2072" i="16" s="1"/>
  <c r="C979" i="16"/>
  <c r="J979" i="16" s="1"/>
  <c r="C2616" i="16"/>
  <c r="J2616" i="16" s="1"/>
  <c r="C429" i="16"/>
  <c r="J429" i="16" s="1"/>
  <c r="C1043" i="16"/>
  <c r="J1043" i="16" s="1"/>
  <c r="C349" i="16"/>
  <c r="J349" i="16" s="1"/>
  <c r="C1631" i="16"/>
  <c r="J1631" i="16" s="1"/>
  <c r="C2772" i="16"/>
  <c r="J2772" i="16" s="1"/>
  <c r="C1825" i="16"/>
  <c r="J1825" i="16" s="1"/>
  <c r="C2856" i="16"/>
  <c r="J2856" i="16" s="1"/>
  <c r="C210" i="16"/>
  <c r="J210" i="16" s="1"/>
  <c r="C2188" i="16"/>
  <c r="J2188" i="16" s="1"/>
  <c r="C2892" i="16"/>
  <c r="J2892" i="16" s="1"/>
  <c r="C2720" i="16"/>
  <c r="J2720" i="16" s="1"/>
  <c r="C2988" i="16"/>
  <c r="J2988" i="16" s="1"/>
  <c r="C2248" i="16"/>
  <c r="J2248" i="16" s="1"/>
  <c r="C1957" i="16"/>
  <c r="J1957" i="16" s="1"/>
  <c r="C373" i="16"/>
  <c r="J373" i="16" s="1"/>
  <c r="C2040" i="16"/>
  <c r="J2040" i="16" s="1"/>
  <c r="C2628" i="16"/>
  <c r="J2628" i="16" s="1"/>
  <c r="C1451" i="16"/>
  <c r="J1451" i="16" s="1"/>
  <c r="C663" i="16"/>
  <c r="J663" i="16" s="1"/>
  <c r="C1941" i="16"/>
  <c r="J1941" i="16" s="1"/>
  <c r="C357" i="16"/>
  <c r="J357" i="16" s="1"/>
  <c r="C2156" i="16"/>
  <c r="J2156" i="16" s="1"/>
  <c r="C2556" i="16"/>
  <c r="J2556" i="16" s="1"/>
  <c r="C1307" i="16"/>
  <c r="J1307" i="16" s="1"/>
  <c r="C1607" i="16"/>
  <c r="J1607" i="16" s="1"/>
  <c r="C2020" i="16"/>
  <c r="J2020" i="16" s="1"/>
  <c r="C2400" i="16"/>
  <c r="J2400" i="16" s="1"/>
  <c r="C2944" i="16"/>
  <c r="J2944" i="16" s="1"/>
  <c r="C1139" i="16"/>
  <c r="J1139" i="16" s="1"/>
  <c r="C1695" i="16"/>
  <c r="J1695" i="16" s="1"/>
  <c r="C1909" i="16"/>
  <c r="J1909" i="16" s="1"/>
  <c r="C1980" i="16"/>
  <c r="J1980" i="16" s="1"/>
  <c r="C2168" i="16"/>
  <c r="J2168" i="16" s="1"/>
  <c r="C2328" i="16"/>
  <c r="J2328" i="16" s="1"/>
  <c r="C2604" i="16"/>
  <c r="J2604" i="16" s="1"/>
  <c r="C847" i="16"/>
  <c r="J847" i="16" s="1"/>
  <c r="C1611" i="16"/>
  <c r="J1611" i="16" s="1"/>
  <c r="C1243" i="16"/>
  <c r="J1243" i="16" s="1"/>
  <c r="C2448" i="16"/>
  <c r="J2448" i="16" s="1"/>
  <c r="C2864" i="16"/>
  <c r="J2864" i="16" s="1"/>
  <c r="C1811" i="16"/>
  <c r="J1811" i="16" s="1"/>
  <c r="C2544" i="16"/>
  <c r="J2544" i="16" s="1"/>
  <c r="C1099" i="16"/>
  <c r="J1099" i="16" s="1"/>
  <c r="C1507" i="16"/>
  <c r="J1507" i="16" s="1"/>
  <c r="C1419" i="16"/>
  <c r="J1419" i="16" s="1"/>
  <c r="C1495" i="16"/>
  <c r="J1495" i="16" s="1"/>
  <c r="C659" i="16"/>
  <c r="J659" i="16" s="1"/>
  <c r="C2700" i="16"/>
  <c r="J2700" i="16" s="1"/>
  <c r="C1263" i="16"/>
  <c r="J1263" i="16" s="1"/>
  <c r="C647" i="16"/>
  <c r="J647" i="16" s="1"/>
  <c r="C1355" i="16"/>
  <c r="J1355" i="16" s="1"/>
  <c r="C1303" i="16"/>
  <c r="J1303" i="16" s="1"/>
  <c r="C703" i="16"/>
  <c r="J703" i="16" s="1"/>
  <c r="C2032" i="16"/>
  <c r="J2032" i="16" s="1"/>
  <c r="C2804" i="16"/>
  <c r="J2804" i="16" s="1"/>
  <c r="C2900" i="16"/>
  <c r="J2900" i="16" s="1"/>
  <c r="C2848" i="16"/>
  <c r="J2848" i="16" s="1"/>
  <c r="C309" i="16"/>
  <c r="J309" i="16" s="1"/>
  <c r="C1873" i="16"/>
  <c r="J1873" i="16" s="1"/>
  <c r="C743" i="16"/>
  <c r="J743" i="16" s="1"/>
  <c r="C583" i="16"/>
  <c r="J583" i="16" s="1"/>
  <c r="C655" i="16"/>
  <c r="J655" i="16" s="1"/>
  <c r="C2356" i="16"/>
  <c r="J2356" i="16" s="1"/>
  <c r="C2424" i="16"/>
  <c r="J2424" i="16" s="1"/>
  <c r="C2520" i="16"/>
  <c r="J2520" i="16" s="1"/>
  <c r="C2656" i="16"/>
  <c r="J2656" i="16" s="1"/>
  <c r="C1119" i="16"/>
  <c r="J1119" i="16" s="1"/>
  <c r="C1079" i="16"/>
  <c r="J1079" i="16" s="1"/>
  <c r="C2800" i="16"/>
  <c r="J2800" i="16" s="1"/>
  <c r="C11" i="16"/>
  <c r="J11" i="16" s="1"/>
  <c r="C2096" i="16"/>
  <c r="J2096" i="16" s="1"/>
  <c r="C2768" i="16"/>
  <c r="J2768" i="16" s="1"/>
  <c r="I34" i="17"/>
  <c r="I36" i="17"/>
  <c r="E10" i="27" s="1"/>
  <c r="I35" i="17"/>
  <c r="E9" i="27" s="1"/>
  <c r="G34" i="17"/>
  <c r="H33" i="17"/>
  <c r="H37" i="17"/>
  <c r="I32" i="17"/>
  <c r="E6" i="27"/>
  <c r="H36" i="17"/>
  <c r="G36" i="17"/>
  <c r="I33" i="17"/>
  <c r="E7" i="27"/>
  <c r="I31" i="17"/>
  <c r="E5" i="27"/>
  <c r="H35" i="17"/>
  <c r="G37" i="17"/>
  <c r="G31" i="17"/>
  <c r="I37" i="17"/>
  <c r="E11" i="27" s="1"/>
  <c r="G35" i="17"/>
  <c r="K35" i="17" s="1"/>
  <c r="E9" i="1" s="1"/>
  <c r="O28" i="15" s="1"/>
  <c r="H34" i="17"/>
  <c r="H31" i="17"/>
  <c r="G32" i="17"/>
  <c r="J32" i="17" s="1"/>
  <c r="H32" i="17"/>
  <c r="G33" i="17"/>
  <c r="F95" i="16"/>
  <c r="L95" i="16"/>
  <c r="F202" i="16"/>
  <c r="L202" i="16"/>
  <c r="F230" i="16"/>
  <c r="L230" i="16"/>
  <c r="F234" i="16"/>
  <c r="L234" i="16"/>
  <c r="C246" i="16"/>
  <c r="J246" i="16" s="1"/>
  <c r="F246" i="16"/>
  <c r="F282" i="16"/>
  <c r="L282" i="16"/>
  <c r="F309" i="16"/>
  <c r="L309" i="16"/>
  <c r="F345" i="16"/>
  <c r="L345" i="16"/>
  <c r="F429" i="16"/>
  <c r="L429" i="16"/>
  <c r="F492" i="16"/>
  <c r="L492" i="16"/>
  <c r="L583" i="16"/>
  <c r="F583" i="16"/>
  <c r="L659" i="16"/>
  <c r="F659" i="16"/>
  <c r="F739" i="16"/>
  <c r="L739" i="16"/>
  <c r="F795" i="16"/>
  <c r="L795" i="16"/>
  <c r="L871" i="16"/>
  <c r="F871" i="16"/>
  <c r="F879" i="16"/>
  <c r="L879" i="16"/>
  <c r="L883" i="16"/>
  <c r="F883" i="16"/>
  <c r="F899" i="16"/>
  <c r="L899" i="16"/>
  <c r="L907" i="16"/>
  <c r="F907" i="16"/>
  <c r="F915" i="16"/>
  <c r="L915" i="16"/>
  <c r="F947" i="16"/>
  <c r="L947" i="16"/>
  <c r="F1043" i="16"/>
  <c r="L1043" i="16"/>
  <c r="F1091" i="16"/>
  <c r="L1091" i="16"/>
  <c r="L1211" i="16"/>
  <c r="F1211" i="16"/>
  <c r="L1219" i="16"/>
  <c r="F1219" i="16"/>
  <c r="L1339" i="16"/>
  <c r="F1339" i="16"/>
  <c r="F1411" i="16"/>
  <c r="L1411" i="16"/>
  <c r="F1499" i="16"/>
  <c r="L1499" i="16"/>
  <c r="F1889" i="16"/>
  <c r="L1889" i="16"/>
  <c r="L1941" i="16"/>
  <c r="F1941" i="16"/>
  <c r="F1965" i="16"/>
  <c r="L1965" i="16"/>
  <c r="L2032" i="16"/>
  <c r="F2032" i="16"/>
  <c r="L2068" i="16"/>
  <c r="F2068" i="16"/>
  <c r="L2084" i="16"/>
  <c r="F2084" i="16"/>
  <c r="L2372" i="16"/>
  <c r="F2372" i="16"/>
  <c r="L2620" i="16"/>
  <c r="F2620" i="16"/>
  <c r="F2676" i="16"/>
  <c r="L2676" i="16"/>
  <c r="F2684" i="16"/>
  <c r="L2684" i="16"/>
  <c r="F1841" i="16"/>
  <c r="L1841" i="16"/>
  <c r="L1829" i="16"/>
  <c r="F1829" i="16"/>
  <c r="L1818" i="16"/>
  <c r="F1818" i="16"/>
  <c r="L52" i="16"/>
  <c r="F52" i="16"/>
  <c r="L342" i="16"/>
  <c r="F342" i="16"/>
  <c r="F390" i="16"/>
  <c r="L390" i="16"/>
  <c r="F406" i="16"/>
  <c r="L406" i="16"/>
  <c r="L532" i="16"/>
  <c r="F532" i="16"/>
  <c r="F564" i="16"/>
  <c r="L564" i="16"/>
  <c r="L588" i="16"/>
  <c r="F588" i="16"/>
  <c r="F648" i="16"/>
  <c r="L648" i="16"/>
  <c r="F744" i="16"/>
  <c r="L744" i="16"/>
  <c r="F760" i="16"/>
  <c r="L760" i="16"/>
  <c r="F800" i="16"/>
  <c r="L800" i="16"/>
  <c r="L804" i="16"/>
  <c r="F804" i="16"/>
  <c r="L844" i="16"/>
  <c r="F844" i="16"/>
  <c r="L952" i="16"/>
  <c r="F952" i="16"/>
  <c r="L980" i="16"/>
  <c r="F980" i="16"/>
  <c r="L996" i="16"/>
  <c r="F996" i="16"/>
  <c r="F1208" i="16"/>
  <c r="L1208" i="16"/>
  <c r="L1236" i="16"/>
  <c r="F1236" i="16"/>
  <c r="F1480" i="16"/>
  <c r="L1480" i="16"/>
  <c r="L1484" i="16"/>
  <c r="F1484" i="16"/>
  <c r="L1512" i="16"/>
  <c r="F1512" i="16"/>
  <c r="F1516" i="16"/>
  <c r="L1516" i="16"/>
  <c r="F575" i="16"/>
  <c r="C421" i="16"/>
  <c r="J421" i="16" s="1"/>
  <c r="L755" i="16"/>
  <c r="F671" i="16"/>
  <c r="L599" i="16"/>
  <c r="L1063" i="16"/>
  <c r="L931" i="16"/>
  <c r="F305" i="16"/>
  <c r="F1047" i="16"/>
  <c r="L1079" i="16"/>
  <c r="C935" i="16"/>
  <c r="J935" i="16" s="1"/>
  <c r="L1379" i="16"/>
  <c r="C563" i="16"/>
  <c r="J563" i="16" s="1"/>
  <c r="C218" i="16"/>
  <c r="J218" i="16" s="1"/>
  <c r="C226" i="16"/>
  <c r="J226" i="16" s="1"/>
  <c r="F111" i="16"/>
  <c r="L166" i="16"/>
  <c r="F1327" i="16"/>
  <c r="L787" i="16"/>
  <c r="L743" i="16"/>
  <c r="L1635" i="16"/>
  <c r="L496" i="16"/>
  <c r="L461" i="16"/>
  <c r="L445" i="16"/>
  <c r="L130" i="16"/>
  <c r="F1937" i="16"/>
  <c r="F1787" i="16"/>
  <c r="L1363" i="16"/>
  <c r="F811" i="16"/>
  <c r="F579" i="16"/>
  <c r="F31" i="16"/>
  <c r="F79" i="16"/>
  <c r="F2028" i="16"/>
  <c r="C1135" i="16"/>
  <c r="J1135" i="16" s="1"/>
  <c r="F2020" i="16"/>
  <c r="L1195" i="16"/>
  <c r="F951" i="16"/>
  <c r="L246" i="16"/>
  <c r="F2292" i="16"/>
  <c r="F1347" i="16"/>
  <c r="C764" i="16"/>
  <c r="J764" i="16" s="1"/>
  <c r="C700" i="16"/>
  <c r="J700" i="16" s="1"/>
  <c r="C2181" i="16"/>
  <c r="J2181" i="16" s="1"/>
  <c r="C2869" i="16"/>
  <c r="J2869" i="16" s="1"/>
  <c r="L2541" i="16"/>
  <c r="L2261" i="16"/>
  <c r="F2381" i="16"/>
  <c r="L1652" i="16"/>
  <c r="F1668" i="16"/>
  <c r="L2313" i="16"/>
  <c r="L2613" i="16"/>
  <c r="F1612" i="16"/>
  <c r="F2105" i="16"/>
  <c r="L2017" i="16"/>
  <c r="C1791" i="16"/>
  <c r="J1791" i="16" s="1"/>
  <c r="C2933" i="16"/>
  <c r="J2933" i="16" s="1"/>
  <c r="C2833" i="16"/>
  <c r="J2833" i="16" s="1"/>
  <c r="C848" i="16"/>
  <c r="J848" i="16" s="1"/>
  <c r="C904" i="16"/>
  <c r="J904" i="16" s="1"/>
  <c r="C2381" i="16"/>
  <c r="J2381" i="16" s="1"/>
  <c r="C2056" i="16"/>
  <c r="J2056" i="16" s="1"/>
  <c r="C2384" i="16"/>
  <c r="J2384" i="16" s="1"/>
  <c r="C2757" i="16"/>
  <c r="J2757" i="16" s="1"/>
  <c r="C600" i="16"/>
  <c r="J600" i="16" s="1"/>
  <c r="C884" i="16"/>
  <c r="J884" i="16" s="1"/>
  <c r="C1527" i="16"/>
  <c r="J1527" i="16" s="1"/>
  <c r="C1335" i="16"/>
  <c r="J1335" i="16" s="1"/>
  <c r="C584" i="16"/>
  <c r="J584" i="16" s="1"/>
  <c r="C691" i="16"/>
  <c r="J691" i="16" s="1"/>
  <c r="L2525" i="16"/>
  <c r="L2537" i="16"/>
  <c r="L2237" i="16"/>
  <c r="L2353" i="16"/>
  <c r="F51" i="16"/>
  <c r="F43" i="16"/>
  <c r="F349" i="16"/>
  <c r="C1311" i="16"/>
  <c r="J1311" i="16" s="1"/>
  <c r="C639" i="16"/>
  <c r="J639" i="16" s="1"/>
  <c r="C190" i="16"/>
  <c r="J190" i="16" s="1"/>
  <c r="C250" i="16"/>
  <c r="J250" i="16" s="1"/>
  <c r="C154" i="16"/>
  <c r="J154" i="16" s="1"/>
  <c r="C115" i="16"/>
  <c r="J115" i="16" s="1"/>
  <c r="C317" i="16"/>
  <c r="J317" i="16" s="1"/>
  <c r="C194" i="16"/>
  <c r="J194" i="16" s="1"/>
  <c r="C555" i="16"/>
  <c r="J555" i="16" s="1"/>
  <c r="C2052" i="16"/>
  <c r="J2052" i="16" s="1"/>
  <c r="C492" i="16"/>
  <c r="J492" i="16" s="1"/>
  <c r="C2676" i="16"/>
  <c r="J2676" i="16" s="1"/>
  <c r="C202" i="16"/>
  <c r="J202" i="16" s="1"/>
  <c r="L71" i="16"/>
  <c r="F190" i="16"/>
  <c r="L286" i="16"/>
  <c r="F115" i="16"/>
  <c r="L15" i="16"/>
  <c r="L1095" i="16"/>
  <c r="C1579" i="16"/>
  <c r="J1579" i="16" s="1"/>
  <c r="C1583" i="16"/>
  <c r="J1583" i="16" s="1"/>
  <c r="C1766" i="16"/>
  <c r="J1766" i="16" s="1"/>
  <c r="C1719" i="16"/>
  <c r="J1719" i="16" s="1"/>
  <c r="C1758" i="16"/>
  <c r="J1758" i="16" s="1"/>
  <c r="C591" i="16"/>
  <c r="J591" i="16" s="1"/>
  <c r="F779" i="16"/>
  <c r="L2644" i="16"/>
  <c r="F2556" i="16"/>
  <c r="L29" i="16"/>
  <c r="F29" i="16"/>
  <c r="F41" i="16"/>
  <c r="L41" i="16"/>
  <c r="F49" i="16"/>
  <c r="L49" i="16"/>
  <c r="L53" i="16"/>
  <c r="F53" i="16"/>
  <c r="F57" i="16"/>
  <c r="L57" i="16"/>
  <c r="L61" i="16"/>
  <c r="F61" i="16"/>
  <c r="F65" i="16"/>
  <c r="L65" i="16"/>
  <c r="F69" i="16"/>
  <c r="L69" i="16"/>
  <c r="F105" i="16"/>
  <c r="L105" i="16"/>
  <c r="L109" i="16"/>
  <c r="F109" i="16"/>
  <c r="F117" i="16"/>
  <c r="L117" i="16"/>
  <c r="F152" i="16"/>
  <c r="L152" i="16"/>
  <c r="F156" i="16"/>
  <c r="L156" i="16"/>
  <c r="L176" i="16"/>
  <c r="F176" i="16"/>
  <c r="L180" i="16"/>
  <c r="F180" i="16"/>
  <c r="L184" i="16"/>
  <c r="F184" i="16"/>
  <c r="F192" i="16"/>
  <c r="L192" i="16"/>
  <c r="F224" i="16"/>
  <c r="L224" i="16"/>
  <c r="L228" i="16"/>
  <c r="F228" i="16"/>
  <c r="F240" i="16"/>
  <c r="L240" i="16"/>
  <c r="L252" i="16"/>
  <c r="F252" i="16"/>
  <c r="L256" i="16"/>
  <c r="L260" i="16"/>
  <c r="F260" i="16"/>
  <c r="F268" i="16"/>
  <c r="L268" i="16"/>
  <c r="F272" i="16"/>
  <c r="L272" i="16"/>
  <c r="L280" i="16"/>
  <c r="F280" i="16"/>
  <c r="L299" i="16"/>
  <c r="F299" i="16"/>
  <c r="F303" i="16"/>
  <c r="L303" i="16"/>
  <c r="F311" i="16"/>
  <c r="L311" i="16"/>
  <c r="L323" i="16"/>
  <c r="F323" i="16"/>
  <c r="L327" i="16"/>
  <c r="F327" i="16"/>
  <c r="L335" i="16"/>
  <c r="F335" i="16"/>
  <c r="F347" i="16"/>
  <c r="C347" i="16"/>
  <c r="J347" i="16" s="1"/>
  <c r="L347" i="16"/>
  <c r="F355" i="16"/>
  <c r="L355" i="16"/>
  <c r="F367" i="16"/>
  <c r="L367" i="16"/>
  <c r="L379" i="16"/>
  <c r="F379" i="16"/>
  <c r="L383" i="16"/>
  <c r="F383" i="16"/>
  <c r="F399" i="16"/>
  <c r="L399" i="16"/>
  <c r="L403" i="16"/>
  <c r="F403" i="16"/>
  <c r="F415" i="16"/>
  <c r="L415" i="16"/>
  <c r="F423" i="16"/>
  <c r="L423" i="16"/>
  <c r="F427" i="16"/>
  <c r="L427" i="16"/>
  <c r="F431" i="16"/>
  <c r="L431" i="16"/>
  <c r="L435" i="16"/>
  <c r="F435" i="16"/>
  <c r="F443" i="16"/>
  <c r="L443" i="16"/>
  <c r="L451" i="16"/>
  <c r="F451" i="16"/>
  <c r="F455" i="16"/>
  <c r="L455" i="16"/>
  <c r="F459" i="16"/>
  <c r="L459" i="16"/>
  <c r="F467" i="16"/>
  <c r="L467" i="16"/>
  <c r="F471" i="16"/>
  <c r="L471" i="16"/>
  <c r="L475" i="16"/>
  <c r="F475" i="16"/>
  <c r="L483" i="16"/>
  <c r="F483" i="16"/>
  <c r="L498" i="16"/>
  <c r="F498" i="16"/>
  <c r="F514" i="16"/>
  <c r="L514" i="16"/>
  <c r="F518" i="16"/>
  <c r="L518" i="16"/>
  <c r="F533" i="16"/>
  <c r="L533" i="16"/>
  <c r="F541" i="16"/>
  <c r="L541" i="16"/>
  <c r="L549" i="16"/>
  <c r="F549" i="16"/>
  <c r="F553" i="16"/>
  <c r="L553" i="16"/>
  <c r="F557" i="16"/>
  <c r="L557" i="16"/>
  <c r="L565" i="16"/>
  <c r="F565" i="16"/>
  <c r="L573" i="16"/>
  <c r="F573" i="16"/>
  <c r="F577" i="16"/>
  <c r="L577" i="16"/>
  <c r="L585" i="16"/>
  <c r="F585" i="16"/>
  <c r="L593" i="16"/>
  <c r="F593" i="16"/>
  <c r="F597" i="16"/>
  <c r="L597" i="16"/>
  <c r="L601" i="16"/>
  <c r="F601" i="16"/>
  <c r="L609" i="16"/>
  <c r="F609" i="16"/>
  <c r="F661" i="16"/>
  <c r="L661" i="16"/>
  <c r="L665" i="16"/>
  <c r="F665" i="16"/>
  <c r="L669" i="16"/>
  <c r="F669" i="16"/>
  <c r="F677" i="16"/>
  <c r="L677" i="16"/>
  <c r="F697" i="16"/>
  <c r="L697" i="16"/>
  <c r="F705" i="16"/>
  <c r="L705" i="16"/>
  <c r="F709" i="16"/>
  <c r="L709" i="16"/>
  <c r="L721" i="16"/>
  <c r="F721" i="16"/>
  <c r="F725" i="16"/>
  <c r="L725" i="16"/>
  <c r="L741" i="16"/>
  <c r="F741" i="16"/>
  <c r="F749" i="16"/>
  <c r="L749" i="16"/>
  <c r="L753" i="16"/>
  <c r="F753" i="16"/>
  <c r="L765" i="16"/>
  <c r="F765" i="16"/>
  <c r="F813" i="16"/>
  <c r="L813" i="16"/>
  <c r="L821" i="16"/>
  <c r="F821" i="16"/>
  <c r="F825" i="16"/>
  <c r="L825" i="16"/>
  <c r="F861" i="16"/>
  <c r="L861" i="16"/>
  <c r="F865" i="16"/>
  <c r="L865" i="16"/>
  <c r="L869" i="16"/>
  <c r="F869" i="16"/>
  <c r="L873" i="16"/>
  <c r="F873" i="16"/>
  <c r="L901" i="16"/>
  <c r="F901" i="16"/>
  <c r="F909" i="16"/>
  <c r="L909" i="16"/>
  <c r="L917" i="16"/>
  <c r="F917" i="16"/>
  <c r="F921" i="16"/>
  <c r="L921" i="16"/>
  <c r="F929" i="16"/>
  <c r="L929" i="16"/>
  <c r="F933" i="16"/>
  <c r="L933" i="16"/>
  <c r="L937" i="16"/>
  <c r="F937" i="16"/>
  <c r="L941" i="16"/>
  <c r="F941" i="16"/>
  <c r="L945" i="16"/>
  <c r="F945" i="16"/>
  <c r="L949" i="16"/>
  <c r="F949" i="16"/>
  <c r="F953" i="16"/>
  <c r="L953" i="16"/>
  <c r="F961" i="16"/>
  <c r="L961" i="16"/>
  <c r="L965" i="16"/>
  <c r="F965" i="16"/>
  <c r="F969" i="16"/>
  <c r="L969" i="16"/>
  <c r="F973" i="16"/>
  <c r="L973" i="16"/>
  <c r="L989" i="16"/>
  <c r="F989" i="16"/>
  <c r="L993" i="16"/>
  <c r="F993" i="16"/>
  <c r="F997" i="16"/>
  <c r="L997" i="16"/>
  <c r="F1001" i="16"/>
  <c r="L1001" i="16"/>
  <c r="L1005" i="16"/>
  <c r="F1005" i="16"/>
  <c r="L1009" i="16"/>
  <c r="F1009" i="16"/>
  <c r="F1017" i="16"/>
  <c r="L1017" i="16"/>
  <c r="F1021" i="16"/>
  <c r="L1021" i="16"/>
  <c r="L1029" i="16"/>
  <c r="F1029" i="16"/>
  <c r="L1033" i="16"/>
  <c r="F1033" i="16"/>
  <c r="F1037" i="16"/>
  <c r="L1037" i="16"/>
  <c r="F1045" i="16"/>
  <c r="L1045" i="16"/>
  <c r="F1049" i="16"/>
  <c r="L1049" i="16"/>
  <c r="L1053" i="16"/>
  <c r="F1053" i="16"/>
  <c r="L1057" i="16"/>
  <c r="F1057" i="16"/>
  <c r="F1065" i="16"/>
  <c r="L1065" i="16"/>
  <c r="F1129" i="16"/>
  <c r="L1129" i="16"/>
  <c r="L1133" i="16"/>
  <c r="F1133" i="16"/>
  <c r="F1141" i="16"/>
  <c r="L1141" i="16"/>
  <c r="L1145" i="16"/>
  <c r="F1145" i="16"/>
  <c r="L1149" i="16"/>
  <c r="F1149" i="16"/>
  <c r="F1153" i="16"/>
  <c r="L1153" i="16"/>
  <c r="L1157" i="16"/>
  <c r="F1157" i="16"/>
  <c r="L1161" i="16"/>
  <c r="F1161" i="16"/>
  <c r="L1165" i="16"/>
  <c r="F1165" i="16"/>
  <c r="L1169" i="16"/>
  <c r="F1169" i="16"/>
  <c r="L1177" i="16"/>
  <c r="F1177" i="16"/>
  <c r="F1197" i="16"/>
  <c r="L1197" i="16"/>
  <c r="L1201" i="16"/>
  <c r="F1201" i="16"/>
  <c r="F1205" i="16"/>
  <c r="L1205" i="16"/>
  <c r="L1217" i="16"/>
  <c r="F1217" i="16"/>
  <c r="L1229" i="16"/>
  <c r="F1229" i="16"/>
  <c r="F1237" i="16"/>
  <c r="L1237" i="16"/>
  <c r="F1241" i="16"/>
  <c r="L1241" i="16"/>
  <c r="L1245" i="16"/>
  <c r="F1245" i="16"/>
  <c r="F1257" i="16"/>
  <c r="L1257" i="16"/>
  <c r="F1261" i="16"/>
  <c r="L1261" i="16"/>
  <c r="L1269" i="16"/>
  <c r="F1269" i="16"/>
  <c r="F1273" i="16"/>
  <c r="L1273" i="16"/>
  <c r="F1277" i="16"/>
  <c r="L1277" i="16"/>
  <c r="L1285" i="16"/>
  <c r="F1285" i="16"/>
  <c r="F1289" i="16"/>
  <c r="L1289" i="16"/>
  <c r="L1293" i="16"/>
  <c r="F1293" i="16"/>
  <c r="F1305" i="16"/>
  <c r="L1305" i="16"/>
  <c r="L1309" i="16"/>
  <c r="F1309" i="16"/>
  <c r="F1321" i="16"/>
  <c r="L1321" i="16"/>
  <c r="L1329" i="16"/>
  <c r="F1329" i="16"/>
  <c r="L1337" i="16"/>
  <c r="F1337" i="16"/>
  <c r="L1341" i="16"/>
  <c r="F1341" i="16"/>
  <c r="F1349" i="16"/>
  <c r="L1349" i="16"/>
  <c r="L1361" i="16"/>
  <c r="F1361" i="16"/>
  <c r="F1369" i="16"/>
  <c r="L1369" i="16"/>
  <c r="F1373" i="16"/>
  <c r="L1373" i="16"/>
  <c r="F1381" i="16"/>
  <c r="L1381" i="16"/>
  <c r="F1389" i="16"/>
  <c r="L1389" i="16"/>
  <c r="F1393" i="16"/>
  <c r="L1393" i="16"/>
  <c r="L1397" i="16"/>
  <c r="F1397" i="16"/>
  <c r="F1401" i="16"/>
  <c r="L1401" i="16"/>
  <c r="F1413" i="16"/>
  <c r="L1413" i="16"/>
  <c r="L1421" i="16"/>
  <c r="F1421" i="16"/>
  <c r="L1425" i="16"/>
  <c r="F1425" i="16"/>
  <c r="L1429" i="16"/>
  <c r="F1429" i="16"/>
  <c r="L1433" i="16"/>
  <c r="F1433" i="16"/>
  <c r="F1445" i="16"/>
  <c r="L1445" i="16"/>
  <c r="L1457" i="16"/>
  <c r="F1457" i="16"/>
  <c r="L1465" i="16"/>
  <c r="F1465" i="16"/>
  <c r="L1473" i="16"/>
  <c r="F1473" i="16"/>
  <c r="F1477" i="16"/>
  <c r="L1477" i="16"/>
  <c r="F1513" i="16"/>
  <c r="L1513" i="16"/>
  <c r="F1525" i="16"/>
  <c r="L1525" i="16"/>
  <c r="F1537" i="16"/>
  <c r="L1537" i="16"/>
  <c r="L1545" i="16"/>
  <c r="F1545" i="16"/>
  <c r="F1549" i="16"/>
  <c r="L1549" i="16"/>
  <c r="F1553" i="16"/>
  <c r="L1553" i="16"/>
  <c r="F1557" i="16"/>
  <c r="L1557" i="16"/>
  <c r="L1573" i="16"/>
  <c r="F1573" i="16"/>
  <c r="L1577" i="16"/>
  <c r="F1577" i="16"/>
  <c r="F1581" i="16"/>
  <c r="L1581" i="16"/>
  <c r="F1585" i="16"/>
  <c r="L1585" i="16"/>
  <c r="L1589" i="16"/>
  <c r="F1589" i="16"/>
  <c r="F1593" i="16"/>
  <c r="L1593" i="16"/>
  <c r="F1605" i="16"/>
  <c r="L1605" i="16"/>
  <c r="F1609" i="16"/>
  <c r="L1609" i="16"/>
  <c r="L1617" i="16"/>
  <c r="F1617" i="16"/>
  <c r="F1625" i="16"/>
  <c r="L1625" i="16"/>
  <c r="F1629" i="16"/>
  <c r="L1629" i="16"/>
  <c r="F1633" i="16"/>
  <c r="L1633" i="16"/>
  <c r="F1641" i="16"/>
  <c r="L1641" i="16"/>
  <c r="L1653" i="16"/>
  <c r="F1653" i="16"/>
  <c r="F1681" i="16"/>
  <c r="L1681" i="16"/>
  <c r="F1697" i="16"/>
  <c r="L1697" i="16"/>
  <c r="F1709" i="16"/>
  <c r="L1709" i="16"/>
  <c r="F1721" i="16"/>
  <c r="L1721" i="16"/>
  <c r="F1728" i="16"/>
  <c r="L1728" i="16"/>
  <c r="L1736" i="16"/>
  <c r="F1736" i="16"/>
  <c r="F1740" i="16"/>
  <c r="L1740" i="16"/>
  <c r="F1748" i="16"/>
  <c r="L1748" i="16"/>
  <c r="F1764" i="16"/>
  <c r="L1764" i="16"/>
  <c r="F1772" i="16"/>
  <c r="L1772" i="16"/>
  <c r="L1801" i="16"/>
  <c r="F1801" i="16"/>
  <c r="L1809" i="16"/>
  <c r="F1809" i="16"/>
  <c r="F1879" i="16"/>
  <c r="L1879" i="16"/>
  <c r="F1891" i="16"/>
  <c r="L1891" i="16"/>
  <c r="L1899" i="16"/>
  <c r="F1899" i="16"/>
  <c r="F1903" i="16"/>
  <c r="L1903" i="16"/>
  <c r="L1907" i="16"/>
  <c r="F1907" i="16"/>
  <c r="F1951" i="16"/>
  <c r="L1951" i="16"/>
  <c r="L1963" i="16"/>
  <c r="F1963" i="16"/>
  <c r="F1967" i="16"/>
  <c r="L1967" i="16"/>
  <c r="F1978" i="16"/>
  <c r="L1978" i="16"/>
  <c r="F1982" i="16"/>
  <c r="L1982" i="16"/>
  <c r="L1986" i="16"/>
  <c r="F1986" i="16"/>
  <c r="L1990" i="16"/>
  <c r="F1990" i="16"/>
  <c r="L1994" i="16"/>
  <c r="F1994" i="16"/>
  <c r="F1998" i="16"/>
  <c r="L1998" i="16"/>
  <c r="L2006" i="16"/>
  <c r="F2006" i="16"/>
  <c r="F2010" i="16"/>
  <c r="L2010" i="16"/>
  <c r="L2014" i="16"/>
  <c r="F2014" i="16"/>
  <c r="L2022" i="16"/>
  <c r="F2022" i="16"/>
  <c r="L2026" i="16"/>
  <c r="F2026" i="16"/>
  <c r="L2034" i="16"/>
  <c r="F2034" i="16"/>
  <c r="L2038" i="16"/>
  <c r="C2038" i="16"/>
  <c r="J2038" i="16" s="1"/>
  <c r="L2050" i="16"/>
  <c r="F2050" i="16"/>
  <c r="L2054" i="16"/>
  <c r="F2054" i="16"/>
  <c r="F2058" i="16"/>
  <c r="L2058" i="16"/>
  <c r="L2066" i="16"/>
  <c r="F2066" i="16"/>
  <c r="L2070" i="16"/>
  <c r="F2070" i="16"/>
  <c r="F2074" i="16"/>
  <c r="L2074" i="16"/>
  <c r="F2078" i="16"/>
  <c r="L2078" i="16"/>
  <c r="L2086" i="16"/>
  <c r="F2086" i="16"/>
  <c r="L2090" i="16"/>
  <c r="F2090" i="16"/>
  <c r="L2094" i="16"/>
  <c r="F2094" i="16"/>
  <c r="L2102" i="16"/>
  <c r="F2102" i="16"/>
  <c r="L2106" i="16"/>
  <c r="F2106" i="16"/>
  <c r="F2110" i="16"/>
  <c r="L2110" i="16"/>
  <c r="L2114" i="16"/>
  <c r="F2114" i="16"/>
  <c r="F2210" i="16"/>
  <c r="L2210" i="16"/>
  <c r="L2218" i="16"/>
  <c r="F2218" i="16"/>
  <c r="L2254" i="16"/>
  <c r="F2254" i="16"/>
  <c r="F2286" i="16"/>
  <c r="L2286" i="16"/>
  <c r="L2294" i="16"/>
  <c r="F2294" i="16"/>
  <c r="F2302" i="16"/>
  <c r="L2302" i="16"/>
  <c r="F2310" i="16"/>
  <c r="L2310" i="16"/>
  <c r="F2350" i="16"/>
  <c r="L2350" i="16"/>
  <c r="L2362" i="16"/>
  <c r="F2362" i="16"/>
  <c r="L2378" i="16"/>
  <c r="F2378" i="16"/>
  <c r="F2554" i="16"/>
  <c r="L2554" i="16"/>
  <c r="F2562" i="16"/>
  <c r="L2562" i="16"/>
  <c r="L2578" i="16"/>
  <c r="F2578" i="16"/>
  <c r="L2586" i="16"/>
  <c r="F2586" i="16"/>
  <c r="L2590" i="16"/>
  <c r="F2590" i="16"/>
  <c r="F2598" i="16"/>
  <c r="L2598" i="16"/>
  <c r="F2602" i="16"/>
  <c r="L2602" i="16"/>
  <c r="L2610" i="16"/>
  <c r="F2610" i="16"/>
  <c r="F2634" i="16"/>
  <c r="L2634" i="16"/>
  <c r="F2638" i="16"/>
  <c r="L2638" i="16"/>
  <c r="F2654" i="16"/>
  <c r="L2654" i="16"/>
  <c r="F2666" i="16"/>
  <c r="L2666" i="16"/>
  <c r="L2674" i="16"/>
  <c r="F2674" i="16"/>
  <c r="F2682" i="16"/>
  <c r="L2682" i="16"/>
  <c r="L2694" i="16"/>
  <c r="F2694" i="16"/>
  <c r="F2710" i="16"/>
  <c r="L2710" i="16"/>
  <c r="F2746" i="16"/>
  <c r="L2746" i="16"/>
  <c r="F2754" i="16"/>
  <c r="L2754" i="16"/>
  <c r="L2978" i="16"/>
  <c r="F2978" i="16"/>
  <c r="L2994" i="16"/>
  <c r="F2994" i="16"/>
  <c r="F1863" i="16"/>
  <c r="L1863" i="16"/>
  <c r="F1835" i="16"/>
  <c r="L1835" i="16"/>
  <c r="F1819" i="16"/>
  <c r="L1819" i="16"/>
  <c r="F1823" i="16"/>
  <c r="L1823" i="16"/>
  <c r="F2046" i="16"/>
  <c r="L2030" i="16"/>
  <c r="F853" i="16"/>
  <c r="F359" i="16"/>
  <c r="L307" i="16"/>
  <c r="F256" i="16"/>
  <c r="F1405" i="16"/>
  <c r="F877" i="16"/>
  <c r="F1249" i="16"/>
  <c r="F589" i="16"/>
  <c r="F1601" i="16"/>
  <c r="F447" i="16"/>
  <c r="F1919" i="16"/>
  <c r="L1265" i="16"/>
  <c r="C581" i="16"/>
  <c r="J581" i="16" s="1"/>
  <c r="C471" i="16"/>
  <c r="J471" i="16" s="1"/>
  <c r="C164" i="16"/>
  <c r="J164" i="16" s="1"/>
  <c r="C73" i="16"/>
  <c r="J73" i="16" s="1"/>
  <c r="C303" i="16"/>
  <c r="J303" i="16" s="1"/>
  <c r="L1469" i="16"/>
  <c r="F693" i="16"/>
  <c r="L284" i="16"/>
  <c r="L1357" i="16"/>
  <c r="L1061" i="16"/>
  <c r="L1233" i="16"/>
  <c r="F2002" i="16"/>
  <c r="L439" i="16"/>
  <c r="F395" i="16"/>
  <c r="C113" i="16"/>
  <c r="J113" i="16" s="1"/>
  <c r="C292" i="16"/>
  <c r="J292" i="16" s="1"/>
  <c r="L1461" i="16"/>
  <c r="L391" i="16"/>
  <c r="F2082" i="16"/>
  <c r="L1181" i="16"/>
  <c r="L276" i="16"/>
  <c r="F1333" i="16"/>
  <c r="L1621" i="16"/>
  <c r="F581" i="16"/>
  <c r="F857" i="16"/>
  <c r="L673" i="16"/>
  <c r="L685" i="16"/>
  <c r="L809" i="16"/>
  <c r="F491" i="16"/>
  <c r="C1545" i="16"/>
  <c r="J1545" i="16" s="1"/>
  <c r="C1169" i="16"/>
  <c r="J1169" i="16" s="1"/>
  <c r="C1541" i="16"/>
  <c r="J1541" i="16" s="1"/>
  <c r="C1037" i="16"/>
  <c r="J1037" i="16" s="1"/>
  <c r="C1705" i="16"/>
  <c r="J1705" i="16" s="1"/>
  <c r="C1793" i="16"/>
  <c r="J1793" i="16" s="1"/>
  <c r="C1673" i="16"/>
  <c r="J1673" i="16" s="1"/>
  <c r="C494" i="16"/>
  <c r="J494" i="16" s="1"/>
  <c r="C1049" i="16"/>
  <c r="J1049" i="16" s="1"/>
  <c r="C1736" i="16"/>
  <c r="J1736" i="16" s="1"/>
  <c r="C965" i="16"/>
  <c r="J965" i="16" s="1"/>
  <c r="C1593" i="16"/>
  <c r="J1593" i="16" s="1"/>
  <c r="C1237" i="16"/>
  <c r="J1237" i="16" s="1"/>
  <c r="C192" i="16"/>
  <c r="J192" i="16" s="1"/>
  <c r="C1057" i="16"/>
  <c r="J1057" i="16" s="1"/>
  <c r="C1553" i="16"/>
  <c r="J1553" i="16" s="1"/>
  <c r="C2110" i="16"/>
  <c r="J2110" i="16" s="1"/>
  <c r="C2590" i="16"/>
  <c r="J2590" i="16" s="1"/>
  <c r="C597" i="16"/>
  <c r="J597" i="16" s="1"/>
  <c r="C649" i="16"/>
  <c r="J649" i="16" s="1"/>
  <c r="C1645" i="16"/>
  <c r="J1645" i="16" s="1"/>
  <c r="C2050" i="16"/>
  <c r="J2050" i="16" s="1"/>
  <c r="C2086" i="16"/>
  <c r="J2086" i="16" s="1"/>
  <c r="C1609" i="16"/>
  <c r="J1609" i="16" s="1"/>
  <c r="C2034" i="16"/>
  <c r="J2034" i="16" s="1"/>
  <c r="C387" i="16"/>
  <c r="J387" i="16" s="1"/>
  <c r="C1097" i="16"/>
  <c r="J1097" i="16" s="1"/>
  <c r="C367" i="16"/>
  <c r="J367" i="16" s="1"/>
  <c r="C1141" i="16"/>
  <c r="J1141" i="16" s="1"/>
  <c r="C483" i="16"/>
  <c r="J483" i="16" s="1"/>
  <c r="C403" i="16"/>
  <c r="J403" i="16" s="1"/>
  <c r="C1951" i="16"/>
  <c r="J1951" i="16" s="1"/>
  <c r="C502" i="16"/>
  <c r="J502" i="16" s="1"/>
  <c r="C467" i="16"/>
  <c r="J467" i="16" s="1"/>
  <c r="C2402" i="16"/>
  <c r="J2402" i="16" s="1"/>
  <c r="C2498" i="16"/>
  <c r="J2498" i="16" s="1"/>
  <c r="C383" i="16"/>
  <c r="J383" i="16" s="1"/>
  <c r="C1033" i="16"/>
  <c r="J1033" i="16" s="1"/>
  <c r="C1241" i="16"/>
  <c r="J1241" i="16" s="1"/>
  <c r="C2682" i="16"/>
  <c r="J2682" i="16" s="1"/>
  <c r="F2226" i="16"/>
  <c r="L2226" i="16"/>
  <c r="L2238" i="16"/>
  <c r="F2238" i="16"/>
  <c r="F2246" i="16"/>
  <c r="L2246" i="16"/>
  <c r="F2258" i="16"/>
  <c r="L2258" i="16"/>
  <c r="F2262" i="16"/>
  <c r="L2262" i="16"/>
  <c r="F2274" i="16"/>
  <c r="L2274" i="16"/>
  <c r="F2282" i="16"/>
  <c r="L2282" i="16"/>
  <c r="L2334" i="16"/>
  <c r="F2334" i="16"/>
  <c r="F2346" i="16"/>
  <c r="L2346" i="16"/>
  <c r="F2354" i="16"/>
  <c r="L2354" i="16"/>
  <c r="F2390" i="16"/>
  <c r="L2390" i="16"/>
  <c r="F2402" i="16"/>
  <c r="L2402" i="16"/>
  <c r="L2410" i="16"/>
  <c r="F2410" i="16"/>
  <c r="L2414" i="16"/>
  <c r="F2414" i="16"/>
  <c r="F2418" i="16"/>
  <c r="L2418" i="16"/>
  <c r="L2422" i="16"/>
  <c r="F2422" i="16"/>
  <c r="F2454" i="16"/>
  <c r="L2454" i="16"/>
  <c r="L2458" i="16"/>
  <c r="F2458" i="16"/>
  <c r="L2466" i="16"/>
  <c r="F2466" i="16"/>
  <c r="F2474" i="16"/>
  <c r="L2474" i="16"/>
  <c r="F2478" i="16"/>
  <c r="L2478" i="16"/>
  <c r="L2482" i="16"/>
  <c r="F2482" i="16"/>
  <c r="F2498" i="16"/>
  <c r="L2498" i="16"/>
  <c r="F2510" i="16"/>
  <c r="L2510" i="16"/>
  <c r="F2514" i="16"/>
  <c r="L2514" i="16"/>
  <c r="F2522" i="16"/>
  <c r="L2522" i="16"/>
  <c r="F2526" i="16"/>
  <c r="L2526" i="16"/>
  <c r="L2538" i="16"/>
  <c r="F2538" i="16"/>
  <c r="C2614" i="16"/>
  <c r="J2614" i="16" s="1"/>
  <c r="F2614" i="16"/>
  <c r="L2622" i="16"/>
  <c r="F2622" i="16"/>
  <c r="L2738" i="16"/>
  <c r="F2738" i="16"/>
  <c r="L2750" i="16"/>
  <c r="F2750" i="16"/>
  <c r="L2786" i="16"/>
  <c r="F2786" i="16"/>
  <c r="L2790" i="16"/>
  <c r="F2790" i="16"/>
  <c r="L2806" i="16"/>
  <c r="F2806" i="16"/>
  <c r="F2826" i="16"/>
  <c r="L2826" i="16"/>
  <c r="F2854" i="16"/>
  <c r="L2854" i="16"/>
  <c r="F2858" i="16"/>
  <c r="L2858" i="16"/>
  <c r="F2890" i="16"/>
  <c r="L2890" i="16"/>
  <c r="L2898" i="16"/>
  <c r="F2898" i="16"/>
  <c r="L2930" i="16"/>
  <c r="F2930" i="16"/>
  <c r="L2958" i="16"/>
  <c r="F2958" i="16"/>
  <c r="F2966" i="16"/>
  <c r="L2966" i="16"/>
  <c r="L2970" i="16"/>
  <c r="F2970" i="16"/>
  <c r="L3006" i="16"/>
  <c r="F3006" i="16"/>
  <c r="C2294" i="16"/>
  <c r="J2294" i="16" s="1"/>
  <c r="C2274" i="16"/>
  <c r="J2274" i="16" s="1"/>
  <c r="F1843" i="16"/>
  <c r="F1817" i="16"/>
  <c r="L2570" i="16"/>
  <c r="L2722" i="16"/>
  <c r="F2582" i="16"/>
  <c r="L2566" i="16"/>
  <c r="F2558" i="16"/>
  <c r="L2370" i="16"/>
  <c r="L2358" i="16"/>
  <c r="L2306" i="16"/>
  <c r="F2298" i="16"/>
  <c r="F2222" i="16"/>
  <c r="F1847" i="16"/>
  <c r="F2690" i="16"/>
  <c r="F2626" i="16"/>
  <c r="L2594" i="16"/>
  <c r="F2990" i="16"/>
  <c r="F2698" i="16"/>
  <c r="L2686" i="16"/>
  <c r="L2618" i="16"/>
  <c r="L2278" i="16"/>
  <c r="F2506" i="16"/>
  <c r="L2426" i="16"/>
  <c r="L2242" i="16"/>
  <c r="L2534" i="16"/>
  <c r="L2678" i="16"/>
  <c r="F2862" i="16"/>
  <c r="L10" i="16"/>
  <c r="F10" i="16"/>
  <c r="L34" i="16"/>
  <c r="F34" i="16"/>
  <c r="L133" i="16"/>
  <c r="F133" i="16"/>
  <c r="F137" i="16"/>
  <c r="L137" i="16"/>
  <c r="L201" i="16"/>
  <c r="F201" i="16"/>
  <c r="F257" i="16"/>
  <c r="L257" i="16"/>
  <c r="L273" i="16"/>
  <c r="F273" i="16"/>
  <c r="L308" i="16"/>
  <c r="F308" i="16"/>
  <c r="L320" i="16"/>
  <c r="F320" i="16"/>
  <c r="L530" i="16"/>
  <c r="F530" i="16"/>
  <c r="L814" i="16"/>
  <c r="F814" i="16"/>
  <c r="L830" i="16"/>
  <c r="F830" i="16"/>
  <c r="F1002" i="16"/>
  <c r="L1002" i="16"/>
  <c r="L1062" i="16"/>
  <c r="F1062" i="16"/>
  <c r="C1062" i="16"/>
  <c r="J1062" i="16" s="1"/>
  <c r="L1090" i="16"/>
  <c r="F1090" i="16"/>
  <c r="F1130" i="16"/>
  <c r="L1130" i="16"/>
  <c r="L1210" i="16"/>
  <c r="F1210" i="16"/>
  <c r="F1242" i="16"/>
  <c r="L1242" i="16"/>
  <c r="L1254" i="16"/>
  <c r="F1254" i="16"/>
  <c r="F1266" i="16"/>
  <c r="L1266" i="16"/>
  <c r="C1266" i="16"/>
  <c r="J1266" i="16" s="1"/>
  <c r="L1270" i="16"/>
  <c r="F1270" i="16"/>
  <c r="C1270" i="16"/>
  <c r="J1270" i="16" s="1"/>
  <c r="L1322" i="16"/>
  <c r="C1322" i="16"/>
  <c r="J1322" i="16" s="1"/>
  <c r="F1322" i="16"/>
  <c r="F1338" i="16"/>
  <c r="L1338" i="16"/>
  <c r="L1354" i="16"/>
  <c r="F1354" i="16"/>
  <c r="L1362" i="16"/>
  <c r="F1362" i="16"/>
  <c r="L1366" i="16"/>
  <c r="F1366" i="16"/>
  <c r="F1370" i="16"/>
  <c r="L1370" i="16"/>
  <c r="F1374" i="16"/>
  <c r="L1374" i="16"/>
  <c r="F1382" i="16"/>
  <c r="L1382" i="16"/>
  <c r="F1426" i="16"/>
  <c r="L1426" i="16"/>
  <c r="C1426" i="16"/>
  <c r="J1426" i="16" s="1"/>
  <c r="L1470" i="16"/>
  <c r="F1470" i="16"/>
  <c r="F1478" i="16"/>
  <c r="L1478" i="16"/>
  <c r="L1482" i="16"/>
  <c r="F1482" i="16"/>
  <c r="L1490" i="16"/>
  <c r="F1490" i="16"/>
  <c r="L1582" i="16"/>
  <c r="F1582" i="16"/>
  <c r="L1590" i="16"/>
  <c r="F1590" i="16"/>
  <c r="F1610" i="16"/>
  <c r="L1610" i="16"/>
  <c r="L1618" i="16"/>
  <c r="F1618" i="16"/>
  <c r="F1658" i="16"/>
  <c r="L1658" i="16"/>
  <c r="L1670" i="16"/>
  <c r="F1670" i="16"/>
  <c r="F1674" i="16"/>
  <c r="L1674" i="16"/>
  <c r="L1690" i="16"/>
  <c r="F1690" i="16"/>
  <c r="F1729" i="16"/>
  <c r="L1729" i="16"/>
  <c r="F1769" i="16"/>
  <c r="L1769" i="16"/>
  <c r="L1786" i="16"/>
  <c r="F1786" i="16"/>
  <c r="L1794" i="16"/>
  <c r="F1794" i="16"/>
  <c r="L1810" i="16"/>
  <c r="F1810" i="16"/>
  <c r="F1872" i="16"/>
  <c r="L1872" i="16"/>
  <c r="F1880" i="16"/>
  <c r="L1880" i="16"/>
  <c r="L1884" i="16"/>
  <c r="F1884" i="16"/>
  <c r="F1888" i="16"/>
  <c r="L1888" i="16"/>
  <c r="F1896" i="16"/>
  <c r="L1896" i="16"/>
  <c r="F1900" i="16"/>
  <c r="L1900" i="16"/>
  <c r="F1904" i="16"/>
  <c r="L1904" i="16"/>
  <c r="F1924" i="16"/>
  <c r="L1924" i="16"/>
  <c r="L1948" i="16"/>
  <c r="F1948" i="16"/>
  <c r="F1956" i="16"/>
  <c r="L1956" i="16"/>
  <c r="F1960" i="16"/>
  <c r="L1960" i="16"/>
  <c r="F1976" i="16"/>
  <c r="L1976" i="16"/>
  <c r="L1979" i="16"/>
  <c r="F1979" i="16"/>
  <c r="F1991" i="16"/>
  <c r="L1991" i="16"/>
  <c r="F2003" i="16"/>
  <c r="L2003" i="16"/>
  <c r="F2011" i="16"/>
  <c r="L2011" i="16"/>
  <c r="F2015" i="16"/>
  <c r="L2015" i="16"/>
  <c r="F2023" i="16"/>
  <c r="L2023" i="16"/>
  <c r="L2039" i="16"/>
  <c r="F2039" i="16"/>
  <c r="F2051" i="16"/>
  <c r="L2051" i="16"/>
  <c r="L2055" i="16"/>
  <c r="F2055" i="16"/>
  <c r="F2083" i="16"/>
  <c r="L2083" i="16"/>
  <c r="F2087" i="16"/>
  <c r="L2087" i="16"/>
  <c r="C1831" i="16"/>
  <c r="J1831" i="16" s="1"/>
  <c r="C2782" i="16"/>
  <c r="J2782" i="16" s="1"/>
  <c r="C2234" i="16"/>
  <c r="J2234" i="16" s="1"/>
  <c r="F2986" i="16"/>
  <c r="F2982" i="16"/>
  <c r="L1831" i="16"/>
  <c r="F2662" i="16"/>
  <c r="L2658" i="16"/>
  <c r="F2318" i="16"/>
  <c r="F2214" i="16"/>
  <c r="L2206" i="16"/>
  <c r="F2594" i="16"/>
  <c r="F2646" i="16"/>
  <c r="F2630" i="16"/>
  <c r="F2642" i="16"/>
  <c r="F253" i="16"/>
  <c r="L205" i="16"/>
  <c r="L2974" i="16"/>
  <c r="F2742" i="16"/>
  <c r="C2734" i="16"/>
  <c r="J2734" i="16" s="1"/>
  <c r="C2450" i="16"/>
  <c r="J2450" i="16" s="1"/>
  <c r="C2218" i="16"/>
  <c r="J2218" i="16" s="1"/>
  <c r="C2482" i="16"/>
  <c r="J2482" i="16" s="1"/>
  <c r="F2154" i="16"/>
  <c r="F1839" i="16"/>
  <c r="F2606" i="16"/>
  <c r="F1827" i="16"/>
  <c r="L2446" i="16"/>
  <c r="L2518" i="16"/>
  <c r="F2250" i="16"/>
  <c r="L2878" i="16"/>
  <c r="F622" i="16"/>
  <c r="F2910" i="16"/>
  <c r="C277" i="16"/>
  <c r="J277" i="16" s="1"/>
  <c r="C165" i="16"/>
  <c r="J165" i="16" s="1"/>
  <c r="C2258" i="16"/>
  <c r="J2258" i="16" s="1"/>
  <c r="C2027" i="16"/>
  <c r="J2027" i="16" s="1"/>
  <c r="C289" i="16"/>
  <c r="J289" i="16" s="1"/>
  <c r="C2910" i="16"/>
  <c r="J2910" i="16" s="1"/>
  <c r="C1106" i="16"/>
  <c r="J1106" i="16" s="1"/>
  <c r="C2506" i="16"/>
  <c r="J2506" i="16" s="1"/>
  <c r="C2710" i="16"/>
  <c r="J2710" i="16" s="1"/>
  <c r="C1944" i="16"/>
  <c r="J1944" i="16" s="1"/>
  <c r="C1354" i="16"/>
  <c r="J1354" i="16" s="1"/>
  <c r="C1362" i="16"/>
  <c r="J1362" i="16" s="1"/>
  <c r="C2510" i="16"/>
  <c r="J2510" i="16" s="1"/>
  <c r="C1542" i="16"/>
  <c r="J1542" i="16" s="1"/>
  <c r="C2023" i="16"/>
  <c r="J2023" i="16" s="1"/>
  <c r="C2067" i="16"/>
  <c r="J2067" i="16" s="1"/>
  <c r="C38" i="16"/>
  <c r="J38" i="16" s="1"/>
  <c r="C2854" i="16"/>
  <c r="J2854" i="16" s="1"/>
  <c r="C515" i="16"/>
  <c r="J515" i="16" s="1"/>
  <c r="L551" i="16"/>
  <c r="F551" i="16"/>
  <c r="F2459" i="16"/>
  <c r="L2459" i="16"/>
  <c r="L2467" i="16"/>
  <c r="F2467" i="16"/>
  <c r="L2487" i="16"/>
  <c r="F2487" i="16"/>
  <c r="L2503" i="16"/>
  <c r="C2503" i="16"/>
  <c r="J2503" i="16" s="1"/>
  <c r="L2831" i="16"/>
  <c r="F2831" i="16"/>
  <c r="F2839" i="16"/>
  <c r="L2839" i="16"/>
  <c r="L2919" i="16"/>
  <c r="F2919" i="16"/>
  <c r="L2923" i="16"/>
  <c r="F2923" i="16"/>
  <c r="L2931" i="16"/>
  <c r="F2931" i="16"/>
  <c r="L2939" i="16"/>
  <c r="F2939" i="16"/>
  <c r="L2951" i="16"/>
  <c r="F2951" i="16"/>
  <c r="F2955" i="16"/>
  <c r="L2955" i="16"/>
  <c r="F2959" i="16"/>
  <c r="L2959" i="16"/>
  <c r="F2999" i="16"/>
  <c r="L2999" i="16"/>
  <c r="F1852" i="16"/>
  <c r="L1852" i="16"/>
  <c r="L1860" i="16"/>
  <c r="F1860" i="16"/>
  <c r="F1840" i="16"/>
  <c r="L1840" i="16"/>
  <c r="L1844" i="16"/>
  <c r="F1844" i="16"/>
  <c r="F1828" i="16"/>
  <c r="L1828" i="16"/>
  <c r="F1820" i="16"/>
  <c r="L1820" i="16"/>
  <c r="C2879" i="16"/>
  <c r="J2879" i="16" s="1"/>
  <c r="C1856" i="16"/>
  <c r="J1856" i="16" s="1"/>
  <c r="C2459" i="16"/>
  <c r="J2459" i="16" s="1"/>
  <c r="L2823" i="16"/>
  <c r="F145" i="28"/>
  <c r="L2927" i="16"/>
  <c r="L2807" i="16"/>
  <c r="F1816" i="16"/>
  <c r="L1836" i="16"/>
  <c r="C2491" i="16"/>
  <c r="J2491" i="16" s="1"/>
  <c r="C2827" i="16"/>
  <c r="J2827" i="16" s="1"/>
  <c r="C1820" i="16"/>
  <c r="J1820" i="16" s="1"/>
  <c r="C2479" i="16"/>
  <c r="J2479" i="16" s="1"/>
  <c r="C2819" i="16"/>
  <c r="J2819" i="16" s="1"/>
  <c r="C2903" i="16"/>
  <c r="J2903" i="16" s="1"/>
  <c r="C2955" i="16"/>
  <c r="J2955" i="16" s="1"/>
  <c r="C2859" i="16"/>
  <c r="J2859" i="16" s="1"/>
  <c r="F2911" i="16"/>
  <c r="L642" i="16"/>
  <c r="L2903" i="16"/>
  <c r="F2887" i="16"/>
  <c r="L2875" i="16"/>
  <c r="C2847" i="16"/>
  <c r="J2847" i="16" s="1"/>
  <c r="F2915" i="16"/>
  <c r="L962" i="16"/>
  <c r="F2475" i="16"/>
  <c r="F930" i="16"/>
  <c r="F986" i="16"/>
  <c r="L990" i="16"/>
  <c r="L750" i="16"/>
  <c r="L2943" i="16"/>
  <c r="L374" i="16"/>
  <c r="F374" i="16"/>
  <c r="L398" i="16"/>
  <c r="F398" i="16"/>
  <c r="L402" i="16"/>
  <c r="F402" i="16"/>
  <c r="L430" i="16"/>
  <c r="F430" i="16"/>
  <c r="L497" i="16"/>
  <c r="F497" i="16"/>
  <c r="L528" i="16"/>
  <c r="F528" i="16"/>
  <c r="L536" i="16"/>
  <c r="F536" i="16"/>
  <c r="F1004" i="16"/>
  <c r="L1004" i="16"/>
  <c r="C1008" i="16"/>
  <c r="J1008" i="16" s="1"/>
  <c r="L1008" i="16"/>
  <c r="L1020" i="16"/>
  <c r="F1020" i="16"/>
  <c r="F1036" i="16"/>
  <c r="L1036" i="16"/>
  <c r="L1040" i="16"/>
  <c r="F1040" i="16"/>
  <c r="F1064" i="16"/>
  <c r="L1064" i="16"/>
  <c r="L1124" i="16"/>
  <c r="F1124" i="16"/>
  <c r="L1128" i="16"/>
  <c r="F1128" i="16"/>
  <c r="F1144" i="16"/>
  <c r="L1144" i="16"/>
  <c r="L1172" i="16"/>
  <c r="F1172" i="16"/>
  <c r="L1180" i="16"/>
  <c r="F1180" i="16"/>
  <c r="L1204" i="16"/>
  <c r="F1204" i="16"/>
  <c r="L1212" i="16"/>
  <c r="F1212" i="16"/>
  <c r="F1224" i="16"/>
  <c r="L1224" i="16"/>
  <c r="L1244" i="16"/>
  <c r="F1244" i="16"/>
  <c r="L1248" i="16"/>
  <c r="F1248" i="16"/>
  <c r="L1252" i="16"/>
  <c r="F1252" i="16"/>
  <c r="F1332" i="16"/>
  <c r="L1332" i="16"/>
  <c r="F1376" i="16"/>
  <c r="L1376" i="16"/>
  <c r="F1384" i="16"/>
  <c r="L1384" i="16"/>
  <c r="L1392" i="16"/>
  <c r="F1392" i="16"/>
  <c r="F1408" i="16"/>
  <c r="L1408" i="16"/>
  <c r="L1420" i="16"/>
  <c r="F1420" i="16"/>
  <c r="L1432" i="16"/>
  <c r="F1432" i="16"/>
  <c r="L1436" i="16"/>
  <c r="F1436" i="16"/>
  <c r="L1476" i="16"/>
  <c r="F1476" i="16"/>
  <c r="F1520" i="16"/>
  <c r="L1520" i="16"/>
  <c r="L1524" i="16"/>
  <c r="F1524" i="16"/>
  <c r="L1564" i="16"/>
  <c r="F1564" i="16"/>
  <c r="L1628" i="16"/>
  <c r="F1628" i="16"/>
  <c r="F1672" i="16"/>
  <c r="L1672" i="16"/>
  <c r="L1676" i="16"/>
  <c r="F1676" i="16"/>
  <c r="F1684" i="16"/>
  <c r="L1684" i="16"/>
  <c r="F1688" i="16"/>
  <c r="L1688" i="16"/>
  <c r="L1696" i="16"/>
  <c r="F1696" i="16"/>
  <c r="L1731" i="16"/>
  <c r="F1731" i="16"/>
  <c r="F1739" i="16"/>
  <c r="L1739" i="16"/>
  <c r="L1759" i="16"/>
  <c r="F1759" i="16"/>
  <c r="F1767" i="16"/>
  <c r="L1767" i="16"/>
  <c r="F1775" i="16"/>
  <c r="L1775" i="16"/>
  <c r="F1779" i="16"/>
  <c r="L1779" i="16"/>
  <c r="L1878" i="16"/>
  <c r="F1878" i="16"/>
  <c r="F1882" i="16"/>
  <c r="L1882" i="16"/>
  <c r="L1890" i="16"/>
  <c r="F1890" i="16"/>
  <c r="L1902" i="16"/>
  <c r="F1902" i="16"/>
  <c r="L1906" i="16"/>
  <c r="F1906" i="16"/>
  <c r="L1926" i="16"/>
  <c r="F1926" i="16"/>
  <c r="F1985" i="16"/>
  <c r="L1985" i="16"/>
  <c r="F1993" i="16"/>
  <c r="L1993" i="16"/>
  <c r="F1997" i="16"/>
  <c r="L1997" i="16"/>
  <c r="L2001" i="16"/>
  <c r="F2001" i="16"/>
  <c r="F2005" i="16"/>
  <c r="L2005" i="16"/>
  <c r="L2021" i="16"/>
  <c r="F2021" i="16"/>
  <c r="F2025" i="16"/>
  <c r="L2025" i="16"/>
  <c r="L2037" i="16"/>
  <c r="F2037" i="16"/>
  <c r="L2041" i="16"/>
  <c r="F2041" i="16"/>
  <c r="L2057" i="16"/>
  <c r="F2057" i="16"/>
  <c r="L2061" i="16"/>
  <c r="F2065" i="16"/>
  <c r="L2065" i="16"/>
  <c r="L2069" i="16"/>
  <c r="C2069" i="16"/>
  <c r="J2069" i="16" s="1"/>
  <c r="C2887" i="16"/>
  <c r="J2887" i="16" s="1"/>
  <c r="C2951" i="16"/>
  <c r="J2951" i="16" s="1"/>
  <c r="C2831" i="16"/>
  <c r="J2831" i="16" s="1"/>
  <c r="C1813" i="16"/>
  <c r="J1813" i="16" s="1"/>
  <c r="C2855" i="16"/>
  <c r="J2855" i="16" s="1"/>
  <c r="C2891" i="16"/>
  <c r="J2891" i="16" s="1"/>
  <c r="L1856" i="16"/>
  <c r="L2891" i="16"/>
  <c r="L2855" i="16"/>
  <c r="F2847" i="16"/>
  <c r="F2463" i="16"/>
  <c r="L2471" i="16"/>
  <c r="F2967" i="16"/>
  <c r="L2935" i="16"/>
  <c r="L45" i="16"/>
  <c r="F45" i="16"/>
  <c r="L77" i="16"/>
  <c r="F77" i="16"/>
  <c r="L89" i="16"/>
  <c r="F89" i="16"/>
  <c r="L93" i="16"/>
  <c r="F93" i="16"/>
  <c r="L188" i="16"/>
  <c r="F188" i="16"/>
  <c r="F200" i="16"/>
  <c r="L200" i="16"/>
  <c r="L220" i="16"/>
  <c r="F220" i="16"/>
  <c r="F236" i="16"/>
  <c r="L236" i="16"/>
  <c r="F244" i="16"/>
  <c r="L244" i="16"/>
  <c r="F288" i="16"/>
  <c r="L288" i="16"/>
  <c r="F292" i="16"/>
  <c r="L292" i="16"/>
  <c r="C2499" i="16"/>
  <c r="J2499" i="16" s="1"/>
  <c r="C1840" i="16"/>
  <c r="J1840" i="16" s="1"/>
  <c r="C2495" i="16"/>
  <c r="J2495" i="16" s="1"/>
  <c r="C2947" i="16"/>
  <c r="J2947" i="16" s="1"/>
  <c r="C2931" i="16"/>
  <c r="J2931" i="16" s="1"/>
  <c r="C1860" i="16"/>
  <c r="J1860" i="16" s="1"/>
  <c r="L2975" i="16"/>
  <c r="C2871" i="16"/>
  <c r="J2871" i="16" s="1"/>
  <c r="F2899" i="16"/>
  <c r="F2883" i="16"/>
  <c r="L2871" i="16"/>
  <c r="L2863" i="16"/>
  <c r="F2503" i="16"/>
  <c r="C551" i="16"/>
  <c r="J551" i="16" s="1"/>
  <c r="F2843" i="16"/>
  <c r="L2947" i="16"/>
  <c r="L554" i="16"/>
  <c r="F554" i="16"/>
  <c r="L582" i="16"/>
  <c r="F582" i="16"/>
  <c r="F590" i="16"/>
  <c r="L590" i="16"/>
  <c r="L606" i="16"/>
  <c r="F606" i="16"/>
  <c r="L610" i="16"/>
  <c r="F610" i="16"/>
  <c r="F654" i="16"/>
  <c r="L654" i="16"/>
  <c r="F662" i="16"/>
  <c r="L662" i="16"/>
  <c r="L686" i="16"/>
  <c r="F686" i="16"/>
  <c r="F690" i="16"/>
  <c r="L690" i="16"/>
  <c r="F742" i="16"/>
  <c r="L742" i="16"/>
  <c r="L910" i="16"/>
  <c r="F910" i="16"/>
  <c r="L918" i="16"/>
  <c r="F918" i="16"/>
  <c r="L934" i="16"/>
  <c r="F934" i="16"/>
  <c r="F954" i="16"/>
  <c r="L954" i="16"/>
  <c r="F970" i="16"/>
  <c r="L970" i="16"/>
  <c r="F974" i="16"/>
  <c r="L974" i="16"/>
  <c r="L982" i="16"/>
  <c r="F982" i="16"/>
  <c r="L994" i="16"/>
  <c r="F994" i="16"/>
  <c r="C1848" i="16"/>
  <c r="J1848" i="16" s="1"/>
  <c r="C532" i="16"/>
  <c r="J532" i="16" s="1"/>
  <c r="C276" i="16"/>
  <c r="J276" i="16" s="1"/>
  <c r="L1561" i="16"/>
  <c r="F1561" i="16"/>
  <c r="F1597" i="16"/>
  <c r="L1597" i="16"/>
  <c r="L1657" i="16"/>
  <c r="F1657" i="16"/>
  <c r="F1701" i="16"/>
  <c r="L1701" i="16"/>
  <c r="L1717" i="16"/>
  <c r="F1717" i="16"/>
  <c r="L1783" i="16"/>
  <c r="F1783" i="16"/>
  <c r="F1685" i="16"/>
  <c r="C128" i="16"/>
  <c r="J128" i="16" s="1"/>
  <c r="C706" i="16"/>
  <c r="J706" i="16" s="1"/>
  <c r="C1668" i="16"/>
  <c r="J1668" i="16" s="1"/>
  <c r="C1720" i="16"/>
  <c r="J1720" i="16" s="1"/>
  <c r="C1440" i="16"/>
  <c r="J1440" i="16" s="1"/>
  <c r="C288" i="16"/>
  <c r="J288" i="16" s="1"/>
  <c r="C1452" i="16"/>
  <c r="J1452" i="16" s="1"/>
  <c r="C180" i="16"/>
  <c r="J180" i="16" s="1"/>
  <c r="C1660" i="16"/>
  <c r="J1660" i="16" s="1"/>
  <c r="C1898" i="16"/>
  <c r="J1898" i="16" s="1"/>
  <c r="C1989" i="16"/>
  <c r="J1989" i="16" s="1"/>
  <c r="F864" i="16"/>
  <c r="L864" i="16"/>
  <c r="F1510" i="16"/>
  <c r="L1510" i="16"/>
  <c r="F2118" i="16"/>
  <c r="L2118" i="16"/>
  <c r="F2122" i="16"/>
  <c r="L2122" i="16"/>
  <c r="L2505" i="16"/>
  <c r="F2505" i="16"/>
  <c r="L2509" i="16"/>
  <c r="F2509" i="16"/>
  <c r="F2533" i="16"/>
  <c r="L2533" i="16"/>
  <c r="L2549" i="16"/>
  <c r="F2549" i="16"/>
  <c r="F2561" i="16"/>
  <c r="L2561" i="16"/>
  <c r="F2981" i="16"/>
  <c r="L2981" i="16"/>
  <c r="F1673" i="16"/>
  <c r="C2444" i="16"/>
  <c r="J2444" i="16" s="1"/>
  <c r="C1844" i="16"/>
  <c r="J1844" i="16" s="1"/>
  <c r="C1436" i="16"/>
  <c r="J1436" i="16" s="1"/>
  <c r="C1581" i="16"/>
  <c r="J1581" i="16" s="1"/>
  <c r="C1997" i="16"/>
  <c r="J1997" i="16" s="1"/>
  <c r="L1971" i="16"/>
  <c r="F745" i="16"/>
  <c r="L745" i="16"/>
  <c r="L1059" i="16"/>
  <c r="F1059" i="16"/>
  <c r="L1175" i="16"/>
  <c r="F1175" i="16"/>
  <c r="F1311" i="16"/>
  <c r="L1311" i="16"/>
  <c r="F1415" i="16"/>
  <c r="L1415" i="16"/>
  <c r="L1953" i="16"/>
  <c r="F1953" i="16"/>
  <c r="L2036" i="16"/>
  <c r="F2036" i="16"/>
  <c r="L2076" i="16"/>
  <c r="F2076" i="16"/>
  <c r="L2187" i="16"/>
  <c r="F2187" i="16"/>
  <c r="L2191" i="16"/>
  <c r="F2191" i="16"/>
  <c r="L2219" i="16"/>
  <c r="F2219" i="16"/>
  <c r="L2307" i="16"/>
  <c r="F2307" i="16"/>
  <c r="L2470" i="16"/>
  <c r="F2470" i="16"/>
  <c r="L2758" i="16"/>
  <c r="F2758" i="16"/>
  <c r="F2794" i="16"/>
  <c r="L2794" i="16"/>
  <c r="L2962" i="16"/>
  <c r="F2962" i="16"/>
  <c r="C1940" i="16"/>
  <c r="J1940" i="16" s="1"/>
  <c r="C2785" i="16"/>
  <c r="J2785" i="16" s="1"/>
  <c r="C2452" i="16"/>
  <c r="J2452" i="16" s="1"/>
  <c r="C96" i="16"/>
  <c r="J96" i="16" s="1"/>
  <c r="C2750" i="16"/>
  <c r="J2750" i="16" s="1"/>
  <c r="C2761" i="16"/>
  <c r="J2761" i="16" s="1"/>
  <c r="C2923" i="16"/>
  <c r="J2923" i="16" s="1"/>
  <c r="C2405" i="16"/>
  <c r="J2405" i="16" s="1"/>
  <c r="C2071" i="16"/>
  <c r="J2071" i="16" s="1"/>
  <c r="C2203" i="16"/>
  <c r="J2203" i="16" s="1"/>
  <c r="C2456" i="16"/>
  <c r="J2456" i="16" s="1"/>
  <c r="C69" i="16"/>
  <c r="J69" i="16" s="1"/>
  <c r="C1993" i="16"/>
  <c r="J1993" i="16" s="1"/>
  <c r="C1652" i="16"/>
  <c r="J1652" i="16" s="1"/>
  <c r="C2076" i="16"/>
  <c r="J2076" i="16" s="1"/>
  <c r="C1696" i="16"/>
  <c r="J1696" i="16" s="1"/>
  <c r="C2084" i="16"/>
  <c r="J2084" i="16" s="1"/>
  <c r="C2678" i="16"/>
  <c r="J2678" i="16" s="1"/>
  <c r="C1420" i="16"/>
  <c r="J1420" i="16" s="1"/>
  <c r="C2467" i="16"/>
  <c r="J2467" i="16" s="1"/>
  <c r="C1894" i="16"/>
  <c r="J1894" i="16" s="1"/>
  <c r="C2099" i="16"/>
  <c r="J2099" i="16" s="1"/>
  <c r="C2475" i="16"/>
  <c r="J2475" i="16" s="1"/>
  <c r="C1701" i="16"/>
  <c r="J1701" i="16" s="1"/>
  <c r="C2334" i="16"/>
  <c r="J2334" i="16" s="1"/>
  <c r="C183" i="16"/>
  <c r="J183" i="16" s="1"/>
  <c r="C342" i="16"/>
  <c r="J342" i="16" s="1"/>
  <c r="C625" i="16"/>
  <c r="J625" i="16" s="1"/>
  <c r="C946" i="16"/>
  <c r="J946" i="16" s="1"/>
  <c r="C2091" i="16"/>
  <c r="J2091" i="16" s="1"/>
  <c r="C2789" i="16"/>
  <c r="J2789" i="16" s="1"/>
  <c r="C674" i="16"/>
  <c r="J674" i="16" s="1"/>
  <c r="C3003" i="16"/>
  <c r="J3003" i="16" s="1"/>
  <c r="C1732" i="16"/>
  <c r="J1732" i="16" s="1"/>
  <c r="C2963" i="16"/>
  <c r="J2963" i="16" s="1"/>
  <c r="C1468" i="16"/>
  <c r="J1468" i="16" s="1"/>
  <c r="C2820" i="16"/>
  <c r="J2820" i="16" s="1"/>
  <c r="C2239" i="16"/>
  <c r="J2239" i="16" s="1"/>
  <c r="C247" i="16"/>
  <c r="J247" i="16" s="1"/>
  <c r="C151" i="16"/>
  <c r="J151" i="16" s="1"/>
  <c r="C792" i="16"/>
  <c r="J792" i="16" s="1"/>
  <c r="C215" i="16"/>
  <c r="J215" i="16" s="1"/>
  <c r="C489" i="16"/>
  <c r="J489" i="16" s="1"/>
  <c r="C2753" i="16"/>
  <c r="J2753" i="16" s="1"/>
  <c r="C1853" i="16"/>
  <c r="J1853" i="16" s="1"/>
  <c r="L856" i="16"/>
  <c r="F856" i="16"/>
  <c r="L860" i="16"/>
  <c r="F860" i="16"/>
  <c r="L868" i="16"/>
  <c r="F868" i="16"/>
  <c r="L895" i="16"/>
  <c r="F895" i="16"/>
  <c r="F1051" i="16"/>
  <c r="L1051" i="16"/>
  <c r="F1099" i="16"/>
  <c r="L1099" i="16"/>
  <c r="F1123" i="16"/>
  <c r="L1123" i="16"/>
  <c r="F1127" i="16"/>
  <c r="L1171" i="16"/>
  <c r="F1171" i="16"/>
  <c r="L1187" i="16"/>
  <c r="F1187" i="16"/>
  <c r="L338" i="16"/>
  <c r="F338" i="16"/>
  <c r="L602" i="16"/>
  <c r="F602" i="16"/>
  <c r="F634" i="16"/>
  <c r="L634" i="16"/>
  <c r="L722" i="16"/>
  <c r="F722" i="16"/>
  <c r="L734" i="16"/>
  <c r="F734" i="16"/>
  <c r="L758" i="16"/>
  <c r="F758" i="16"/>
  <c r="L762" i="16"/>
  <c r="F762" i="16"/>
  <c r="F797" i="16"/>
  <c r="L797" i="16"/>
  <c r="L805" i="16"/>
  <c r="F805" i="16"/>
  <c r="L833" i="16"/>
  <c r="F833" i="16"/>
  <c r="L892" i="16"/>
  <c r="F892" i="16"/>
  <c r="L900" i="16"/>
  <c r="F900" i="16"/>
  <c r="F1662" i="16"/>
  <c r="L1662" i="16"/>
  <c r="L1666" i="16"/>
  <c r="F1666" i="16"/>
  <c r="F1968" i="16"/>
  <c r="L1968" i="16"/>
  <c r="F2392" i="16"/>
  <c r="L2392" i="16"/>
  <c r="L2675" i="16"/>
  <c r="F2675" i="16"/>
  <c r="K33" i="17"/>
  <c r="E7" i="1" s="1"/>
  <c r="O26" i="15" s="1"/>
  <c r="L20" i="16"/>
  <c r="L948" i="16"/>
  <c r="C948" i="16"/>
  <c r="J948" i="16" s="1"/>
  <c r="F948" i="16"/>
  <c r="F968" i="16"/>
  <c r="C968" i="16"/>
  <c r="J968" i="16" s="1"/>
  <c r="L968" i="16"/>
  <c r="L984" i="16"/>
  <c r="F984" i="16"/>
  <c r="F988" i="16"/>
  <c r="L988" i="16"/>
  <c r="F1000" i="16"/>
  <c r="L1000" i="16"/>
  <c r="L1346" i="16"/>
  <c r="F1346" i="16"/>
  <c r="L1418" i="16"/>
  <c r="F1418" i="16"/>
  <c r="F1500" i="16"/>
  <c r="L1500" i="16"/>
  <c r="L1778" i="16"/>
  <c r="F1778" i="16"/>
  <c r="L1893" i="16"/>
  <c r="F1893" i="16"/>
  <c r="L1939" i="16"/>
  <c r="F1939" i="16"/>
  <c r="C900" i="16"/>
  <c r="J900" i="16" s="1"/>
  <c r="C2081" i="16"/>
  <c r="J2081" i="16" s="1"/>
  <c r="C888" i="16"/>
  <c r="J888" i="16" s="1"/>
  <c r="C1627" i="16"/>
  <c r="J1627" i="16" s="1"/>
  <c r="C2077" i="16"/>
  <c r="J2077" i="16" s="1"/>
  <c r="C417" i="16"/>
  <c r="J417" i="16" s="1"/>
  <c r="C2540" i="16"/>
  <c r="J2540" i="16" s="1"/>
  <c r="C988" i="16"/>
  <c r="J988" i="16" s="1"/>
  <c r="C136" i="16"/>
  <c r="J136" i="16" s="1"/>
  <c r="C219" i="16"/>
  <c r="J219" i="16" s="1"/>
  <c r="C509" i="16"/>
  <c r="J509" i="16" s="1"/>
  <c r="C618" i="16"/>
  <c r="J618" i="16" s="1"/>
  <c r="C338" i="16"/>
  <c r="J338" i="16" s="1"/>
  <c r="C1571" i="16"/>
  <c r="J1571" i="16" s="1"/>
  <c r="C1778" i="16"/>
  <c r="J1778" i="16" s="1"/>
  <c r="C1022" i="16"/>
  <c r="J1022" i="16" s="1"/>
  <c r="C268" i="16"/>
  <c r="J268" i="16" s="1"/>
  <c r="C152" i="16"/>
  <c r="J152" i="16" s="1"/>
  <c r="C1219" i="16"/>
  <c r="J1219" i="16" s="1"/>
  <c r="C496" i="16"/>
  <c r="J496" i="16" s="1"/>
  <c r="C1868" i="16"/>
  <c r="J1868" i="16" s="1"/>
  <c r="C2004" i="16"/>
  <c r="J2004" i="16" s="1"/>
  <c r="C2237" i="16"/>
  <c r="J2237" i="16" s="1"/>
  <c r="C385" i="16"/>
  <c r="J385" i="16" s="1"/>
  <c r="C626" i="16"/>
  <c r="J626" i="16" s="1"/>
  <c r="C1030" i="16"/>
  <c r="J1030" i="16" s="1"/>
  <c r="C2121" i="16"/>
  <c r="J2121" i="16" s="1"/>
  <c r="C2692" i="16"/>
  <c r="J2692" i="16" s="1"/>
  <c r="C2826" i="16"/>
  <c r="J2826" i="16" s="1"/>
  <c r="L2695" i="16"/>
  <c r="C1666" i="16"/>
  <c r="J1666" i="16" s="1"/>
  <c r="C1734" i="16"/>
  <c r="J1734" i="16" s="1"/>
  <c r="C2906" i="16"/>
  <c r="J2906" i="16" s="1"/>
  <c r="C1499" i="16"/>
  <c r="J1499" i="16" s="1"/>
  <c r="C485" i="16"/>
  <c r="J485" i="16" s="1"/>
  <c r="L2866" i="16"/>
  <c r="F2157" i="16"/>
  <c r="F2894" i="16"/>
  <c r="L2027" i="16"/>
  <c r="F2333" i="16"/>
  <c r="L2656" i="16"/>
  <c r="L2229" i="16"/>
  <c r="L2596" i="16"/>
  <c r="L2906" i="16"/>
  <c r="L2838" i="16"/>
  <c r="C937" i="16"/>
  <c r="J937" i="16" s="1"/>
  <c r="C729" i="16"/>
  <c r="J729" i="16" s="1"/>
  <c r="C497" i="16"/>
  <c r="J497" i="16" s="1"/>
  <c r="C155" i="16"/>
  <c r="J155" i="16" s="1"/>
  <c r="C1737" i="16"/>
  <c r="J1737" i="16" s="1"/>
  <c r="C1782" i="16"/>
  <c r="J1782" i="16" s="1"/>
  <c r="C2047" i="16"/>
  <c r="J2047" i="16" s="1"/>
  <c r="C1654" i="16"/>
  <c r="J1654" i="16" s="1"/>
  <c r="C1774" i="16"/>
  <c r="J1774" i="16" s="1"/>
  <c r="C2744" i="16"/>
  <c r="J2744" i="16" s="1"/>
  <c r="C2623" i="16"/>
  <c r="J2623" i="16" s="1"/>
  <c r="C2571" i="16"/>
  <c r="J2571" i="16" s="1"/>
  <c r="C1023" i="16"/>
  <c r="J1023" i="16" s="1"/>
  <c r="C284" i="16"/>
  <c r="J284" i="16" s="1"/>
  <c r="C2531" i="16"/>
  <c r="J2531" i="16" s="1"/>
  <c r="C243" i="16"/>
  <c r="J243" i="16" s="1"/>
  <c r="C2799" i="16"/>
  <c r="J2799" i="16" s="1"/>
  <c r="C2680" i="16"/>
  <c r="J2680" i="16" s="1"/>
  <c r="C523" i="16"/>
  <c r="J523" i="16" s="1"/>
  <c r="C630" i="16"/>
  <c r="J630" i="16" s="1"/>
  <c r="C2066" i="16"/>
  <c r="J2066" i="16" s="1"/>
  <c r="C2353" i="16"/>
  <c r="J2353" i="16" s="1"/>
  <c r="C864" i="16"/>
  <c r="J864" i="16" s="1"/>
  <c r="C1523" i="16"/>
  <c r="J1523" i="16" s="1"/>
  <c r="L2672" i="16"/>
  <c r="L2098" i="16"/>
  <c r="L2277" i="16"/>
  <c r="L2385" i="16"/>
  <c r="L2902" i="16"/>
  <c r="F2834" i="16"/>
  <c r="L321" i="16"/>
  <c r="F321" i="16"/>
  <c r="L512" i="16"/>
  <c r="F512" i="16"/>
  <c r="L547" i="16"/>
  <c r="F547" i="16"/>
  <c r="F1214" i="16"/>
  <c r="L1214" i="16"/>
  <c r="L1385" i="16"/>
  <c r="F1385" i="16"/>
  <c r="L1503" i="16"/>
  <c r="F1503" i="16"/>
  <c r="L1519" i="16"/>
  <c r="F1519" i="16"/>
  <c r="L1694" i="16"/>
  <c r="F1694" i="16"/>
  <c r="F1725" i="16"/>
  <c r="L1725" i="16"/>
  <c r="F1908" i="16"/>
  <c r="L1908" i="16"/>
  <c r="L1983" i="16"/>
  <c r="F1983" i="16"/>
  <c r="F2264" i="16"/>
  <c r="L2264" i="16"/>
  <c r="L2296" i="16"/>
  <c r="F2296" i="16"/>
  <c r="F2304" i="16"/>
  <c r="L2304" i="16"/>
  <c r="F2711" i="16"/>
  <c r="L2711" i="16"/>
  <c r="F2739" i="16"/>
  <c r="L2739" i="16"/>
  <c r="F2767" i="16"/>
  <c r="L2767" i="16"/>
  <c r="F1854" i="16"/>
  <c r="L1854" i="16"/>
  <c r="F801" i="16"/>
  <c r="L801" i="16"/>
  <c r="F1163" i="16"/>
  <c r="L1163" i="16"/>
  <c r="F1191" i="16"/>
  <c r="L1191" i="16"/>
  <c r="L1488" i="16"/>
  <c r="F1488" i="16"/>
  <c r="F1492" i="16"/>
  <c r="L1492" i="16"/>
  <c r="L2489" i="16"/>
  <c r="F2489" i="16"/>
  <c r="F2493" i="16"/>
  <c r="L2493" i="16"/>
  <c r="F2560" i="16"/>
  <c r="L2560" i="16"/>
  <c r="L2584" i="16"/>
  <c r="F2584" i="16"/>
  <c r="L2588" i="16"/>
  <c r="F2588" i="16"/>
  <c r="F2616" i="16"/>
  <c r="L2616" i="16"/>
  <c r="F2628" i="16"/>
  <c r="L2628" i="16"/>
  <c r="L2632" i="16"/>
  <c r="F2632" i="16"/>
  <c r="L2636" i="16"/>
  <c r="F2636" i="16"/>
  <c r="F2640" i="16"/>
  <c r="L2640" i="16"/>
  <c r="L2648" i="16"/>
  <c r="F2648" i="16"/>
  <c r="L2652" i="16"/>
  <c r="F2652" i="16"/>
  <c r="F2922" i="16"/>
  <c r="L2922" i="16"/>
  <c r="F2995" i="16"/>
  <c r="L2995" i="16"/>
  <c r="F76" i="16"/>
  <c r="L76" i="16"/>
  <c r="F157" i="16"/>
  <c r="L157" i="16"/>
  <c r="F245" i="16"/>
  <c r="L245" i="16"/>
  <c r="F911" i="16"/>
  <c r="L911" i="16"/>
  <c r="F1156" i="16"/>
  <c r="L1156" i="16"/>
  <c r="L1280" i="16"/>
  <c r="F1280" i="16"/>
  <c r="F1596" i="16"/>
  <c r="L1596" i="16"/>
  <c r="F1636" i="16"/>
  <c r="L1636" i="16"/>
  <c r="L1460" i="16"/>
  <c r="F1460" i="16"/>
  <c r="L1569" i="16"/>
  <c r="F1569" i="16"/>
  <c r="L1845" i="16"/>
  <c r="C1845" i="16"/>
  <c r="J1845" i="16" s="1"/>
  <c r="C854" i="16"/>
  <c r="J854" i="16" s="1"/>
  <c r="C1854" i="16"/>
  <c r="J1854" i="16" s="1"/>
  <c r="C2196" i="16"/>
  <c r="J2196" i="16" s="1"/>
  <c r="C1432" i="16"/>
  <c r="J1432" i="16" s="1"/>
  <c r="C346" i="16"/>
  <c r="J346" i="16" s="1"/>
  <c r="C1979" i="16"/>
  <c r="J1979" i="16" s="1"/>
  <c r="C1019" i="16"/>
  <c r="J1019" i="16" s="1"/>
  <c r="C1785" i="16"/>
  <c r="J1785" i="16" s="1"/>
  <c r="C660" i="16"/>
  <c r="J660" i="16" s="1"/>
  <c r="C593" i="16"/>
  <c r="J593" i="16" s="1"/>
  <c r="C1647" i="16"/>
  <c r="J1647" i="16" s="1"/>
  <c r="C2007" i="16"/>
  <c r="J2007" i="16" s="1"/>
  <c r="C2351" i="16"/>
  <c r="J2351" i="16" s="1"/>
  <c r="C428" i="16"/>
  <c r="J428" i="16" s="1"/>
  <c r="C1091" i="16"/>
  <c r="J1091" i="16" s="1"/>
  <c r="C2512" i="16"/>
  <c r="J2512" i="16" s="1"/>
  <c r="C241" i="16"/>
  <c r="J241" i="16" s="1"/>
  <c r="C2919" i="16"/>
  <c r="J2919" i="16" s="1"/>
  <c r="C2264" i="16"/>
  <c r="J2264" i="16" s="1"/>
  <c r="C2648" i="16"/>
  <c r="J2648" i="16" s="1"/>
  <c r="C1484" i="16"/>
  <c r="J1484" i="16" s="1"/>
  <c r="C1529" i="16"/>
  <c r="J1529" i="16" s="1"/>
  <c r="C2062" i="16"/>
  <c r="J2062" i="16" s="1"/>
  <c r="C2120" i="16"/>
  <c r="J2120" i="16" s="1"/>
  <c r="C1412" i="16"/>
  <c r="J1412" i="16" s="1"/>
  <c r="C1416" i="16"/>
  <c r="J1416" i="16" s="1"/>
  <c r="C2825" i="16"/>
  <c r="J2825" i="16" s="1"/>
  <c r="C1987" i="16"/>
  <c r="J1987" i="16" s="1"/>
  <c r="C1991" i="16"/>
  <c r="J1991" i="16" s="1"/>
  <c r="C2413" i="16"/>
  <c r="J2413" i="16" s="1"/>
  <c r="C2941" i="16"/>
  <c r="J2941" i="16" s="1"/>
  <c r="C1515" i="16"/>
  <c r="J1515" i="16" s="1"/>
  <c r="C252" i="16"/>
  <c r="J252" i="16" s="1"/>
  <c r="C1087" i="16"/>
  <c r="J1087" i="16" s="1"/>
  <c r="C2620" i="16"/>
  <c r="J2620" i="16" s="1"/>
  <c r="C2343" i="16"/>
  <c r="J2343" i="16" s="1"/>
  <c r="C2715" i="16"/>
  <c r="J2715" i="16" s="1"/>
  <c r="C2672" i="16"/>
  <c r="J2672" i="16" s="1"/>
  <c r="C2644" i="16"/>
  <c r="J2644" i="16" s="1"/>
  <c r="C14" i="16"/>
  <c r="J14" i="16" s="1"/>
  <c r="C64" i="16"/>
  <c r="J64" i="16" s="1"/>
  <c r="C92" i="16"/>
  <c r="J92" i="16" s="1"/>
  <c r="C2148" i="16"/>
  <c r="J2148" i="16" s="1"/>
  <c r="C2359" i="16"/>
  <c r="J2359" i="16" s="1"/>
  <c r="C1543" i="16"/>
  <c r="J1543" i="16" s="1"/>
  <c r="C2945" i="16"/>
  <c r="J2945" i="16" s="1"/>
  <c r="C161" i="16"/>
  <c r="J161" i="16" s="1"/>
  <c r="C1519" i="16"/>
  <c r="J1519" i="16" s="1"/>
  <c r="C2367" i="16"/>
  <c r="J2367" i="16" s="1"/>
  <c r="C2739" i="16"/>
  <c r="J2739" i="16" s="1"/>
  <c r="C173" i="16"/>
  <c r="J173" i="16" s="1"/>
  <c r="C2652" i="16"/>
  <c r="J2652" i="16" s="1"/>
  <c r="C3002" i="16"/>
  <c r="J3002" i="16" s="1"/>
  <c r="C504" i="16"/>
  <c r="J504" i="16" s="1"/>
  <c r="C512" i="16"/>
  <c r="J512" i="16" s="1"/>
  <c r="C1382" i="16"/>
  <c r="J1382" i="16" s="1"/>
  <c r="C1063" i="16"/>
  <c r="J1063" i="16" s="1"/>
  <c r="C1503" i="16"/>
  <c r="J1503" i="16" s="1"/>
  <c r="C1026" i="16"/>
  <c r="J1026" i="16" s="1"/>
  <c r="G1938" i="16"/>
  <c r="E1091" i="16"/>
  <c r="Y7" i="15"/>
  <c r="G2435" i="16"/>
  <c r="E2341" i="16"/>
  <c r="D1994" i="16"/>
  <c r="G1979" i="16"/>
  <c r="G728" i="16"/>
  <c r="G1763" i="16"/>
  <c r="O51" i="15"/>
  <c r="AE51" i="15" s="1"/>
  <c r="Y8" i="15"/>
  <c r="AA633" i="16"/>
  <c r="AA120" i="16"/>
  <c r="AA2720" i="16"/>
  <c r="AA807" i="16"/>
  <c r="AA744" i="16"/>
  <c r="AA2934" i="16"/>
  <c r="AA2592" i="16"/>
  <c r="AA2511" i="16"/>
  <c r="AA2116" i="16"/>
  <c r="G1389" i="16"/>
  <c r="B1202" i="16"/>
  <c r="C1202" i="16" s="1"/>
  <c r="J1202" i="16" s="1"/>
  <c r="AA365" i="16"/>
  <c r="AA1360" i="16"/>
  <c r="B2126" i="16"/>
  <c r="C2126" i="16" s="1"/>
  <c r="J2126" i="16" s="1"/>
  <c r="G1751" i="16"/>
  <c r="D1573" i="16"/>
  <c r="D1399" i="16"/>
  <c r="AA1396" i="16"/>
  <c r="D1394" i="16"/>
  <c r="AA1391" i="16"/>
  <c r="D541" i="16"/>
  <c r="AA538" i="16"/>
  <c r="AA465" i="16"/>
  <c r="E132" i="28"/>
  <c r="AA2885" i="16"/>
  <c r="AA2493" i="16"/>
  <c r="E1963" i="16"/>
  <c r="AA1887" i="16"/>
  <c r="D1186" i="16"/>
  <c r="AA2743" i="16"/>
  <c r="D2526" i="16"/>
  <c r="G2147" i="16"/>
  <c r="D1578" i="16"/>
  <c r="AA671" i="16"/>
  <c r="AA598" i="16"/>
  <c r="G522" i="16"/>
  <c r="AA253" i="16"/>
  <c r="AA80" i="16"/>
  <c r="G1113" i="16"/>
  <c r="D1867" i="16"/>
  <c r="G341" i="16"/>
  <c r="G310" i="16"/>
  <c r="AA233" i="16"/>
  <c r="AA139" i="16"/>
  <c r="AA72" i="16"/>
  <c r="E70" i="16"/>
  <c r="G1348" i="16"/>
  <c r="AA1206" i="16"/>
  <c r="AA1138" i="16"/>
  <c r="AA1109" i="16"/>
  <c r="D920" i="16"/>
  <c r="E2652" i="16"/>
  <c r="D2138" i="16"/>
  <c r="AA1932" i="16"/>
  <c r="AA1016" i="16"/>
  <c r="D61" i="16"/>
  <c r="E20" i="28"/>
  <c r="AA31" i="28"/>
  <c r="E32" i="28"/>
  <c r="AA2887" i="16"/>
  <c r="AA2858" i="16"/>
  <c r="G2848" i="16"/>
  <c r="AA2407" i="16"/>
  <c r="AA1635" i="16"/>
  <c r="D1303" i="16"/>
  <c r="B1194" i="16"/>
  <c r="C1194" i="16" s="1"/>
  <c r="J1194" i="16" s="1"/>
  <c r="AA1084" i="16"/>
  <c r="AA2985" i="16"/>
  <c r="AA2983" i="16"/>
  <c r="AA2948" i="16"/>
  <c r="AA2946" i="16"/>
  <c r="E2879" i="16"/>
  <c r="AA2872" i="16"/>
  <c r="AA2775" i="16"/>
  <c r="AA2745" i="16"/>
  <c r="AA2502" i="16"/>
  <c r="AA2472" i="16"/>
  <c r="AA2455" i="16"/>
  <c r="G2442" i="16"/>
  <c r="AA2350" i="16"/>
  <c r="E2183" i="16"/>
  <c r="AA2183" i="16"/>
  <c r="G2140" i="16"/>
  <c r="AA2140" i="16"/>
  <c r="G2575" i="16"/>
  <c r="AA2179" i="16"/>
  <c r="D2179" i="16"/>
  <c r="G2974" i="16"/>
  <c r="AA2860" i="16"/>
  <c r="AA2807" i="16"/>
  <c r="AA2780" i="16"/>
  <c r="G2758" i="16"/>
  <c r="D2680" i="16"/>
  <c r="G2671" i="16"/>
  <c r="AA2668" i="16"/>
  <c r="G2580" i="16"/>
  <c r="AA2560" i="16"/>
  <c r="D2513" i="16"/>
  <c r="AA2491" i="16"/>
  <c r="AA1788" i="16"/>
  <c r="D1625" i="16"/>
  <c r="AA1387" i="16"/>
  <c r="AA1320" i="16"/>
  <c r="AA1176" i="16"/>
  <c r="D1140" i="16"/>
  <c r="AA1070" i="16"/>
  <c r="G1042" i="16"/>
  <c r="D994" i="16"/>
  <c r="AA816" i="16"/>
  <c r="AA658" i="16"/>
  <c r="AA602" i="16"/>
  <c r="AA588" i="16"/>
  <c r="B572" i="16"/>
  <c r="C572" i="16" s="1"/>
  <c r="J572" i="16" s="1"/>
  <c r="AA406" i="16"/>
  <c r="D320" i="16"/>
  <c r="G114" i="16"/>
  <c r="AA200" i="28"/>
  <c r="E201" i="28"/>
  <c r="D662" i="16"/>
  <c r="E651" i="16"/>
  <c r="G1960" i="16"/>
  <c r="D1926" i="16"/>
  <c r="G1636" i="16"/>
  <c r="D1487" i="16"/>
  <c r="AA1379" i="16"/>
  <c r="D1308" i="16"/>
  <c r="AA1305" i="16"/>
  <c r="AA843" i="16"/>
  <c r="G653" i="16"/>
  <c r="G459" i="16"/>
  <c r="AA53" i="16"/>
  <c r="B122" i="28"/>
  <c r="C122" i="28" s="1"/>
  <c r="J122" i="28" s="1"/>
  <c r="E130" i="28"/>
  <c r="D149" i="28"/>
  <c r="E168" i="28"/>
  <c r="D2991" i="16"/>
  <c r="AA2960" i="16"/>
  <c r="B2851" i="16"/>
  <c r="C2851" i="16" s="1"/>
  <c r="J2851" i="16" s="1"/>
  <c r="B2816" i="16"/>
  <c r="C2816" i="16" s="1"/>
  <c r="J2816" i="16" s="1"/>
  <c r="AA2797" i="16"/>
  <c r="AA2762" i="16"/>
  <c r="AA2752" i="16"/>
  <c r="D2738" i="16"/>
  <c r="AA2727" i="16"/>
  <c r="D2707" i="16"/>
  <c r="AA2684" i="16"/>
  <c r="D2659" i="16"/>
  <c r="G2657" i="16"/>
  <c r="AA2632" i="16"/>
  <c r="AA2988" i="16"/>
  <c r="AA2970" i="16"/>
  <c r="AA2939" i="16"/>
  <c r="D2903" i="16"/>
  <c r="AA2900" i="16"/>
  <c r="AA2770" i="16"/>
  <c r="G2763" i="16"/>
  <c r="AA2677" i="16"/>
  <c r="G2640" i="16"/>
  <c r="D2600" i="16"/>
  <c r="G2566" i="16"/>
  <c r="G2553" i="16"/>
  <c r="AA2512" i="16"/>
  <c r="D2512" i="16"/>
  <c r="AA2387" i="16"/>
  <c r="G2387" i="16"/>
  <c r="AA2996" i="16"/>
  <c r="G2935" i="16"/>
  <c r="AA2926" i="16"/>
  <c r="AA2871" i="16"/>
  <c r="E2798" i="16"/>
  <c r="AA2796" i="16"/>
  <c r="AA2607" i="16"/>
  <c r="AA2559" i="16"/>
  <c r="G2555" i="16"/>
  <c r="AA2539" i="16"/>
  <c r="AA2486" i="16"/>
  <c r="AA2440" i="16"/>
  <c r="E2440" i="16"/>
  <c r="AA2392" i="16"/>
  <c r="AA2364" i="16"/>
  <c r="E2364" i="16"/>
  <c r="D2292" i="16"/>
  <c r="G2101" i="16"/>
  <c r="D1820" i="16"/>
  <c r="AA1810" i="16"/>
  <c r="AA1771" i="16"/>
  <c r="D1767" i="16"/>
  <c r="AA1755" i="16"/>
  <c r="AA1650" i="16"/>
  <c r="D1597" i="16"/>
  <c r="D1592" i="16"/>
  <c r="AA1447" i="16"/>
  <c r="AA1403" i="16"/>
  <c r="AA1255" i="16"/>
  <c r="G1167" i="16"/>
  <c r="B1147" i="16"/>
  <c r="C1147" i="16" s="1"/>
  <c r="J1147" i="16" s="1"/>
  <c r="D974" i="16"/>
  <c r="AA859" i="16"/>
  <c r="G780" i="16"/>
  <c r="AA757" i="16"/>
  <c r="AA688" i="16"/>
  <c r="D688" i="16"/>
  <c r="AA612" i="16"/>
  <c r="G612" i="16"/>
  <c r="D2324" i="16"/>
  <c r="D2322" i="16"/>
  <c r="AA2266" i="16"/>
  <c r="AA2252" i="16"/>
  <c r="G2250" i="16"/>
  <c r="AA2247" i="16"/>
  <c r="G2239" i="16"/>
  <c r="G2193" i="16"/>
  <c r="AA2167" i="16"/>
  <c r="G2159" i="16"/>
  <c r="AA2081" i="16"/>
  <c r="B2079" i="16"/>
  <c r="C2079" i="16" s="1"/>
  <c r="J2079" i="16" s="1"/>
  <c r="AA1995" i="16"/>
  <c r="AA1981" i="16"/>
  <c r="AA1975" i="16"/>
  <c r="G1954" i="16"/>
  <c r="G1919" i="16"/>
  <c r="AA1916" i="16"/>
  <c r="AA1838" i="16"/>
  <c r="B1830" i="16"/>
  <c r="C1830" i="16" s="1"/>
  <c r="J1830" i="16" s="1"/>
  <c r="AA1707" i="16"/>
  <c r="D1699" i="16"/>
  <c r="AA1669" i="16"/>
  <c r="D1661" i="16"/>
  <c r="E1652" i="16"/>
  <c r="AA1627" i="16"/>
  <c r="AA1611" i="16"/>
  <c r="AA1528" i="16"/>
  <c r="AA1510" i="16"/>
  <c r="D1384" i="16"/>
  <c r="AA1326" i="16"/>
  <c r="G1324" i="16"/>
  <c r="D1304" i="16"/>
  <c r="G1169" i="16"/>
  <c r="B1149" i="16"/>
  <c r="C1149" i="16" s="1"/>
  <c r="J1149" i="16" s="1"/>
  <c r="AA1045" i="16"/>
  <c r="AA1002" i="16"/>
  <c r="D1000" i="16"/>
  <c r="AA997" i="16"/>
  <c r="D962" i="16"/>
  <c r="AA900" i="16"/>
  <c r="D889" i="16"/>
  <c r="AA654" i="16"/>
  <c r="G654" i="16"/>
  <c r="G2276" i="16"/>
  <c r="G2231" i="16"/>
  <c r="AA2212" i="16"/>
  <c r="AA2129" i="16"/>
  <c r="AA2035" i="16"/>
  <c r="AA2026" i="16"/>
  <c r="D1778" i="16"/>
  <c r="AA1775" i="16"/>
  <c r="G1768" i="16"/>
  <c r="D1725" i="16"/>
  <c r="AA1654" i="16"/>
  <c r="AA1637" i="16"/>
  <c r="AA1413" i="16"/>
  <c r="AA1197" i="16"/>
  <c r="AA1189" i="16"/>
  <c r="AA646" i="16"/>
  <c r="D646" i="16"/>
  <c r="D727" i="16"/>
  <c r="AA727" i="16"/>
  <c r="AA659" i="16"/>
  <c r="G659" i="16"/>
  <c r="D624" i="16"/>
  <c r="AA624" i="16"/>
  <c r="B564" i="16"/>
  <c r="C564" i="16" s="1"/>
  <c r="J564" i="16" s="1"/>
  <c r="D458" i="16"/>
  <c r="G346" i="16"/>
  <c r="AA333" i="16"/>
  <c r="AA204" i="16"/>
  <c r="D133" i="16"/>
  <c r="G46" i="16"/>
  <c r="AA15" i="16"/>
  <c r="E103" i="28"/>
  <c r="G593" i="16"/>
  <c r="E489" i="16"/>
  <c r="G394" i="16"/>
  <c r="AA311" i="16"/>
  <c r="E309" i="16"/>
  <c r="D252" i="16"/>
  <c r="E44" i="16"/>
  <c r="AA29" i="16"/>
  <c r="E47" i="28"/>
  <c r="AA55" i="28"/>
  <c r="E102" i="28"/>
  <c r="AA12" i="16"/>
  <c r="G2951" i="16"/>
  <c r="E2938" i="16"/>
  <c r="D2930" i="16"/>
  <c r="B2912" i="16"/>
  <c r="C2912" i="16" s="1"/>
  <c r="J2912" i="16" s="1"/>
  <c r="D2788" i="16"/>
  <c r="D2748" i="16"/>
  <c r="D2735" i="16"/>
  <c r="G2733" i="16"/>
  <c r="D2647" i="16"/>
  <c r="AA2380" i="16"/>
  <c r="G2380" i="16"/>
  <c r="AA2373" i="16"/>
  <c r="E2373" i="16"/>
  <c r="AA2866" i="16"/>
  <c r="AA2847" i="16"/>
  <c r="AA2840" i="16"/>
  <c r="AA2825" i="16"/>
  <c r="AA2754" i="16"/>
  <c r="AA2699" i="16"/>
  <c r="AA2651" i="16"/>
  <c r="AA2642" i="16"/>
  <c r="AA2596" i="16"/>
  <c r="AA2515" i="16"/>
  <c r="D2419" i="16"/>
  <c r="D2416" i="16"/>
  <c r="G2411" i="16"/>
  <c r="AA2411" i="16"/>
  <c r="D2399" i="16"/>
  <c r="D3004" i="16"/>
  <c r="D3002" i="16"/>
  <c r="D3000" i="16"/>
  <c r="D2812" i="16"/>
  <c r="G2771" i="16"/>
  <c r="D2623" i="16"/>
  <c r="D2604" i="16"/>
  <c r="G2561" i="16"/>
  <c r="G2503" i="16"/>
  <c r="B2490" i="16"/>
  <c r="C2490" i="16" s="1"/>
  <c r="J2490" i="16" s="1"/>
  <c r="D2473" i="16"/>
  <c r="G2434" i="16"/>
  <c r="AA2378" i="16"/>
  <c r="D2378" i="16"/>
  <c r="AA2937" i="16"/>
  <c r="AA2897" i="16"/>
  <c r="AA2881" i="16"/>
  <c r="AA2804" i="16"/>
  <c r="AA2782" i="16"/>
  <c r="AA2767" i="16"/>
  <c r="AA2711" i="16"/>
  <c r="AA2665" i="16"/>
  <c r="AA2637" i="16"/>
  <c r="AA2565" i="16"/>
  <c r="AA2534" i="16"/>
  <c r="G2445" i="16"/>
  <c r="AA2429" i="16"/>
  <c r="G2404" i="16"/>
  <c r="AA2404" i="16"/>
  <c r="B2272" i="16"/>
  <c r="C2272" i="16" s="1"/>
  <c r="J2272" i="16" s="1"/>
  <c r="AA2235" i="16"/>
  <c r="AA2221" i="16"/>
  <c r="AA2207" i="16"/>
  <c r="D2203" i="16"/>
  <c r="D2184" i="16"/>
  <c r="D2176" i="16"/>
  <c r="AA2093" i="16"/>
  <c r="D2083" i="16"/>
  <c r="D2076" i="16"/>
  <c r="AA2073" i="16"/>
  <c r="AA1999" i="16"/>
  <c r="AA1953" i="16"/>
  <c r="G1929" i="16"/>
  <c r="AA1924" i="16"/>
  <c r="AA1872" i="16"/>
  <c r="AA1866" i="16"/>
  <c r="D1850" i="16"/>
  <c r="AA1534" i="16"/>
  <c r="G1534" i="16"/>
  <c r="AA1436" i="16"/>
  <c r="G1436" i="16"/>
  <c r="D1420" i="16"/>
  <c r="AA1420" i="16"/>
  <c r="G2353" i="16"/>
  <c r="D2351" i="16"/>
  <c r="G2340" i="16"/>
  <c r="D2302" i="16"/>
  <c r="E2125" i="16"/>
  <c r="G2059" i="16"/>
  <c r="D2020" i="16"/>
  <c r="D1549" i="16"/>
  <c r="AA1549" i="16"/>
  <c r="G2220" i="16"/>
  <c r="AA2191" i="16"/>
  <c r="AA2177" i="16"/>
  <c r="E2119" i="16"/>
  <c r="AA2077" i="16"/>
  <c r="D1806" i="16"/>
  <c r="E1632" i="16"/>
  <c r="D1602" i="16"/>
  <c r="AA1564" i="16"/>
  <c r="G1564" i="16"/>
  <c r="AA1438" i="16"/>
  <c r="G1438" i="16"/>
  <c r="AA1927" i="16"/>
  <c r="D1884" i="16"/>
  <c r="D1811" i="16"/>
  <c r="AA1724" i="16"/>
  <c r="AA1694" i="16"/>
  <c r="G1684" i="16"/>
  <c r="AA1681" i="16"/>
  <c r="AA1674" i="16"/>
  <c r="E1626" i="16"/>
  <c r="D1469" i="16"/>
  <c r="AA1469" i="16"/>
  <c r="AA1442" i="16"/>
  <c r="AA1427" i="16"/>
  <c r="G1421" i="16"/>
  <c r="G1419" i="16"/>
  <c r="B1298" i="16"/>
  <c r="C1298" i="16" s="1"/>
  <c r="J1298" i="16" s="1"/>
  <c r="D1294" i="16"/>
  <c r="D1292" i="16"/>
  <c r="AA1289" i="16"/>
  <c r="AA1281" i="16"/>
  <c r="D1263" i="16"/>
  <c r="AA1260" i="16"/>
  <c r="G1224" i="16"/>
  <c r="E1209" i="16"/>
  <c r="AA1038" i="16"/>
  <c r="AA1031" i="16"/>
  <c r="D1027" i="16"/>
  <c r="AA1021" i="16"/>
  <c r="AA986" i="16"/>
  <c r="D957" i="16"/>
  <c r="AA954" i="16"/>
  <c r="D931" i="16"/>
  <c r="D867" i="16"/>
  <c r="AA867" i="16"/>
  <c r="D1227" i="16"/>
  <c r="E1220" i="16"/>
  <c r="AA862" i="16"/>
  <c r="G862" i="16"/>
  <c r="AA1299" i="16"/>
  <c r="AA1297" i="16"/>
  <c r="AA1293" i="16"/>
  <c r="D1286" i="16"/>
  <c r="D1257" i="16"/>
  <c r="AA1249" i="16"/>
  <c r="AA1082" i="16"/>
  <c r="AA1026" i="16"/>
  <c r="E1018" i="16"/>
  <c r="D972" i="16"/>
  <c r="D945" i="16"/>
  <c r="AA942" i="16"/>
  <c r="AA926" i="16"/>
  <c r="G922" i="16"/>
  <c r="AA914" i="16"/>
  <c r="B914" i="16"/>
  <c r="C914" i="16" s="1"/>
  <c r="J914" i="16" s="1"/>
  <c r="D801" i="16"/>
  <c r="I747" i="16"/>
  <c r="D710" i="16"/>
  <c r="B426" i="16"/>
  <c r="C426" i="16" s="1"/>
  <c r="J426" i="16" s="1"/>
  <c r="D313" i="16"/>
  <c r="D240" i="16"/>
  <c r="AA240" i="16"/>
  <c r="D791" i="16"/>
  <c r="AA788" i="16"/>
  <c r="D745" i="16"/>
  <c r="G497" i="16"/>
  <c r="D472" i="16"/>
  <c r="AA469" i="16"/>
  <c r="AA440" i="16"/>
  <c r="AA402" i="16"/>
  <c r="D389" i="16"/>
  <c r="D385" i="16"/>
  <c r="D383" i="16"/>
  <c r="AA376" i="16"/>
  <c r="AA356" i="16"/>
  <c r="G301" i="16"/>
  <c r="AA301" i="16"/>
  <c r="AA286" i="16"/>
  <c r="E286" i="16"/>
  <c r="AA282" i="16"/>
  <c r="G282" i="16"/>
  <c r="AA642" i="16"/>
  <c r="AA500" i="16"/>
  <c r="D468" i="16"/>
  <c r="D411" i="16"/>
  <c r="AA388" i="16"/>
  <c r="AA384" i="16"/>
  <c r="D312" i="16"/>
  <c r="AA308" i="16"/>
  <c r="B308" i="16"/>
  <c r="C308" i="16" s="1"/>
  <c r="J308" i="16" s="1"/>
  <c r="G289" i="16"/>
  <c r="AA289" i="16"/>
  <c r="G277" i="16"/>
  <c r="AA277" i="16"/>
  <c r="G194" i="16"/>
  <c r="AA194" i="16"/>
  <c r="D182" i="16"/>
  <c r="AA182" i="16"/>
  <c r="D104" i="16"/>
  <c r="G37" i="16"/>
  <c r="D180" i="16"/>
  <c r="AA173" i="16"/>
  <c r="AA100" i="16"/>
  <c r="D96" i="16"/>
  <c r="AA93" i="16"/>
  <c r="E172" i="28"/>
  <c r="E179" i="28"/>
  <c r="E188" i="28"/>
  <c r="D175" i="28"/>
  <c r="E181" i="28"/>
  <c r="AA224" i="16"/>
  <c r="G220" i="16"/>
  <c r="AA188" i="16"/>
  <c r="AA150" i="16"/>
  <c r="AA141" i="16"/>
  <c r="G101" i="16"/>
  <c r="G85" i="16"/>
  <c r="G55" i="16"/>
  <c r="AA12" i="28"/>
  <c r="D13" i="28"/>
  <c r="B41" i="28"/>
  <c r="C41" i="28" s="1"/>
  <c r="J41" i="28" s="1"/>
  <c r="AA42" i="28"/>
  <c r="G51" i="28"/>
  <c r="AA80" i="28"/>
  <c r="AA89" i="28"/>
  <c r="E131" i="28"/>
  <c r="E184" i="28"/>
  <c r="AA196" i="28"/>
  <c r="AA2981" i="16"/>
  <c r="AA2972" i="16"/>
  <c r="AA2961" i="16"/>
  <c r="AA2958" i="16"/>
  <c r="AA2940" i="16"/>
  <c r="AA2936" i="16"/>
  <c r="AA2928" i="16"/>
  <c r="AA2919" i="16"/>
  <c r="AA2904" i="16"/>
  <c r="AA2883" i="16"/>
  <c r="AA2880" i="16"/>
  <c r="AA2868" i="16"/>
  <c r="AA2852" i="16"/>
  <c r="AA2844" i="16"/>
  <c r="AA2837" i="16"/>
  <c r="AA2803" i="16"/>
  <c r="AA2791" i="16"/>
  <c r="AA2786" i="16"/>
  <c r="AA2774" i="16"/>
  <c r="AA2759" i="16"/>
  <c r="AA2756" i="16"/>
  <c r="AA2739" i="16"/>
  <c r="AA2729" i="16"/>
  <c r="AA2724" i="16"/>
  <c r="AA2717" i="16"/>
  <c r="AA2708" i="16"/>
  <c r="AA2703" i="16"/>
  <c r="AA2694" i="16"/>
  <c r="AA2674" i="16"/>
  <c r="AA2648" i="16"/>
  <c r="AA2646" i="16"/>
  <c r="AA2634" i="16"/>
  <c r="AA2598" i="16"/>
  <c r="AA2578" i="16"/>
  <c r="AA2562" i="16"/>
  <c r="AA2545" i="16"/>
  <c r="AA2536" i="16"/>
  <c r="AA2514" i="16"/>
  <c r="AA2510" i="16"/>
  <c r="AA2492" i="16"/>
  <c r="AA2484" i="16"/>
  <c r="AA2450" i="16"/>
  <c r="AA2436" i="16"/>
  <c r="AA2428" i="16"/>
  <c r="AA2403" i="16"/>
  <c r="AA2386" i="16"/>
  <c r="AA2347" i="16"/>
  <c r="AA2335" i="16"/>
  <c r="AA2328" i="16"/>
  <c r="AA2304" i="16"/>
  <c r="AA2286" i="16"/>
  <c r="G2264" i="16"/>
  <c r="D2232" i="16"/>
  <c r="D2028" i="16"/>
  <c r="D2400" i="16"/>
  <c r="D2397" i="16"/>
  <c r="G2374" i="16"/>
  <c r="D2369" i="16"/>
  <c r="D2342" i="16"/>
  <c r="G2334" i="16"/>
  <c r="D2312" i="16"/>
  <c r="G2288" i="16"/>
  <c r="D2141" i="16"/>
  <c r="D2046" i="16"/>
  <c r="D2225" i="16"/>
  <c r="G2208" i="16"/>
  <c r="G2107" i="16"/>
  <c r="D2097" i="16"/>
  <c r="D2070" i="16"/>
  <c r="D2022" i="16"/>
  <c r="AA1890" i="16"/>
  <c r="AA1809" i="16"/>
  <c r="AA1798" i="16"/>
  <c r="AA1772" i="16"/>
  <c r="AA1753" i="16"/>
  <c r="AA1715" i="16"/>
  <c r="AA1680" i="16"/>
  <c r="AA1673" i="16"/>
  <c r="D1594" i="16"/>
  <c r="G1584" i="16"/>
  <c r="B1576" i="16"/>
  <c r="C1576" i="16" s="1"/>
  <c r="J1576" i="16" s="1"/>
  <c r="G1522" i="16"/>
  <c r="G1462" i="16"/>
  <c r="G1443" i="16"/>
  <c r="D1441" i="16"/>
  <c r="E2003" i="16"/>
  <c r="G1998" i="16"/>
  <c r="E1965" i="16"/>
  <c r="B1962" i="16"/>
  <c r="C1962" i="16" s="1"/>
  <c r="J1962" i="16" s="1"/>
  <c r="D1944" i="16"/>
  <c r="D1935" i="16"/>
  <c r="G1640" i="16"/>
  <c r="G1621" i="16"/>
  <c r="D1405" i="16"/>
  <c r="D1301" i="16"/>
  <c r="G1252" i="16"/>
  <c r="D1244" i="16"/>
  <c r="AA1122" i="16"/>
  <c r="AA1111" i="16"/>
  <c r="AA1106" i="16"/>
  <c r="G1065" i="16"/>
  <c r="D895" i="16"/>
  <c r="I887" i="16"/>
  <c r="D853" i="16"/>
  <c r="D1083" i="16"/>
  <c r="G1081" i="16"/>
  <c r="D1033" i="16"/>
  <c r="G1025" i="16"/>
  <c r="D1003" i="16"/>
  <c r="D981" i="16"/>
  <c r="G821" i="16"/>
  <c r="D810" i="16"/>
  <c r="B805" i="16"/>
  <c r="C805" i="16" s="1"/>
  <c r="J805" i="16" s="1"/>
  <c r="D787" i="16"/>
  <c r="G764" i="16"/>
  <c r="D753" i="16"/>
  <c r="G714" i="16"/>
  <c r="G701" i="16"/>
  <c r="G674" i="16"/>
  <c r="D665" i="16"/>
  <c r="G657" i="16"/>
  <c r="G634" i="16"/>
  <c r="B628" i="16"/>
  <c r="C628" i="16" s="1"/>
  <c r="J628" i="16" s="1"/>
  <c r="D621" i="16"/>
  <c r="D608" i="16"/>
  <c r="G353" i="16"/>
  <c r="B446" i="16"/>
  <c r="C446" i="16" s="1"/>
  <c r="J446" i="16" s="1"/>
  <c r="AA290" i="16"/>
  <c r="D290" i="16"/>
  <c r="D403" i="16"/>
  <c r="G401" i="16"/>
  <c r="D363" i="16"/>
  <c r="G330" i="16"/>
  <c r="G318" i="16"/>
  <c r="AA300" i="16"/>
  <c r="D300" i="16"/>
  <c r="AA274" i="16"/>
  <c r="B274" i="16"/>
  <c r="C274" i="16" s="1"/>
  <c r="J274" i="16" s="1"/>
  <c r="G256" i="16"/>
  <c r="B162" i="16"/>
  <c r="C162" i="16" s="1"/>
  <c r="J162" i="16" s="1"/>
  <c r="G147" i="16"/>
  <c r="E136" i="16"/>
  <c r="D124" i="16"/>
  <c r="D105" i="16"/>
  <c r="E90" i="16"/>
  <c r="AA11" i="16"/>
  <c r="G11" i="16"/>
  <c r="AA16" i="28"/>
  <c r="E16" i="28"/>
  <c r="B76" i="16"/>
  <c r="C76" i="16" s="1"/>
  <c r="J76" i="16" s="1"/>
  <c r="AA10" i="28"/>
  <c r="E10" i="28"/>
  <c r="AA30" i="28"/>
  <c r="G30" i="28"/>
  <c r="AA24" i="28"/>
  <c r="E24" i="28"/>
  <c r="E176" i="28"/>
  <c r="E68" i="28"/>
  <c r="D77" i="28"/>
  <c r="E78" i="28"/>
  <c r="E92" i="28"/>
  <c r="D93" i="28"/>
  <c r="E94" i="28"/>
  <c r="E111" i="28"/>
  <c r="E112" i="28"/>
  <c r="E114" i="28"/>
  <c r="E115" i="28"/>
  <c r="D121" i="28"/>
  <c r="J35" i="17"/>
  <c r="N16" i="21" s="1"/>
  <c r="K2" i="15"/>
  <c r="N13" i="5"/>
  <c r="E224" i="16"/>
  <c r="H224" i="16"/>
  <c r="E227" i="16"/>
  <c r="H227" i="16"/>
  <c r="E228" i="16"/>
  <c r="H228" i="16"/>
  <c r="H230" i="16"/>
  <c r="E230" i="16"/>
  <c r="H220" i="16"/>
  <c r="E220" i="16"/>
  <c r="H218" i="16"/>
  <c r="E218" i="16"/>
  <c r="E214" i="16"/>
  <c r="H214" i="16"/>
  <c r="E206" i="16"/>
  <c r="H206" i="16"/>
  <c r="E210" i="16"/>
  <c r="H210" i="16"/>
  <c r="E201" i="16"/>
  <c r="H201" i="16"/>
  <c r="E194" i="16"/>
  <c r="H194" i="16"/>
  <c r="H200" i="16"/>
  <c r="E200" i="16"/>
  <c r="E195" i="16"/>
  <c r="H195" i="16"/>
  <c r="E202" i="16"/>
  <c r="H202" i="16"/>
  <c r="H188" i="16"/>
  <c r="E188" i="16"/>
  <c r="H186" i="16"/>
  <c r="E186" i="16"/>
  <c r="E192" i="16"/>
  <c r="H192" i="16"/>
  <c r="E184" i="16"/>
  <c r="H184" i="16"/>
  <c r="H190" i="16"/>
  <c r="E190" i="16"/>
  <c r="H191" i="16"/>
  <c r="E191" i="16"/>
  <c r="E183" i="16"/>
  <c r="H183" i="16"/>
  <c r="E182" i="16"/>
  <c r="H182" i="16"/>
  <c r="E180" i="16"/>
  <c r="H180" i="16"/>
  <c r="E178" i="16"/>
  <c r="H178" i="16"/>
  <c r="E176" i="16"/>
  <c r="H176" i="16"/>
  <c r="E170" i="16"/>
  <c r="H170" i="16"/>
  <c r="E157" i="16"/>
  <c r="H157" i="16"/>
  <c r="H156" i="16"/>
  <c r="E156" i="16"/>
  <c r="E158" i="16"/>
  <c r="H158" i="16"/>
  <c r="H146" i="16"/>
  <c r="E146" i="16"/>
  <c r="E150" i="16"/>
  <c r="H150" i="16"/>
  <c r="H152" i="16"/>
  <c r="E152" i="16"/>
  <c r="E143" i="16"/>
  <c r="H143" i="16"/>
  <c r="E137" i="16"/>
  <c r="H137" i="16"/>
  <c r="E139" i="16"/>
  <c r="H139" i="16"/>
  <c r="E138" i="16"/>
  <c r="H138" i="16"/>
  <c r="E134" i="16"/>
  <c r="H134" i="16"/>
  <c r="E142" i="16"/>
  <c r="H142" i="16"/>
  <c r="E133" i="16"/>
  <c r="H133" i="16"/>
  <c r="E131" i="16"/>
  <c r="H131" i="16"/>
  <c r="E115" i="16"/>
  <c r="H115" i="16"/>
  <c r="E119" i="16"/>
  <c r="H119" i="16"/>
  <c r="H117" i="16"/>
  <c r="E117" i="16"/>
  <c r="E114" i="16"/>
  <c r="H114" i="16"/>
  <c r="H118" i="16"/>
  <c r="E118" i="16"/>
  <c r="E105" i="16"/>
  <c r="H105" i="16"/>
  <c r="E111" i="16"/>
  <c r="H111" i="16"/>
  <c r="E109" i="16"/>
  <c r="H109" i="16"/>
  <c r="E107" i="16"/>
  <c r="H107" i="16"/>
  <c r="E89" i="16"/>
  <c r="H89" i="16"/>
  <c r="E67" i="16"/>
  <c r="H67" i="16"/>
  <c r="H87" i="16"/>
  <c r="E87" i="16"/>
  <c r="E76" i="16"/>
  <c r="H76" i="16"/>
  <c r="H65" i="16"/>
  <c r="E65" i="16"/>
  <c r="E57" i="16"/>
  <c r="H57" i="16"/>
  <c r="E83" i="16"/>
  <c r="H83" i="16"/>
  <c r="E59" i="16"/>
  <c r="H59" i="16"/>
  <c r="H64" i="16"/>
  <c r="E64" i="16"/>
  <c r="E56" i="16"/>
  <c r="H56" i="16"/>
  <c r="E68" i="16"/>
  <c r="H68" i="16"/>
  <c r="E93" i="16"/>
  <c r="H93" i="16"/>
  <c r="H77" i="16"/>
  <c r="E77" i="16"/>
  <c r="H61" i="16"/>
  <c r="E61" i="16"/>
  <c r="E95" i="16"/>
  <c r="H95" i="16"/>
  <c r="E69" i="16"/>
  <c r="H69" i="16"/>
  <c r="E79" i="16"/>
  <c r="H79" i="16"/>
  <c r="E91" i="16"/>
  <c r="H91" i="16"/>
  <c r="E63" i="16"/>
  <c r="H63" i="16"/>
  <c r="H55" i="16"/>
  <c r="E55" i="16"/>
  <c r="H80" i="16"/>
  <c r="E80" i="16"/>
  <c r="E53" i="16"/>
  <c r="I53" i="16"/>
  <c r="H53" i="16"/>
  <c r="G52" i="16"/>
  <c r="H52" i="16"/>
  <c r="E52" i="16"/>
  <c r="I52" i="16"/>
  <c r="E51" i="16"/>
  <c r="G51" i="16"/>
  <c r="H51" i="16"/>
  <c r="I51" i="16"/>
  <c r="G53" i="16"/>
  <c r="G49" i="16"/>
  <c r="H49" i="16"/>
  <c r="E49" i="16"/>
  <c r="I49" i="16"/>
  <c r="E45" i="16"/>
  <c r="G45" i="16"/>
  <c r="I45" i="16"/>
  <c r="H45" i="16"/>
  <c r="G47" i="16"/>
  <c r="I47" i="16"/>
  <c r="H47" i="16"/>
  <c r="E47" i="16"/>
  <c r="G43" i="16"/>
  <c r="I43" i="16"/>
  <c r="E43" i="16"/>
  <c r="H43" i="16"/>
  <c r="E39" i="16"/>
  <c r="H39" i="16"/>
  <c r="G39" i="16"/>
  <c r="I39" i="16"/>
  <c r="G41" i="16"/>
  <c r="I41" i="16"/>
  <c r="H41" i="16"/>
  <c r="E41" i="16"/>
  <c r="I40" i="16"/>
  <c r="E40" i="16"/>
  <c r="H40" i="16"/>
  <c r="G40" i="16"/>
  <c r="E34" i="16"/>
  <c r="I34" i="16"/>
  <c r="H34" i="16"/>
  <c r="G34" i="16"/>
  <c r="I36" i="16"/>
  <c r="G36" i="16"/>
  <c r="H36" i="16"/>
  <c r="E36" i="16"/>
  <c r="G31" i="16"/>
  <c r="H31" i="16"/>
  <c r="E31" i="16"/>
  <c r="I31" i="16"/>
  <c r="I27" i="16"/>
  <c r="G27" i="16"/>
  <c r="H27" i="16"/>
  <c r="E27" i="16"/>
  <c r="I29" i="16"/>
  <c r="G29" i="16"/>
  <c r="H29" i="16"/>
  <c r="E29" i="16"/>
  <c r="I24" i="16"/>
  <c r="G24" i="16"/>
  <c r="E24" i="16"/>
  <c r="H24" i="16"/>
  <c r="I23" i="16"/>
  <c r="G23" i="16"/>
  <c r="H23" i="16"/>
  <c r="G19" i="16"/>
  <c r="E19" i="16"/>
  <c r="H19" i="16"/>
  <c r="I19" i="16"/>
  <c r="E11" i="16"/>
  <c r="I11" i="16"/>
  <c r="H11" i="16"/>
  <c r="H10" i="16"/>
  <c r="G10" i="16"/>
  <c r="I10" i="16"/>
  <c r="E10" i="16"/>
  <c r="H7" i="16"/>
  <c r="E7" i="16"/>
  <c r="G7" i="16"/>
  <c r="I7" i="16"/>
  <c r="Q29" i="21"/>
  <c r="R29" i="21"/>
  <c r="Q31" i="21"/>
  <c r="S29" i="21"/>
  <c r="M52" i="17"/>
  <c r="M53" i="17"/>
  <c r="M54" i="17"/>
  <c r="M55" i="17"/>
  <c r="M56" i="17"/>
  <c r="M57" i="17"/>
  <c r="M58" i="17"/>
  <c r="M59" i="17"/>
  <c r="M60" i="17"/>
  <c r="M61" i="17"/>
  <c r="M62" i="17"/>
  <c r="M63" i="17"/>
  <c r="M64" i="17"/>
  <c r="M65" i="17"/>
  <c r="M66" i="17"/>
  <c r="M67" i="17"/>
  <c r="M68" i="17"/>
  <c r="M69" i="17"/>
  <c r="M70" i="17"/>
  <c r="M71" i="17"/>
  <c r="M72" i="17"/>
  <c r="M73" i="17"/>
  <c r="M74" i="17"/>
  <c r="K34" i="17"/>
  <c r="E8" i="1"/>
  <c r="O27" i="15" s="1"/>
  <c r="K31" i="17"/>
  <c r="E5" i="1"/>
  <c r="O24" i="15" s="1"/>
  <c r="J31" i="17"/>
  <c r="N12" i="21"/>
  <c r="R12" i="21" s="1"/>
  <c r="K37" i="17"/>
  <c r="E11" i="1" s="1"/>
  <c r="O30" i="15" s="1"/>
  <c r="J33" i="17"/>
  <c r="N14" i="21"/>
  <c r="Q14" i="21" s="1"/>
  <c r="AI29" i="21"/>
  <c r="I15" i="28" l="1"/>
  <c r="H15" i="28"/>
  <c r="G15" i="28"/>
  <c r="D15" i="28"/>
  <c r="L24" i="28"/>
  <c r="F24" i="28"/>
  <c r="L40" i="28"/>
  <c r="F40" i="28"/>
  <c r="AA72" i="28"/>
  <c r="E72" i="28"/>
  <c r="H72" i="28"/>
  <c r="L85" i="28"/>
  <c r="F85" i="28"/>
  <c r="AA151" i="28"/>
  <c r="E151" i="28"/>
  <c r="B151" i="28"/>
  <c r="C151" i="28" s="1"/>
  <c r="J151" i="28" s="1"/>
  <c r="G151" i="28"/>
  <c r="D151" i="28"/>
  <c r="H151" i="28"/>
  <c r="L156" i="28"/>
  <c r="F156" i="28"/>
  <c r="L158" i="28"/>
  <c r="F158" i="28"/>
  <c r="AA176" i="28"/>
  <c r="I176" i="28"/>
  <c r="G178" i="28"/>
  <c r="D178" i="28"/>
  <c r="L185" i="28"/>
  <c r="F185" i="28"/>
  <c r="L189" i="28"/>
  <c r="F189" i="28"/>
  <c r="AA195" i="28"/>
  <c r="H195" i="28"/>
  <c r="AA197" i="28"/>
  <c r="D197" i="28"/>
  <c r="I197" i="28"/>
  <c r="AA202" i="28"/>
  <c r="H202" i="28"/>
  <c r="I23" i="28"/>
  <c r="H23" i="28"/>
  <c r="G23" i="28"/>
  <c r="B23" i="28"/>
  <c r="C23" i="28" s="1"/>
  <c r="J23" i="28" s="1"/>
  <c r="AA29" i="28"/>
  <c r="H29" i="28"/>
  <c r="I29" i="28"/>
  <c r="D29" i="28"/>
  <c r="E29" i="28"/>
  <c r="D31" i="28"/>
  <c r="B31" i="28"/>
  <c r="C31" i="28" s="1"/>
  <c r="J31" i="28" s="1"/>
  <c r="I31" i="28"/>
  <c r="H31" i="28"/>
  <c r="G31" i="28"/>
  <c r="AA33" i="28"/>
  <c r="E33" i="28"/>
  <c r="H33" i="28"/>
  <c r="I33" i="28"/>
  <c r="AA35" i="28"/>
  <c r="G35" i="28"/>
  <c r="D35" i="28"/>
  <c r="E35" i="28"/>
  <c r="B35" i="28"/>
  <c r="C35" i="28" s="1"/>
  <c r="J35" i="28" s="1"/>
  <c r="I35" i="28"/>
  <c r="H35" i="28"/>
  <c r="I37" i="28"/>
  <c r="H37" i="28"/>
  <c r="AA51" i="28"/>
  <c r="D51" i="28"/>
  <c r="E51" i="28"/>
  <c r="B51" i="28"/>
  <c r="C51" i="28" s="1"/>
  <c r="J51" i="28" s="1"/>
  <c r="I51" i="28"/>
  <c r="H65" i="28"/>
  <c r="D65" i="28"/>
  <c r="I65" i="28"/>
  <c r="AA67" i="28"/>
  <c r="G67" i="28"/>
  <c r="E67" i="28"/>
  <c r="D67" i="28"/>
  <c r="B67" i="28"/>
  <c r="C67" i="28" s="1"/>
  <c r="J67" i="28" s="1"/>
  <c r="L80" i="28"/>
  <c r="F80" i="28"/>
  <c r="AA102" i="28"/>
  <c r="B102" i="28"/>
  <c r="C102" i="28" s="1"/>
  <c r="J102" i="28" s="1"/>
  <c r="I102" i="28"/>
  <c r="H102" i="28"/>
  <c r="D102" i="28"/>
  <c r="AA104" i="28"/>
  <c r="E104" i="28"/>
  <c r="B104" i="28"/>
  <c r="C104" i="28" s="1"/>
  <c r="J104" i="28" s="1"/>
  <c r="H104" i="28"/>
  <c r="E106" i="28"/>
  <c r="H106" i="28"/>
  <c r="G106" i="28"/>
  <c r="AA108" i="28"/>
  <c r="H108" i="28"/>
  <c r="E108" i="28"/>
  <c r="AA148" i="28"/>
  <c r="H148" i="28"/>
  <c r="E148" i="28"/>
  <c r="I148" i="28"/>
  <c r="AA155" i="28"/>
  <c r="B155" i="28"/>
  <c r="C155" i="28" s="1"/>
  <c r="J155" i="28" s="1"/>
  <c r="H155" i="28"/>
  <c r="E155" i="28"/>
  <c r="I155" i="28"/>
  <c r="AA184" i="28"/>
  <c r="B184" i="28"/>
  <c r="C184" i="28" s="1"/>
  <c r="J184" i="28" s="1"/>
  <c r="I184" i="28"/>
  <c r="L8" i="28"/>
  <c r="F8" i="28"/>
  <c r="L21" i="28"/>
  <c r="F21" i="28"/>
  <c r="AA77" i="28"/>
  <c r="E77" i="28"/>
  <c r="AA79" i="28"/>
  <c r="B79" i="28"/>
  <c r="C79" i="28" s="1"/>
  <c r="J79" i="28" s="1"/>
  <c r="I79" i="28"/>
  <c r="H79" i="28"/>
  <c r="L100" i="28"/>
  <c r="F100" i="28"/>
  <c r="F126" i="28"/>
  <c r="L126" i="28"/>
  <c r="L138" i="28"/>
  <c r="F138" i="28"/>
  <c r="L140" i="28"/>
  <c r="F140" i="28"/>
  <c r="AA165" i="28"/>
  <c r="D165" i="28"/>
  <c r="I165" i="28"/>
  <c r="AA167" i="28"/>
  <c r="G167" i="28"/>
  <c r="I167" i="28"/>
  <c r="E167" i="28"/>
  <c r="D167" i="28"/>
  <c r="H167" i="28"/>
  <c r="AA169" i="28"/>
  <c r="I169" i="28"/>
  <c r="AA171" i="28"/>
  <c r="G171" i="28"/>
  <c r="H171" i="28"/>
  <c r="E171" i="28"/>
  <c r="D171" i="28"/>
  <c r="I171" i="28"/>
  <c r="AA173" i="28"/>
  <c r="H173" i="28"/>
  <c r="E173" i="28"/>
  <c r="I173" i="28"/>
  <c r="AA181" i="28"/>
  <c r="D181" i="28"/>
  <c r="I181" i="28"/>
  <c r="H181" i="28"/>
  <c r="AA7" i="28"/>
  <c r="E7" i="28"/>
  <c r="I7" i="28"/>
  <c r="H7" i="28"/>
  <c r="D7" i="28"/>
  <c r="G7" i="28"/>
  <c r="L16" i="28"/>
  <c r="F16" i="28"/>
  <c r="AA26" i="28"/>
  <c r="D26" i="28"/>
  <c r="E26" i="28"/>
  <c r="D42" i="28"/>
  <c r="E42" i="28"/>
  <c r="B44" i="28"/>
  <c r="C44" i="28" s="1"/>
  <c r="J44" i="28" s="1"/>
  <c r="H44" i="28"/>
  <c r="AA46" i="28"/>
  <c r="G46" i="28"/>
  <c r="D46" i="28"/>
  <c r="I46" i="28"/>
  <c r="E46" i="28"/>
  <c r="H46" i="28"/>
  <c r="AA54" i="28"/>
  <c r="E54" i="28"/>
  <c r="H54" i="28"/>
  <c r="G54" i="28"/>
  <c r="D54" i="28"/>
  <c r="I54" i="28"/>
  <c r="AA56" i="28"/>
  <c r="B56" i="28"/>
  <c r="C56" i="28" s="1"/>
  <c r="J56" i="28" s="1"/>
  <c r="AA58" i="28"/>
  <c r="I58" i="28"/>
  <c r="G58" i="28"/>
  <c r="D58" i="28"/>
  <c r="B58" i="28"/>
  <c r="C58" i="28" s="1"/>
  <c r="J58" i="28" s="1"/>
  <c r="AA60" i="28"/>
  <c r="B60" i="28"/>
  <c r="C60" i="28" s="1"/>
  <c r="J60" i="28" s="1"/>
  <c r="E60" i="28"/>
  <c r="H60" i="28"/>
  <c r="AA87" i="28"/>
  <c r="I87" i="28"/>
  <c r="H87" i="28"/>
  <c r="E89" i="28"/>
  <c r="D89" i="28"/>
  <c r="I89" i="28"/>
  <c r="H89" i="28"/>
  <c r="AA91" i="28"/>
  <c r="I91" i="28"/>
  <c r="H91" i="28"/>
  <c r="D91" i="28"/>
  <c r="AA93" i="28"/>
  <c r="I93" i="28"/>
  <c r="H93" i="28"/>
  <c r="AA119" i="28"/>
  <c r="G119" i="28"/>
  <c r="H119" i="28"/>
  <c r="AA121" i="28"/>
  <c r="H121" i="28"/>
  <c r="E121" i="28"/>
  <c r="AA123" i="28"/>
  <c r="E123" i="28"/>
  <c r="D123" i="28"/>
  <c r="I123" i="28"/>
  <c r="AA125" i="28"/>
  <c r="I125" i="28"/>
  <c r="E125" i="28"/>
  <c r="H125" i="28"/>
  <c r="D125" i="28"/>
  <c r="AA160" i="28"/>
  <c r="I160" i="28"/>
  <c r="F179" i="28"/>
  <c r="L179" i="28"/>
  <c r="C191" i="28"/>
  <c r="J191" i="28" s="1"/>
  <c r="C187" i="28"/>
  <c r="J187" i="28" s="1"/>
  <c r="C80" i="28"/>
  <c r="J80" i="28" s="1"/>
  <c r="C24" i="28"/>
  <c r="J24" i="28" s="1"/>
  <c r="C142" i="28"/>
  <c r="J142" i="28" s="1"/>
  <c r="C115" i="28"/>
  <c r="J115" i="28" s="1"/>
  <c r="C130" i="28"/>
  <c r="J130" i="28" s="1"/>
  <c r="C138" i="28"/>
  <c r="J138" i="28" s="1"/>
  <c r="C98" i="28"/>
  <c r="J98" i="28" s="1"/>
  <c r="C100" i="28"/>
  <c r="J100" i="28" s="1"/>
  <c r="C40" i="28"/>
  <c r="J40" i="28" s="1"/>
  <c r="C126" i="28"/>
  <c r="J126" i="28" s="1"/>
  <c r="C134" i="28"/>
  <c r="J134" i="28" s="1"/>
  <c r="C179" i="28"/>
  <c r="J179" i="28" s="1"/>
  <c r="C136" i="28"/>
  <c r="J136" i="28" s="1"/>
  <c r="Y5" i="15"/>
  <c r="Y14" i="15" s="1"/>
  <c r="AE15" i="15"/>
  <c r="Y16" i="15"/>
  <c r="Y54" i="15" s="1"/>
  <c r="AE5" i="15"/>
  <c r="AA2353" i="16"/>
  <c r="G539" i="16"/>
  <c r="AA1504" i="16"/>
  <c r="G1504" i="16"/>
  <c r="AA1476" i="16"/>
  <c r="B1476" i="16"/>
  <c r="C1476" i="16" s="1"/>
  <c r="J1476" i="16" s="1"/>
  <c r="AA1472" i="16"/>
  <c r="B1472" i="16"/>
  <c r="C1472" i="16" s="1"/>
  <c r="J1472" i="16" s="1"/>
  <c r="AA1460" i="16"/>
  <c r="B1460" i="16"/>
  <c r="C1460" i="16" s="1"/>
  <c r="J1460" i="16" s="1"/>
  <c r="AA1424" i="16"/>
  <c r="D1424" i="16"/>
  <c r="AA1416" i="16"/>
  <c r="D1416" i="16"/>
  <c r="AA1266" i="16"/>
  <c r="G1266" i="16"/>
  <c r="AA1226" i="16"/>
  <c r="G1226" i="16"/>
  <c r="AA1222" i="16"/>
  <c r="G1222" i="16"/>
  <c r="AA1147" i="16"/>
  <c r="D1147" i="16"/>
  <c r="AA1127" i="16"/>
  <c r="B1127" i="16"/>
  <c r="C1127" i="16" s="1"/>
  <c r="J1127" i="16" s="1"/>
  <c r="AA1063" i="16"/>
  <c r="D1063" i="16"/>
  <c r="AA1059" i="16"/>
  <c r="G1059" i="16"/>
  <c r="AA1051" i="16"/>
  <c r="B1051" i="16"/>
  <c r="C1051" i="16" s="1"/>
  <c r="J1051" i="16" s="1"/>
  <c r="AA1035" i="16"/>
  <c r="G1035" i="16"/>
  <c r="AA1007" i="16"/>
  <c r="G1007" i="16"/>
  <c r="AA987" i="16"/>
  <c r="D987" i="16"/>
  <c r="AA979" i="16"/>
  <c r="G979" i="16"/>
  <c r="D979" i="16"/>
  <c r="AA967" i="16"/>
  <c r="G967" i="16"/>
  <c r="AA959" i="16"/>
  <c r="B959" i="16"/>
  <c r="C959" i="16" s="1"/>
  <c r="J959" i="16" s="1"/>
  <c r="AA943" i="16"/>
  <c r="B943" i="16"/>
  <c r="C943" i="16" s="1"/>
  <c r="J943" i="16" s="1"/>
  <c r="AA939" i="16"/>
  <c r="D939" i="16"/>
  <c r="AA923" i="16"/>
  <c r="D923" i="16"/>
  <c r="AA907" i="16"/>
  <c r="G907" i="16"/>
  <c r="B907" i="16"/>
  <c r="C907" i="16" s="1"/>
  <c r="J907" i="16" s="1"/>
  <c r="AA827" i="16"/>
  <c r="G827" i="16"/>
  <c r="AA732" i="16"/>
  <c r="B732" i="16"/>
  <c r="AA728" i="16"/>
  <c r="D728" i="16"/>
  <c r="AA656" i="16"/>
  <c r="D656" i="16"/>
  <c r="AA565" i="16"/>
  <c r="G565" i="16"/>
  <c r="AA2989" i="16"/>
  <c r="G2989" i="16"/>
  <c r="D2937" i="16"/>
  <c r="G2937" i="16"/>
  <c r="D2925" i="16"/>
  <c r="G2925" i="16"/>
  <c r="AA2905" i="16"/>
  <c r="B2905" i="16"/>
  <c r="C2905" i="16" s="1"/>
  <c r="J2905" i="16" s="1"/>
  <c r="D2837" i="16"/>
  <c r="B2837" i="16"/>
  <c r="C2837" i="16" s="1"/>
  <c r="J2837" i="16" s="1"/>
  <c r="G2837" i="16"/>
  <c r="G2578" i="16"/>
  <c r="D2578" i="16"/>
  <c r="AA2357" i="16"/>
  <c r="B2357" i="16"/>
  <c r="C2357" i="16" s="1"/>
  <c r="J2357" i="16" s="1"/>
  <c r="AA2290" i="16"/>
  <c r="D2290" i="16"/>
  <c r="AA2254" i="16"/>
  <c r="D2254" i="16"/>
  <c r="AA2206" i="16"/>
  <c r="G2206" i="16"/>
  <c r="D2206" i="16"/>
  <c r="AA2194" i="16"/>
  <c r="D2194" i="16"/>
  <c r="AA2154" i="16"/>
  <c r="B2154" i="16"/>
  <c r="C2154" i="16" s="1"/>
  <c r="J2154" i="16" s="1"/>
  <c r="AA2122" i="16"/>
  <c r="D2122" i="16"/>
  <c r="AA2078" i="16"/>
  <c r="G2078" i="16"/>
  <c r="AA2074" i="16"/>
  <c r="D2074" i="16"/>
  <c r="AA1962" i="16"/>
  <c r="D1962" i="16"/>
  <c r="AA1931" i="16"/>
  <c r="B1931" i="16"/>
  <c r="C1931" i="16" s="1"/>
  <c r="J1931" i="16" s="1"/>
  <c r="AA1863" i="16"/>
  <c r="G1863" i="16"/>
  <c r="AA1835" i="16"/>
  <c r="B1835" i="16"/>
  <c r="C1835" i="16" s="1"/>
  <c r="J1835" i="16" s="1"/>
  <c r="G1807" i="16"/>
  <c r="D1807" i="16"/>
  <c r="AA1779" i="16"/>
  <c r="D1779" i="16"/>
  <c r="AA1759" i="16"/>
  <c r="G1759" i="16"/>
  <c r="AA1747" i="16"/>
  <c r="G1747" i="16"/>
  <c r="AA1711" i="16"/>
  <c r="G1711" i="16"/>
  <c r="AA1703" i="16"/>
  <c r="G1703" i="16"/>
  <c r="AA1655" i="16"/>
  <c r="D1655" i="16"/>
  <c r="AA1555" i="16"/>
  <c r="E1555" i="16"/>
  <c r="AA1547" i="16"/>
  <c r="B1547" i="16"/>
  <c r="C1547" i="16" s="1"/>
  <c r="J1547" i="16" s="1"/>
  <c r="AA1535" i="16"/>
  <c r="B1535" i="16"/>
  <c r="C1535" i="16" s="1"/>
  <c r="J1535" i="16" s="1"/>
  <c r="AA1527" i="16"/>
  <c r="G1527" i="16"/>
  <c r="AA1523" i="16"/>
  <c r="G1523" i="16"/>
  <c r="D1523" i="16"/>
  <c r="AA1519" i="16"/>
  <c r="G1519" i="16"/>
  <c r="AA1515" i="16"/>
  <c r="D1515" i="16"/>
  <c r="AA1503" i="16"/>
  <c r="D1503" i="16"/>
  <c r="AA1499" i="16"/>
  <c r="D1499" i="16"/>
  <c r="AA1367" i="16"/>
  <c r="D1367" i="16"/>
  <c r="AA1363" i="16"/>
  <c r="G1363" i="16"/>
  <c r="AA1110" i="16"/>
  <c r="G1110" i="16"/>
  <c r="AA1078" i="16"/>
  <c r="G1078" i="16"/>
  <c r="AA1062" i="16"/>
  <c r="G1062" i="16"/>
  <c r="AA1014" i="16"/>
  <c r="B1014" i="16"/>
  <c r="C1014" i="16" s="1"/>
  <c r="J1014" i="16" s="1"/>
  <c r="AA990" i="16"/>
  <c r="D990" i="16"/>
  <c r="G986" i="16"/>
  <c r="D986" i="16"/>
  <c r="AA910" i="16"/>
  <c r="G910" i="16"/>
  <c r="AA898" i="16"/>
  <c r="G898" i="16"/>
  <c r="D898" i="16"/>
  <c r="AA850" i="16"/>
  <c r="D850" i="16"/>
  <c r="AA838" i="16"/>
  <c r="G838" i="16"/>
  <c r="AA802" i="16"/>
  <c r="G802" i="16"/>
  <c r="D802" i="16"/>
  <c r="AA770" i="16"/>
  <c r="G770" i="16"/>
  <c r="AA603" i="16"/>
  <c r="G603" i="16"/>
  <c r="D603" i="16"/>
  <c r="AA599" i="16"/>
  <c r="D599" i="16"/>
  <c r="G599" i="16"/>
  <c r="AA595" i="16"/>
  <c r="B595" i="16"/>
  <c r="C595" i="16" s="1"/>
  <c r="J595" i="16" s="1"/>
  <c r="AA587" i="16"/>
  <c r="G587" i="16"/>
  <c r="B587" i="16"/>
  <c r="C587" i="16" s="1"/>
  <c r="J587" i="16" s="1"/>
  <c r="AA583" i="16"/>
  <c r="D583" i="16"/>
  <c r="AA553" i="16"/>
  <c r="D553" i="16"/>
  <c r="D2904" i="16"/>
  <c r="G2904" i="16"/>
  <c r="D2364" i="16"/>
  <c r="I2364" i="16"/>
  <c r="AA2301" i="16"/>
  <c r="D2301" i="16"/>
  <c r="AA2289" i="16"/>
  <c r="G2289" i="16"/>
  <c r="AA2269" i="16"/>
  <c r="G2269" i="16"/>
  <c r="D2269" i="16"/>
  <c r="AA2233" i="16"/>
  <c r="G2233" i="16"/>
  <c r="AA2205" i="16"/>
  <c r="B2205" i="16"/>
  <c r="C2205" i="16" s="1"/>
  <c r="J2205" i="16" s="1"/>
  <c r="AA1985" i="16"/>
  <c r="G1985" i="16"/>
  <c r="D1866" i="16"/>
  <c r="B1866" i="16"/>
  <c r="C1866" i="16" s="1"/>
  <c r="J1866" i="16" s="1"/>
  <c r="AA1814" i="16"/>
  <c r="D1814" i="16"/>
  <c r="AA1750" i="16"/>
  <c r="D1750" i="16"/>
  <c r="AA1746" i="16"/>
  <c r="B1746" i="16"/>
  <c r="C1746" i="16" s="1"/>
  <c r="J1746" i="16" s="1"/>
  <c r="G1742" i="16"/>
  <c r="B1742" i="16"/>
  <c r="C1742" i="16" s="1"/>
  <c r="J1742" i="16" s="1"/>
  <c r="AA1702" i="16"/>
  <c r="G1702" i="16"/>
  <c r="AA441" i="16"/>
  <c r="B441" i="16"/>
  <c r="C441" i="16" s="1"/>
  <c r="J441" i="16" s="1"/>
  <c r="AA433" i="16"/>
  <c r="D433" i="16"/>
  <c r="AA272" i="16"/>
  <c r="G272" i="16"/>
  <c r="AA260" i="16"/>
  <c r="G260" i="16"/>
  <c r="Y12" i="15"/>
  <c r="Y50" i="15" s="1"/>
  <c r="AE17" i="15"/>
  <c r="AA2678" i="16"/>
  <c r="G2678" i="16"/>
  <c r="AA2594" i="16"/>
  <c r="B2594" i="16"/>
  <c r="C2594" i="16" s="1"/>
  <c r="J2594" i="16" s="1"/>
  <c r="AA2582" i="16"/>
  <c r="G2582" i="16"/>
  <c r="AA2574" i="16"/>
  <c r="D2574" i="16"/>
  <c r="AA2401" i="16"/>
  <c r="D2401" i="16"/>
  <c r="AA2361" i="16"/>
  <c r="B2361" i="16"/>
  <c r="C2361" i="16" s="1"/>
  <c r="J2361" i="16" s="1"/>
  <c r="G2350" i="16"/>
  <c r="D2350" i="16"/>
  <c r="AA2326" i="16"/>
  <c r="E2326" i="16"/>
  <c r="G2326" i="16"/>
  <c r="D2326" i="16"/>
  <c r="AA2322" i="16"/>
  <c r="G2322" i="16"/>
  <c r="D2266" i="16"/>
  <c r="B2266" i="16"/>
  <c r="C2266" i="16" s="1"/>
  <c r="J2266" i="16" s="1"/>
  <c r="G2266" i="16"/>
  <c r="AA2246" i="16"/>
  <c r="B2246" i="16"/>
  <c r="C2246" i="16" s="1"/>
  <c r="J2246" i="16" s="1"/>
  <c r="AA2190" i="16"/>
  <c r="D2190" i="16"/>
  <c r="AA2174" i="16"/>
  <c r="B2174" i="16"/>
  <c r="C2174" i="16" s="1"/>
  <c r="J2174" i="16" s="1"/>
  <c r="G2174" i="16"/>
  <c r="AA1596" i="16"/>
  <c r="G1596" i="16"/>
  <c r="AA1500" i="16"/>
  <c r="D1500" i="16"/>
  <c r="B1500" i="16"/>
  <c r="AA1488" i="16"/>
  <c r="D1488" i="16"/>
  <c r="AA1480" i="16"/>
  <c r="G1480" i="16"/>
  <c r="AA1123" i="16"/>
  <c r="G1123" i="16"/>
  <c r="B1123" i="16"/>
  <c r="C1123" i="16" s="1"/>
  <c r="J1123" i="16" s="1"/>
  <c r="AA592" i="16"/>
  <c r="D592" i="16"/>
  <c r="D588" i="16"/>
  <c r="B588" i="16"/>
  <c r="C588" i="16" s="1"/>
  <c r="J588" i="16" s="1"/>
  <c r="AA561" i="16"/>
  <c r="G561" i="16"/>
  <c r="AA558" i="16"/>
  <c r="D558" i="16"/>
  <c r="AA554" i="16"/>
  <c r="D554" i="16"/>
  <c r="AA543" i="16"/>
  <c r="D543" i="16"/>
  <c r="B543" i="16"/>
  <c r="C543" i="16" s="1"/>
  <c r="J543" i="16" s="1"/>
  <c r="AA539" i="16"/>
  <c r="D539" i="16"/>
  <c r="AA280" i="16"/>
  <c r="G280" i="16"/>
  <c r="AA276" i="16"/>
  <c r="D276" i="16"/>
  <c r="AA256" i="16"/>
  <c r="D256" i="16"/>
  <c r="B256" i="16"/>
  <c r="C256" i="16" s="1"/>
  <c r="J256" i="16" s="1"/>
  <c r="AA2705" i="16"/>
  <c r="G2705" i="16"/>
  <c r="D2705" i="16"/>
  <c r="B2705" i="16"/>
  <c r="C2705" i="16" s="1"/>
  <c r="J2705" i="16" s="1"/>
  <c r="AA2581" i="16"/>
  <c r="G2581" i="16"/>
  <c r="AA2541" i="16"/>
  <c r="B2541" i="16"/>
  <c r="C2541" i="16" s="1"/>
  <c r="J2541" i="16" s="1"/>
  <c r="AA2506" i="16"/>
  <c r="G2506" i="16"/>
  <c r="AA2420" i="16"/>
  <c r="D2420" i="16"/>
  <c r="AA1742" i="16"/>
  <c r="D1742" i="16"/>
  <c r="AA1738" i="16"/>
  <c r="D1738" i="16"/>
  <c r="G1738" i="16"/>
  <c r="AA1730" i="16"/>
  <c r="D1730" i="16"/>
  <c r="AA1726" i="16"/>
  <c r="D1726" i="16"/>
  <c r="AA1722" i="16"/>
  <c r="D1722" i="16"/>
  <c r="AA1714" i="16"/>
  <c r="G1714" i="16"/>
  <c r="AA1690" i="16"/>
  <c r="G1690" i="16"/>
  <c r="AA1319" i="16"/>
  <c r="D1319" i="16"/>
  <c r="AA1307" i="16"/>
  <c r="D1307" i="16"/>
  <c r="AA711" i="16"/>
  <c r="D711" i="16"/>
  <c r="AA691" i="16"/>
  <c r="D691" i="16"/>
  <c r="AA687" i="16"/>
  <c r="G687" i="16"/>
  <c r="AA663" i="16"/>
  <c r="G663" i="16"/>
  <c r="AA639" i="16"/>
  <c r="D639" i="16"/>
  <c r="AA635" i="16"/>
  <c r="G635" i="16"/>
  <c r="D635" i="16"/>
  <c r="AA627" i="16"/>
  <c r="D627" i="16"/>
  <c r="AA611" i="16"/>
  <c r="D611" i="16"/>
  <c r="AA607" i="16"/>
  <c r="B607" i="16"/>
  <c r="C607" i="16" s="1"/>
  <c r="J607" i="16" s="1"/>
  <c r="AA476" i="16"/>
  <c r="G476" i="16"/>
  <c r="D476" i="16"/>
  <c r="Y11" i="15"/>
  <c r="G2985" i="16"/>
  <c r="B2985" i="16"/>
  <c r="AA2941" i="16"/>
  <c r="G2941" i="16"/>
  <c r="G2929" i="16"/>
  <c r="D2929" i="16"/>
  <c r="AA2925" i="16"/>
  <c r="AA2068" i="16"/>
  <c r="D2068" i="16"/>
  <c r="G2068" i="16"/>
  <c r="AA2060" i="16"/>
  <c r="G2060" i="16"/>
  <c r="AA2052" i="16"/>
  <c r="D2052" i="16"/>
  <c r="AA1789" i="16"/>
  <c r="D1789" i="16"/>
  <c r="AA1334" i="16"/>
  <c r="G1334" i="16"/>
  <c r="AA929" i="16"/>
  <c r="D929" i="16"/>
  <c r="AA510" i="16"/>
  <c r="G510" i="16"/>
  <c r="D510" i="16"/>
  <c r="AA507" i="16"/>
  <c r="B507" i="16"/>
  <c r="C507" i="16" s="1"/>
  <c r="J507" i="16" s="1"/>
  <c r="AA491" i="16"/>
  <c r="G491" i="16"/>
  <c r="AA483" i="16"/>
  <c r="G483" i="16"/>
  <c r="Y13" i="15"/>
  <c r="AA2992" i="16"/>
  <c r="D2992" i="16"/>
  <c r="AA2882" i="16"/>
  <c r="G2882" i="16"/>
  <c r="AA2143" i="16"/>
  <c r="D2143" i="16"/>
  <c r="AA1956" i="16"/>
  <c r="G1956" i="16"/>
  <c r="D1956" i="16"/>
  <c r="D1924" i="16"/>
  <c r="G1924" i="16"/>
  <c r="AA1852" i="16"/>
  <c r="D1852" i="16"/>
  <c r="AA1844" i="16"/>
  <c r="D1844" i="16"/>
  <c r="AA1457" i="16"/>
  <c r="G1457" i="16"/>
  <c r="AA1056" i="16"/>
  <c r="D1056" i="16"/>
  <c r="AA1040" i="16"/>
  <c r="G1040" i="16"/>
  <c r="AA1028" i="16"/>
  <c r="G1028" i="16"/>
  <c r="AA1024" i="16"/>
  <c r="D1024" i="16"/>
  <c r="G1024" i="16"/>
  <c r="AA1012" i="16"/>
  <c r="G1012" i="16"/>
  <c r="AA536" i="16"/>
  <c r="G536" i="16"/>
  <c r="AA532" i="16"/>
  <c r="D532" i="16"/>
  <c r="G2337" i="16"/>
  <c r="B2269" i="16"/>
  <c r="C2269" i="16" s="1"/>
  <c r="J2269" i="16" s="1"/>
  <c r="D2353" i="16"/>
  <c r="B220" i="16"/>
  <c r="C220" i="16" s="1"/>
  <c r="J220" i="16" s="1"/>
  <c r="G2130" i="16"/>
  <c r="G2241" i="16"/>
  <c r="D40" i="16"/>
  <c r="G2063" i="16"/>
  <c r="G192" i="16"/>
  <c r="E2055" i="16"/>
  <c r="G160" i="16"/>
  <c r="G2138" i="16"/>
  <c r="G2273" i="16"/>
  <c r="D2055" i="16"/>
  <c r="AA2333" i="16"/>
  <c r="G2333" i="16"/>
  <c r="AA2306" i="16"/>
  <c r="D2306" i="16"/>
  <c r="AA2298" i="16"/>
  <c r="G2298" i="16"/>
  <c r="AA1678" i="16"/>
  <c r="D1678" i="16"/>
  <c r="AA1662" i="16"/>
  <c r="G1662" i="16"/>
  <c r="AA1434" i="16"/>
  <c r="G1434" i="16"/>
  <c r="D1434" i="16"/>
  <c r="AA2547" i="16"/>
  <c r="G2547" i="16"/>
  <c r="G2539" i="16"/>
  <c r="D2539" i="16"/>
  <c r="AA1807" i="16"/>
  <c r="B1807" i="16"/>
  <c r="C1807" i="16" s="1"/>
  <c r="J1807" i="16" s="1"/>
  <c r="AA1803" i="16"/>
  <c r="D1803" i="16"/>
  <c r="AA1734" i="16"/>
  <c r="G1734" i="16"/>
  <c r="AA1708" i="16"/>
  <c r="G1708" i="16"/>
  <c r="AA1704" i="16"/>
  <c r="G1704" i="16"/>
  <c r="AA1483" i="16"/>
  <c r="D1483" i="16"/>
  <c r="AE53" i="15"/>
  <c r="Y15" i="15"/>
  <c r="T18" i="15"/>
  <c r="T20" i="15" s="1"/>
  <c r="AA2377" i="16"/>
  <c r="D2377" i="16"/>
  <c r="AA2358" i="16"/>
  <c r="D2358" i="16"/>
  <c r="AA1760" i="16"/>
  <c r="D1760" i="16"/>
  <c r="O18" i="15"/>
  <c r="AE18" i="15" s="1"/>
  <c r="O45" i="15"/>
  <c r="AE45" i="15" s="1"/>
  <c r="AE6" i="15"/>
  <c r="O54" i="15"/>
  <c r="AE54" i="15" s="1"/>
  <c r="AA2689" i="16"/>
  <c r="D2689" i="16"/>
  <c r="G2665" i="16"/>
  <c r="B2665" i="16"/>
  <c r="C2665" i="16" s="1"/>
  <c r="J2665" i="16" s="1"/>
  <c r="AA2238" i="16"/>
  <c r="D2238" i="16"/>
  <c r="AA2230" i="16"/>
  <c r="G2230" i="16"/>
  <c r="AA2044" i="16"/>
  <c r="D2044" i="16"/>
  <c r="AA2025" i="16"/>
  <c r="D2025" i="16"/>
  <c r="AA1530" i="16"/>
  <c r="B1530" i="16"/>
  <c r="C1530" i="16" s="1"/>
  <c r="J1530" i="16" s="1"/>
  <c r="AA1507" i="16"/>
  <c r="D1507" i="16"/>
  <c r="D1386" i="16"/>
  <c r="G1230" i="16"/>
  <c r="D1128" i="16"/>
  <c r="D1311" i="16"/>
  <c r="O20" i="15"/>
  <c r="AE20" i="15" s="1"/>
  <c r="AE14" i="15"/>
  <c r="C17" i="16"/>
  <c r="J17" i="16" s="1"/>
  <c r="R14" i="21"/>
  <c r="O43" i="15"/>
  <c r="AE24" i="15"/>
  <c r="Q12" i="21"/>
  <c r="AA3001" i="16"/>
  <c r="D3001" i="16"/>
  <c r="AA2898" i="16"/>
  <c r="G2898" i="16"/>
  <c r="AA2870" i="16"/>
  <c r="B2870" i="16"/>
  <c r="C2870" i="16" s="1"/>
  <c r="J2870" i="16" s="1"/>
  <c r="D2870" i="16"/>
  <c r="AA2610" i="16"/>
  <c r="B2610" i="16"/>
  <c r="C2610" i="16" s="1"/>
  <c r="J2610" i="16" s="1"/>
  <c r="AA2602" i="16"/>
  <c r="D2602" i="16"/>
  <c r="E2598" i="16"/>
  <c r="D2598" i="16"/>
  <c r="G2598" i="16"/>
  <c r="AA2349" i="16"/>
  <c r="B2349" i="16"/>
  <c r="C2349" i="16" s="1"/>
  <c r="J2349" i="16" s="1"/>
  <c r="G2349" i="16"/>
  <c r="AA2250" i="16"/>
  <c r="D2250" i="16"/>
  <c r="AA2182" i="16"/>
  <c r="G2182" i="16"/>
  <c r="AA2178" i="16"/>
  <c r="D2178" i="16"/>
  <c r="AA2142" i="16"/>
  <c r="G2142" i="16"/>
  <c r="AA1741" i="16"/>
  <c r="D1741" i="16"/>
  <c r="AA1723" i="16"/>
  <c r="B1723" i="16"/>
  <c r="C1723" i="16" s="1"/>
  <c r="J1723" i="16" s="1"/>
  <c r="AA1552" i="16"/>
  <c r="D1552" i="16"/>
  <c r="AA1358" i="16"/>
  <c r="D1358" i="16"/>
  <c r="E1326" i="16"/>
  <c r="B1326" i="16"/>
  <c r="C1326" i="16" s="1"/>
  <c r="J1326" i="16" s="1"/>
  <c r="AA1310" i="16"/>
  <c r="G1310" i="16"/>
  <c r="AA1274" i="16"/>
  <c r="D1274" i="16"/>
  <c r="B1274" i="16"/>
  <c r="C1274" i="16" s="1"/>
  <c r="J1274" i="16" s="1"/>
  <c r="G1274" i="16"/>
  <c r="AA1239" i="16"/>
  <c r="G1239" i="16"/>
  <c r="AA1179" i="16"/>
  <c r="G1179" i="16"/>
  <c r="AA1163" i="16"/>
  <c r="D1163" i="16"/>
  <c r="B1163" i="16"/>
  <c r="C1163" i="16" s="1"/>
  <c r="J1163" i="16" s="1"/>
  <c r="AA1103" i="16"/>
  <c r="G1103" i="16"/>
  <c r="D1103" i="16"/>
  <c r="AA1095" i="16"/>
  <c r="D1095" i="16"/>
  <c r="AA1072" i="16"/>
  <c r="D1072" i="16"/>
  <c r="AA949" i="16"/>
  <c r="G949" i="16"/>
  <c r="AA746" i="16"/>
  <c r="B746" i="16"/>
  <c r="C746" i="16" s="1"/>
  <c r="J746" i="16" s="1"/>
  <c r="AA643" i="16"/>
  <c r="G643" i="16"/>
  <c r="D643" i="16"/>
  <c r="B643" i="16"/>
  <c r="C643" i="16" s="1"/>
  <c r="J643" i="16" s="1"/>
  <c r="G465" i="16"/>
  <c r="B465" i="16"/>
  <c r="C465" i="16" s="1"/>
  <c r="J465" i="16" s="1"/>
  <c r="AA416" i="16"/>
  <c r="G416" i="16"/>
  <c r="B416" i="16"/>
  <c r="C416" i="16" s="1"/>
  <c r="J416" i="16" s="1"/>
  <c r="AA412" i="16"/>
  <c r="I412" i="16"/>
  <c r="L2685" i="16"/>
  <c r="H2870" i="16"/>
  <c r="H2720" i="16"/>
  <c r="F1763" i="16"/>
  <c r="E1998" i="16"/>
  <c r="F2491" i="16"/>
  <c r="E1836" i="16"/>
  <c r="E1545" i="16"/>
  <c r="E1310" i="16"/>
  <c r="E1684" i="16"/>
  <c r="E1171" i="16"/>
  <c r="E1737" i="16"/>
  <c r="D2142" i="16"/>
  <c r="D1723" i="16"/>
  <c r="B761" i="16"/>
  <c r="C761" i="16" s="1"/>
  <c r="J761" i="16" s="1"/>
  <c r="D761" i="16"/>
  <c r="B121" i="16"/>
  <c r="C121" i="16" s="1"/>
  <c r="J121" i="16" s="1"/>
  <c r="G1723" i="16"/>
  <c r="E985" i="16"/>
  <c r="B2606" i="16"/>
  <c r="C2606" i="16" s="1"/>
  <c r="J2606" i="16" s="1"/>
  <c r="D132" i="16"/>
  <c r="D445" i="16"/>
  <c r="D1575" i="16"/>
  <c r="D1579" i="16"/>
  <c r="I1737" i="16"/>
  <c r="B2043" i="16"/>
  <c r="C2043" i="16" s="1"/>
  <c r="J2043" i="16" s="1"/>
  <c r="B1239" i="16"/>
  <c r="C1239" i="16" s="1"/>
  <c r="J1239" i="16" s="1"/>
  <c r="B125" i="16"/>
  <c r="C125" i="16" s="1"/>
  <c r="J125" i="16" s="1"/>
  <c r="I851" i="16"/>
  <c r="G1072" i="16"/>
  <c r="G1099" i="16"/>
  <c r="G1358" i="16"/>
  <c r="G1329" i="16"/>
  <c r="G1552" i="16"/>
  <c r="D1053" i="16"/>
  <c r="G1294" i="16"/>
  <c r="G1342" i="16"/>
  <c r="I1744" i="16"/>
  <c r="B2776" i="16"/>
  <c r="C2776" i="16" s="1"/>
  <c r="J2776" i="16" s="1"/>
  <c r="B204" i="16"/>
  <c r="C204" i="16" s="1"/>
  <c r="J204" i="16" s="1"/>
  <c r="B1626" i="16"/>
  <c r="C1626" i="16" s="1"/>
  <c r="J1626" i="16" s="1"/>
  <c r="G2716" i="16"/>
  <c r="G1017" i="16"/>
  <c r="B2182" i="16"/>
  <c r="C2182" i="16" s="1"/>
  <c r="J2182" i="16" s="1"/>
  <c r="D1582" i="16"/>
  <c r="D1374" i="16"/>
  <c r="D1410" i="16"/>
  <c r="AA2953" i="16"/>
  <c r="G2953" i="16"/>
  <c r="AA2462" i="16"/>
  <c r="B2462" i="16"/>
  <c r="C2462" i="16" s="1"/>
  <c r="J2462" i="16" s="1"/>
  <c r="AA2458" i="16"/>
  <c r="I2458" i="16"/>
  <c r="AA2354" i="16"/>
  <c r="E2354" i="16"/>
  <c r="AA2281" i="16"/>
  <c r="D2281" i="16"/>
  <c r="G2281" i="16"/>
  <c r="E2281" i="16"/>
  <c r="AA2274" i="16"/>
  <c r="D2274" i="16"/>
  <c r="D2191" i="16"/>
  <c r="G2191" i="16"/>
  <c r="AA2185" i="16"/>
  <c r="D2185" i="16"/>
  <c r="B2065" i="16"/>
  <c r="C2065" i="16" s="1"/>
  <c r="J2065" i="16" s="1"/>
  <c r="G2065" i="16"/>
  <c r="F66" i="16"/>
  <c r="L50" i="16"/>
  <c r="E2991" i="16"/>
  <c r="L2681" i="16"/>
  <c r="E2870" i="16"/>
  <c r="F2689" i="16"/>
  <c r="L2697" i="16"/>
  <c r="L1886" i="16"/>
  <c r="L2383" i="16"/>
  <c r="F2311" i="16"/>
  <c r="E2346" i="16"/>
  <c r="F2795" i="16"/>
  <c r="E1552" i="16"/>
  <c r="E1167" i="16"/>
  <c r="E1163" i="16"/>
  <c r="E1345" i="16"/>
  <c r="H1167" i="16"/>
  <c r="E1508" i="16"/>
  <c r="E1099" i="16"/>
  <c r="B1358" i="16"/>
  <c r="C1358" i="16" s="1"/>
  <c r="J1358" i="16" s="1"/>
  <c r="I1932" i="16"/>
  <c r="B1932" i="16"/>
  <c r="C1932" i="16" s="1"/>
  <c r="J1932" i="16" s="1"/>
  <c r="B1928" i="16"/>
  <c r="C1928" i="16" s="1"/>
  <c r="J1928" i="16" s="1"/>
  <c r="C2015" i="16"/>
  <c r="J2015" i="16" s="1"/>
  <c r="G1095" i="16"/>
  <c r="G2606" i="16"/>
  <c r="G445" i="16"/>
  <c r="G1748" i="16"/>
  <c r="B1575" i="16"/>
  <c r="C1575" i="16" s="1"/>
  <c r="J1575" i="16" s="1"/>
  <c r="G1579" i="16"/>
  <c r="G1737" i="16"/>
  <c r="D2043" i="16"/>
  <c r="B1748" i="16"/>
  <c r="C1748" i="16" s="1"/>
  <c r="J1748" i="16" s="1"/>
  <c r="I1441" i="16"/>
  <c r="B1643" i="16"/>
  <c r="C1643" i="16" s="1"/>
  <c r="J1643" i="16" s="1"/>
  <c r="B1179" i="16"/>
  <c r="C1179" i="16" s="1"/>
  <c r="J1179" i="16" s="1"/>
  <c r="I2776" i="16"/>
  <c r="I416" i="16"/>
  <c r="I1741" i="16"/>
  <c r="I2710" i="16"/>
  <c r="G1575" i="16"/>
  <c r="G797" i="16"/>
  <c r="G900" i="16"/>
  <c r="G1633" i="16"/>
  <c r="G776" i="16"/>
  <c r="G1053" i="16"/>
  <c r="B1342" i="16"/>
  <c r="C1342" i="16" s="1"/>
  <c r="J1342" i="16" s="1"/>
  <c r="G1744" i="16"/>
  <c r="B2260" i="16"/>
  <c r="C2260" i="16" s="1"/>
  <c r="J2260" i="16" s="1"/>
  <c r="D2776" i="16"/>
  <c r="G208" i="16"/>
  <c r="B1481" i="16"/>
  <c r="C1481" i="16" s="1"/>
  <c r="J1481" i="16" s="1"/>
  <c r="G1705" i="16"/>
  <c r="C2113" i="16"/>
  <c r="J2113" i="16" s="1"/>
  <c r="B2598" i="16"/>
  <c r="C2598" i="16" s="1"/>
  <c r="J2598" i="16" s="1"/>
  <c r="B1552" i="16"/>
  <c r="C1552" i="16" s="1"/>
  <c r="J1552" i="16" s="1"/>
  <c r="G1163" i="16"/>
  <c r="G1374" i="16"/>
  <c r="G2178" i="16"/>
  <c r="D1310" i="16"/>
  <c r="AA2726" i="16"/>
  <c r="G2726" i="16"/>
  <c r="D2501" i="16"/>
  <c r="E2501" i="16"/>
  <c r="AA2162" i="16"/>
  <c r="D2162" i="16"/>
  <c r="D2129" i="16"/>
  <c r="G2129" i="16"/>
  <c r="E2129" i="16"/>
  <c r="AA2125" i="16"/>
  <c r="D2125" i="16"/>
  <c r="AA2118" i="16"/>
  <c r="B2118" i="16"/>
  <c r="C2118" i="16" s="1"/>
  <c r="J2118" i="16" s="1"/>
  <c r="G2118" i="16"/>
  <c r="AA2109" i="16"/>
  <c r="D2109" i="16"/>
  <c r="E2109" i="16"/>
  <c r="D1949" i="16"/>
  <c r="G1949" i="16"/>
  <c r="AA1908" i="16"/>
  <c r="D1908" i="16"/>
  <c r="G1857" i="16"/>
  <c r="B1857" i="16"/>
  <c r="C1857" i="16" s="1"/>
  <c r="J1857" i="16" s="1"/>
  <c r="AA1853" i="16"/>
  <c r="D1853" i="16"/>
  <c r="AA1845" i="16"/>
  <c r="G1845" i="16"/>
  <c r="AA1828" i="16"/>
  <c r="G1828" i="16"/>
  <c r="AA1799" i="16"/>
  <c r="B1799" i="16"/>
  <c r="C1799" i="16" s="1"/>
  <c r="J1799" i="16" s="1"/>
  <c r="F310" i="16"/>
  <c r="L1360" i="16"/>
  <c r="F2443" i="16"/>
  <c r="L2113" i="16"/>
  <c r="E2983" i="16"/>
  <c r="F2799" i="16"/>
  <c r="L2007" i="16"/>
  <c r="F1916" i="16"/>
  <c r="E2043" i="16"/>
  <c r="F2019" i="16"/>
  <c r="H1780" i="16"/>
  <c r="H2687" i="16"/>
  <c r="E2898" i="16"/>
  <c r="D1928" i="16"/>
  <c r="D1643" i="16"/>
  <c r="D1998" i="16"/>
  <c r="I2606" i="16"/>
  <c r="C1558" i="16"/>
  <c r="J1558" i="16" s="1"/>
  <c r="I1575" i="16"/>
  <c r="B1744" i="16"/>
  <c r="C1744" i="16" s="1"/>
  <c r="J1744" i="16" s="1"/>
  <c r="G2043" i="16"/>
  <c r="I2448" i="16"/>
  <c r="B608" i="16"/>
  <c r="C608" i="16" s="1"/>
  <c r="J608" i="16" s="1"/>
  <c r="B1103" i="16"/>
  <c r="C1103" i="16" s="1"/>
  <c r="J1103" i="16" s="1"/>
  <c r="I2602" i="16"/>
  <c r="I162" i="16"/>
  <c r="I434" i="16"/>
  <c r="I2346" i="16"/>
  <c r="I2720" i="16"/>
  <c r="I780" i="16"/>
  <c r="I2253" i="16"/>
  <c r="I1190" i="16"/>
  <c r="G945" i="16"/>
  <c r="D780" i="16"/>
  <c r="G1297" i="16"/>
  <c r="D1326" i="16"/>
  <c r="D1748" i="16"/>
  <c r="B1836" i="16"/>
  <c r="C1836" i="16" s="1"/>
  <c r="J1836" i="16" s="1"/>
  <c r="C1839" i="16"/>
  <c r="J1839" i="16" s="1"/>
  <c r="G2260" i="16"/>
  <c r="G2776" i="16"/>
  <c r="B208" i="16"/>
  <c r="C208" i="16" s="1"/>
  <c r="J208" i="16" s="1"/>
  <c r="D746" i="16"/>
  <c r="G1481" i="16"/>
  <c r="D1626" i="16"/>
  <c r="G1932" i="16"/>
  <c r="G2699" i="16"/>
  <c r="G697" i="16"/>
  <c r="D1099" i="16"/>
  <c r="B1137" i="16"/>
  <c r="C1137" i="16" s="1"/>
  <c r="J1137" i="16" s="1"/>
  <c r="D412" i="16"/>
  <c r="B672" i="16"/>
  <c r="C672" i="16" s="1"/>
  <c r="J672" i="16" s="1"/>
  <c r="G1326" i="16"/>
  <c r="C148" i="16"/>
  <c r="J148" i="16" s="1"/>
  <c r="C1975" i="16"/>
  <c r="J1975" i="16" s="1"/>
  <c r="AA2973" i="16"/>
  <c r="B2973" i="16"/>
  <c r="C2973" i="16" s="1"/>
  <c r="J2973" i="16" s="1"/>
  <c r="AA2595" i="16"/>
  <c r="G2595" i="16"/>
  <c r="AA2414" i="16"/>
  <c r="G2414" i="16"/>
  <c r="AA2410" i="16"/>
  <c r="D2410" i="16"/>
  <c r="B2410" i="16"/>
  <c r="C2410" i="16" s="1"/>
  <c r="J2410" i="16" s="1"/>
  <c r="AA2406" i="16"/>
  <c r="D2406" i="16"/>
  <c r="AA2245" i="16"/>
  <c r="D2245" i="16"/>
  <c r="AA2242" i="16"/>
  <c r="D2242" i="16"/>
  <c r="AA2170" i="16"/>
  <c r="G2170" i="16"/>
  <c r="D2170" i="16"/>
  <c r="AA1964" i="16"/>
  <c r="G1964" i="16"/>
  <c r="AA1833" i="16"/>
  <c r="G1833" i="16"/>
  <c r="AA1774" i="16"/>
  <c r="G1774" i="16"/>
  <c r="C1704" i="16"/>
  <c r="J1704" i="16" s="1"/>
  <c r="C1329" i="16"/>
  <c r="J1329" i="16" s="1"/>
  <c r="C1489" i="16"/>
  <c r="J1489" i="16" s="1"/>
  <c r="C1500" i="16"/>
  <c r="J1500" i="16" s="1"/>
  <c r="C2270" i="16"/>
  <c r="J2270" i="16" s="1"/>
  <c r="C1081" i="16"/>
  <c r="J1081" i="16" s="1"/>
  <c r="C713" i="16"/>
  <c r="J713" i="16" s="1"/>
  <c r="C1028" i="16"/>
  <c r="J1028" i="16" s="1"/>
  <c r="C495" i="16"/>
  <c r="J495" i="16" s="1"/>
  <c r="C976" i="16"/>
  <c r="J976" i="16" s="1"/>
  <c r="C1672" i="16"/>
  <c r="J1672" i="16" s="1"/>
  <c r="B7" i="16"/>
  <c r="C7" i="16" s="1"/>
  <c r="J7" i="16" s="1"/>
  <c r="AA7" i="16"/>
  <c r="L521" i="16"/>
  <c r="C521" i="16"/>
  <c r="J521" i="16" s="1"/>
  <c r="L854" i="16"/>
  <c r="F854" i="16"/>
  <c r="F1010" i="16"/>
  <c r="L1010" i="16"/>
  <c r="L1206" i="16"/>
  <c r="F1206" i="16"/>
  <c r="L1218" i="16"/>
  <c r="F1218" i="16"/>
  <c r="L1222" i="16"/>
  <c r="F1222" i="16"/>
  <c r="F1234" i="16"/>
  <c r="L1234" i="16"/>
  <c r="F1469" i="16"/>
  <c r="C1469" i="16"/>
  <c r="J1469" i="16" s="1"/>
  <c r="L1518" i="16"/>
  <c r="F1518" i="16"/>
  <c r="F1522" i="16"/>
  <c r="L1522" i="16"/>
  <c r="F1530" i="16"/>
  <c r="L1530" i="16"/>
  <c r="L1632" i="16"/>
  <c r="F1632" i="16"/>
  <c r="F1698" i="16"/>
  <c r="L1698" i="16"/>
  <c r="L1702" i="16"/>
  <c r="F1702" i="16"/>
  <c r="L1706" i="16"/>
  <c r="F1706" i="16"/>
  <c r="F1781" i="16"/>
  <c r="L1781" i="16"/>
  <c r="L1798" i="16"/>
  <c r="F1798" i="16"/>
  <c r="F1802" i="16"/>
  <c r="L1802" i="16"/>
  <c r="L1940" i="16"/>
  <c r="F1940" i="16"/>
  <c r="F2263" i="16"/>
  <c r="L2263" i="16"/>
  <c r="F2479" i="16"/>
  <c r="L2479" i="16"/>
  <c r="F2725" i="16"/>
  <c r="L2725" i="16"/>
  <c r="AA2955" i="16"/>
  <c r="H2955" i="16"/>
  <c r="E2955" i="16"/>
  <c r="D2881" i="16"/>
  <c r="B2881" i="16"/>
  <c r="C2881" i="16" s="1"/>
  <c r="J2881" i="16" s="1"/>
  <c r="H2881" i="16"/>
  <c r="I2881" i="16"/>
  <c r="G2708" i="16"/>
  <c r="D2708" i="16"/>
  <c r="I2708" i="16"/>
  <c r="AA2593" i="16"/>
  <c r="D2593" i="16"/>
  <c r="AA2589" i="16"/>
  <c r="E2589" i="16"/>
  <c r="G2585" i="16"/>
  <c r="D2585" i="16"/>
  <c r="AA2555" i="16"/>
  <c r="D2555" i="16"/>
  <c r="AA2478" i="16"/>
  <c r="D2478" i="16"/>
  <c r="AA2474" i="16"/>
  <c r="I2474" i="16"/>
  <c r="D2474" i="16"/>
  <c r="E2474" i="16"/>
  <c r="G2474" i="16"/>
  <c r="AA2434" i="16"/>
  <c r="I2434" i="16"/>
  <c r="AA2397" i="16"/>
  <c r="G2397" i="16"/>
  <c r="B2397" i="16"/>
  <c r="C2397" i="16" s="1"/>
  <c r="J2397" i="16" s="1"/>
  <c r="AA2331" i="16"/>
  <c r="D2331" i="16"/>
  <c r="B2331" i="16"/>
  <c r="C2331" i="16" s="1"/>
  <c r="J2331" i="16" s="1"/>
  <c r="AA2312" i="16"/>
  <c r="G2312" i="16"/>
  <c r="AA2308" i="16"/>
  <c r="I2308" i="16"/>
  <c r="AA2283" i="16"/>
  <c r="E2283" i="16"/>
  <c r="AA2261" i="16"/>
  <c r="D2261" i="16"/>
  <c r="H2261" i="16"/>
  <c r="AA2255" i="16"/>
  <c r="B2255" i="16"/>
  <c r="C2255" i="16" s="1"/>
  <c r="J2255" i="16" s="1"/>
  <c r="AA2226" i="16"/>
  <c r="G2226" i="16"/>
  <c r="D2226" i="16"/>
  <c r="E2226" i="16"/>
  <c r="AA2223" i="16"/>
  <c r="E2223" i="16"/>
  <c r="AA2192" i="16"/>
  <c r="B2192" i="16"/>
  <c r="C2192" i="16" s="1"/>
  <c r="J2192" i="16" s="1"/>
  <c r="D2192" i="16"/>
  <c r="G2192" i="16"/>
  <c r="AA1919" i="16"/>
  <c r="I1919" i="16"/>
  <c r="E1919" i="16"/>
  <c r="AA1855" i="16"/>
  <c r="G1855" i="16"/>
  <c r="AA1847" i="16"/>
  <c r="I1847" i="16"/>
  <c r="AA1813" i="16"/>
  <c r="I1813" i="16"/>
  <c r="AA1756" i="16"/>
  <c r="D1756" i="16"/>
  <c r="G1756" i="16"/>
  <c r="B1756" i="16"/>
  <c r="C1756" i="16" s="1"/>
  <c r="J1756" i="16" s="1"/>
  <c r="AA1740" i="16"/>
  <c r="B1740" i="16"/>
  <c r="C1740" i="16" s="1"/>
  <c r="J1740" i="16" s="1"/>
  <c r="D1724" i="16"/>
  <c r="E1724" i="16"/>
  <c r="I1724" i="16"/>
  <c r="AA1667" i="16"/>
  <c r="G1667" i="16"/>
  <c r="D1667" i="16"/>
  <c r="AA1600" i="16"/>
  <c r="E1600" i="16"/>
  <c r="AA1574" i="16"/>
  <c r="G1574" i="16"/>
  <c r="D1574" i="16"/>
  <c r="B1574" i="16"/>
  <c r="C1574" i="16" s="1"/>
  <c r="J1574" i="16" s="1"/>
  <c r="D1528" i="16"/>
  <c r="E1528" i="16"/>
  <c r="I1528" i="16"/>
  <c r="AA1525" i="16"/>
  <c r="G1525" i="16"/>
  <c r="D1525" i="16"/>
  <c r="AA1462" i="16"/>
  <c r="D1462" i="16"/>
  <c r="I1462" i="16"/>
  <c r="E1462" i="16"/>
  <c r="AA1454" i="16"/>
  <c r="D1454" i="16"/>
  <c r="AA1446" i="16"/>
  <c r="D1446" i="16"/>
  <c r="G1446" i="16"/>
  <c r="H1446" i="16"/>
  <c r="B1446" i="16"/>
  <c r="C1446" i="16" s="1"/>
  <c r="J1446" i="16" s="1"/>
  <c r="AA1443" i="16"/>
  <c r="B1443" i="16"/>
  <c r="C1443" i="16" s="1"/>
  <c r="J1443" i="16" s="1"/>
  <c r="AA1409" i="16"/>
  <c r="D1409" i="16"/>
  <c r="I1409" i="16"/>
  <c r="E1409" i="16"/>
  <c r="AA1368" i="16"/>
  <c r="G1368" i="16"/>
  <c r="D1368" i="16"/>
  <c r="B1368" i="16"/>
  <c r="C1368" i="16" s="1"/>
  <c r="J1368" i="16" s="1"/>
  <c r="D1360" i="16"/>
  <c r="G1360" i="16"/>
  <c r="AA1352" i="16"/>
  <c r="E1352" i="16"/>
  <c r="G1352" i="16"/>
  <c r="AA1344" i="16"/>
  <c r="B1344" i="16"/>
  <c r="C1344" i="16" s="1"/>
  <c r="J1344" i="16" s="1"/>
  <c r="AA1336" i="16"/>
  <c r="G1336" i="16"/>
  <c r="AA1328" i="16"/>
  <c r="B1328" i="16"/>
  <c r="C1328" i="16" s="1"/>
  <c r="J1328" i="16" s="1"/>
  <c r="I1328" i="16"/>
  <c r="D1320" i="16"/>
  <c r="E1320" i="16"/>
  <c r="AA1312" i="16"/>
  <c r="B1312" i="16"/>
  <c r="C1312" i="16" s="1"/>
  <c r="J1312" i="16" s="1"/>
  <c r="AA1296" i="16"/>
  <c r="G1296" i="16"/>
  <c r="AA1287" i="16"/>
  <c r="D1287" i="16"/>
  <c r="B1287" i="16"/>
  <c r="C1287" i="16" s="1"/>
  <c r="J1287" i="16" s="1"/>
  <c r="AA1257" i="16"/>
  <c r="G1257" i="16"/>
  <c r="I1257" i="16"/>
  <c r="AA1254" i="16"/>
  <c r="B1254" i="16"/>
  <c r="C1254" i="16" s="1"/>
  <c r="J1254" i="16" s="1"/>
  <c r="E1254" i="16"/>
  <c r="AA1242" i="16"/>
  <c r="E1242" i="16"/>
  <c r="AA1238" i="16"/>
  <c r="G1238" i="16"/>
  <c r="B1238" i="16"/>
  <c r="C1238" i="16" s="1"/>
  <c r="J1238" i="16" s="1"/>
  <c r="I1238" i="16"/>
  <c r="AA1234" i="16"/>
  <c r="B1234" i="16"/>
  <c r="C1234" i="16" s="1"/>
  <c r="J1234" i="16" s="1"/>
  <c r="AA1231" i="16"/>
  <c r="G1231" i="16"/>
  <c r="I1231" i="16"/>
  <c r="E1231" i="16"/>
  <c r="AA1213" i="16"/>
  <c r="G1213" i="16"/>
  <c r="D1213" i="16"/>
  <c r="B1205" i="16"/>
  <c r="C1205" i="16" s="1"/>
  <c r="J1205" i="16" s="1"/>
  <c r="E1205" i="16"/>
  <c r="D1205" i="16"/>
  <c r="AA1192" i="16"/>
  <c r="H1192" i="16"/>
  <c r="D1189" i="16"/>
  <c r="G1189" i="16"/>
  <c r="E1189" i="16"/>
  <c r="AA1159" i="16"/>
  <c r="G1159" i="16"/>
  <c r="D1159" i="16"/>
  <c r="B1159" i="16"/>
  <c r="C1159" i="16" s="1"/>
  <c r="J1159" i="16" s="1"/>
  <c r="AA1155" i="16"/>
  <c r="G1155" i="16"/>
  <c r="B1155" i="16"/>
  <c r="C1155" i="16" s="1"/>
  <c r="J1155" i="16" s="1"/>
  <c r="AA1151" i="16"/>
  <c r="G1151" i="16"/>
  <c r="E1151" i="16"/>
  <c r="AA1133" i="16"/>
  <c r="E1133" i="16"/>
  <c r="H1133" i="16"/>
  <c r="AA1114" i="16"/>
  <c r="B1114" i="16"/>
  <c r="C1114" i="16" s="1"/>
  <c r="J1114" i="16" s="1"/>
  <c r="D1114" i="16"/>
  <c r="AA1071" i="16"/>
  <c r="G1071" i="16"/>
  <c r="AA1068" i="16"/>
  <c r="B1068" i="16"/>
  <c r="C1068" i="16" s="1"/>
  <c r="J1068" i="16" s="1"/>
  <c r="E1068" i="16"/>
  <c r="AA1055" i="16"/>
  <c r="B1055" i="16"/>
  <c r="C1055" i="16" s="1"/>
  <c r="J1055" i="16" s="1"/>
  <c r="E1055" i="16"/>
  <c r="D1055" i="16"/>
  <c r="G1055" i="16"/>
  <c r="AA1052" i="16"/>
  <c r="G1052" i="16"/>
  <c r="AA882" i="16"/>
  <c r="B882" i="16"/>
  <c r="C882" i="16" s="1"/>
  <c r="J882" i="16" s="1"/>
  <c r="D882" i="16"/>
  <c r="AA879" i="16"/>
  <c r="H879" i="16"/>
  <c r="AA756" i="16"/>
  <c r="B756" i="16"/>
  <c r="C756" i="16" s="1"/>
  <c r="J756" i="16" s="1"/>
  <c r="G753" i="16"/>
  <c r="E753" i="16"/>
  <c r="AA750" i="16"/>
  <c r="I750" i="16"/>
  <c r="G750" i="16"/>
  <c r="AA738" i="16"/>
  <c r="E738" i="16"/>
  <c r="B738" i="16"/>
  <c r="C738" i="16" s="1"/>
  <c r="J738" i="16" s="1"/>
  <c r="AA730" i="16"/>
  <c r="G730" i="16"/>
  <c r="B730" i="16"/>
  <c r="C730" i="16" s="1"/>
  <c r="J730" i="16" s="1"/>
  <c r="E730" i="16"/>
  <c r="H730" i="16"/>
  <c r="H727" i="16"/>
  <c r="E727" i="16"/>
  <c r="G727" i="16"/>
  <c r="AA724" i="16"/>
  <c r="D724" i="16"/>
  <c r="B724" i="16"/>
  <c r="C724" i="16" s="1"/>
  <c r="J724" i="16" s="1"/>
  <c r="AA720" i="16"/>
  <c r="D720" i="16"/>
  <c r="B720" i="16"/>
  <c r="C720" i="16" s="1"/>
  <c r="J720" i="16" s="1"/>
  <c r="AA679" i="16"/>
  <c r="D679" i="16"/>
  <c r="G679" i="16"/>
  <c r="AA640" i="16"/>
  <c r="I640" i="16"/>
  <c r="G640" i="16"/>
  <c r="B640" i="16"/>
  <c r="C640" i="16" s="1"/>
  <c r="J640" i="16" s="1"/>
  <c r="D640" i="16"/>
  <c r="AA637" i="16"/>
  <c r="E637" i="16"/>
  <c r="H637" i="16"/>
  <c r="D637" i="16"/>
  <c r="AA368" i="16"/>
  <c r="E368" i="16"/>
  <c r="AA364" i="16"/>
  <c r="D364" i="16"/>
  <c r="AA236" i="16"/>
  <c r="G236" i="16"/>
  <c r="AA221" i="16"/>
  <c r="D221" i="16"/>
  <c r="AA189" i="16"/>
  <c r="B189" i="16"/>
  <c r="C189" i="16" s="1"/>
  <c r="J189" i="16" s="1"/>
  <c r="E189" i="16"/>
  <c r="G189" i="16"/>
  <c r="AA185" i="16"/>
  <c r="D185" i="16"/>
  <c r="AA98" i="16"/>
  <c r="I98" i="16"/>
  <c r="AA82" i="16"/>
  <c r="I82" i="16"/>
  <c r="G82" i="16"/>
  <c r="AA36" i="16"/>
  <c r="B36" i="16"/>
  <c r="C36" i="16" s="1"/>
  <c r="J36" i="16" s="1"/>
  <c r="C1339" i="16"/>
  <c r="J1339" i="16" s="1"/>
  <c r="C1226" i="16"/>
  <c r="J1226" i="16" s="1"/>
  <c r="C1706" i="16"/>
  <c r="J1706" i="16" s="1"/>
  <c r="B2283" i="16"/>
  <c r="C2283" i="16" s="1"/>
  <c r="J2283" i="16" s="1"/>
  <c r="B2528" i="16"/>
  <c r="C2528" i="16" s="1"/>
  <c r="J2528" i="16" s="1"/>
  <c r="B2619" i="16"/>
  <c r="C2619" i="16" s="1"/>
  <c r="J2619" i="16" s="1"/>
  <c r="H1664" i="16"/>
  <c r="H2374" i="16"/>
  <c r="H2331" i="16"/>
  <c r="E1667" i="16"/>
  <c r="E1710" i="16"/>
  <c r="E2397" i="16"/>
  <c r="E1174" i="16"/>
  <c r="E882" i="16"/>
  <c r="H1296" i="16"/>
  <c r="E720" i="16"/>
  <c r="E2192" i="16"/>
  <c r="H2367" i="16"/>
  <c r="E679" i="16"/>
  <c r="E1855" i="16"/>
  <c r="E1401" i="16"/>
  <c r="E1052" i="16"/>
  <c r="E364" i="16"/>
  <c r="G1133" i="16"/>
  <c r="D2656" i="16"/>
  <c r="G3003" i="16"/>
  <c r="G1528" i="16"/>
  <c r="D2507" i="16"/>
  <c r="G2955" i="16"/>
  <c r="G2884" i="16"/>
  <c r="C1698" i="16"/>
  <c r="J1698" i="16" s="1"/>
  <c r="D368" i="16"/>
  <c r="D1401" i="16"/>
  <c r="B1913" i="16"/>
  <c r="C1913" i="16" s="1"/>
  <c r="J1913" i="16" s="1"/>
  <c r="B2180" i="16"/>
  <c r="C2180" i="16" s="1"/>
  <c r="J2180" i="16" s="1"/>
  <c r="G1039" i="16"/>
  <c r="D1117" i="16"/>
  <c r="G1036" i="16"/>
  <c r="B1071" i="16"/>
  <c r="C1071" i="16" s="1"/>
  <c r="J1071" i="16" s="1"/>
  <c r="E2180" i="16"/>
  <c r="E2261" i="16"/>
  <c r="E1036" i="16"/>
  <c r="E2585" i="16"/>
  <c r="G1740" i="16"/>
  <c r="I1036" i="16"/>
  <c r="I2312" i="16"/>
  <c r="G720" i="16"/>
  <c r="G125" i="16"/>
  <c r="G1114" i="16"/>
  <c r="D1155" i="16"/>
  <c r="D1242" i="16"/>
  <c r="G1254" i="16"/>
  <c r="G724" i="16"/>
  <c r="F237" i="16"/>
  <c r="L237" i="16"/>
  <c r="F336" i="16"/>
  <c r="L336" i="16"/>
  <c r="L479" i="16"/>
  <c r="C479" i="16"/>
  <c r="J479" i="16" s="1"/>
  <c r="F664" i="16"/>
  <c r="L664" i="16"/>
  <c r="F720" i="16"/>
  <c r="L720" i="16"/>
  <c r="F1462" i="16"/>
  <c r="L1462" i="16"/>
  <c r="F1912" i="16"/>
  <c r="L1912" i="16"/>
  <c r="F2071" i="16"/>
  <c r="L2071" i="16"/>
  <c r="L2075" i="16"/>
  <c r="F2075" i="16"/>
  <c r="F2239" i="16"/>
  <c r="L2239" i="16"/>
  <c r="F2619" i="16"/>
  <c r="L2619" i="16"/>
  <c r="L2623" i="16"/>
  <c r="F2623" i="16"/>
  <c r="F2707" i="16"/>
  <c r="L2707" i="16"/>
  <c r="F2761" i="16"/>
  <c r="L2761" i="16"/>
  <c r="L2846" i="16"/>
  <c r="F2846" i="16"/>
  <c r="F2929" i="16"/>
  <c r="L2929" i="16"/>
  <c r="C3006" i="16"/>
  <c r="J3006" i="16" s="1"/>
  <c r="AA2964" i="16"/>
  <c r="E2964" i="16"/>
  <c r="AA2800" i="16"/>
  <c r="G2800" i="16"/>
  <c r="AA2783" i="16"/>
  <c r="D2783" i="16"/>
  <c r="B2783" i="16"/>
  <c r="C2783" i="16" s="1"/>
  <c r="J2783" i="16" s="1"/>
  <c r="D2727" i="16"/>
  <c r="I2727" i="16"/>
  <c r="G2727" i="16"/>
  <c r="D2711" i="16"/>
  <c r="E2711" i="16"/>
  <c r="C1206" i="16"/>
  <c r="J1206" i="16" s="1"/>
  <c r="C2025" i="16"/>
  <c r="J2025" i="16" s="1"/>
  <c r="E2131" i="16"/>
  <c r="E1417" i="16"/>
  <c r="E2374" i="16"/>
  <c r="E2331" i="16"/>
  <c r="E1312" i="16"/>
  <c r="E640" i="16"/>
  <c r="H1174" i="16"/>
  <c r="E1304" i="16"/>
  <c r="E1336" i="16"/>
  <c r="E1360" i="16"/>
  <c r="E1443" i="16"/>
  <c r="E2881" i="16"/>
  <c r="H2180" i="16"/>
  <c r="E750" i="16"/>
  <c r="E2478" i="16"/>
  <c r="E1234" i="16"/>
  <c r="E1155" i="16"/>
  <c r="E1170" i="16"/>
  <c r="E1756" i="16"/>
  <c r="H364" i="16"/>
  <c r="E1287" i="16"/>
  <c r="E1039" i="16"/>
  <c r="D2955" i="16"/>
  <c r="B2884" i="16"/>
  <c r="C2884" i="16" s="1"/>
  <c r="J2884" i="16" s="1"/>
  <c r="B1401" i="16"/>
  <c r="C1401" i="16" s="1"/>
  <c r="J1401" i="16" s="1"/>
  <c r="C1184" i="16"/>
  <c r="J1184" i="16" s="1"/>
  <c r="G1401" i="16"/>
  <c r="D1913" i="16"/>
  <c r="D2180" i="16"/>
  <c r="G1320" i="16"/>
  <c r="G2528" i="16"/>
  <c r="G1068" i="16"/>
  <c r="B1231" i="16"/>
  <c r="C1231" i="16" s="1"/>
  <c r="J1231" i="16" s="1"/>
  <c r="D1174" i="16"/>
  <c r="C2017" i="16"/>
  <c r="J2017" i="16" s="1"/>
  <c r="E1178" i="16"/>
  <c r="E1454" i="16"/>
  <c r="F2135" i="16"/>
  <c r="E1284" i="16"/>
  <c r="E1740" i="16"/>
  <c r="E2708" i="16"/>
  <c r="E1788" i="16"/>
  <c r="L2853" i="16"/>
  <c r="F2771" i="16"/>
  <c r="G637" i="16"/>
  <c r="B637" i="16"/>
  <c r="C637" i="16" s="1"/>
  <c r="J637" i="16" s="1"/>
  <c r="C85" i="16"/>
  <c r="J85" i="16" s="1"/>
  <c r="I2223" i="16"/>
  <c r="G2656" i="16"/>
  <c r="B1213" i="16"/>
  <c r="C1213" i="16" s="1"/>
  <c r="J1213" i="16" s="1"/>
  <c r="B679" i="16"/>
  <c r="C679" i="16" s="1"/>
  <c r="J679" i="16" s="1"/>
  <c r="G1287" i="16"/>
  <c r="G2378" i="16"/>
  <c r="B2434" i="16"/>
  <c r="C2434" i="16" s="1"/>
  <c r="J2434" i="16" s="1"/>
  <c r="F732" i="16"/>
  <c r="C732" i="16"/>
  <c r="J732" i="16" s="1"/>
  <c r="F780" i="16"/>
  <c r="L780" i="16"/>
  <c r="F796" i="16"/>
  <c r="L796" i="16"/>
  <c r="F878" i="16"/>
  <c r="L878" i="16"/>
  <c r="F1178" i="16"/>
  <c r="L1178" i="16"/>
  <c r="L1449" i="16"/>
  <c r="F1449" i="16"/>
  <c r="L1558" i="16"/>
  <c r="F1558" i="16"/>
  <c r="F2183" i="16"/>
  <c r="L2183" i="16"/>
  <c r="L2363" i="16"/>
  <c r="F2363" i="16"/>
  <c r="G2983" i="16"/>
  <c r="I2983" i="16"/>
  <c r="AA2967" i="16"/>
  <c r="D2967" i="16"/>
  <c r="G2939" i="16"/>
  <c r="B2939" i="16"/>
  <c r="C2939" i="16" s="1"/>
  <c r="J2939" i="16" s="1"/>
  <c r="D2936" i="16"/>
  <c r="G2936" i="16"/>
  <c r="E2936" i="16"/>
  <c r="D2906" i="16"/>
  <c r="E2906" i="16"/>
  <c r="AA2863" i="16"/>
  <c r="I2863" i="16"/>
  <c r="G2863" i="16"/>
  <c r="AA2856" i="16"/>
  <c r="I2856" i="16"/>
  <c r="AA2850" i="16"/>
  <c r="E2850" i="16"/>
  <c r="AA2816" i="16"/>
  <c r="G2816" i="16"/>
  <c r="E2816" i="16"/>
  <c r="D2816" i="16"/>
  <c r="AA2812" i="16"/>
  <c r="B2812" i="16"/>
  <c r="C2812" i="16" s="1"/>
  <c r="J2812" i="16" s="1"/>
  <c r="E2812" i="16"/>
  <c r="B2478" i="16"/>
  <c r="C2478" i="16" s="1"/>
  <c r="J2478" i="16" s="1"/>
  <c r="C2009" i="16"/>
  <c r="J2009" i="16" s="1"/>
  <c r="B2708" i="16"/>
  <c r="C2708" i="16" s="1"/>
  <c r="J2708" i="16" s="1"/>
  <c r="B2555" i="16"/>
  <c r="C2555" i="16" s="1"/>
  <c r="J2555" i="16" s="1"/>
  <c r="B1724" i="16"/>
  <c r="C1724" i="16" s="1"/>
  <c r="J1724" i="16" s="1"/>
  <c r="B1304" i="16"/>
  <c r="C1304" i="16" s="1"/>
  <c r="J1304" i="16" s="1"/>
  <c r="E2134" i="16"/>
  <c r="E1525" i="16"/>
  <c r="E1344" i="16"/>
  <c r="E1328" i="16"/>
  <c r="E2412" i="16"/>
  <c r="E236" i="16"/>
  <c r="E2255" i="16"/>
  <c r="E2507" i="16"/>
  <c r="H1443" i="16"/>
  <c r="H1913" i="16"/>
  <c r="E2446" i="16"/>
  <c r="E1246" i="16"/>
  <c r="E1273" i="16"/>
  <c r="E1159" i="16"/>
  <c r="E1182" i="16"/>
  <c r="E2022" i="16"/>
  <c r="E2555" i="16"/>
  <c r="D1254" i="16"/>
  <c r="G2619" i="16"/>
  <c r="B364" i="16"/>
  <c r="C364" i="16" s="1"/>
  <c r="J364" i="16" s="1"/>
  <c r="G2180" i="16"/>
  <c r="D2131" i="16"/>
  <c r="D1068" i="16"/>
  <c r="D1231" i="16"/>
  <c r="G1174" i="16"/>
  <c r="B1036" i="16"/>
  <c r="C1036" i="16" s="1"/>
  <c r="J1036" i="16" s="1"/>
  <c r="B185" i="16"/>
  <c r="C185" i="16" s="1"/>
  <c r="J185" i="16" s="1"/>
  <c r="D1071" i="16"/>
  <c r="E1446" i="16"/>
  <c r="H189" i="16"/>
  <c r="E1130" i="16"/>
  <c r="E724" i="16"/>
  <c r="E2619" i="16"/>
  <c r="E2593" i="16"/>
  <c r="E1210" i="16"/>
  <c r="H1071" i="16"/>
  <c r="E2434" i="16"/>
  <c r="E2312" i="16"/>
  <c r="B1525" i="16"/>
  <c r="C1525" i="16" s="1"/>
  <c r="J1525" i="16" s="1"/>
  <c r="C894" i="16"/>
  <c r="J894" i="16" s="1"/>
  <c r="D189" i="16"/>
  <c r="I1234" i="16"/>
  <c r="I1694" i="16"/>
  <c r="I2134" i="16"/>
  <c r="G1242" i="16"/>
  <c r="B727" i="16"/>
  <c r="C727" i="16" s="1"/>
  <c r="J727" i="16" s="1"/>
  <c r="B1667" i="16"/>
  <c r="C1667" i="16" s="1"/>
  <c r="J1667" i="16" s="1"/>
  <c r="B2446" i="16"/>
  <c r="C2446" i="16" s="1"/>
  <c r="J2446" i="16" s="1"/>
  <c r="D1234" i="16"/>
  <c r="D1151" i="16"/>
  <c r="L546" i="16"/>
  <c r="F546" i="16"/>
  <c r="L938" i="16"/>
  <c r="F938" i="16"/>
  <c r="F942" i="16"/>
  <c r="L942" i="16"/>
  <c r="L1086" i="16"/>
  <c r="F1086" i="16"/>
  <c r="F1094" i="16"/>
  <c r="L1094" i="16"/>
  <c r="L1260" i="16"/>
  <c r="F1260" i="16"/>
  <c r="F1288" i="16"/>
  <c r="L1288" i="16"/>
  <c r="L1353" i="16"/>
  <c r="F1353" i="16"/>
  <c r="L1962" i="16"/>
  <c r="F1962" i="16"/>
  <c r="L2151" i="16"/>
  <c r="F2151" i="16"/>
  <c r="L2195" i="16"/>
  <c r="F2195" i="16"/>
  <c r="C2543" i="16"/>
  <c r="J2543" i="16" s="1"/>
  <c r="L2543" i="16"/>
  <c r="L2961" i="16"/>
  <c r="F2961" i="16"/>
  <c r="F2965" i="16"/>
  <c r="L2965" i="16"/>
  <c r="G2972" i="16"/>
  <c r="D2972" i="16"/>
  <c r="B2972" i="16"/>
  <c r="C2972" i="16" s="1"/>
  <c r="J2972" i="16" s="1"/>
  <c r="AA2942" i="16"/>
  <c r="E2942" i="16"/>
  <c r="G2872" i="16"/>
  <c r="B2872" i="16"/>
  <c r="C2872" i="16" s="1"/>
  <c r="J2872" i="16" s="1"/>
  <c r="D2866" i="16"/>
  <c r="B2866" i="16"/>
  <c r="C2866" i="16" s="1"/>
  <c r="J2866" i="16" s="1"/>
  <c r="G2791" i="16"/>
  <c r="H2791" i="16"/>
  <c r="AA2753" i="16"/>
  <c r="D2753" i="16"/>
  <c r="G2753" i="16"/>
  <c r="AA2746" i="16"/>
  <c r="E2746" i="16"/>
  <c r="AA2740" i="16"/>
  <c r="E2740" i="16"/>
  <c r="AA2719" i="16"/>
  <c r="D2719" i="16"/>
  <c r="E2719" i="16"/>
  <c r="I2719" i="16"/>
  <c r="C1086" i="16"/>
  <c r="J1086" i="16" s="1"/>
  <c r="C1630" i="16"/>
  <c r="J1630" i="16" s="1"/>
  <c r="C2177" i="16"/>
  <c r="J2177" i="16" s="1"/>
  <c r="C1851" i="16"/>
  <c r="J1851" i="16" s="1"/>
  <c r="C1428" i="16"/>
  <c r="J1428" i="16" s="1"/>
  <c r="C653" i="16"/>
  <c r="J653" i="16" s="1"/>
  <c r="C1272" i="16"/>
  <c r="J1272" i="16" s="1"/>
  <c r="C140" i="16"/>
  <c r="J140" i="16" s="1"/>
  <c r="C1048" i="16"/>
  <c r="J1048" i="16" s="1"/>
  <c r="C2330" i="16"/>
  <c r="J2330" i="16" s="1"/>
  <c r="C456" i="16"/>
  <c r="J456" i="16" s="1"/>
  <c r="C1808" i="16"/>
  <c r="J1808" i="16" s="1"/>
  <c r="C800" i="16"/>
  <c r="J800" i="16" s="1"/>
  <c r="C2045" i="16"/>
  <c r="J2045" i="16" s="1"/>
  <c r="C2570" i="16"/>
  <c r="J2570" i="16" s="1"/>
  <c r="C2383" i="16"/>
  <c r="J2383" i="16" s="1"/>
  <c r="C2985" i="16"/>
  <c r="J2985" i="16" s="1"/>
  <c r="I16" i="21"/>
  <c r="I14" i="21"/>
  <c r="O47" i="15"/>
  <c r="AE47" i="15" s="1"/>
  <c r="AE28" i="15"/>
  <c r="R16" i="21"/>
  <c r="Q16" i="21"/>
  <c r="G38" i="17"/>
  <c r="S36" i="21"/>
  <c r="S34" i="21"/>
  <c r="S35" i="21"/>
  <c r="S39" i="21"/>
  <c r="S33" i="21"/>
  <c r="Q28" i="21"/>
  <c r="S37" i="21"/>
  <c r="I12" i="21"/>
  <c r="I15" i="21"/>
  <c r="I19" i="21"/>
  <c r="I17" i="21"/>
  <c r="K32" i="17"/>
  <c r="K36" i="17"/>
  <c r="E10" i="1" s="1"/>
  <c r="O29" i="15" s="1"/>
  <c r="J36" i="17"/>
  <c r="N17" i="21" s="1"/>
  <c r="J37" i="17"/>
  <c r="N18" i="21" s="1"/>
  <c r="H38" i="17"/>
  <c r="AH27" i="21"/>
  <c r="AH29" i="21" s="1"/>
  <c r="AG29" i="21"/>
  <c r="N13" i="21"/>
  <c r="Z29" i="21"/>
  <c r="T31" i="21"/>
  <c r="AI31" i="21"/>
  <c r="AC31" i="21"/>
  <c r="AA29" i="21"/>
  <c r="AF31" i="21"/>
  <c r="AB29" i="21"/>
  <c r="U29" i="21"/>
  <c r="V29" i="21"/>
  <c r="Y29" i="21"/>
  <c r="AE29" i="21"/>
  <c r="AD29" i="21"/>
  <c r="W29" i="21"/>
  <c r="AF29" i="21"/>
  <c r="Z31" i="21"/>
  <c r="T29" i="21"/>
  <c r="W31" i="21"/>
  <c r="X29" i="21"/>
  <c r="T55" i="15"/>
  <c r="Y17" i="15"/>
  <c r="Y55" i="15" s="1"/>
  <c r="AE26" i="15"/>
  <c r="U14" i="21"/>
  <c r="I13" i="21"/>
  <c r="O49" i="15"/>
  <c r="AE49" i="15" s="1"/>
  <c r="AE30" i="15"/>
  <c r="I38" i="17"/>
  <c r="S38" i="21"/>
  <c r="E8" i="27"/>
  <c r="E12" i="27" s="1"/>
  <c r="J34" i="17"/>
  <c r="N15" i="21" s="1"/>
  <c r="J8" i="16"/>
  <c r="O46" i="15"/>
  <c r="AE46" i="15" s="1"/>
  <c r="U12" i="21"/>
  <c r="AE27" i="15"/>
  <c r="R28" i="21"/>
  <c r="AC29" i="21"/>
  <c r="O50" i="15"/>
  <c r="AE50" i="15" s="1"/>
  <c r="AE12" i="15"/>
  <c r="AJ27" i="21"/>
  <c r="AL27" i="21"/>
  <c r="I67" i="16"/>
  <c r="H211" i="16"/>
  <c r="H303" i="16"/>
  <c r="I307" i="16"/>
  <c r="H387" i="16"/>
  <c r="H347" i="16"/>
  <c r="I195" i="16"/>
  <c r="H363" i="16"/>
  <c r="H175" i="16"/>
  <c r="I199" i="16"/>
  <c r="I343" i="16"/>
  <c r="I2629" i="16"/>
  <c r="I1360" i="16"/>
  <c r="I1438" i="16"/>
  <c r="H1418" i="16"/>
  <c r="I1287" i="16"/>
  <c r="I2141" i="16"/>
  <c r="AE34" i="15"/>
  <c r="Y32" i="15"/>
  <c r="Y51" i="15" s="1"/>
  <c r="AE32" i="15"/>
  <c r="O49" i="17"/>
  <c r="O48" i="17"/>
  <c r="O47" i="17"/>
  <c r="O73" i="17"/>
  <c r="O53" i="17"/>
  <c r="O74" i="17"/>
  <c r="I1799" i="16"/>
  <c r="I1807" i="16"/>
  <c r="I984" i="16"/>
  <c r="L85" i="5"/>
  <c r="I192" i="28"/>
  <c r="E3002" i="16"/>
  <c r="AA3002" i="16"/>
  <c r="D2954" i="16"/>
  <c r="AA2200" i="16"/>
  <c r="B2380" i="16"/>
  <c r="C2380" i="16" s="1"/>
  <c r="J2380" i="16" s="1"/>
  <c r="AA600" i="16"/>
  <c r="E600" i="16"/>
  <c r="B231" i="16"/>
  <c r="C231" i="16" s="1"/>
  <c r="J231" i="16" s="1"/>
  <c r="B47" i="16"/>
  <c r="C47" i="16" s="1"/>
  <c r="F7" i="1" s="1"/>
  <c r="Y18" i="15" l="1"/>
  <c r="Y20" i="15" s="1"/>
  <c r="Y53" i="15"/>
  <c r="Y56" i="15" s="1"/>
  <c r="O52" i="15"/>
  <c r="AE43" i="15"/>
  <c r="F8" i="1"/>
  <c r="G10" i="1"/>
  <c r="D17" i="21" s="1"/>
  <c r="H13" i="21"/>
  <c r="G8" i="1"/>
  <c r="D15" i="21" s="1"/>
  <c r="I18" i="21"/>
  <c r="G11" i="27"/>
  <c r="F18" i="21" s="1"/>
  <c r="J47" i="16"/>
  <c r="G8" i="27"/>
  <c r="F15" i="21" s="1"/>
  <c r="O15" i="21" s="1"/>
  <c r="P15" i="21" s="1"/>
  <c r="AO27" i="21"/>
  <c r="AM27" i="21"/>
  <c r="AL29" i="21"/>
  <c r="AL31" i="21"/>
  <c r="H16" i="21"/>
  <c r="H17" i="21"/>
  <c r="F11" i="1"/>
  <c r="F81" i="14"/>
  <c r="F81" i="5"/>
  <c r="F6" i="1"/>
  <c r="G9" i="27"/>
  <c r="F16" i="21" s="1"/>
  <c r="F8" i="27"/>
  <c r="H8" i="27" s="1"/>
  <c r="G15" i="21" s="1"/>
  <c r="H55" i="5"/>
  <c r="H65" i="14"/>
  <c r="F32" i="14"/>
  <c r="H68" i="5"/>
  <c r="F48" i="14"/>
  <c r="F31" i="14"/>
  <c r="F67" i="5"/>
  <c r="F55" i="5"/>
  <c r="F53" i="5"/>
  <c r="F65" i="5"/>
  <c r="H30" i="5"/>
  <c r="F30" i="5"/>
  <c r="F36" i="14"/>
  <c r="F54" i="14"/>
  <c r="F61" i="5"/>
  <c r="F44" i="5"/>
  <c r="H67" i="5"/>
  <c r="F34" i="5"/>
  <c r="H32" i="5"/>
  <c r="F50" i="5"/>
  <c r="F41" i="5"/>
  <c r="H61" i="14"/>
  <c r="H34" i="14"/>
  <c r="H27" i="14"/>
  <c r="F46" i="14"/>
  <c r="F47" i="14"/>
  <c r="H48" i="14"/>
  <c r="H42" i="14"/>
  <c r="F24" i="14"/>
  <c r="H37" i="5"/>
  <c r="F42" i="5"/>
  <c r="F30" i="14"/>
  <c r="H60" i="14"/>
  <c r="F28" i="5"/>
  <c r="H41" i="5"/>
  <c r="H53" i="14"/>
  <c r="H68" i="14"/>
  <c r="F63" i="14"/>
  <c r="H29" i="5"/>
  <c r="F59" i="14"/>
  <c r="H53" i="5"/>
  <c r="H50" i="5"/>
  <c r="H35" i="14"/>
  <c r="F29" i="14"/>
  <c r="H63" i="5"/>
  <c r="F63" i="5"/>
  <c r="H62" i="14"/>
  <c r="F54" i="5"/>
  <c r="F33" i="5"/>
  <c r="H34" i="5"/>
  <c r="H52" i="5"/>
  <c r="H37" i="14"/>
  <c r="F40" i="14"/>
  <c r="F35" i="14"/>
  <c r="H40" i="5"/>
  <c r="H64" i="5"/>
  <c r="H48" i="5"/>
  <c r="F24" i="5"/>
  <c r="H44" i="5"/>
  <c r="H49" i="5"/>
  <c r="F47" i="5"/>
  <c r="H44" i="14"/>
  <c r="H51" i="5"/>
  <c r="H47" i="5"/>
  <c r="H58" i="5"/>
  <c r="H46" i="5"/>
  <c r="H29" i="14"/>
  <c r="H58" i="14"/>
  <c r="F49" i="5"/>
  <c r="H24" i="5"/>
  <c r="F62" i="5"/>
  <c r="F28" i="14"/>
  <c r="F61" i="14"/>
  <c r="L61" i="14" s="1"/>
  <c r="H26" i="5"/>
  <c r="H50" i="14"/>
  <c r="H23" i="5"/>
  <c r="F43" i="14"/>
  <c r="F32" i="5"/>
  <c r="L32" i="5" s="1"/>
  <c r="F64" i="5"/>
  <c r="F65" i="14"/>
  <c r="L65" i="14" s="1"/>
  <c r="H54" i="5"/>
  <c r="F68" i="5"/>
  <c r="H57" i="14"/>
  <c r="F67" i="14"/>
  <c r="H33" i="5"/>
  <c r="F51" i="14"/>
  <c r="H31" i="5"/>
  <c r="H35" i="5"/>
  <c r="F42" i="14"/>
  <c r="H56" i="5"/>
  <c r="H66" i="14"/>
  <c r="F56" i="14"/>
  <c r="F58" i="14"/>
  <c r="F51" i="5"/>
  <c r="F45" i="14"/>
  <c r="F53" i="14"/>
  <c r="L53" i="14" s="1"/>
  <c r="H24" i="14"/>
  <c r="H66" i="5"/>
  <c r="F66" i="14"/>
  <c r="L66" i="14" s="1"/>
  <c r="F23" i="14"/>
  <c r="F43" i="5"/>
  <c r="H26" i="14"/>
  <c r="H33" i="14"/>
  <c r="F36" i="5"/>
  <c r="F56" i="5"/>
  <c r="H56" i="14"/>
  <c r="H51" i="14"/>
  <c r="F64" i="14"/>
  <c r="F52" i="5"/>
  <c r="L52" i="5" s="1"/>
  <c r="H62" i="5"/>
  <c r="F60" i="14"/>
  <c r="H57" i="5"/>
  <c r="H32" i="14"/>
  <c r="H60" i="5"/>
  <c r="H49" i="14"/>
  <c r="H28" i="14"/>
  <c r="H54" i="14"/>
  <c r="H36" i="5"/>
  <c r="F37" i="14"/>
  <c r="H45" i="14"/>
  <c r="F27" i="14"/>
  <c r="H59" i="5"/>
  <c r="H41" i="14"/>
  <c r="H65" i="5"/>
  <c r="H43" i="14"/>
  <c r="F68" i="14"/>
  <c r="H64" i="14"/>
  <c r="F49" i="14"/>
  <c r="F25" i="5"/>
  <c r="F48" i="5"/>
  <c r="H42" i="5"/>
  <c r="H63" i="14"/>
  <c r="F57" i="14"/>
  <c r="H67" i="14"/>
  <c r="F35" i="5"/>
  <c r="F57" i="5"/>
  <c r="L57" i="5" s="1"/>
  <c r="F27" i="5"/>
  <c r="H45" i="5"/>
  <c r="F69" i="5"/>
  <c r="H69" i="5"/>
  <c r="H27" i="5"/>
  <c r="F37" i="5"/>
  <c r="L37" i="5" s="1"/>
  <c r="F55" i="14"/>
  <c r="F26" i="5"/>
  <c r="L26" i="5" s="1"/>
  <c r="F25" i="14"/>
  <c r="H31" i="14"/>
  <c r="H40" i="14"/>
  <c r="H28" i="5"/>
  <c r="H30" i="14"/>
  <c r="F46" i="5"/>
  <c r="L46" i="5" s="1"/>
  <c r="F62" i="14"/>
  <c r="L62" i="14" s="1"/>
  <c r="F33" i="14"/>
  <c r="F29" i="5"/>
  <c r="L29" i="5" s="1"/>
  <c r="F40" i="5"/>
  <c r="H47" i="14"/>
  <c r="F31" i="5"/>
  <c r="L31" i="5" s="1"/>
  <c r="H36" i="14"/>
  <c r="H46" i="14"/>
  <c r="F50" i="14"/>
  <c r="L50" i="14" s="1"/>
  <c r="F34" i="14"/>
  <c r="L34" i="14" s="1"/>
  <c r="F59" i="5"/>
  <c r="L59" i="5" s="1"/>
  <c r="H23" i="14"/>
  <c r="F66" i="5"/>
  <c r="F52" i="14"/>
  <c r="F60" i="5"/>
  <c r="L60" i="5" s="1"/>
  <c r="F44" i="14"/>
  <c r="L44" i="14" s="1"/>
  <c r="F45" i="5"/>
  <c r="F69" i="14"/>
  <c r="F58" i="5"/>
  <c r="L58" i="5" s="1"/>
  <c r="H25" i="14"/>
  <c r="H52" i="14"/>
  <c r="H25" i="5"/>
  <c r="F23" i="5"/>
  <c r="H69" i="14"/>
  <c r="H59" i="14"/>
  <c r="F26" i="14"/>
  <c r="L26" i="14" s="1"/>
  <c r="H43" i="5"/>
  <c r="H55" i="14"/>
  <c r="H61" i="5"/>
  <c r="F41" i="14"/>
  <c r="G9" i="1"/>
  <c r="D16" i="21" s="1"/>
  <c r="O16" i="21" s="1"/>
  <c r="P16" i="21" s="1"/>
  <c r="Z28" i="21"/>
  <c r="AB36" i="21"/>
  <c r="AB37" i="21"/>
  <c r="AB38" i="21"/>
  <c r="AB33" i="21"/>
  <c r="AB35" i="21"/>
  <c r="AB34" i="21"/>
  <c r="AB39" i="21"/>
  <c r="AA28" i="21"/>
  <c r="AK37" i="21"/>
  <c r="AK36" i="21"/>
  <c r="AK39" i="21"/>
  <c r="AJ28" i="21"/>
  <c r="AI28" i="21"/>
  <c r="AK35" i="21"/>
  <c r="AK33" i="21"/>
  <c r="AK34" i="21"/>
  <c r="AK38" i="21"/>
  <c r="Q13" i="21"/>
  <c r="R13" i="21"/>
  <c r="N19" i="21"/>
  <c r="R18" i="21"/>
  <c r="Q18" i="21"/>
  <c r="E6" i="1"/>
  <c r="K38" i="17"/>
  <c r="AK27" i="21"/>
  <c r="AK29" i="21" s="1"/>
  <c r="AJ29" i="21"/>
  <c r="H15" i="21"/>
  <c r="H18" i="21"/>
  <c r="G5" i="1"/>
  <c r="R30" i="21"/>
  <c r="R34" i="21"/>
  <c r="R35" i="21"/>
  <c r="R33" i="21"/>
  <c r="R38" i="21"/>
  <c r="R37" i="21"/>
  <c r="S28" i="21"/>
  <c r="S30" i="21" s="1"/>
  <c r="R36" i="21"/>
  <c r="R39" i="21"/>
  <c r="F11" i="27"/>
  <c r="H11" i="27" s="1"/>
  <c r="G18" i="21" s="1"/>
  <c r="F5" i="27"/>
  <c r="G5" i="27"/>
  <c r="F10" i="27"/>
  <c r="G11" i="1"/>
  <c r="D18" i="21" s="1"/>
  <c r="O18" i="21" s="1"/>
  <c r="P18" i="21" s="1"/>
  <c r="H81" i="5"/>
  <c r="Q15" i="21"/>
  <c r="R15" i="21"/>
  <c r="F9" i="1"/>
  <c r="H9" i="1" s="1"/>
  <c r="AH33" i="21"/>
  <c r="AH39" i="21"/>
  <c r="AH38" i="21"/>
  <c r="AF28" i="21"/>
  <c r="AH37" i="21"/>
  <c r="AH34" i="21"/>
  <c r="AH35" i="21"/>
  <c r="AH36" i="21"/>
  <c r="AG28" i="21"/>
  <c r="V39" i="21"/>
  <c r="V33" i="21"/>
  <c r="T28" i="21"/>
  <c r="V36" i="21"/>
  <c r="V35" i="21"/>
  <c r="V38" i="21"/>
  <c r="U28" i="21"/>
  <c r="V37" i="21"/>
  <c r="V34" i="21"/>
  <c r="R17" i="21"/>
  <c r="Q17" i="21"/>
  <c r="G10" i="27"/>
  <c r="F17" i="21" s="1"/>
  <c r="O17" i="21" s="1"/>
  <c r="P17" i="21" s="1"/>
  <c r="U16" i="21"/>
  <c r="Y39" i="21"/>
  <c r="X28" i="21"/>
  <c r="Y33" i="21"/>
  <c r="Y38" i="21"/>
  <c r="Y37" i="21"/>
  <c r="Y36" i="21"/>
  <c r="Y34" i="21"/>
  <c r="W28" i="21"/>
  <c r="Y35" i="21"/>
  <c r="AE29" i="15"/>
  <c r="O48" i="15"/>
  <c r="AE48" i="15" s="1"/>
  <c r="Q36" i="21"/>
  <c r="Q38" i="21"/>
  <c r="Q34" i="21"/>
  <c r="Q37" i="21"/>
  <c r="Q33" i="21"/>
  <c r="Q39" i="21"/>
  <c r="Q35" i="21"/>
  <c r="Q30" i="21"/>
  <c r="F7" i="27"/>
  <c r="H12" i="21"/>
  <c r="H19" i="21"/>
  <c r="F10" i="1"/>
  <c r="H10" i="1" s="1"/>
  <c r="H81" i="14"/>
  <c r="H14" i="21"/>
  <c r="F9" i="27"/>
  <c r="H9" i="27" s="1"/>
  <c r="G16" i="21" s="1"/>
  <c r="G7" i="1"/>
  <c r="D14" i="21" s="1"/>
  <c r="G6" i="1"/>
  <c r="D13" i="21" s="1"/>
  <c r="G7" i="27"/>
  <c r="F14" i="21" s="1"/>
  <c r="G6" i="27"/>
  <c r="F13" i="21" s="1"/>
  <c r="F6" i="27"/>
  <c r="F5" i="1"/>
  <c r="AD28" i="21"/>
  <c r="AE33" i="21"/>
  <c r="AE37" i="21"/>
  <c r="AE34" i="21"/>
  <c r="AE39" i="21"/>
  <c r="AE36" i="21"/>
  <c r="AC28" i="21"/>
  <c r="AE38" i="21"/>
  <c r="AE35" i="21"/>
  <c r="J38" i="17"/>
  <c r="S40" i="21"/>
  <c r="L66" i="5" l="1"/>
  <c r="L27" i="14"/>
  <c r="L41" i="14"/>
  <c r="L33" i="14"/>
  <c r="L37" i="14"/>
  <c r="L68" i="5"/>
  <c r="L42" i="14"/>
  <c r="AE52" i="15"/>
  <c r="O58" i="15"/>
  <c r="AE58" i="15" s="1"/>
  <c r="L64" i="5"/>
  <c r="H8" i="1"/>
  <c r="L45" i="5"/>
  <c r="O13" i="21"/>
  <c r="P13" i="21" s="1"/>
  <c r="H10" i="27"/>
  <c r="G17" i="21" s="1"/>
  <c r="L60" i="14"/>
  <c r="L48" i="5"/>
  <c r="L68" i="14"/>
  <c r="L58" i="14"/>
  <c r="L49" i="5"/>
  <c r="L30" i="5"/>
  <c r="L55" i="5"/>
  <c r="L35" i="5"/>
  <c r="L35" i="14"/>
  <c r="L63" i="5"/>
  <c r="L56" i="5"/>
  <c r="L69" i="14"/>
  <c r="L36" i="5"/>
  <c r="L56" i="14"/>
  <c r="L55" i="14"/>
  <c r="L69" i="5"/>
  <c r="L45" i="14"/>
  <c r="L62" i="5"/>
  <c r="W39" i="21"/>
  <c r="W34" i="21"/>
  <c r="W36" i="21"/>
  <c r="W38" i="21"/>
  <c r="W37" i="21"/>
  <c r="W33" i="21"/>
  <c r="W35" i="21"/>
  <c r="W30" i="21"/>
  <c r="U15" i="21"/>
  <c r="U18" i="21"/>
  <c r="L52" i="14"/>
  <c r="L49" i="14"/>
  <c r="L64" i="14"/>
  <c r="L23" i="14"/>
  <c r="F38" i="14"/>
  <c r="L67" i="14"/>
  <c r="H38" i="5"/>
  <c r="L28" i="14"/>
  <c r="L54" i="5"/>
  <c r="L29" i="14"/>
  <c r="L59" i="14"/>
  <c r="L30" i="14"/>
  <c r="L50" i="5"/>
  <c r="L44" i="5"/>
  <c r="AN37" i="21"/>
  <c r="AN38" i="21"/>
  <c r="AN33" i="21"/>
  <c r="AN39" i="21"/>
  <c r="AL28" i="21"/>
  <c r="AN34" i="21"/>
  <c r="AN35" i="21"/>
  <c r="AM28" i="21"/>
  <c r="AN36" i="21"/>
  <c r="AC30" i="21"/>
  <c r="AC37" i="21"/>
  <c r="AC33" i="21"/>
  <c r="AC35" i="21"/>
  <c r="AC36" i="21"/>
  <c r="AC38" i="21"/>
  <c r="AC34" i="21"/>
  <c r="AC39" i="21"/>
  <c r="R40" i="21"/>
  <c r="D12" i="21"/>
  <c r="G12" i="1"/>
  <c r="D19" i="21" s="1"/>
  <c r="E12" i="1"/>
  <c r="O25" i="15"/>
  <c r="AI30" i="21"/>
  <c r="AI37" i="21"/>
  <c r="AI36" i="21"/>
  <c r="AI33" i="21"/>
  <c r="AI34" i="21"/>
  <c r="AI35" i="21"/>
  <c r="AI39" i="21"/>
  <c r="AI38" i="21"/>
  <c r="H70" i="14"/>
  <c r="H70" i="5"/>
  <c r="L42" i="5"/>
  <c r="L61" i="5"/>
  <c r="L67" i="5"/>
  <c r="L32" i="14"/>
  <c r="H11" i="1"/>
  <c r="AE40" i="21"/>
  <c r="H6" i="27"/>
  <c r="G13" i="21" s="1"/>
  <c r="O14" i="21"/>
  <c r="P14" i="21" s="1"/>
  <c r="T29" i="15"/>
  <c r="E17" i="21"/>
  <c r="S17" i="21" s="1"/>
  <c r="H7" i="27"/>
  <c r="G14" i="21" s="1"/>
  <c r="X38" i="21"/>
  <c r="X30" i="21"/>
  <c r="X39" i="21"/>
  <c r="X33" i="21"/>
  <c r="Y28" i="21"/>
  <c r="Y30" i="21" s="1"/>
  <c r="X35" i="21"/>
  <c r="X37" i="21"/>
  <c r="X34" i="21"/>
  <c r="X36" i="21"/>
  <c r="U37" i="21"/>
  <c r="U39" i="21"/>
  <c r="U36" i="21"/>
  <c r="V28" i="21"/>
  <c r="V30" i="21" s="1"/>
  <c r="U38" i="21"/>
  <c r="U35" i="21"/>
  <c r="U30" i="21"/>
  <c r="U34" i="21"/>
  <c r="U33" i="21"/>
  <c r="T35" i="21"/>
  <c r="T33" i="21"/>
  <c r="T37" i="21"/>
  <c r="T34" i="21"/>
  <c r="T30" i="21"/>
  <c r="T38" i="21"/>
  <c r="T39" i="21"/>
  <c r="T36" i="21"/>
  <c r="AF39" i="21"/>
  <c r="AF37" i="21"/>
  <c r="AF34" i="21"/>
  <c r="AF35" i="21"/>
  <c r="AF30" i="21"/>
  <c r="AF38" i="21"/>
  <c r="AF36" i="21"/>
  <c r="AF33" i="21"/>
  <c r="E16" i="21"/>
  <c r="S16" i="21" s="1"/>
  <c r="T16" i="21" s="1"/>
  <c r="T28" i="15"/>
  <c r="H5" i="27"/>
  <c r="F12" i="27"/>
  <c r="H7" i="1"/>
  <c r="Q19" i="21"/>
  <c r="AJ39" i="21"/>
  <c r="AJ37" i="21"/>
  <c r="AJ34" i="21"/>
  <c r="AJ35" i="21"/>
  <c r="AJ33" i="21"/>
  <c r="AJ30" i="21"/>
  <c r="AJ36" i="21"/>
  <c r="AJ38" i="21"/>
  <c r="AK28" i="21"/>
  <c r="AK30" i="21" s="1"/>
  <c r="AA30" i="21"/>
  <c r="AA36" i="21"/>
  <c r="AB28" i="21"/>
  <c r="AB30" i="21" s="1"/>
  <c r="AA35" i="21"/>
  <c r="AA37" i="21"/>
  <c r="AA38" i="21"/>
  <c r="AA39" i="21"/>
  <c r="AA33" i="21"/>
  <c r="AA34" i="21"/>
  <c r="AB40" i="21"/>
  <c r="Z38" i="21"/>
  <c r="Z35" i="21"/>
  <c r="Z34" i="21"/>
  <c r="Z36" i="21"/>
  <c r="Z39" i="21"/>
  <c r="Z37" i="21"/>
  <c r="Z30" i="21"/>
  <c r="Z33" i="21"/>
  <c r="H38" i="14"/>
  <c r="L40" i="5"/>
  <c r="F70" i="5"/>
  <c r="L51" i="5"/>
  <c r="L51" i="14"/>
  <c r="L24" i="5"/>
  <c r="L63" i="14"/>
  <c r="L28" i="5"/>
  <c r="L47" i="14"/>
  <c r="L34" i="5"/>
  <c r="L54" i="14"/>
  <c r="L65" i="5"/>
  <c r="L31" i="14"/>
  <c r="H6" i="1"/>
  <c r="AN27" i="21"/>
  <c r="AN29" i="21" s="1"/>
  <c r="AM29" i="21"/>
  <c r="E15" i="21"/>
  <c r="S15" i="21" s="1"/>
  <c r="T15" i="21" s="1"/>
  <c r="T27" i="15"/>
  <c r="F12" i="1"/>
  <c r="H5" i="1"/>
  <c r="Y40" i="21"/>
  <c r="AG34" i="21"/>
  <c r="AG33" i="21"/>
  <c r="AG36" i="21"/>
  <c r="AG30" i="21"/>
  <c r="AG38" i="21"/>
  <c r="AG37" i="21"/>
  <c r="AG35" i="21"/>
  <c r="AG39" i="21"/>
  <c r="AH28" i="21"/>
  <c r="AH30" i="21" s="1"/>
  <c r="AH40" i="21"/>
  <c r="G12" i="27"/>
  <c r="F19" i="21" s="1"/>
  <c r="F12" i="21"/>
  <c r="AD39" i="21"/>
  <c r="AD30" i="21"/>
  <c r="AE28" i="21"/>
  <c r="AE30" i="21" s="1"/>
  <c r="AD33" i="21"/>
  <c r="AD34" i="21"/>
  <c r="AD36" i="21"/>
  <c r="AD35" i="21"/>
  <c r="AD38" i="21"/>
  <c r="AD37" i="21"/>
  <c r="Q40" i="21"/>
  <c r="U17" i="21"/>
  <c r="T17" i="21"/>
  <c r="V40" i="21"/>
  <c r="U13" i="21"/>
  <c r="R19" i="21"/>
  <c r="AK40" i="21"/>
  <c r="L23" i="5"/>
  <c r="F38" i="5"/>
  <c r="L25" i="14"/>
  <c r="L27" i="5"/>
  <c r="L57" i="14"/>
  <c r="L25" i="5"/>
  <c r="L43" i="5"/>
  <c r="L43" i="14"/>
  <c r="L47" i="5"/>
  <c r="L40" i="14"/>
  <c r="F70" i="14"/>
  <c r="L33" i="5"/>
  <c r="L24" i="14"/>
  <c r="L46" i="14"/>
  <c r="L41" i="5"/>
  <c r="L36" i="14"/>
  <c r="L53" i="5"/>
  <c r="L48" i="14"/>
  <c r="AP27" i="21"/>
  <c r="AR27" i="21"/>
  <c r="AO31" i="21"/>
  <c r="AO29" i="21"/>
  <c r="Z40" i="21" l="1"/>
  <c r="L38" i="5"/>
  <c r="H12" i="27"/>
  <c r="G19" i="21" s="1"/>
  <c r="G12" i="21"/>
  <c r="O12" i="21"/>
  <c r="AC40" i="21"/>
  <c r="AM38" i="21"/>
  <c r="AM34" i="21"/>
  <c r="AM33" i="21"/>
  <c r="AN28" i="21"/>
  <c r="AN30" i="21" s="1"/>
  <c r="AM39" i="21"/>
  <c r="AM35" i="21"/>
  <c r="AM37" i="21"/>
  <c r="AM36" i="21"/>
  <c r="AM30" i="21"/>
  <c r="AQ37" i="21"/>
  <c r="AQ36" i="21"/>
  <c r="AP28" i="21"/>
  <c r="AQ33" i="21"/>
  <c r="AQ39" i="21"/>
  <c r="AQ34" i="21"/>
  <c r="AQ38" i="21"/>
  <c r="AO28" i="21"/>
  <c r="AQ35" i="21"/>
  <c r="E14" i="21"/>
  <c r="S14" i="21" s="1"/>
  <c r="T14" i="21" s="1"/>
  <c r="T26" i="15"/>
  <c r="T47" i="15"/>
  <c r="Y28" i="15"/>
  <c r="Y47" i="15" s="1"/>
  <c r="T40" i="21"/>
  <c r="X40" i="21"/>
  <c r="T48" i="15"/>
  <c r="Y29" i="15"/>
  <c r="Y48" i="15" s="1"/>
  <c r="AI40" i="21"/>
  <c r="O44" i="15"/>
  <c r="AE44" i="15" s="1"/>
  <c r="O33" i="15"/>
  <c r="AE25" i="15"/>
  <c r="AN40" i="21"/>
  <c r="F22" i="14"/>
  <c r="F77" i="14"/>
  <c r="AG40" i="21"/>
  <c r="E12" i="21"/>
  <c r="T24" i="15"/>
  <c r="H12" i="1"/>
  <c r="E19" i="21" s="1"/>
  <c r="AU27" i="21"/>
  <c r="AS27" i="21"/>
  <c r="AR29" i="21"/>
  <c r="AR31" i="21"/>
  <c r="AD40" i="21"/>
  <c r="T46" i="15"/>
  <c r="Y27" i="15"/>
  <c r="Y46" i="15" s="1"/>
  <c r="T25" i="15"/>
  <c r="T44" i="15" s="1"/>
  <c r="E13" i="21"/>
  <c r="S13" i="21" s="1"/>
  <c r="T13" i="21" s="1"/>
  <c r="L70" i="5"/>
  <c r="AA40" i="21"/>
  <c r="AJ40" i="21"/>
  <c r="T30" i="15"/>
  <c r="E18" i="21"/>
  <c r="S18" i="21" s="1"/>
  <c r="T18" i="21" s="1"/>
  <c r="L38" i="14"/>
  <c r="W40" i="21"/>
  <c r="AQ27" i="21"/>
  <c r="AQ29" i="21" s="1"/>
  <c r="AP29" i="21"/>
  <c r="U19" i="21"/>
  <c r="L70" i="14"/>
  <c r="F22" i="5"/>
  <c r="H22" i="5"/>
  <c r="F77" i="5"/>
  <c r="H22" i="14"/>
  <c r="H77" i="14"/>
  <c r="AF40" i="21"/>
  <c r="U40" i="21"/>
  <c r="AL36" i="21"/>
  <c r="AL39" i="21"/>
  <c r="AL30" i="21"/>
  <c r="AL37" i="21"/>
  <c r="AL34" i="21"/>
  <c r="AL38" i="21"/>
  <c r="AL33" i="21"/>
  <c r="AL35" i="21"/>
  <c r="H77" i="5"/>
  <c r="L77" i="5" l="1"/>
  <c r="S12" i="21"/>
  <c r="T12" i="21" s="1"/>
  <c r="L77" i="14"/>
  <c r="AT27" i="21"/>
  <c r="AT29" i="21" s="1"/>
  <c r="AS29" i="21"/>
  <c r="S19" i="21"/>
  <c r="T19" i="21" s="1"/>
  <c r="O39" i="15"/>
  <c r="AE39" i="15" s="1"/>
  <c r="AE33" i="15"/>
  <c r="T49" i="15"/>
  <c r="Y30" i="15"/>
  <c r="Y49" i="15" s="1"/>
  <c r="AV27" i="21"/>
  <c r="AX27" i="21"/>
  <c r="AU29" i="21"/>
  <c r="AU31" i="21"/>
  <c r="T45" i="15"/>
  <c r="Y26" i="15"/>
  <c r="Y45" i="15" s="1"/>
  <c r="AO33" i="21"/>
  <c r="AO36" i="21"/>
  <c r="AO37" i="21"/>
  <c r="AO34" i="21"/>
  <c r="AO30" i="21"/>
  <c r="AO39" i="21"/>
  <c r="AO38" i="21"/>
  <c r="AO35" i="21"/>
  <c r="AQ40" i="21"/>
  <c r="AL40" i="21"/>
  <c r="AT37" i="21"/>
  <c r="AT33" i="21"/>
  <c r="AT38" i="21"/>
  <c r="AT39" i="21"/>
  <c r="AT36" i="21"/>
  <c r="AR28" i="21"/>
  <c r="AT35" i="21"/>
  <c r="AT34" i="21"/>
  <c r="AS28" i="21"/>
  <c r="Y25" i="15"/>
  <c r="Y44" i="15" s="1"/>
  <c r="AP35" i="21"/>
  <c r="AP34" i="21"/>
  <c r="AP30" i="21"/>
  <c r="AP38" i="21"/>
  <c r="AQ28" i="21"/>
  <c r="AQ30" i="21" s="1"/>
  <c r="AP36" i="21"/>
  <c r="AP37" i="21"/>
  <c r="AP39" i="21"/>
  <c r="AP33" i="21"/>
  <c r="Y24" i="15"/>
  <c r="T43" i="15"/>
  <c r="T52" i="15" s="1"/>
  <c r="T58" i="15" s="1"/>
  <c r="T33" i="15"/>
  <c r="T39" i="15" s="1"/>
  <c r="AM40" i="21"/>
  <c r="O19" i="21"/>
  <c r="P19" i="21" s="1"/>
  <c r="P12" i="21"/>
  <c r="AO40" i="21" l="1"/>
  <c r="AP40" i="21"/>
  <c r="AR38" i="21"/>
  <c r="AR37" i="21"/>
  <c r="AR33" i="21"/>
  <c r="AR30" i="21"/>
  <c r="AR35" i="21"/>
  <c r="AR34" i="21"/>
  <c r="AR39" i="21"/>
  <c r="AR36" i="21"/>
  <c r="AT40" i="21"/>
  <c r="BA27" i="21"/>
  <c r="AY27" i="21"/>
  <c r="AX29" i="21"/>
  <c r="AX31" i="21"/>
  <c r="AS39" i="21"/>
  <c r="AS33" i="21"/>
  <c r="AS34" i="21"/>
  <c r="AT28" i="21"/>
  <c r="AT30" i="21" s="1"/>
  <c r="AS36" i="21"/>
  <c r="AS37" i="21"/>
  <c r="AS38" i="21"/>
  <c r="AS35" i="21"/>
  <c r="AS30" i="21"/>
  <c r="AV29" i="21"/>
  <c r="AW27" i="21"/>
  <c r="AW29" i="21" s="1"/>
  <c r="Y43" i="15"/>
  <c r="Y52" i="15" s="1"/>
  <c r="Y58" i="15" s="1"/>
  <c r="Y33" i="15"/>
  <c r="Y39" i="15" s="1"/>
  <c r="AW37" i="21"/>
  <c r="AW34" i="21"/>
  <c r="AW36" i="21"/>
  <c r="AV28" i="21"/>
  <c r="AW35" i="21"/>
  <c r="AW33" i="21"/>
  <c r="AW40" i="21" s="1"/>
  <c r="AW39" i="21"/>
  <c r="AW38" i="21"/>
  <c r="AU28" i="21"/>
  <c r="AS40" i="21" l="1"/>
  <c r="AZ27" i="21"/>
  <c r="AZ29" i="21" s="1"/>
  <c r="AY29" i="21"/>
  <c r="BD27" i="21"/>
  <c r="BA29" i="21"/>
  <c r="BA31" i="21"/>
  <c r="BB27" i="21"/>
  <c r="AR40" i="21"/>
  <c r="AU30" i="21"/>
  <c r="AU39" i="21"/>
  <c r="AU37" i="21"/>
  <c r="AU33" i="21"/>
  <c r="AU36" i="21"/>
  <c r="AU38" i="21"/>
  <c r="AU34" i="21"/>
  <c r="AU35" i="21"/>
  <c r="AV30" i="21"/>
  <c r="AV33" i="21"/>
  <c r="AV38" i="21"/>
  <c r="AV37" i="21"/>
  <c r="AV34" i="21"/>
  <c r="AV36" i="21"/>
  <c r="AW28" i="21"/>
  <c r="AW30" i="21" s="1"/>
  <c r="AV35" i="21"/>
  <c r="AV39" i="21"/>
  <c r="AY28" i="21"/>
  <c r="AZ37" i="21"/>
  <c r="AX28" i="21"/>
  <c r="AZ38" i="21"/>
  <c r="AZ35" i="21"/>
  <c r="AZ33" i="21"/>
  <c r="AZ34" i="21"/>
  <c r="AZ39" i="21"/>
  <c r="AZ36" i="21"/>
  <c r="AY34" i="21" l="1"/>
  <c r="AY33" i="21"/>
  <c r="AZ28" i="21"/>
  <c r="AZ30" i="21" s="1"/>
  <c r="AY36" i="21"/>
  <c r="AY38" i="21"/>
  <c r="AY39" i="21"/>
  <c r="AY37" i="21"/>
  <c r="AY35" i="21"/>
  <c r="AY30" i="21"/>
  <c r="AX33" i="21"/>
  <c r="AX36" i="21"/>
  <c r="AX30" i="21"/>
  <c r="AX39" i="21"/>
  <c r="AX37" i="21"/>
  <c r="AX34" i="21"/>
  <c r="AX35" i="21"/>
  <c r="AX38" i="21"/>
  <c r="AZ40" i="21"/>
  <c r="BE27" i="21"/>
  <c r="BG27" i="21"/>
  <c r="BD31" i="21"/>
  <c r="BD29" i="21"/>
  <c r="AV40" i="21"/>
  <c r="BC27" i="21"/>
  <c r="BC29" i="21" s="1"/>
  <c r="BB29" i="21"/>
  <c r="BC37" i="21"/>
  <c r="BC38" i="21"/>
  <c r="BC36" i="21"/>
  <c r="BA28" i="21"/>
  <c r="BC34" i="21"/>
  <c r="BC39" i="21"/>
  <c r="BC35" i="21"/>
  <c r="BC33" i="21"/>
  <c r="BB28" i="21"/>
  <c r="AU40" i="21"/>
  <c r="BB37" i="21" l="1"/>
  <c r="BB38" i="21"/>
  <c r="BB30" i="21"/>
  <c r="BB34" i="21"/>
  <c r="BB35" i="21"/>
  <c r="BB33" i="21"/>
  <c r="BB39" i="21"/>
  <c r="BB36" i="21"/>
  <c r="BC28" i="21"/>
  <c r="BC30" i="21" s="1"/>
  <c r="BC40" i="21"/>
  <c r="BA33" i="21"/>
  <c r="BA37" i="21"/>
  <c r="BA36" i="21"/>
  <c r="BA39" i="21"/>
  <c r="BA30" i="21"/>
  <c r="BA35" i="21"/>
  <c r="BA38" i="21"/>
  <c r="BA34" i="21"/>
  <c r="BH27" i="21"/>
  <c r="BJ27" i="21"/>
  <c r="BG31" i="21"/>
  <c r="BG29" i="21"/>
  <c r="BF27" i="21"/>
  <c r="BF29" i="21" s="1"/>
  <c r="BE29" i="21"/>
  <c r="AX40" i="21"/>
  <c r="AY40" i="21"/>
  <c r="BF35" i="21"/>
  <c r="BF38" i="21"/>
  <c r="BF39" i="21"/>
  <c r="BF34" i="21"/>
  <c r="BE28" i="21"/>
  <c r="BF36" i="21"/>
  <c r="BD28" i="21"/>
  <c r="BF33" i="21"/>
  <c r="BF37" i="21"/>
  <c r="BB40" i="21" l="1"/>
  <c r="BD38" i="21"/>
  <c r="BD34" i="21"/>
  <c r="BD37" i="21"/>
  <c r="BD36" i="21"/>
  <c r="BD30" i="21"/>
  <c r="BD33" i="21"/>
  <c r="BD35" i="21"/>
  <c r="BD39" i="21"/>
  <c r="BM27" i="21"/>
  <c r="BK27" i="21"/>
  <c r="BJ31" i="21"/>
  <c r="BJ29" i="21"/>
  <c r="BE38" i="21"/>
  <c r="BE39" i="21"/>
  <c r="BE36" i="21"/>
  <c r="BE33" i="21"/>
  <c r="BE30" i="21"/>
  <c r="BE34" i="21"/>
  <c r="BE37" i="21"/>
  <c r="BF28" i="21"/>
  <c r="BF30" i="21" s="1"/>
  <c r="BE35" i="21"/>
  <c r="BI27" i="21"/>
  <c r="BI29" i="21" s="1"/>
  <c r="BH29" i="21"/>
  <c r="BA40" i="21"/>
  <c r="BF40" i="21"/>
  <c r="BG28" i="21"/>
  <c r="BI38" i="21"/>
  <c r="BI33" i="21"/>
  <c r="BI35" i="21"/>
  <c r="BH28" i="21"/>
  <c r="BI34" i="21"/>
  <c r="BI36" i="21"/>
  <c r="BI37" i="21"/>
  <c r="BI39" i="21"/>
  <c r="BD40" i="21" l="1"/>
  <c r="BH39" i="21"/>
  <c r="BH34" i="21"/>
  <c r="BH38" i="21"/>
  <c r="BH37" i="21"/>
  <c r="BH35" i="21"/>
  <c r="BH36" i="21"/>
  <c r="BH30" i="21"/>
  <c r="BH33" i="21"/>
  <c r="BI28" i="21"/>
  <c r="BI30" i="21" s="1"/>
  <c r="BG37" i="21"/>
  <c r="BG38" i="21"/>
  <c r="BG34" i="21"/>
  <c r="BG36" i="21"/>
  <c r="BG39" i="21"/>
  <c r="BG33" i="21"/>
  <c r="BG35" i="21"/>
  <c r="BG30" i="21"/>
  <c r="BI40" i="21"/>
  <c r="BE40" i="21"/>
  <c r="BL37" i="21"/>
  <c r="BL33" i="21"/>
  <c r="BL34" i="21"/>
  <c r="BL35" i="21"/>
  <c r="BL39" i="21"/>
  <c r="BJ28" i="21"/>
  <c r="BL38" i="21"/>
  <c r="BL36" i="21"/>
  <c r="BK28" i="21"/>
  <c r="BL27" i="21"/>
  <c r="BL29" i="21" s="1"/>
  <c r="BK29" i="21"/>
  <c r="BN27" i="21"/>
  <c r="BP27" i="21"/>
  <c r="BM29" i="21"/>
  <c r="BM31" i="21"/>
  <c r="BH40" i="21" l="1"/>
  <c r="BM28" i="21"/>
  <c r="BO37" i="21"/>
  <c r="BO35" i="21"/>
  <c r="BO33" i="21"/>
  <c r="BO36" i="21"/>
  <c r="BN28" i="21"/>
  <c r="BO39" i="21"/>
  <c r="BO34" i="21"/>
  <c r="BO38" i="21"/>
  <c r="BQ27" i="21"/>
  <c r="BP29" i="21"/>
  <c r="BP31" i="21"/>
  <c r="BS27" i="21"/>
  <c r="BL28" i="21"/>
  <c r="BL30" i="21" s="1"/>
  <c r="BK30" i="21"/>
  <c r="BK36" i="21"/>
  <c r="BK33" i="21"/>
  <c r="BK34" i="21"/>
  <c r="BK38" i="21"/>
  <c r="BK39" i="21"/>
  <c r="BK35" i="21"/>
  <c r="BK37" i="21"/>
  <c r="BO27" i="21"/>
  <c r="BO29" i="21" s="1"/>
  <c r="BN29" i="21"/>
  <c r="BG40" i="21"/>
  <c r="BJ39" i="21"/>
  <c r="BJ30" i="21"/>
  <c r="BJ33" i="21"/>
  <c r="BJ34" i="21"/>
  <c r="BJ36" i="21"/>
  <c r="BJ35" i="21"/>
  <c r="BJ38" i="21"/>
  <c r="BJ37" i="21"/>
  <c r="BL40" i="21"/>
  <c r="BP28" i="21" l="1"/>
  <c r="BR38" i="21"/>
  <c r="BR34" i="21"/>
  <c r="BR36" i="21"/>
  <c r="BR35" i="21"/>
  <c r="BQ28" i="21"/>
  <c r="BR33" i="21"/>
  <c r="BR37" i="21"/>
  <c r="BR39" i="21"/>
  <c r="BO40" i="21"/>
  <c r="BJ40" i="21"/>
  <c r="BR27" i="21"/>
  <c r="BR29" i="21" s="1"/>
  <c r="BQ29" i="21"/>
  <c r="BN34" i="21"/>
  <c r="BO28" i="21"/>
  <c r="BO30" i="21" s="1"/>
  <c r="BN36" i="21"/>
  <c r="BN38" i="21"/>
  <c r="BN37" i="21"/>
  <c r="BN33" i="21"/>
  <c r="BN30" i="21"/>
  <c r="BN35" i="21"/>
  <c r="BN39" i="21"/>
  <c r="BK40" i="21"/>
  <c r="BT27" i="21"/>
  <c r="BV27" i="21"/>
  <c r="BS31" i="21"/>
  <c r="BS29" i="21"/>
  <c r="BM37" i="21"/>
  <c r="BM38" i="21"/>
  <c r="BM34" i="21"/>
  <c r="BM33" i="21"/>
  <c r="BM36" i="21"/>
  <c r="BM39" i="21"/>
  <c r="BM30" i="21"/>
  <c r="BM35" i="21"/>
  <c r="BR40" i="21" l="1"/>
  <c r="BW27" i="21"/>
  <c r="BY27" i="21"/>
  <c r="BV31" i="21"/>
  <c r="BV29" i="21"/>
  <c r="BU27" i="21"/>
  <c r="BU29" i="21" s="1"/>
  <c r="BT29" i="21"/>
  <c r="BU33" i="21"/>
  <c r="BT28" i="21"/>
  <c r="BS28" i="21"/>
  <c r="BU39" i="21"/>
  <c r="BU37" i="21"/>
  <c r="BU38" i="21"/>
  <c r="BU36" i="21"/>
  <c r="BU35" i="21"/>
  <c r="BU34" i="21"/>
  <c r="BM40" i="21"/>
  <c r="BN40" i="21"/>
  <c r="BQ33" i="21"/>
  <c r="BQ39" i="21"/>
  <c r="BQ35" i="21"/>
  <c r="BQ36" i="21"/>
  <c r="BQ34" i="21"/>
  <c r="BR28" i="21"/>
  <c r="BR30" i="21" s="1"/>
  <c r="BQ38" i="21"/>
  <c r="BQ30" i="21"/>
  <c r="BQ37" i="21"/>
  <c r="BP30" i="21"/>
  <c r="BP39" i="21"/>
  <c r="BP38" i="21"/>
  <c r="BP36" i="21"/>
  <c r="BP37" i="21"/>
  <c r="BP35" i="21"/>
  <c r="BP34" i="21"/>
  <c r="BP33" i="21"/>
  <c r="BP40" i="21" l="1"/>
  <c r="BT34" i="21"/>
  <c r="BT35" i="21"/>
  <c r="BT33" i="21"/>
  <c r="BT30" i="21"/>
  <c r="BT37" i="21"/>
  <c r="BT36" i="21"/>
  <c r="BT39" i="21"/>
  <c r="BU28" i="21"/>
  <c r="BU30" i="21" s="1"/>
  <c r="BT38" i="21"/>
  <c r="BU40" i="21"/>
  <c r="BV28" i="21"/>
  <c r="BX37" i="21"/>
  <c r="BX34" i="21"/>
  <c r="BX33" i="21"/>
  <c r="BX38" i="21"/>
  <c r="BX39" i="21"/>
  <c r="BW28" i="21"/>
  <c r="BX35" i="21"/>
  <c r="BX36" i="21"/>
  <c r="BQ40" i="21"/>
  <c r="BZ27" i="21"/>
  <c r="BY31" i="21"/>
  <c r="BY29" i="21"/>
  <c r="CB27" i="21"/>
  <c r="BS33" i="21"/>
  <c r="BS38" i="21"/>
  <c r="BS37" i="21"/>
  <c r="BS35" i="21"/>
  <c r="BS30" i="21"/>
  <c r="BS36" i="21"/>
  <c r="BS34" i="21"/>
  <c r="BS39" i="21"/>
  <c r="BX27" i="21"/>
  <c r="BX29" i="21" s="1"/>
  <c r="BW29" i="21"/>
  <c r="BS40" i="21" l="1"/>
  <c r="BZ29" i="21"/>
  <c r="CA27" i="21"/>
  <c r="CA29" i="21" s="1"/>
  <c r="BW35" i="21"/>
  <c r="BX28" i="21"/>
  <c r="BX30" i="21" s="1"/>
  <c r="BW33" i="21"/>
  <c r="BW37" i="21"/>
  <c r="BW39" i="21"/>
  <c r="BW34" i="21"/>
  <c r="BW30" i="21"/>
  <c r="BW36" i="21"/>
  <c r="BW38" i="21"/>
  <c r="CE27" i="21"/>
  <c r="CC27" i="21"/>
  <c r="CB29" i="21"/>
  <c r="CB31" i="21"/>
  <c r="BV38" i="21"/>
  <c r="BV35" i="21"/>
  <c r="BV39" i="21"/>
  <c r="BV30" i="21"/>
  <c r="BV36" i="21"/>
  <c r="BV33" i="21"/>
  <c r="BV34" i="21"/>
  <c r="BV37" i="21"/>
  <c r="BT40" i="21"/>
  <c r="CA37" i="21"/>
  <c r="CA36" i="21"/>
  <c r="CA34" i="21"/>
  <c r="CA33" i="21"/>
  <c r="BY28" i="21"/>
  <c r="BZ28" i="21"/>
  <c r="CA35" i="21"/>
  <c r="CA38" i="21"/>
  <c r="CA39" i="21"/>
  <c r="BX40" i="21"/>
  <c r="BW40" i="21" l="1"/>
  <c r="BZ39" i="21"/>
  <c r="BZ38" i="21"/>
  <c r="BZ36" i="21"/>
  <c r="BZ37" i="21"/>
  <c r="BZ35" i="21"/>
  <c r="BZ33" i="21"/>
  <c r="BZ34" i="21"/>
  <c r="BZ30" i="21"/>
  <c r="CA28" i="21"/>
  <c r="CA30" i="21" s="1"/>
  <c r="CD35" i="21"/>
  <c r="CD37" i="21"/>
  <c r="CD34" i="21"/>
  <c r="CD38" i="21"/>
  <c r="CC28" i="21"/>
  <c r="CD39" i="21"/>
  <c r="CB28" i="21"/>
  <c r="CD36" i="21"/>
  <c r="CD33" i="21"/>
  <c r="BY30" i="21"/>
  <c r="BY35" i="21"/>
  <c r="BY39" i="21"/>
  <c r="BY33" i="21"/>
  <c r="BY37" i="21"/>
  <c r="BY34" i="21"/>
  <c r="BY36" i="21"/>
  <c r="BY38" i="21"/>
  <c r="BV40" i="21"/>
  <c r="CD27" i="21"/>
  <c r="CD29" i="21" s="1"/>
  <c r="CC29" i="21"/>
  <c r="CA40" i="21"/>
  <c r="CF27" i="21"/>
  <c r="CH27" i="21"/>
  <c r="CE31" i="21"/>
  <c r="CE29" i="21"/>
  <c r="CG36" i="21" l="1"/>
  <c r="CG34" i="21"/>
  <c r="CG39" i="21"/>
  <c r="CF28" i="21"/>
  <c r="CG35" i="21"/>
  <c r="CG33" i="21"/>
  <c r="CG38" i="21"/>
  <c r="CG37" i="21"/>
  <c r="CE28" i="21"/>
  <c r="CK27" i="21"/>
  <c r="CH29" i="21"/>
  <c r="CH31" i="21"/>
  <c r="CI27" i="21"/>
  <c r="CB35" i="21"/>
  <c r="CB34" i="21"/>
  <c r="CB36" i="21"/>
  <c r="CB39" i="21"/>
  <c r="CB30" i="21"/>
  <c r="CB38" i="21"/>
  <c r="CB37" i="21"/>
  <c r="CB33" i="21"/>
  <c r="CG27" i="21"/>
  <c r="CG29" i="21" s="1"/>
  <c r="CF29" i="21"/>
  <c r="BY40" i="21"/>
  <c r="CD40" i="21"/>
  <c r="CC39" i="21"/>
  <c r="CC35" i="21"/>
  <c r="CC37" i="21"/>
  <c r="CD28" i="21"/>
  <c r="CD30" i="21" s="1"/>
  <c r="CC38" i="21"/>
  <c r="CC33" i="21"/>
  <c r="CC36" i="21"/>
  <c r="CC34" i="21"/>
  <c r="CC30" i="21"/>
  <c r="BZ40" i="21"/>
  <c r="CG40" i="21" l="1"/>
  <c r="CB40" i="21"/>
  <c r="CH28" i="21"/>
  <c r="CJ38" i="21"/>
  <c r="CJ37" i="21"/>
  <c r="CJ36" i="21"/>
  <c r="CJ33" i="21"/>
  <c r="CJ39" i="21"/>
  <c r="CJ34" i="21"/>
  <c r="CI28" i="21"/>
  <c r="CJ35" i="21"/>
  <c r="CF36" i="21"/>
  <c r="CF34" i="21"/>
  <c r="CG28" i="21"/>
  <c r="CG30" i="21" s="1"/>
  <c r="CF30" i="21"/>
  <c r="CF39" i="21"/>
  <c r="CF38" i="21"/>
  <c r="CF35" i="21"/>
  <c r="CF37" i="21"/>
  <c r="CF33" i="21"/>
  <c r="CC40" i="21"/>
  <c r="CN27" i="21"/>
  <c r="CL27" i="21"/>
  <c r="CK31" i="21"/>
  <c r="CK29" i="21"/>
  <c r="CJ27" i="21"/>
  <c r="CJ29" i="21" s="1"/>
  <c r="CI29" i="21"/>
  <c r="CE30" i="21"/>
  <c r="CE35" i="21"/>
  <c r="CE37" i="21"/>
  <c r="CE33" i="21"/>
  <c r="CE39" i="21"/>
  <c r="CE36" i="21"/>
  <c r="CE38" i="21"/>
  <c r="CE34" i="21"/>
  <c r="CF40" i="21" l="1"/>
  <c r="CO27" i="21"/>
  <c r="CQ27" i="21"/>
  <c r="CN31" i="21"/>
  <c r="CN29" i="21"/>
  <c r="CJ28" i="21"/>
  <c r="CJ30" i="21" s="1"/>
  <c r="CI37" i="21"/>
  <c r="CI38" i="21"/>
  <c r="CI36" i="21"/>
  <c r="CI39" i="21"/>
  <c r="CI30" i="21"/>
  <c r="CI35" i="21"/>
  <c r="CI34" i="21"/>
  <c r="CI33" i="21"/>
  <c r="CM36" i="21"/>
  <c r="CL28" i="21"/>
  <c r="CM39" i="21"/>
  <c r="CK28" i="21"/>
  <c r="CM34" i="21"/>
  <c r="CM35" i="21"/>
  <c r="CM37" i="21"/>
  <c r="CM33" i="21"/>
  <c r="CM38" i="21"/>
  <c r="CE40" i="21"/>
  <c r="CM27" i="21"/>
  <c r="CM29" i="21" s="1"/>
  <c r="CL29" i="21"/>
  <c r="CJ40" i="21"/>
  <c r="CH38" i="21"/>
  <c r="CH36" i="21"/>
  <c r="CH39" i="21"/>
  <c r="CH34" i="21"/>
  <c r="CH30" i="21"/>
  <c r="CH37" i="21"/>
  <c r="CH35" i="21"/>
  <c r="CH33" i="21"/>
  <c r="CP33" i="21" l="1"/>
  <c r="CN28" i="21"/>
  <c r="CP35" i="21"/>
  <c r="CP36" i="21"/>
  <c r="CP39" i="21"/>
  <c r="CO28" i="21"/>
  <c r="CP38" i="21"/>
  <c r="CP34" i="21"/>
  <c r="CP37" i="21"/>
  <c r="CL34" i="21"/>
  <c r="CM28" i="21"/>
  <c r="CM30" i="21" s="1"/>
  <c r="CL33" i="21"/>
  <c r="CL38" i="21"/>
  <c r="CL37" i="21"/>
  <c r="CL36" i="21"/>
  <c r="CL30" i="21"/>
  <c r="CL39" i="21"/>
  <c r="CL35" i="21"/>
  <c r="CH40" i="21"/>
  <c r="CR27" i="21"/>
  <c r="CT27" i="21"/>
  <c r="CQ31" i="21"/>
  <c r="CQ29" i="21"/>
  <c r="CM40" i="21"/>
  <c r="CK34" i="21"/>
  <c r="CK36" i="21"/>
  <c r="CK39" i="21"/>
  <c r="CK38" i="21"/>
  <c r="CK30" i="21"/>
  <c r="CK35" i="21"/>
  <c r="CK37" i="21"/>
  <c r="CK33" i="21"/>
  <c r="CI40" i="21"/>
  <c r="CP27" i="21"/>
  <c r="CP29" i="21" s="1"/>
  <c r="CO29" i="21"/>
  <c r="CQ28" i="21" l="1"/>
  <c r="CS34" i="21"/>
  <c r="CS39" i="21"/>
  <c r="CR28" i="21"/>
  <c r="CS38" i="21"/>
  <c r="CS35" i="21"/>
  <c r="CS33" i="21"/>
  <c r="CS36" i="21"/>
  <c r="CS37" i="21"/>
  <c r="CL40" i="21"/>
  <c r="CK40" i="21"/>
  <c r="CS27" i="21"/>
  <c r="CS29" i="21" s="1"/>
  <c r="CR29" i="21"/>
  <c r="CO34" i="21"/>
  <c r="CO37" i="21"/>
  <c r="CO33" i="21"/>
  <c r="CO35" i="21"/>
  <c r="CO30" i="21"/>
  <c r="CO39" i="21"/>
  <c r="CO36" i="21"/>
  <c r="CO38" i="21"/>
  <c r="CP28" i="21"/>
  <c r="CP30" i="21" s="1"/>
  <c r="CN37" i="21"/>
  <c r="CN33" i="21"/>
  <c r="CN38" i="21"/>
  <c r="CN39" i="21"/>
  <c r="CN35" i="21"/>
  <c r="CN34" i="21"/>
  <c r="CN30" i="21"/>
  <c r="CN36" i="21"/>
  <c r="CW27" i="21"/>
  <c r="CT29" i="21"/>
  <c r="CU27" i="21"/>
  <c r="CT31" i="21"/>
  <c r="CP40" i="21"/>
  <c r="CS40" i="21" l="1"/>
  <c r="CO40" i="21"/>
  <c r="CR39" i="21"/>
  <c r="CR37" i="21"/>
  <c r="CS28" i="21"/>
  <c r="CS30" i="21" s="1"/>
  <c r="CR38" i="21"/>
  <c r="CR33" i="21"/>
  <c r="CR35" i="21"/>
  <c r="CR30" i="21"/>
  <c r="CR36" i="21"/>
  <c r="CR34" i="21"/>
  <c r="CV27" i="21"/>
  <c r="CV29" i="21" s="1"/>
  <c r="CU29" i="21"/>
  <c r="CN40" i="21"/>
  <c r="CX27" i="21"/>
  <c r="CW31" i="21"/>
  <c r="CZ27" i="21"/>
  <c r="CW29" i="21"/>
  <c r="CV35" i="21"/>
  <c r="CV33" i="21"/>
  <c r="CV40" i="21" s="1"/>
  <c r="CV34" i="21"/>
  <c r="CV37" i="21"/>
  <c r="CT28" i="21"/>
  <c r="CU28" i="21"/>
  <c r="CV38" i="21"/>
  <c r="CV36" i="21"/>
  <c r="CV39" i="21"/>
  <c r="CQ30" i="21"/>
  <c r="CQ39" i="21"/>
  <c r="CQ33" i="21"/>
  <c r="CQ34" i="21"/>
  <c r="CQ36" i="21"/>
  <c r="CQ37" i="21"/>
  <c r="CQ35" i="21"/>
  <c r="CQ38" i="21"/>
  <c r="CU34" i="21" l="1"/>
  <c r="CU38" i="21"/>
  <c r="CU35" i="21"/>
  <c r="CU36" i="21"/>
  <c r="CU39" i="21"/>
  <c r="CU37" i="21"/>
  <c r="CV28" i="21"/>
  <c r="CV30" i="21" s="1"/>
  <c r="CU30" i="21"/>
  <c r="CU33" i="21"/>
  <c r="CU40" i="21" s="1"/>
  <c r="CY37" i="21"/>
  <c r="CY36" i="21"/>
  <c r="CX28" i="21"/>
  <c r="CY34" i="21"/>
  <c r="CY38" i="21"/>
  <c r="CW28" i="21"/>
  <c r="CY39" i="21"/>
  <c r="CY33" i="21"/>
  <c r="CY35" i="21"/>
  <c r="CT39" i="21"/>
  <c r="CT34" i="21"/>
  <c r="CT36" i="21"/>
  <c r="CT30" i="21"/>
  <c r="CT37" i="21"/>
  <c r="CT33" i="21"/>
  <c r="CT38" i="21"/>
  <c r="CT35" i="21"/>
  <c r="CY27" i="21"/>
  <c r="CY29" i="21" s="1"/>
  <c r="CX29" i="21"/>
  <c r="DA27" i="21"/>
  <c r="CZ31" i="21"/>
  <c r="CZ29" i="21"/>
  <c r="CR40" i="21"/>
  <c r="CQ40" i="21"/>
  <c r="CT40" i="21" l="1"/>
  <c r="CX34" i="21"/>
  <c r="CX35" i="21"/>
  <c r="CY28" i="21"/>
  <c r="CY30" i="21" s="1"/>
  <c r="CX33" i="21"/>
  <c r="CX36" i="21"/>
  <c r="CX38" i="21"/>
  <c r="CX37" i="21"/>
  <c r="CX30" i="21"/>
  <c r="CX39" i="21"/>
  <c r="DB35" i="21"/>
  <c r="DB33" i="21"/>
  <c r="CZ28" i="21"/>
  <c r="DB38" i="21"/>
  <c r="DB37" i="21"/>
  <c r="DB39" i="21"/>
  <c r="DA28" i="21"/>
  <c r="DB34" i="21"/>
  <c r="DB36" i="21"/>
  <c r="DB27" i="21"/>
  <c r="DA29" i="21"/>
  <c r="CY40" i="21"/>
  <c r="CW33" i="21"/>
  <c r="CW36" i="21"/>
  <c r="CW34" i="21"/>
  <c r="CW35" i="21"/>
  <c r="CW39" i="21"/>
  <c r="CW38" i="21"/>
  <c r="CW37" i="21"/>
  <c r="CW30" i="21"/>
  <c r="CW40" i="21" l="1"/>
  <c r="P36" i="21"/>
  <c r="P37" i="21"/>
  <c r="P35" i="21"/>
  <c r="P34" i="21"/>
  <c r="P38" i="21"/>
  <c r="P39" i="21"/>
  <c r="DB40" i="21"/>
  <c r="P33" i="21"/>
  <c r="DA33" i="21"/>
  <c r="DB28" i="21"/>
  <c r="DB30" i="21" s="1"/>
  <c r="DA35" i="21"/>
  <c r="O35" i="21" s="1"/>
  <c r="DA34" i="21"/>
  <c r="O34" i="21" s="1"/>
  <c r="DA39" i="21"/>
  <c r="O39" i="21" s="1"/>
  <c r="DA30" i="21"/>
  <c r="DA38" i="21"/>
  <c r="O38" i="21" s="1"/>
  <c r="DA36" i="21"/>
  <c r="O36" i="21" s="1"/>
  <c r="DA37" i="21"/>
  <c r="O37" i="21" s="1"/>
  <c r="CZ39" i="21"/>
  <c r="N39" i="21" s="1"/>
  <c r="CZ38" i="21"/>
  <c r="N38" i="21" s="1"/>
  <c r="CZ36" i="21"/>
  <c r="N36" i="21" s="1"/>
  <c r="CZ35" i="21"/>
  <c r="N35" i="21" s="1"/>
  <c r="CZ33" i="21"/>
  <c r="N33" i="21" s="1"/>
  <c r="CZ30" i="21"/>
  <c r="CZ34" i="21"/>
  <c r="N34" i="21" s="1"/>
  <c r="CZ37" i="21"/>
  <c r="N37" i="21" s="1"/>
  <c r="CX40" i="21"/>
  <c r="P40" i="21" l="1"/>
  <c r="N40" i="21"/>
  <c r="DA40" i="21"/>
  <c r="CZ40" i="21"/>
  <c r="O33" i="21"/>
  <c r="O40"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exacto A/S</author>
    <author>exacto</author>
    <author>Niclas André</author>
  </authors>
  <commentList>
    <comment ref="E6" authorId="0" shapeId="0" xr:uid="{00000000-0006-0000-0100-000001000000}">
      <text>
        <r>
          <rPr>
            <b/>
            <sz val="11"/>
            <color indexed="81"/>
            <rFont val="Tahoma"/>
            <family val="2"/>
          </rPr>
          <t xml:space="preserve">Rapportperiod
</t>
        </r>
        <r>
          <rPr>
            <sz val="11"/>
            <color indexed="81"/>
            <rFont val="Tahoma"/>
            <family val="2"/>
          </rPr>
          <t xml:space="preserve">kan endast anges i REGNSKAB </t>
        </r>
      </text>
    </comment>
    <comment ref="G11" authorId="1" shapeId="0" xr:uid="{00000000-0006-0000-0100-000002000000}">
      <text>
        <r>
          <rPr>
            <sz val="11"/>
            <color indexed="81"/>
            <rFont val="Tahoma"/>
            <family val="2"/>
          </rPr>
          <t>Norge har fast valutakurs for hele projektet.</t>
        </r>
      </text>
    </comment>
    <comment ref="D12" authorId="0" shapeId="0" xr:uid="{00000000-0006-0000-0100-000003000000}">
      <text>
        <r>
          <rPr>
            <b/>
            <sz val="11"/>
            <color indexed="81"/>
            <rFont val="Tahoma"/>
            <family val="2"/>
          </rPr>
          <t>Start- slutdatum</t>
        </r>
        <r>
          <rPr>
            <sz val="11"/>
            <color indexed="81"/>
            <rFont val="Tahoma"/>
            <family val="2"/>
          </rPr>
          <t xml:space="preserve">
Här anges start- och slutdatum för redovisningsperioder enligt beslut. Transaktionernas betalningsdatum betalningsdatum valideras mot dessa start- och slutdatum. OBS att den en och en halv månad som står till förfogande för att sammanställa slutredovisningen inte ska utgöra en egen redovisningsperiod, utan slås samman med projektets sista redovisningsperiod.</t>
        </r>
      </text>
    </comment>
    <comment ref="Q13" authorId="0" shapeId="0" xr:uid="{00000000-0006-0000-0100-000004000000}">
      <text>
        <r>
          <rPr>
            <sz val="11"/>
            <color indexed="81"/>
            <rFont val="Tahoma"/>
            <family val="2"/>
          </rPr>
          <t>Min. date for entries.</t>
        </r>
      </text>
    </comment>
    <comment ref="Q14" authorId="0" shapeId="0" xr:uid="{00000000-0006-0000-0100-000005000000}">
      <text>
        <r>
          <rPr>
            <sz val="11"/>
            <color indexed="81"/>
            <rFont val="Tahoma"/>
            <family val="2"/>
          </rPr>
          <t>Max. date for entries.</t>
        </r>
      </text>
    </comment>
    <comment ref="E25" authorId="0" shapeId="0" xr:uid="{00000000-0006-0000-0100-000006000000}">
      <text>
        <r>
          <rPr>
            <b/>
            <sz val="11"/>
            <color indexed="81"/>
            <rFont val="Tahoma"/>
            <family val="2"/>
          </rPr>
          <t>Rate</t>
        </r>
        <r>
          <rPr>
            <sz val="11"/>
            <color indexed="81"/>
            <rFont val="Tahoma"/>
            <family val="2"/>
          </rPr>
          <t xml:space="preserve"> NOK/EUR.
Använd samma växelkurs som i ansökan om stöd.</t>
        </r>
      </text>
    </comment>
    <comment ref="C42" authorId="2" shapeId="0" xr:uid="{00000000-0006-0000-0100-000007000000}">
      <text>
        <r>
          <rPr>
            <b/>
            <sz val="11"/>
            <color indexed="81"/>
            <rFont val="Tahoma"/>
            <family val="2"/>
          </rPr>
          <t xml:space="preserve">Partnerlista
</t>
        </r>
        <r>
          <rPr>
            <sz val="11"/>
            <color indexed="81"/>
            <rFont val="Tahoma"/>
            <family val="2"/>
          </rPr>
          <t>Ange namnet på alla partners och vilken roll de har i projektet, enligt beslutsbrevet.
N.B. Denna information används i övriga delar av excelfilen och om partnerlistan ändras efter att transaktioner har registrerats, blir inte beräkningarna i filen korrekta.</t>
        </r>
        <r>
          <rPr>
            <sz val="8"/>
            <color indexed="81"/>
            <rFont val="Tahoma"/>
            <family val="2"/>
          </rPr>
          <t xml:space="preserve">
</t>
        </r>
      </text>
    </comment>
    <comment ref="M45" authorId="0" shapeId="0" xr:uid="{00000000-0006-0000-0100-000008000000}">
      <text>
        <r>
          <rPr>
            <sz val="11"/>
            <color indexed="81"/>
            <rFont val="Tahoma"/>
            <family val="2"/>
          </rPr>
          <t>special formula</t>
        </r>
      </text>
    </comment>
    <comment ref="M97" authorId="0" shapeId="0" xr:uid="{00000000-0006-0000-0100-000009000000}">
      <text>
        <r>
          <rPr>
            <sz val="11"/>
            <color indexed="81"/>
            <rFont val="Tahoma"/>
            <family val="2"/>
          </rPr>
          <t>Dropdown til REGNSKAB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Niclas André</author>
    <author>exacto A/S</author>
    <author>exacto</author>
  </authors>
  <commentList>
    <comment ref="N4" authorId="0" shapeId="0" xr:uid="{00000000-0006-0000-0200-000001000000}">
      <text>
        <r>
          <rPr>
            <sz val="11"/>
            <color indexed="81"/>
            <rFont val="Tahoma"/>
            <family val="2"/>
          </rPr>
          <t>Välj redovisningsperiod.</t>
        </r>
      </text>
    </comment>
    <comment ref="L6" authorId="1" shapeId="0" xr:uid="{00000000-0006-0000-0200-000002000000}">
      <text>
        <r>
          <rPr>
            <sz val="11"/>
            <color indexed="81"/>
            <rFont val="Tahoma"/>
            <family val="2"/>
          </rPr>
          <t>EU =
Danmark + Sverige</t>
        </r>
      </text>
    </comment>
    <comment ref="N6" authorId="0" shapeId="0" xr:uid="{00000000-0006-0000-0200-000003000000}">
      <text>
        <r>
          <rPr>
            <sz val="11"/>
            <color indexed="81"/>
            <rFont val="Tahoma"/>
            <family val="2"/>
          </rPr>
          <t>Välj land.</t>
        </r>
      </text>
    </comment>
    <comment ref="B11" authorId="1" shapeId="0" xr:uid="{00000000-0006-0000-0200-000004000000}">
      <text>
        <r>
          <rPr>
            <b/>
            <sz val="11"/>
            <color indexed="81"/>
            <rFont val="Tahoma"/>
            <family val="2"/>
          </rPr>
          <t>exacto A/S:</t>
        </r>
        <r>
          <rPr>
            <sz val="11"/>
            <color indexed="81"/>
            <rFont val="Tahoma"/>
            <family val="2"/>
          </rPr>
          <t xml:space="preserve">
The key below will be used for VLOOKUP of account name from SETUP section.</t>
        </r>
      </text>
    </comment>
    <comment ref="F11" authorId="2" shapeId="0" xr:uid="{00000000-0006-0000-0200-000005000000}">
      <text>
        <r>
          <rPr>
            <b/>
            <sz val="11"/>
            <color indexed="81"/>
            <rFont val="Tahoma"/>
            <family val="2"/>
          </rPr>
          <t>exacto:</t>
        </r>
        <r>
          <rPr>
            <sz val="11"/>
            <color indexed="81"/>
            <rFont val="Tahoma"/>
            <family val="2"/>
          </rPr>
          <t xml:space="preserve">
Omregnes til EUR idet NO_ANSÖKAN er i NOK.</t>
        </r>
      </text>
    </comment>
    <comment ref="G11" authorId="2" shapeId="0" xr:uid="{00000000-0006-0000-0200-000006000000}">
      <text>
        <r>
          <rPr>
            <b/>
            <sz val="11"/>
            <color indexed="81"/>
            <rFont val="Tahoma"/>
            <family val="2"/>
          </rPr>
          <t>exacto:</t>
        </r>
        <r>
          <rPr>
            <sz val="11"/>
            <color indexed="81"/>
            <rFont val="Tahoma"/>
            <family val="2"/>
          </rPr>
          <t xml:space="preserve">
Omregnes til EUR idet NO_ANSÖKAN er i NOK.</t>
        </r>
      </text>
    </comment>
    <comment ref="N11" authorId="1" shapeId="0" xr:uid="{00000000-0006-0000-0200-000007000000}">
      <text>
        <r>
          <rPr>
            <b/>
            <sz val="11"/>
            <color indexed="81"/>
            <rFont val="Tahoma"/>
            <family val="2"/>
          </rPr>
          <t>exacto A/S:</t>
        </r>
        <r>
          <rPr>
            <sz val="11"/>
            <color indexed="81"/>
            <rFont val="Tahoma"/>
            <family val="2"/>
          </rPr>
          <t xml:space="preserve">
The budget figures are for the total project period.</t>
        </r>
      </text>
    </comment>
    <comment ref="L25" authorId="1" shapeId="0" xr:uid="{00000000-0006-0000-0200-000008000000}">
      <text>
        <r>
          <rPr>
            <b/>
            <sz val="11"/>
            <color indexed="81"/>
            <rFont val="Tahoma"/>
            <family val="2"/>
          </rPr>
          <t>exacto A/S:</t>
        </r>
        <r>
          <rPr>
            <sz val="11"/>
            <color indexed="81"/>
            <rFont val="Tahoma"/>
            <family val="2"/>
          </rPr>
          <t xml:space="preserve">
EU = Danmark + Sverige</t>
        </r>
      </text>
    </comment>
    <comment ref="B32" authorId="1" shapeId="0" xr:uid="{00000000-0006-0000-0200-000009000000}">
      <text>
        <r>
          <rPr>
            <b/>
            <sz val="11"/>
            <color indexed="81"/>
            <rFont val="Tahoma"/>
            <family val="2"/>
          </rPr>
          <t>exacto A/S:</t>
        </r>
        <r>
          <rPr>
            <sz val="11"/>
            <color indexed="81"/>
            <rFont val="Tahoma"/>
            <family val="2"/>
          </rPr>
          <t xml:space="preserve">
The key below will be used for VLOOKUP of account name from SETUP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exacto A/S</author>
  </authors>
  <commentList>
    <comment ref="B4" authorId="0" shapeId="0" xr:uid="{00000000-0006-0000-0300-000001000000}">
      <text>
        <r>
          <rPr>
            <b/>
            <sz val="11"/>
            <color indexed="81"/>
            <rFont val="Tahoma"/>
            <family val="2"/>
          </rPr>
          <t>exacto A/S:</t>
        </r>
        <r>
          <rPr>
            <sz val="11"/>
            <color indexed="81"/>
            <rFont val="Tahoma"/>
            <family val="2"/>
          </rPr>
          <t xml:space="preserve">
The key below will be used for VLOOKUP of account name from SETUP section.</t>
        </r>
      </text>
    </comment>
    <comment ref="B23" authorId="0" shapeId="0" xr:uid="{00000000-0006-0000-0300-000002000000}">
      <text>
        <r>
          <rPr>
            <b/>
            <sz val="11"/>
            <color indexed="81"/>
            <rFont val="Tahoma"/>
            <family val="2"/>
          </rPr>
          <t>exacto A/S:</t>
        </r>
        <r>
          <rPr>
            <sz val="11"/>
            <color indexed="81"/>
            <rFont val="Tahoma"/>
            <family val="2"/>
          </rPr>
          <t xml:space="preserve">
The key below will be used for VLOOKUP of account name from SETUP section.</t>
        </r>
      </text>
    </comment>
    <comment ref="B42" authorId="0" shapeId="0" xr:uid="{00000000-0006-0000-0300-000003000000}">
      <text>
        <r>
          <rPr>
            <b/>
            <sz val="11"/>
            <color indexed="81"/>
            <rFont val="Tahoma"/>
            <family val="2"/>
          </rPr>
          <t>exacto A/S:</t>
        </r>
        <r>
          <rPr>
            <sz val="11"/>
            <color indexed="81"/>
            <rFont val="Tahoma"/>
            <family val="2"/>
          </rPr>
          <t xml:space="preserve">
The key below will be used for VLOOKUP of account name from SETUP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exacto A/S</author>
    <author>exacto</author>
    <author>Hege Vigdal</author>
    <author>Niclas André</author>
  </authors>
  <commentList>
    <comment ref="B6" authorId="0" shapeId="0" xr:uid="{00000000-0006-0000-0400-000001000000}">
      <text>
        <r>
          <rPr>
            <b/>
            <sz val="11"/>
            <color indexed="81"/>
            <rFont val="Tahoma"/>
            <family val="2"/>
          </rPr>
          <t>exacto A/S:</t>
        </r>
        <r>
          <rPr>
            <sz val="11"/>
            <color indexed="81"/>
            <rFont val="Tahoma"/>
            <family val="2"/>
          </rPr>
          <t xml:space="preserve">
Include entry in the current reporting period.
If entry date is within scope of reporting period start/end date.</t>
        </r>
      </text>
    </comment>
    <comment ref="J6" authorId="1" shapeId="0" xr:uid="{00000000-0006-0000-0400-000002000000}">
      <text>
        <r>
          <rPr>
            <b/>
            <sz val="11"/>
            <color indexed="81"/>
            <rFont val="Tahoma"/>
            <family val="2"/>
          </rPr>
          <t>exacto:</t>
        </r>
        <r>
          <rPr>
            <sz val="11"/>
            <color indexed="81"/>
            <rFont val="Tahoma"/>
            <family val="2"/>
          </rPr>
          <t xml:space="preserve">
Using column C, just adding partner criteria.</t>
        </r>
      </text>
    </comment>
    <comment ref="L6" authorId="1" shapeId="0" xr:uid="{00000000-0006-0000-0400-000003000000}">
      <text>
        <r>
          <rPr>
            <b/>
            <sz val="11"/>
            <color indexed="81"/>
            <rFont val="Tahoma"/>
            <family val="2"/>
          </rPr>
          <t>exacto:</t>
        </r>
        <r>
          <rPr>
            <sz val="11"/>
            <color indexed="81"/>
            <rFont val="Tahoma"/>
            <family val="2"/>
          </rPr>
          <t xml:space="preserve">
Only Norwegian projects are allowed to post transactions to 7.12.</t>
        </r>
      </text>
    </comment>
    <comment ref="P6" authorId="2" shapeId="0" xr:uid="{00000000-0006-0000-0400-000004000000}">
      <text>
        <r>
          <rPr>
            <sz val="11"/>
            <color indexed="81"/>
            <rFont val="Tahoma"/>
            <family val="2"/>
          </rPr>
          <t>Ange</t>
        </r>
        <r>
          <rPr>
            <b/>
            <sz val="11"/>
            <color indexed="81"/>
            <rFont val="Tahoma"/>
            <family val="2"/>
          </rPr>
          <t xml:space="preserve"> bilagsnummer</t>
        </r>
        <r>
          <rPr>
            <sz val="11"/>
            <color indexed="81"/>
            <rFont val="Tahoma"/>
            <family val="2"/>
          </rPr>
          <t>. Ska vara samma nummer som anges på de verifikat/underlag som laddas upp i Nyps</t>
        </r>
        <r>
          <rPr>
            <sz val="9"/>
            <color indexed="81"/>
            <rFont val="Tahoma"/>
            <family val="2"/>
          </rPr>
          <t xml:space="preserve">
</t>
        </r>
      </text>
    </comment>
    <comment ref="Q6" authorId="3" shapeId="0" xr:uid="{00000000-0006-0000-0400-000005000000}">
      <text>
        <r>
          <rPr>
            <sz val="11"/>
            <color indexed="81"/>
            <rFont val="Tahoma"/>
            <family val="2"/>
          </rPr>
          <t xml:space="preserve">Ange </t>
        </r>
        <r>
          <rPr>
            <b/>
            <sz val="11"/>
            <color indexed="81"/>
            <rFont val="Tahoma"/>
            <family val="2"/>
          </rPr>
          <t xml:space="preserve">verifikationsnummer
</t>
        </r>
        <r>
          <rPr>
            <sz val="11"/>
            <color indexed="81"/>
            <rFont val="Tahoma"/>
            <family val="2"/>
          </rPr>
          <t>från eget ekonomisystem</t>
        </r>
        <r>
          <rPr>
            <sz val="8"/>
            <color indexed="81"/>
            <rFont val="Tahoma"/>
            <family val="2"/>
          </rPr>
          <t xml:space="preserve">
</t>
        </r>
      </text>
    </comment>
    <comment ref="R6" authorId="3" shapeId="0" xr:uid="{00000000-0006-0000-0400-000006000000}">
      <text>
        <r>
          <rPr>
            <b/>
            <sz val="11"/>
            <color indexed="81"/>
            <rFont val="Tahoma"/>
            <family val="2"/>
          </rPr>
          <t>Text</t>
        </r>
        <r>
          <rPr>
            <sz val="11"/>
            <color indexed="81"/>
            <rFont val="Tahoma"/>
            <family val="2"/>
          </rPr>
          <t xml:space="preserve"> som beskriver transaktionens art och syfte</t>
        </r>
        <r>
          <rPr>
            <sz val="8"/>
            <color indexed="81"/>
            <rFont val="Tahoma"/>
            <family val="2"/>
          </rPr>
          <t xml:space="preserve">
</t>
        </r>
      </text>
    </comment>
    <comment ref="S6" authorId="3" shapeId="0" xr:uid="{00000000-0006-0000-0400-000007000000}">
      <text>
        <r>
          <rPr>
            <b/>
            <sz val="11"/>
            <color indexed="81"/>
            <rFont val="Tahoma"/>
            <family val="2"/>
          </rPr>
          <t>Bokföringdatum</t>
        </r>
        <r>
          <rPr>
            <sz val="11"/>
            <color indexed="81"/>
            <rFont val="Tahoma"/>
            <family val="2"/>
          </rPr>
          <t xml:space="preserve"> enligt eget 
ekonomisystem</t>
        </r>
        <r>
          <rPr>
            <sz val="8"/>
            <color indexed="81"/>
            <rFont val="Tahoma"/>
            <family val="2"/>
          </rPr>
          <t xml:space="preserve">
</t>
        </r>
      </text>
    </comment>
    <comment ref="T6" authorId="3" shapeId="0" xr:uid="{00000000-0006-0000-0400-000008000000}">
      <text>
        <r>
          <rPr>
            <b/>
            <sz val="11"/>
            <color indexed="81"/>
            <rFont val="Tahoma"/>
            <family val="2"/>
          </rPr>
          <t>Betalningsdatum</t>
        </r>
        <r>
          <rPr>
            <sz val="11"/>
            <color indexed="81"/>
            <rFont val="Tahoma"/>
            <family val="2"/>
          </rPr>
          <t xml:space="preserve"> - styr vilken period som
transaktionen kopplas till</t>
        </r>
      </text>
    </comment>
    <comment ref="U6" authorId="3" shapeId="0" xr:uid="{00000000-0006-0000-0400-000009000000}">
      <text>
        <r>
          <rPr>
            <sz val="11"/>
            <color indexed="81"/>
            <rFont val="Tahoma"/>
            <family val="2"/>
          </rPr>
          <t xml:space="preserve">Fyll i </t>
        </r>
        <r>
          <rPr>
            <b/>
            <sz val="11"/>
            <color indexed="81"/>
            <rFont val="Tahoma"/>
            <family val="2"/>
          </rPr>
          <t>kontonummer</t>
        </r>
        <r>
          <rPr>
            <sz val="11"/>
            <color indexed="81"/>
            <rFont val="Tahoma"/>
            <family val="2"/>
          </rPr>
          <t xml:space="preserve"> från eget ekonomisystem</t>
        </r>
      </text>
    </comment>
    <comment ref="V6" authorId="3" shapeId="0" xr:uid="{00000000-0006-0000-0400-00000A000000}">
      <text>
        <r>
          <rPr>
            <sz val="11"/>
            <color indexed="81"/>
            <rFont val="Tahoma"/>
            <family val="2"/>
          </rPr>
          <t xml:space="preserve">Ange </t>
        </r>
        <r>
          <rPr>
            <b/>
            <sz val="11"/>
            <color indexed="81"/>
            <rFont val="Tahoma"/>
            <family val="2"/>
          </rPr>
          <t>kontonamn</t>
        </r>
        <r>
          <rPr>
            <sz val="11"/>
            <color indexed="81"/>
            <rFont val="Tahoma"/>
            <family val="2"/>
          </rPr>
          <t xml:space="preserve"> enligt eget ekonomisystem</t>
        </r>
        <r>
          <rPr>
            <sz val="8"/>
            <color indexed="81"/>
            <rFont val="Tahoma"/>
            <family val="2"/>
          </rPr>
          <t xml:space="preserve">
</t>
        </r>
      </text>
    </comment>
    <comment ref="W6" authorId="3" shapeId="0" xr:uid="{00000000-0006-0000-0400-00000B000000}">
      <text>
        <r>
          <rPr>
            <sz val="11"/>
            <color indexed="81"/>
            <rFont val="Tahoma"/>
            <family val="2"/>
          </rPr>
          <t xml:space="preserve">Ange namnet på </t>
        </r>
        <r>
          <rPr>
            <b/>
            <sz val="11"/>
            <color indexed="81"/>
            <rFont val="Tahoma"/>
            <family val="2"/>
          </rPr>
          <t xml:space="preserve">Leverantör </t>
        </r>
        <r>
          <rPr>
            <sz val="8"/>
            <color indexed="81"/>
            <rFont val="Tahoma"/>
            <family val="2"/>
          </rPr>
          <t xml:space="preserve">
</t>
        </r>
      </text>
    </comment>
    <comment ref="X6" authorId="3" shapeId="0" xr:uid="{00000000-0006-0000-0400-00000C000000}">
      <text>
        <r>
          <rPr>
            <b/>
            <sz val="11"/>
            <color indexed="81"/>
            <rFont val="Tahoma"/>
            <family val="2"/>
          </rPr>
          <t>Belopp (lokal valuta)</t>
        </r>
        <r>
          <rPr>
            <sz val="11"/>
            <color indexed="81"/>
            <rFont val="Tahoma"/>
            <family val="2"/>
          </rPr>
          <t xml:space="preserve"> enligt underliggande verifikat</t>
        </r>
        <r>
          <rPr>
            <sz val="8"/>
            <color indexed="81"/>
            <rFont val="Tahoma"/>
            <family val="2"/>
          </rPr>
          <t xml:space="preserve">
</t>
        </r>
      </text>
    </comment>
    <comment ref="Y6" authorId="3" shapeId="0" xr:uid="{00000000-0006-0000-0400-00000D000000}">
      <text>
        <r>
          <rPr>
            <b/>
            <sz val="11"/>
            <color indexed="81"/>
            <rFont val="Tahoma"/>
            <family val="2"/>
          </rPr>
          <t>Lokal valuta</t>
        </r>
        <r>
          <rPr>
            <sz val="11"/>
            <color indexed="81"/>
            <rFont val="Tahoma"/>
            <family val="2"/>
          </rPr>
          <t xml:space="preserve"> i stödmottagarens ekonomisystem</t>
        </r>
        <r>
          <rPr>
            <sz val="8"/>
            <color indexed="81"/>
            <rFont val="Tahoma"/>
            <family val="2"/>
          </rPr>
          <t xml:space="preserve">
</t>
        </r>
      </text>
    </comment>
    <comment ref="Z6" authorId="1" shapeId="0" xr:uid="{00000000-0006-0000-0400-00000E000000}">
      <text>
        <r>
          <rPr>
            <b/>
            <sz val="11"/>
            <color indexed="81"/>
            <rFont val="Tahoma"/>
            <family val="2"/>
          </rPr>
          <t xml:space="preserve">Kostnadsslag </t>
        </r>
        <r>
          <rPr>
            <sz val="11"/>
            <color indexed="81"/>
            <rFont val="Tahoma"/>
            <family val="2"/>
          </rPr>
          <t>Välj kostnadsslag från
rullista</t>
        </r>
      </text>
    </comment>
    <comment ref="AA6" authorId="1" shapeId="0" xr:uid="{00000000-0006-0000-0400-00000F000000}">
      <text>
        <r>
          <rPr>
            <b/>
            <sz val="11"/>
            <color indexed="81"/>
            <rFont val="Tahoma"/>
            <family val="2"/>
          </rPr>
          <t>Belopp EUR</t>
        </r>
        <r>
          <rPr>
            <sz val="11"/>
            <color indexed="81"/>
            <rFont val="Tahoma"/>
            <family val="2"/>
          </rPr>
          <t xml:space="preserve">
Styrs av den växelkurs som anges i "SETUP"</t>
        </r>
      </text>
    </comment>
    <comment ref="AB6" authorId="1" shapeId="0" xr:uid="{00000000-0006-0000-0400-000010000000}">
      <text>
        <r>
          <rPr>
            <b/>
            <sz val="11"/>
            <color indexed="81"/>
            <rFont val="Tahoma"/>
            <family val="2"/>
          </rPr>
          <t xml:space="preserve">Redovisningsperiod </t>
        </r>
        <r>
          <rPr>
            <sz val="11"/>
            <color indexed="81"/>
            <rFont val="Tahoma"/>
            <family val="2"/>
          </rPr>
          <t>ges automatiskt, och styrs av betalningsdatum</t>
        </r>
      </text>
    </comment>
    <comment ref="AC6" authorId="1" shapeId="0" xr:uid="{00000000-0006-0000-0400-000011000000}">
      <text>
        <r>
          <rPr>
            <b/>
            <sz val="11"/>
            <color indexed="81"/>
            <rFont val="Tahoma"/>
            <family val="2"/>
          </rPr>
          <t>Partners</t>
        </r>
        <r>
          <rPr>
            <sz val="11"/>
            <color indexed="81"/>
            <rFont val="Tahoma"/>
            <family val="2"/>
          </rPr>
          <t xml:space="preserve"> Endast de partners som är definierade i "SETUP" kan väljas</t>
        </r>
      </text>
    </comment>
    <comment ref="AD6" authorId="3" shapeId="0" xr:uid="{00000000-0006-0000-0400-000012000000}">
      <text>
        <r>
          <rPr>
            <b/>
            <sz val="11"/>
            <color indexed="81"/>
            <rFont val="Tahoma"/>
            <family val="2"/>
          </rPr>
          <t xml:space="preserve">Land </t>
        </r>
        <r>
          <rPr>
            <sz val="11"/>
            <color indexed="81"/>
            <rFont val="Tahoma"/>
            <family val="2"/>
          </rPr>
          <t xml:space="preserve">anges automatiskt och styrs av informationen i "SETUP"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exacto A/S</author>
    <author>exacto</author>
    <author>Hege Vigdal</author>
    <author>Niclas André</author>
  </authors>
  <commentList>
    <comment ref="B5" authorId="0" shapeId="0" xr:uid="{00000000-0006-0000-0500-000001000000}">
      <text>
        <r>
          <rPr>
            <b/>
            <sz val="11"/>
            <color indexed="81"/>
            <rFont val="Tahoma"/>
            <family val="2"/>
          </rPr>
          <t>exacto A/S:</t>
        </r>
        <r>
          <rPr>
            <sz val="11"/>
            <color indexed="81"/>
            <rFont val="Tahoma"/>
            <family val="2"/>
          </rPr>
          <t xml:space="preserve">
Include entry in the current reporting period.
If entry date is within scope of reporting period start/end date.</t>
        </r>
      </text>
    </comment>
    <comment ref="J5" authorId="1" shapeId="0" xr:uid="{00000000-0006-0000-0500-000002000000}">
      <text>
        <r>
          <rPr>
            <b/>
            <sz val="11"/>
            <color indexed="81"/>
            <rFont val="Tahoma"/>
            <family val="2"/>
          </rPr>
          <t>exacto:</t>
        </r>
        <r>
          <rPr>
            <sz val="11"/>
            <color indexed="81"/>
            <rFont val="Tahoma"/>
            <family val="2"/>
          </rPr>
          <t xml:space="preserve">
Using column C, just adding partner criteria.</t>
        </r>
      </text>
    </comment>
    <comment ref="L5" authorId="1" shapeId="0" xr:uid="{00000000-0006-0000-0500-000003000000}">
      <text>
        <r>
          <rPr>
            <b/>
            <sz val="11"/>
            <color indexed="81"/>
            <rFont val="Tahoma"/>
            <family val="2"/>
          </rPr>
          <t>exacto:</t>
        </r>
        <r>
          <rPr>
            <sz val="11"/>
            <color indexed="81"/>
            <rFont val="Tahoma"/>
            <family val="2"/>
          </rPr>
          <t xml:space="preserve">
Only Norwegian projects are allowed to post transactions to 7.12.</t>
        </r>
      </text>
    </comment>
    <comment ref="P5" authorId="2" shapeId="0" xr:uid="{63629156-4AAA-4E76-AB8D-20DA871E0770}">
      <text>
        <r>
          <rPr>
            <sz val="11"/>
            <color indexed="81"/>
            <rFont val="Tahoma"/>
            <family val="2"/>
          </rPr>
          <t>Ange</t>
        </r>
        <r>
          <rPr>
            <b/>
            <sz val="11"/>
            <color indexed="81"/>
            <rFont val="Tahoma"/>
            <family val="2"/>
          </rPr>
          <t xml:space="preserve"> bilagsnummer</t>
        </r>
        <r>
          <rPr>
            <sz val="11"/>
            <color indexed="81"/>
            <rFont val="Tahoma"/>
            <family val="2"/>
          </rPr>
          <t>. Ska vara samma nummer som anges på de verifikat/underlag som laddas upp i Nyps</t>
        </r>
        <r>
          <rPr>
            <sz val="9"/>
            <color indexed="81"/>
            <rFont val="Tahoma"/>
            <family val="2"/>
          </rPr>
          <t xml:space="preserve">
</t>
        </r>
      </text>
    </comment>
    <comment ref="Q5" authorId="3" shapeId="0" xr:uid="{13D692D4-6A7D-4E3B-AB04-8F20C950A7EC}">
      <text>
        <r>
          <rPr>
            <sz val="11"/>
            <color indexed="81"/>
            <rFont val="Tahoma"/>
            <family val="2"/>
          </rPr>
          <t xml:space="preserve">Ange </t>
        </r>
        <r>
          <rPr>
            <b/>
            <sz val="11"/>
            <color indexed="81"/>
            <rFont val="Tahoma"/>
            <family val="2"/>
          </rPr>
          <t xml:space="preserve">verifikationsnummer
</t>
        </r>
        <r>
          <rPr>
            <sz val="11"/>
            <color indexed="81"/>
            <rFont val="Tahoma"/>
            <family val="2"/>
          </rPr>
          <t>från eget ekonomisystem</t>
        </r>
        <r>
          <rPr>
            <sz val="8"/>
            <color indexed="81"/>
            <rFont val="Tahoma"/>
            <family val="2"/>
          </rPr>
          <t xml:space="preserve">
</t>
        </r>
      </text>
    </comment>
    <comment ref="R5" authorId="3" shapeId="0" xr:uid="{00000000-0006-0000-0500-000006000000}">
      <text>
        <r>
          <rPr>
            <b/>
            <sz val="11"/>
            <color indexed="81"/>
            <rFont val="Tahoma"/>
            <family val="2"/>
          </rPr>
          <t>Text</t>
        </r>
        <r>
          <rPr>
            <sz val="11"/>
            <color indexed="81"/>
            <rFont val="Tahoma"/>
            <family val="2"/>
          </rPr>
          <t xml:space="preserve"> som beskriver transaktionens art och syfte</t>
        </r>
        <r>
          <rPr>
            <sz val="8"/>
            <color indexed="81"/>
            <rFont val="Tahoma"/>
            <family val="2"/>
          </rPr>
          <t xml:space="preserve">
</t>
        </r>
      </text>
    </comment>
    <comment ref="S5" authorId="3" shapeId="0" xr:uid="{00000000-0006-0000-0500-000007000000}">
      <text>
        <r>
          <rPr>
            <b/>
            <sz val="11"/>
            <color indexed="81"/>
            <rFont val="Tahoma"/>
            <family val="2"/>
          </rPr>
          <t>Bokföringdatum</t>
        </r>
        <r>
          <rPr>
            <sz val="11"/>
            <color indexed="81"/>
            <rFont val="Tahoma"/>
            <family val="2"/>
          </rPr>
          <t xml:space="preserve"> enligt eget 
ekonomisystem</t>
        </r>
        <r>
          <rPr>
            <sz val="8"/>
            <color indexed="81"/>
            <rFont val="Tahoma"/>
            <family val="2"/>
          </rPr>
          <t xml:space="preserve">
</t>
        </r>
      </text>
    </comment>
    <comment ref="T5" authorId="3" shapeId="0" xr:uid="{00000000-0006-0000-0500-000008000000}">
      <text>
        <r>
          <rPr>
            <b/>
            <sz val="11"/>
            <color indexed="81"/>
            <rFont val="Tahoma"/>
            <family val="2"/>
          </rPr>
          <t>Betalningsdatum</t>
        </r>
        <r>
          <rPr>
            <sz val="11"/>
            <color indexed="81"/>
            <rFont val="Tahoma"/>
            <family val="2"/>
          </rPr>
          <t xml:space="preserve"> - styr vilken period som
transaktionens kopplas till</t>
        </r>
        <r>
          <rPr>
            <sz val="8"/>
            <color indexed="81"/>
            <rFont val="Tahoma"/>
            <family val="2"/>
          </rPr>
          <t xml:space="preserve">
</t>
        </r>
      </text>
    </comment>
    <comment ref="U5" authorId="3" shapeId="0" xr:uid="{00000000-0006-0000-0500-000009000000}">
      <text>
        <r>
          <rPr>
            <sz val="11"/>
            <color indexed="81"/>
            <rFont val="Tahoma"/>
            <family val="2"/>
          </rPr>
          <t xml:space="preserve">Fyll i </t>
        </r>
        <r>
          <rPr>
            <b/>
            <sz val="11"/>
            <color indexed="81"/>
            <rFont val="Tahoma"/>
            <family val="2"/>
          </rPr>
          <t>kontonummer</t>
        </r>
        <r>
          <rPr>
            <sz val="11"/>
            <color indexed="81"/>
            <rFont val="Tahoma"/>
            <family val="2"/>
          </rPr>
          <t xml:space="preserve"> från eget ekonomisystem</t>
        </r>
      </text>
    </comment>
    <comment ref="V5" authorId="3" shapeId="0" xr:uid="{00000000-0006-0000-0500-00000A000000}">
      <text>
        <r>
          <rPr>
            <sz val="11"/>
            <color indexed="81"/>
            <rFont val="Tahoma"/>
            <family val="2"/>
          </rPr>
          <t xml:space="preserve">Ange </t>
        </r>
        <r>
          <rPr>
            <b/>
            <sz val="11"/>
            <color indexed="81"/>
            <rFont val="Tahoma"/>
            <family val="2"/>
          </rPr>
          <t>kontonamn</t>
        </r>
        <r>
          <rPr>
            <sz val="11"/>
            <color indexed="81"/>
            <rFont val="Tahoma"/>
            <family val="2"/>
          </rPr>
          <t xml:space="preserve"> enligt eget ekonomisystem</t>
        </r>
        <r>
          <rPr>
            <sz val="8"/>
            <color indexed="81"/>
            <rFont val="Tahoma"/>
            <family val="2"/>
          </rPr>
          <t xml:space="preserve">
</t>
        </r>
      </text>
    </comment>
    <comment ref="W5" authorId="3" shapeId="0" xr:uid="{00000000-0006-0000-0500-00000B000000}">
      <text>
        <r>
          <rPr>
            <sz val="11"/>
            <color indexed="81"/>
            <rFont val="Tahoma"/>
            <family val="2"/>
          </rPr>
          <t xml:space="preserve">Ange namnet på </t>
        </r>
        <r>
          <rPr>
            <b/>
            <sz val="11"/>
            <color indexed="81"/>
            <rFont val="Tahoma"/>
            <family val="2"/>
          </rPr>
          <t xml:space="preserve">Leverantör </t>
        </r>
        <r>
          <rPr>
            <sz val="8"/>
            <color indexed="81"/>
            <rFont val="Tahoma"/>
            <family val="2"/>
          </rPr>
          <t xml:space="preserve">
</t>
        </r>
      </text>
    </comment>
    <comment ref="X5" authorId="3" shapeId="0" xr:uid="{00000000-0006-0000-0500-00000C000000}">
      <text>
        <r>
          <rPr>
            <b/>
            <sz val="11"/>
            <color indexed="81"/>
            <rFont val="Tahoma"/>
            <family val="2"/>
          </rPr>
          <t>Belopp (lokal valuta)</t>
        </r>
        <r>
          <rPr>
            <sz val="11"/>
            <color indexed="81"/>
            <rFont val="Tahoma"/>
            <family val="2"/>
          </rPr>
          <t xml:space="preserve"> enligt underliggande verifikat</t>
        </r>
        <r>
          <rPr>
            <sz val="8"/>
            <color indexed="81"/>
            <rFont val="Tahoma"/>
            <family val="2"/>
          </rPr>
          <t xml:space="preserve">
</t>
        </r>
      </text>
    </comment>
    <comment ref="Y5" authorId="3" shapeId="0" xr:uid="{00000000-0006-0000-0500-00000D000000}">
      <text>
        <r>
          <rPr>
            <b/>
            <sz val="11"/>
            <color indexed="81"/>
            <rFont val="Tahoma"/>
            <family val="2"/>
          </rPr>
          <t>Lokal valuta</t>
        </r>
        <r>
          <rPr>
            <sz val="11"/>
            <color indexed="81"/>
            <rFont val="Tahoma"/>
            <family val="2"/>
          </rPr>
          <t xml:space="preserve"> i stödmottagarens ekonomisystem</t>
        </r>
        <r>
          <rPr>
            <sz val="8"/>
            <color indexed="81"/>
            <rFont val="Tahoma"/>
            <family val="2"/>
          </rPr>
          <t xml:space="preserve">
</t>
        </r>
      </text>
    </comment>
    <comment ref="AA5" authorId="1" shapeId="0" xr:uid="{00000000-0006-0000-0500-00000E000000}">
      <text>
        <r>
          <rPr>
            <b/>
            <sz val="11"/>
            <color indexed="81"/>
            <rFont val="Tahoma"/>
            <family val="2"/>
          </rPr>
          <t>Belopp EUR</t>
        </r>
        <r>
          <rPr>
            <sz val="11"/>
            <color indexed="81"/>
            <rFont val="Tahoma"/>
            <family val="2"/>
          </rPr>
          <t xml:space="preserve">
Styrs av den växelkurs som anges i "SETUP"</t>
        </r>
      </text>
    </comment>
    <comment ref="AB5" authorId="1" shapeId="0" xr:uid="{00000000-0006-0000-0500-00000F000000}">
      <text>
        <r>
          <rPr>
            <b/>
            <sz val="11"/>
            <color indexed="81"/>
            <rFont val="Tahoma"/>
            <family val="2"/>
          </rPr>
          <t xml:space="preserve">Redovisningsperiod </t>
        </r>
        <r>
          <rPr>
            <sz val="11"/>
            <color indexed="81"/>
            <rFont val="Tahoma"/>
            <family val="2"/>
          </rPr>
          <t>ges automatiskt, och styrs av betalningsdatum</t>
        </r>
      </text>
    </comment>
    <comment ref="AC5" authorId="1" shapeId="0" xr:uid="{00000000-0006-0000-0500-000010000000}">
      <text>
        <r>
          <rPr>
            <b/>
            <sz val="11"/>
            <color indexed="81"/>
            <rFont val="Tahoma"/>
            <family val="2"/>
          </rPr>
          <t>Partners</t>
        </r>
        <r>
          <rPr>
            <sz val="11"/>
            <color indexed="81"/>
            <rFont val="Tahoma"/>
            <family val="2"/>
          </rPr>
          <t xml:space="preserve"> Endast de partners som är definierade i "SETUP" kan väljas</t>
        </r>
      </text>
    </comment>
    <comment ref="AD5" authorId="3" shapeId="0" xr:uid="{00000000-0006-0000-0500-000011000000}">
      <text>
        <r>
          <rPr>
            <b/>
            <sz val="11"/>
            <color indexed="81"/>
            <rFont val="Tahoma"/>
            <family val="2"/>
          </rPr>
          <t xml:space="preserve">Land </t>
        </r>
        <r>
          <rPr>
            <sz val="11"/>
            <color indexed="81"/>
            <rFont val="Tahoma"/>
            <family val="2"/>
          </rPr>
          <t xml:space="preserve">anges automatiskt och styrs av informationen i "SETUP"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cfg</author>
    <author>Niclas André</author>
    <author>exacto</author>
    <author>elemod</author>
  </authors>
  <commentList>
    <comment ref="L6" authorId="0" shapeId="0" xr:uid="{00000000-0006-0000-0600-000001000000}">
      <text>
        <r>
          <rPr>
            <b/>
            <sz val="8"/>
            <color indexed="81"/>
            <rFont val="Tahoma"/>
            <family val="2"/>
          </rPr>
          <t>Gula fält fylls i, övriga beräknas automatiskt eller fylls i av förvaltande organisation.</t>
        </r>
        <r>
          <rPr>
            <sz val="8"/>
            <color indexed="81"/>
            <rFont val="Tahoma"/>
            <family val="2"/>
          </rPr>
          <t xml:space="preserve">
</t>
        </r>
      </text>
    </comment>
    <comment ref="D17" authorId="1" shapeId="0" xr:uid="{00000000-0006-0000-0600-000002000000}">
      <text>
        <r>
          <rPr>
            <b/>
            <sz val="8"/>
            <color indexed="81"/>
            <rFont val="Tahoma"/>
            <family val="2"/>
          </rPr>
          <t>Beslut:</t>
        </r>
        <r>
          <rPr>
            <sz val="8"/>
            <color indexed="81"/>
            <rFont val="Tahoma"/>
            <family val="2"/>
          </rPr>
          <t xml:space="preserve">
IR-stöd enligt beslut.
</t>
        </r>
      </text>
    </comment>
    <comment ref="F17" authorId="1" shapeId="0" xr:uid="{00000000-0006-0000-0600-000003000000}">
      <text>
        <r>
          <rPr>
            <b/>
            <sz val="8"/>
            <color indexed="81"/>
            <rFont val="Tahoma"/>
            <family val="2"/>
          </rPr>
          <t>Tidigare utbetalt</t>
        </r>
        <r>
          <rPr>
            <sz val="8"/>
            <color indexed="81"/>
            <rFont val="Tahoma"/>
            <family val="2"/>
          </rPr>
          <t>,</t>
        </r>
        <r>
          <rPr>
            <b/>
            <sz val="8"/>
            <color indexed="81"/>
            <rFont val="Tahoma"/>
            <family val="2"/>
          </rPr>
          <t xml:space="preserve"> </t>
        </r>
        <r>
          <rPr>
            <sz val="8"/>
            <color indexed="81"/>
            <rFont val="Tahoma"/>
            <family val="2"/>
          </rPr>
          <t>ackumulerat,</t>
        </r>
        <r>
          <rPr>
            <b/>
            <sz val="8"/>
            <color indexed="81"/>
            <rFont val="Tahoma"/>
            <family val="2"/>
          </rPr>
          <t xml:space="preserve"> </t>
        </r>
        <r>
          <rPr>
            <sz val="8"/>
            <color indexed="81"/>
            <rFont val="Tahoma"/>
            <family val="2"/>
          </rPr>
          <t>IR-stöd enligt föregående ansökan om utbetalning.</t>
        </r>
        <r>
          <rPr>
            <b/>
            <sz val="8"/>
            <color indexed="81"/>
            <rFont val="Tahoma"/>
            <family val="2"/>
          </rPr>
          <t xml:space="preserve">
</t>
        </r>
        <r>
          <rPr>
            <sz val="8"/>
            <color indexed="81"/>
            <rFont val="Tahoma"/>
            <family val="2"/>
          </rPr>
          <t xml:space="preserve">
</t>
        </r>
      </text>
    </comment>
    <comment ref="A21" authorId="1" shapeId="0" xr:uid="{00000000-0006-0000-0600-000004000000}">
      <text>
        <r>
          <rPr>
            <b/>
            <sz val="8"/>
            <color indexed="81"/>
            <rFont val="Tahoma"/>
            <family val="2"/>
          </rPr>
          <t xml:space="preserve">Finansiär:
</t>
        </r>
        <r>
          <rPr>
            <sz val="8"/>
            <color indexed="81"/>
            <rFont val="Tahoma"/>
            <family val="2"/>
          </rPr>
          <t>Fyll i namnet på finansiärerena enligt beslut.</t>
        </r>
        <r>
          <rPr>
            <sz val="8"/>
            <color indexed="81"/>
            <rFont val="Tahoma"/>
            <family val="2"/>
          </rPr>
          <t xml:space="preserve">
</t>
        </r>
      </text>
    </comment>
    <comment ref="D21" authorId="1" shapeId="0" xr:uid="{00000000-0006-0000-0600-000005000000}">
      <text>
        <r>
          <rPr>
            <b/>
            <sz val="8"/>
            <color indexed="81"/>
            <rFont val="Tahoma"/>
            <family val="2"/>
          </rPr>
          <t>Belopp:</t>
        </r>
        <r>
          <rPr>
            <sz val="8"/>
            <color indexed="81"/>
            <rFont val="Tahoma"/>
            <family val="2"/>
          </rPr>
          <t xml:space="preserve">
Fyll i belopp per finansiär enligt beslut.
</t>
        </r>
      </text>
    </comment>
    <comment ref="F22" authorId="2" shapeId="0" xr:uid="{00000000-0006-0000-0600-000006000000}">
      <text>
        <r>
          <rPr>
            <sz val="11"/>
            <color indexed="81"/>
            <rFont val="Tahoma"/>
            <family val="2"/>
          </rPr>
          <t xml:space="preserve">Summa, som är redovisad som offentlig medfinansiering som återstår att specificera nedan. Hämtas från TRANSAKTIONER.
</t>
        </r>
      </text>
    </comment>
    <comment ref="H22" authorId="2" shapeId="0" xr:uid="{00000000-0006-0000-0600-000007000000}">
      <text>
        <r>
          <rPr>
            <sz val="11"/>
            <color indexed="81"/>
            <rFont val="Tahoma"/>
            <family val="2"/>
          </rPr>
          <t>Summa, som är redovisad som offentlig medfinansiering som återstår att specificera nedan. Hämtas från TRANSAKTIONER.</t>
        </r>
      </text>
    </comment>
    <comment ref="C79" authorId="3" shapeId="0" xr:uid="{00000000-0006-0000-0600-000008000000}">
      <text>
        <r>
          <rPr>
            <sz val="8"/>
            <color indexed="81"/>
            <rFont val="Tahoma"/>
            <family val="2"/>
          </rPr>
          <t xml:space="preserve">Kan endast bestå av kontant finansiering
</t>
        </r>
      </text>
    </comment>
    <comment ref="F81" authorId="2" shapeId="0" xr:uid="{00000000-0006-0000-0600-000009000000}">
      <text>
        <r>
          <rPr>
            <sz val="11"/>
            <color indexed="81"/>
            <rFont val="Tahoma"/>
            <family val="2"/>
          </rPr>
          <t>Summa, som är redovisad som privat medfinansiering som återstår att specificera nedan. Hämtas från TRANSAKTIONER.</t>
        </r>
      </text>
    </comment>
    <comment ref="H81" authorId="2" shapeId="0" xr:uid="{00000000-0006-0000-0600-00000A000000}">
      <text>
        <r>
          <rPr>
            <sz val="11"/>
            <color indexed="81"/>
            <rFont val="Tahoma"/>
            <family val="2"/>
          </rPr>
          <t>Summa, som är redovisad som offentlig kontant medfinansiering som återstår att specificera nedan. Hämtas från TRANSAKTIONER.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exacto A/S</author>
    <author>Niclas André</author>
  </authors>
  <commentList>
    <comment ref="F3" authorId="0" shapeId="0" xr:uid="{00000000-0006-0000-0700-000001000000}">
      <text>
        <r>
          <rPr>
            <sz val="11"/>
            <color indexed="81"/>
            <rFont val="Tahoma"/>
            <family val="2"/>
          </rPr>
          <t xml:space="preserve">Enligt startdatum för innevarande rapporteringsperiod, såsom definierat i SETUP.
</t>
        </r>
      </text>
    </comment>
    <comment ref="H3" authorId="0" shapeId="0" xr:uid="{00000000-0006-0000-0700-000002000000}">
      <text>
        <r>
          <rPr>
            <sz val="11"/>
            <color indexed="81"/>
            <rFont val="Tahoma"/>
            <family val="2"/>
          </rPr>
          <t>Enligt slutdatum för innevarande rapporteringsperiod, såsom definierat i SETUP.</t>
        </r>
      </text>
    </comment>
    <comment ref="B4" authorId="0" shapeId="0" xr:uid="{00000000-0006-0000-0700-000003000000}">
      <text>
        <r>
          <rPr>
            <b/>
            <sz val="11"/>
            <color indexed="81"/>
            <rFont val="Tahoma"/>
            <family val="2"/>
          </rPr>
          <t>exacto A/S:</t>
        </r>
        <r>
          <rPr>
            <sz val="11"/>
            <color indexed="81"/>
            <rFont val="Tahoma"/>
            <family val="2"/>
          </rPr>
          <t xml:space="preserve">
The key below will be used for VLOOKUP of account name from SETUP section.</t>
        </r>
      </text>
    </comment>
    <comment ref="E4" authorId="1" shapeId="0" xr:uid="{00000000-0006-0000-0700-000004000000}">
      <text>
        <r>
          <rPr>
            <sz val="8"/>
            <color indexed="81"/>
            <rFont val="Tahoma"/>
            <family val="2"/>
          </rPr>
          <t xml:space="preserve">Budgettal från SETUP. Observera att budgettalen inte är uppdelad på redovisningsperioder, utan avser total budget för hela projektet.
</t>
        </r>
      </text>
    </comment>
    <comment ref="F4" authorId="1" shapeId="0" xr:uid="{00000000-0006-0000-0700-000005000000}">
      <text>
        <r>
          <rPr>
            <sz val="8"/>
            <color indexed="81"/>
            <rFont val="Tahoma"/>
            <family val="2"/>
          </rPr>
          <t xml:space="preserve">Godkända kostnader från tidigare redovisningsperioder, hämtas från TRANSAKTIONER.
</t>
        </r>
        <r>
          <rPr>
            <sz val="8"/>
            <color indexed="81"/>
            <rFont val="Tahoma"/>
            <family val="2"/>
          </rPr>
          <t xml:space="preserve">
</t>
        </r>
      </text>
    </comment>
    <comment ref="G4" authorId="1" shapeId="0" xr:uid="{00000000-0006-0000-0700-000006000000}">
      <text>
        <r>
          <rPr>
            <sz val="8"/>
            <color indexed="81"/>
            <rFont val="Tahoma"/>
            <family val="2"/>
          </rPr>
          <t xml:space="preserve">Summan av transaktioner för innevarande period.
</t>
        </r>
      </text>
    </comment>
    <comment ref="H4" authorId="1" shapeId="0" xr:uid="{00000000-0006-0000-0700-000007000000}">
      <text>
        <r>
          <rPr>
            <sz val="8"/>
            <color indexed="81"/>
            <rFont val="Tahoma"/>
            <family val="2"/>
          </rPr>
          <t xml:space="preserve">Ackumulerade kostnader utgör summan av godkända kostnader från tidigare redovisningsperioder och kostnader från innnevarande redovisningsperiod.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exacto A/S</author>
    <author>Niclas André</author>
  </authors>
  <commentList>
    <comment ref="F3" authorId="0" shapeId="0" xr:uid="{00000000-0006-0000-0800-000001000000}">
      <text>
        <r>
          <rPr>
            <sz val="11"/>
            <color indexed="81"/>
            <rFont val="Tahoma"/>
            <family val="2"/>
          </rPr>
          <t xml:space="preserve">Enligt startdatum för innevarande rapporteringsperiod, såsom definierat i SETUP.
</t>
        </r>
      </text>
    </comment>
    <comment ref="H3" authorId="0" shapeId="0" xr:uid="{00000000-0006-0000-0800-000002000000}">
      <text>
        <r>
          <rPr>
            <sz val="11"/>
            <color indexed="81"/>
            <rFont val="Tahoma"/>
            <family val="2"/>
          </rPr>
          <t>Enligt slutdatum för innevarande rapporteringsperiod, såsom definierat i SETUP.</t>
        </r>
      </text>
    </comment>
    <comment ref="B4" authorId="0" shapeId="0" xr:uid="{00000000-0006-0000-0800-000003000000}">
      <text>
        <r>
          <rPr>
            <b/>
            <sz val="11"/>
            <color indexed="81"/>
            <rFont val="Tahoma"/>
            <family val="2"/>
          </rPr>
          <t>exacto A/S:</t>
        </r>
        <r>
          <rPr>
            <sz val="11"/>
            <color indexed="81"/>
            <rFont val="Tahoma"/>
            <family val="2"/>
          </rPr>
          <t xml:space="preserve">
The key below will be used for VLOOKUP of account name from SETUP section.</t>
        </r>
      </text>
    </comment>
    <comment ref="E4" authorId="1" shapeId="0" xr:uid="{00000000-0006-0000-0800-000004000000}">
      <text>
        <r>
          <rPr>
            <sz val="8"/>
            <color indexed="81"/>
            <rFont val="Tahoma"/>
            <family val="2"/>
          </rPr>
          <t xml:space="preserve">Budgettal från SETUP. Observera att budgettalen inte är uppdelad på redovisningsperioder, utan avser total budget för hela projektet.
</t>
        </r>
      </text>
    </comment>
    <comment ref="F4" authorId="1" shapeId="0" xr:uid="{00000000-0006-0000-0800-000005000000}">
      <text>
        <r>
          <rPr>
            <sz val="8"/>
            <color indexed="81"/>
            <rFont val="Tahoma"/>
            <family val="2"/>
          </rPr>
          <t xml:space="preserve">Godkända kostnader från tidigare redovisningsperioder, hämtas från TRANSAKTIONER.
</t>
        </r>
        <r>
          <rPr>
            <sz val="8"/>
            <color indexed="81"/>
            <rFont val="Tahoma"/>
            <family val="2"/>
          </rPr>
          <t xml:space="preserve">
</t>
        </r>
      </text>
    </comment>
    <comment ref="G4" authorId="1" shapeId="0" xr:uid="{00000000-0006-0000-0800-000006000000}">
      <text>
        <r>
          <rPr>
            <sz val="8"/>
            <color indexed="81"/>
            <rFont val="Tahoma"/>
            <family val="2"/>
          </rPr>
          <t xml:space="preserve">Summan av transaktioner för innevarande period.
</t>
        </r>
      </text>
    </comment>
    <comment ref="H4" authorId="1" shapeId="0" xr:uid="{00000000-0006-0000-0800-000007000000}">
      <text>
        <r>
          <rPr>
            <sz val="8"/>
            <color indexed="81"/>
            <rFont val="Tahoma"/>
            <family val="2"/>
          </rPr>
          <t xml:space="preserve">Ackumulerade kostnader utgör summan av godkända kostnader från tidigare redovisningsperioder och kostnader från innnevarande redovisningsperiod.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cfg</author>
    <author>Niclas André</author>
    <author>exacto</author>
    <author>elemod</author>
  </authors>
  <commentList>
    <comment ref="L6" authorId="0" shapeId="0" xr:uid="{00000000-0006-0000-0900-000001000000}">
      <text>
        <r>
          <rPr>
            <b/>
            <sz val="8"/>
            <color indexed="81"/>
            <rFont val="Tahoma"/>
            <family val="2"/>
          </rPr>
          <t>Gula fält fylls i, övriga beräknas automatiskt eller fylls i av förvaltande myndighet</t>
        </r>
        <r>
          <rPr>
            <sz val="8"/>
            <color indexed="81"/>
            <rFont val="Tahoma"/>
            <family val="2"/>
          </rPr>
          <t xml:space="preserve">.
</t>
        </r>
      </text>
    </comment>
    <comment ref="D17" authorId="1" shapeId="0" xr:uid="{00000000-0006-0000-0900-000002000000}">
      <text>
        <r>
          <rPr>
            <b/>
            <sz val="8"/>
            <color indexed="81"/>
            <rFont val="Tahoma"/>
            <family val="2"/>
          </rPr>
          <t>Beslut:</t>
        </r>
        <r>
          <rPr>
            <sz val="8"/>
            <color indexed="81"/>
            <rFont val="Tahoma"/>
            <family val="2"/>
          </rPr>
          <t xml:space="preserve">
EU-stöd enligt beslut.
</t>
        </r>
      </text>
    </comment>
    <comment ref="F17" authorId="1" shapeId="0" xr:uid="{00000000-0006-0000-0900-000003000000}">
      <text>
        <r>
          <rPr>
            <b/>
            <sz val="8"/>
            <color indexed="81"/>
            <rFont val="Tahoma"/>
            <family val="2"/>
          </rPr>
          <t>Tidigare utbetalt</t>
        </r>
        <r>
          <rPr>
            <sz val="8"/>
            <color indexed="81"/>
            <rFont val="Tahoma"/>
            <family val="2"/>
          </rPr>
          <t>,</t>
        </r>
        <r>
          <rPr>
            <b/>
            <sz val="8"/>
            <color indexed="81"/>
            <rFont val="Tahoma"/>
            <family val="2"/>
          </rPr>
          <t xml:space="preserve"> </t>
        </r>
        <r>
          <rPr>
            <sz val="8"/>
            <color indexed="81"/>
            <rFont val="Tahoma"/>
            <family val="2"/>
          </rPr>
          <t>ackumulerat,</t>
        </r>
        <r>
          <rPr>
            <b/>
            <sz val="8"/>
            <color indexed="81"/>
            <rFont val="Tahoma"/>
            <family val="2"/>
          </rPr>
          <t xml:space="preserve"> </t>
        </r>
        <r>
          <rPr>
            <sz val="8"/>
            <color indexed="81"/>
            <rFont val="Tahoma"/>
            <family val="2"/>
          </rPr>
          <t>EU-stöd enligt föregående ansökan om utbetalning.</t>
        </r>
        <r>
          <rPr>
            <b/>
            <sz val="8"/>
            <color indexed="81"/>
            <rFont val="Tahoma"/>
            <family val="2"/>
          </rPr>
          <t xml:space="preserve">
</t>
        </r>
        <r>
          <rPr>
            <sz val="8"/>
            <color indexed="81"/>
            <rFont val="Tahoma"/>
            <family val="2"/>
          </rPr>
          <t xml:space="preserve">
</t>
        </r>
      </text>
    </comment>
    <comment ref="A21" authorId="1" shapeId="0" xr:uid="{00000000-0006-0000-0900-000004000000}">
      <text>
        <r>
          <rPr>
            <b/>
            <sz val="8"/>
            <color indexed="81"/>
            <rFont val="Tahoma"/>
            <family val="2"/>
          </rPr>
          <t xml:space="preserve">Finansiär:
</t>
        </r>
        <r>
          <rPr>
            <sz val="8"/>
            <color indexed="81"/>
            <rFont val="Tahoma"/>
            <family val="2"/>
          </rPr>
          <t>Fyll i namnet på finansiärerena enligt beslut.</t>
        </r>
        <r>
          <rPr>
            <sz val="8"/>
            <color indexed="81"/>
            <rFont val="Tahoma"/>
            <family val="2"/>
          </rPr>
          <t xml:space="preserve">
</t>
        </r>
      </text>
    </comment>
    <comment ref="D21" authorId="1" shapeId="0" xr:uid="{00000000-0006-0000-0900-000005000000}">
      <text>
        <r>
          <rPr>
            <b/>
            <sz val="8"/>
            <color indexed="81"/>
            <rFont val="Tahoma"/>
            <family val="2"/>
          </rPr>
          <t>Belopp:</t>
        </r>
        <r>
          <rPr>
            <sz val="8"/>
            <color indexed="81"/>
            <rFont val="Tahoma"/>
            <family val="2"/>
          </rPr>
          <t xml:space="preserve">
Fyll i belopp per finansiär enligt beslut.
</t>
        </r>
      </text>
    </comment>
    <comment ref="F22" authorId="2" shapeId="0" xr:uid="{00000000-0006-0000-0900-000006000000}">
      <text>
        <r>
          <rPr>
            <sz val="11"/>
            <color indexed="81"/>
            <rFont val="Tahoma"/>
            <family val="2"/>
          </rPr>
          <t xml:space="preserve">Summa, som är redovisad som offentlig medfinansiering som återstår att specificera nedan. Hämtas från TRANSAKTIONER.
</t>
        </r>
      </text>
    </comment>
    <comment ref="H22" authorId="2" shapeId="0" xr:uid="{00000000-0006-0000-0900-000007000000}">
      <text>
        <r>
          <rPr>
            <sz val="11"/>
            <color indexed="81"/>
            <rFont val="Tahoma"/>
            <family val="2"/>
          </rPr>
          <t>Summa, som är redovisad som offentlig medfinansiering som återstår att specificera nedan. Hämtas från TRANSAKTIONER.</t>
        </r>
      </text>
    </comment>
    <comment ref="C79" authorId="3" shapeId="0" xr:uid="{00000000-0006-0000-0900-000008000000}">
      <text>
        <r>
          <rPr>
            <b/>
            <sz val="8"/>
            <color indexed="81"/>
            <rFont val="Tahoma"/>
            <family val="2"/>
          </rPr>
          <t>Privat medfinansiering:</t>
        </r>
        <r>
          <rPr>
            <sz val="8"/>
            <color indexed="81"/>
            <rFont val="Tahoma"/>
            <family val="2"/>
          </rPr>
          <t xml:space="preserve">
Kan endast bestå av kontant finansiering
</t>
        </r>
      </text>
    </comment>
    <comment ref="F81" authorId="2" shapeId="0" xr:uid="{00000000-0006-0000-0900-000009000000}">
      <text>
        <r>
          <rPr>
            <sz val="11"/>
            <color indexed="81"/>
            <rFont val="Tahoma"/>
            <family val="2"/>
          </rPr>
          <t>Summa, som är redovisad som privat medfinansiering som återstår att specificera nedan. Hämtas från TRANSAKTIONER.</t>
        </r>
      </text>
    </comment>
    <comment ref="H81" authorId="2" shapeId="0" xr:uid="{00000000-0006-0000-0900-00000A000000}">
      <text>
        <r>
          <rPr>
            <sz val="11"/>
            <color indexed="81"/>
            <rFont val="Tahoma"/>
            <family val="2"/>
          </rPr>
          <t>Summa, som är redovisad som offentlig kontant medfinansiering som återstår att specificera nedan. Hämtas från TRANSAKTIONER.</t>
        </r>
      </text>
    </comment>
  </commentList>
</comments>
</file>

<file path=xl/sharedStrings.xml><?xml version="1.0" encoding="utf-8"?>
<sst xmlns="http://schemas.openxmlformats.org/spreadsheetml/2006/main" count="651" uniqueCount="232">
  <si>
    <t xml:space="preserve">Enligt beslut      </t>
  </si>
  <si>
    <t>Ackumulerade kostnader</t>
  </si>
  <si>
    <t>fr o m:</t>
  </si>
  <si>
    <t>Summa offentlig medfinansiering</t>
  </si>
  <si>
    <t>SUMMA FAKTISKA KOSTNADER</t>
  </si>
  <si>
    <t>Projektnamn</t>
  </si>
  <si>
    <t>tom:</t>
  </si>
  <si>
    <t>Offentlig medfinansiering</t>
  </si>
  <si>
    <t>Finansiär/ namn</t>
  </si>
  <si>
    <t>Beslut</t>
  </si>
  <si>
    <t>Tidigare utbetalt</t>
  </si>
  <si>
    <t>Utbet. för perioden</t>
  </si>
  <si>
    <t>Datum senaste utbet</t>
  </si>
  <si>
    <t>Totalt utbetalt</t>
  </si>
  <si>
    <t>Summa</t>
  </si>
  <si>
    <t>Privat medfinansiering</t>
  </si>
  <si>
    <t>Datum senaste utbet.</t>
  </si>
  <si>
    <t>Summa privat medfinansiering</t>
  </si>
  <si>
    <t>Sammanställning över finansiering t o m perioden</t>
  </si>
  <si>
    <t>EU-medel</t>
  </si>
  <si>
    <t>Utbet för perioden</t>
  </si>
  <si>
    <r>
      <t xml:space="preserve">Kostnadsslag   </t>
    </r>
    <r>
      <rPr>
        <i/>
        <sz val="11"/>
        <rFont val="Arial"/>
        <family val="2"/>
      </rPr>
      <t xml:space="preserve">                                 </t>
    </r>
  </si>
  <si>
    <t>Organisations-/CVR/SE-nummer</t>
  </si>
  <si>
    <t>Sökande</t>
  </si>
  <si>
    <t>Blankett Ansökan om utbetalning av EU-medel (Interreg IV A Öresund-Kattegatt-Skagerrak), ver 1.0 2008-01-17, NUTEK</t>
  </si>
  <si>
    <t>Land</t>
  </si>
  <si>
    <t>Tidigare godkända kostnader</t>
  </si>
  <si>
    <t>Periodens kostnader</t>
  </si>
  <si>
    <t>Finansieringssammanställning EU</t>
  </si>
  <si>
    <t>Finansiär</t>
  </si>
  <si>
    <t>Blankett Ansökan om utbetalning av IR-medel (Interreg IV A Öresund-Kattegatt-Skagerrak), ver 1.0 2008-01-17, NUTEK</t>
  </si>
  <si>
    <t>Finansieringssammanställning Norge</t>
  </si>
  <si>
    <t>IR-medel</t>
  </si>
  <si>
    <t>SUMMA DIREKTFINANSIERING</t>
  </si>
  <si>
    <t>TOTALA KOSTNADER</t>
  </si>
  <si>
    <t>EU</t>
  </si>
  <si>
    <t>NORGE</t>
  </si>
  <si>
    <t>BUDGET</t>
  </si>
  <si>
    <t>UTFALL</t>
  </si>
  <si>
    <t>DIFFERENS</t>
  </si>
  <si>
    <t>PROJEKT</t>
  </si>
  <si>
    <t>%</t>
  </si>
  <si>
    <t>Ackumulerade kostnader per</t>
  </si>
  <si>
    <t>för projekt</t>
  </si>
  <si>
    <t>Belopp enl. beslut €</t>
  </si>
  <si>
    <t>Tidigare utbetalt €</t>
  </si>
  <si>
    <t>Totalt utbetalt €</t>
  </si>
  <si>
    <t>Utbet. för perioden €</t>
  </si>
  <si>
    <t>BUDGETPOSTER</t>
  </si>
  <si>
    <t>Belopp enl. beslut NOK</t>
  </si>
  <si>
    <t>Tidigare utbetalt NOK</t>
  </si>
  <si>
    <t>Utbet. för perioden NOK</t>
  </si>
  <si>
    <t>Totalt utbetalt NOK</t>
  </si>
  <si>
    <t>Beslut €</t>
  </si>
  <si>
    <t>Utbet för perioden €</t>
  </si>
  <si>
    <t>Valuta</t>
  </si>
  <si>
    <t>Konto</t>
  </si>
  <si>
    <t>Partner</t>
  </si>
  <si>
    <t>Kontoplan</t>
  </si>
  <si>
    <t>SETUP</t>
  </si>
  <si>
    <t>#</t>
  </si>
  <si>
    <t>Start</t>
  </si>
  <si>
    <t>Slut</t>
  </si>
  <si>
    <t>DKK/EUR</t>
  </si>
  <si>
    <t>NOK/EUR</t>
  </si>
  <si>
    <t>SEK/EUR</t>
  </si>
  <si>
    <t>Kontotekst</t>
  </si>
  <si>
    <t>Partnerliste</t>
  </si>
  <si>
    <t>Navn</t>
  </si>
  <si>
    <t>10. Egen personal</t>
  </si>
  <si>
    <t>11. Intern administration</t>
  </si>
  <si>
    <t>12. Interna lokalkostnader</t>
  </si>
  <si>
    <t>Exchange Rates</t>
  </si>
  <si>
    <t>SEK</t>
  </si>
  <si>
    <t>Periode</t>
  </si>
  <si>
    <t>NOK</t>
  </si>
  <si>
    <t>DKK</t>
  </si>
  <si>
    <t>Lande &amp; Valuta</t>
  </si>
  <si>
    <t>Sverige</t>
  </si>
  <si>
    <t>Norge</t>
  </si>
  <si>
    <t>Danmark</t>
  </si>
  <si>
    <t>Start date</t>
  </si>
  <si>
    <t>End date</t>
  </si>
  <si>
    <t>INCLUDE</t>
  </si>
  <si>
    <t>Gruppe</t>
  </si>
  <si>
    <t>All periods</t>
  </si>
  <si>
    <t>Current period</t>
  </si>
  <si>
    <t>READ</t>
  </si>
  <si>
    <t>NO</t>
  </si>
  <si>
    <t>Total</t>
  </si>
  <si>
    <t>SUMIF CRITERIA TIL ANSØKAN</t>
  </si>
  <si>
    <t>SUMIF - AFSTEMNING EGET ØKOSYS.</t>
  </si>
  <si>
    <t>REALISERET</t>
  </si>
  <si>
    <t>DIFF.</t>
  </si>
  <si>
    <t>PERIODEN</t>
  </si>
  <si>
    <t>PARTNER:</t>
  </si>
  <si>
    <t>ALLE PARTNERE</t>
  </si>
  <si>
    <t>SUMIF - HLP1</t>
  </si>
  <si>
    <t>SUMIF - BUDGETSAMM. - PERIODEN</t>
  </si>
  <si>
    <t>SUMIF - BUDGETSAMM. - AKK.</t>
  </si>
  <si>
    <t>SUMIF - PARTNER - PERIODEN</t>
  </si>
  <si>
    <t>AKKUMUL.</t>
  </si>
  <si>
    <t>SUMIF - PARTNER - AKK.</t>
  </si>
  <si>
    <t>PERIODE</t>
  </si>
  <si>
    <t>LAND(E)</t>
  </si>
  <si>
    <t>Perioder &amp; Valuta</t>
  </si>
  <si>
    <t>Rapport periode:</t>
  </si>
  <si>
    <t>Budget for hele projektet (EUR)</t>
  </si>
  <si>
    <t>Aktuel rapportperiode</t>
  </si>
  <si>
    <t>Blank = Alle lande</t>
  </si>
  <si>
    <t>NOK/EUR Budget rate:</t>
  </si>
  <si>
    <t>13. Offentlig kontant medfinans.</t>
  </si>
  <si>
    <t>14. Privat kontant medfinans.</t>
  </si>
  <si>
    <t>SUMIF - FINANSIERING - PERIODEN - PARTNER</t>
  </si>
  <si>
    <t>TRANSAKTIONER (OBS: MAKS. 3.000 LINIER)</t>
  </si>
  <si>
    <t xml:space="preserve"> = Indtastning</t>
  </si>
  <si>
    <t>InterregKonto</t>
  </si>
  <si>
    <t>sdfaf</t>
  </si>
  <si>
    <t>7.11 TOTALA KOSTNADER</t>
  </si>
  <si>
    <t>OBS</t>
  </si>
  <si>
    <t>KUN FOR NORGE:</t>
  </si>
  <si>
    <t>från och med</t>
  </si>
  <si>
    <t>till och med</t>
  </si>
  <si>
    <t>SUMIF - CHECK 7.12</t>
  </si>
  <si>
    <t>EU CURR</t>
  </si>
  <si>
    <t>NO CURR</t>
  </si>
  <si>
    <t>EU AKK</t>
  </si>
  <si>
    <t>NO AKK</t>
  </si>
  <si>
    <t>DK/SE AKK</t>
  </si>
  <si>
    <t>DK/SE CURR</t>
  </si>
  <si>
    <t>OBS: Kan ikke være blank</t>
  </si>
  <si>
    <t>SOURCE: NO_ANSÖKAN OG EU_ANSÖKAN</t>
  </si>
  <si>
    <t>Roll</t>
  </si>
  <si>
    <t>Prosjekteier</t>
  </si>
  <si>
    <t>Samme preiode som ovenfor</t>
  </si>
  <si>
    <t>Projektpartnere</t>
  </si>
  <si>
    <t>Lead partner</t>
  </si>
  <si>
    <t>Övrig partner</t>
  </si>
  <si>
    <t>Sub partner</t>
  </si>
  <si>
    <t>Samme land som ovenfor</t>
  </si>
  <si>
    <t>Ver No</t>
  </si>
  <si>
    <t>Verifikattext</t>
  </si>
  <si>
    <t>Bokförd</t>
  </si>
  <si>
    <t>Kontonamn</t>
  </si>
  <si>
    <t>Leverantör</t>
  </si>
  <si>
    <t>Belopp (EUR)</t>
  </si>
  <si>
    <t>PROJEKTKOSTNADER (EUR)</t>
  </si>
  <si>
    <t>KOSTNADER PER PARTNER (EUR)</t>
  </si>
  <si>
    <t>KOSTNADSAMMANSTÄLLNING (EUR)</t>
  </si>
  <si>
    <t>Redovisning av projektets upparbetade kostnader (Norge)</t>
  </si>
  <si>
    <t>Redovisning av projektets upparbetade kostnader (EU)</t>
  </si>
  <si>
    <t>DESSA KOLUMNER MOTSVARAR DET SOM SKA LADDAS UPP I "MIN ANSÖKAN"</t>
  </si>
  <si>
    <t>Extern medfinansiering</t>
  </si>
  <si>
    <t>EXTERN MEDFINANSIERING (OBS: MAKS. 200 LINIER)</t>
  </si>
  <si>
    <t>FYLLA I EXCELFILEN</t>
  </si>
  <si>
    <t>För att fylla i excelfilen och få fram en sammanställning över projektets kostnader ska man:</t>
  </si>
  <si>
    <t>EXPORT FRÅN EGET EKONOMISYSTEM</t>
  </si>
  <si>
    <t>Observera att format för datum ska vara ÅÅÅÅ-MM-DD.</t>
  </si>
  <si>
    <t>1.</t>
  </si>
  <si>
    <t>Fylla i grundläggande projektdata i arket/fanebladet SETUP. Följande data ska registreras:</t>
  </si>
  <si>
    <t>-</t>
  </si>
  <si>
    <t>Lista med projektpartners.</t>
  </si>
  <si>
    <t>2.</t>
  </si>
  <si>
    <t>Kör en transaktionslista från projektpartners eget ekonomisystem för periodens räkenskaper, exportera listan till excel, kopiera transaktionerna (se anvisningar nedan)</t>
  </si>
  <si>
    <t>samt klistra in i arket/fanebladet TRANSAKTIONER. Lägg märke till att extern medfinansieing registreras i ett eget ark/faneblad, se punkt 5.</t>
  </si>
  <si>
    <t>Alla vita fält ska fyllas i. Varje rad i transaktionslistan måste vara komplett ifylld, annars fungerar inte beräkningarna.</t>
  </si>
  <si>
    <t>Bilagsnummer ska fyllas i för samtliga transaktioner. Dessa ska stämma överens med bilagsnummer på inskickade underlag.</t>
  </si>
  <si>
    <t>Alla stödberättigande transaktioner registreras som hör till projektet (utgifter och intäkter).</t>
  </si>
  <si>
    <t xml:space="preserve">Transaktionerna ska registreras med stödmottagarens lokala valuta. </t>
  </si>
  <si>
    <t xml:space="preserve">-
</t>
  </si>
  <si>
    <t>Samtliga kostnader som tas upp i redovisningsperioden vara betalda senast när ansökan om utbetalning skickas in av Lead Partner.</t>
  </si>
  <si>
    <t>3.</t>
  </si>
  <si>
    <t>Välj rapporteringsperiod i arket/fanebladet REGNSKAB (i cell L4).</t>
  </si>
  <si>
    <t xml:space="preserve">Genom att välja redovisningsperiod och land i REGNSKAB får man en automatisk sammanställning av projektets kostnader per land och partner.
</t>
  </si>
  <si>
    <t>4.</t>
  </si>
  <si>
    <t>5.</t>
  </si>
  <si>
    <t>Kostnader visas i arket/fanebladet REGNSKAB.</t>
  </si>
  <si>
    <t>Extern medfinansiering.</t>
  </si>
  <si>
    <t>För att få en sammanställning av den externa medfinansieringen finns ett egen ark/faneblad där den kan redovisas. Arket/fanebladet är uppbyggt, och ska fyllas i, på</t>
  </si>
  <si>
    <t>Kör en transaktionslista i ekonomisystemet som inkluderar transaktioner med betaldatum inom redovisningsperioden.</t>
  </si>
  <si>
    <t>Exportera transaktionslistan till excel.</t>
  </si>
  <si>
    <r>
      <t>3.</t>
    </r>
    <r>
      <rPr>
        <sz val="8"/>
        <rFont val="Arial"/>
        <family val="2"/>
      </rPr>
      <t/>
    </r>
  </si>
  <si>
    <t>Klistra in transaktionerna - periodens stödberättigande kostnader och intäkter - i arket/fanebladet TRANSAKTIONER.</t>
  </si>
  <si>
    <t>Filen "Sammanställning Projektkostnader" är ett verktyg för att följa projektets kostnader som ska användas i samband med nationell granskning och utbetalning av</t>
  </si>
  <si>
    <t>transaktioner och grundläggande projektdata i arken/fanebladene SETUP och TRANSAKTIONER, i alla vita celler, erhålls sammanställningar över projektets samlade</t>
  </si>
  <si>
    <t>kostnader i arket/fanebladet REGNSKAB.</t>
  </si>
  <si>
    <t>I de ark/faneblad där data ska fyllas i av projektpartner finns instruktioner (kommentarer) som hjälpmedel. Celler med kommentarer har markörtrianglar i det övre högra</t>
  </si>
  <si>
    <t>hörnet. Vila mus-pekaren över en cell som har en sådan markör så visas kommentaren.</t>
  </si>
  <si>
    <t>Utbetalningsansökan görs elektroniskt i "Min ansökan". För att ladda upp transaktioner i "Min ansökan" krävs en speciell excelfil (i formatet .csv). Instruktion för hur en</t>
  </si>
  <si>
    <t xml:space="preserve">medfinansieringen summeras inte i arket/fanebladet REGNSKAB utan det är endast en sammanställning över kostnaderna. </t>
  </si>
  <si>
    <t>Överföringen från eget ekonomisystem bör göras genom att skapa en transaktionslista i ekonomisystemet för periodens räkenskaper som inkluderar transaktioner med</t>
  </si>
  <si>
    <t>betaldatum inom redovisningsperioden. Detta är det snabbaste och säkraste sättet att få in korrekt data i blanketten.</t>
  </si>
  <si>
    <r>
      <rPr>
        <b/>
        <sz val="9"/>
        <color indexed="10"/>
        <rFont val="Arial"/>
        <family val="2"/>
      </rPr>
      <t>Efter att kostnader har registrerats i fliken TRANSAKTIONER, kan inte listan över projektpartner ändras. Det beror på att ingen automatisk överföring</t>
    </r>
    <r>
      <rPr>
        <sz val="9"/>
        <rFont val="Arial"/>
        <family val="2"/>
      </rPr>
      <t xml:space="preserve">
</t>
    </r>
  </si>
  <si>
    <r>
      <t xml:space="preserve">av ändringarna sker mellan flikarna, vilket leder till att data i listan under TRANSAKTIONER blir felaktig. </t>
    </r>
    <r>
      <rPr>
        <b/>
        <sz val="9"/>
        <rFont val="Arial"/>
        <family val="2"/>
      </rPr>
      <t>Budgetens kostnader  som registreras i</t>
    </r>
  </si>
  <si>
    <t xml:space="preserve">SETUP ska vara identisk med beslutbrevet.
</t>
  </si>
  <si>
    <r>
      <t xml:space="preserve">denna inte ska laddas upp i "Min ansökan", </t>
    </r>
    <r>
      <rPr>
        <sz val="9"/>
        <rFont val="Arial"/>
        <family val="2"/>
      </rPr>
      <t>utan ska registreras manuellt under finansiering när ansökan om utbetalning läggs in i "Min ansökan". Den externa</t>
    </r>
  </si>
  <si>
    <r>
      <t xml:space="preserve">samma sätt som transaktionslistan. Alla partner som mottager extern medfinansiering ska registrera denna listan för extern medfinansiering. </t>
    </r>
    <r>
      <rPr>
        <b/>
        <sz val="9"/>
        <rFont val="Arial"/>
        <family val="2"/>
      </rPr>
      <t>Lägg märke till att</t>
    </r>
  </si>
  <si>
    <t>utbetalningsansökan skickas in i "Min ansökan" ska användas. Den kurs som skall användas vid kostnadsredovisning av EU-partners är den som  Kommissionen</t>
  </si>
  <si>
    <t xml:space="preserve">ansökan för omräkning från NOK till EUR.
</t>
  </si>
  <si>
    <t xml:space="preserve">slås samman med projektets sista redovisningsperiod. Lead Partner har ansvar för att ange växlingskurs för varje period. Växelkursen för den månad när 
</t>
  </si>
  <si>
    <t>publicerar månadsvis på http://ec.europa.eu/budget/inforeuro/. Norsk Prosjekteier ska genom hela projektet använda samma växelkurs som i den ursprungliga</t>
  </si>
  <si>
    <t>sådan fil skapas finns på programmets hemsida. Filen "Sammanställning projektkostnader" är ett verktyg för projektet som gör överföringen av kostnader till "Min ansökan"</t>
  </si>
  <si>
    <t>Sortera transaktionslistan enligt nedanstående (se bild), transaktionslistan är upplagd i samma ordning som utbetalningsansökan i "Min ansökan".</t>
  </si>
  <si>
    <t>Ange start- och slutdatum för perioder enligt de redovisningsperioder som framgår av beslutsbrevet. Transaktionernas betalningsdatum valideras mot dessa start-</t>
  </si>
  <si>
    <t>Budgeterade kostnader i EUR för hela projektet, per partner.</t>
  </si>
  <si>
    <t>Perioder och valutakurser.</t>
  </si>
  <si>
    <t>registreras med minustecken (-). Istället får man slå ihop med annan transaktion på samma kostnadsslag och registrera nettobeloppet. I sådana fall ska differansen</t>
  </si>
  <si>
    <t>mot huvudbok förklaras i ett avstämningsunderlag.</t>
  </si>
  <si>
    <t xml:space="preserve">valuta (samt valutakod) som laddas upp i "Min ansökan". </t>
  </si>
  <si>
    <t>Bilaga No</t>
  </si>
  <si>
    <t>Betald</t>
  </si>
  <si>
    <t>Belopp</t>
  </si>
  <si>
    <t>Kostnadsslag</t>
  </si>
  <si>
    <t>Valutakod</t>
  </si>
  <si>
    <t>Personal</t>
  </si>
  <si>
    <t>Kontor och administration</t>
  </si>
  <si>
    <t>Extern sakkunskap och externa tjänster</t>
  </si>
  <si>
    <t>Resor och logi</t>
  </si>
  <si>
    <t>Utrustning</t>
  </si>
  <si>
    <t>Schablonkostnader</t>
  </si>
  <si>
    <t>Avgår intäkter (negativ kostnad)</t>
  </si>
  <si>
    <t>interregmedel. Projektets kostnader kan följas per partner och land i relation till budget, för enskilda redovisningsperioder och ackumulerat. Genom att registrera</t>
  </si>
  <si>
    <t>nedan för hur filen kan användas i kopplingen till "Min ansökan". Filen är obligatorisk och ska även laddas upp som en bilaga til utbetalningsansökan i "Min ansökan".</t>
  </si>
  <si>
    <t>och slutdatum. Observera att den en och en halv månad som står till förfogande för att sammanställa slutredovisningen inte ska utgöra en egen redovisningsperiod, utan</t>
  </si>
  <si>
    <t>Det är betaldatum (kolumn T i arket/fabebladet TRANSAKTIONER) som styr vilka transaktioner som hör till en redovisningsperiod.</t>
  </si>
  <si>
    <t>Kostnadsslag "Avgår intäkter" ska registreras med ett minustecken (-) framför det belopp som utgör intäkten. OBS att i "Min ansökan" får negativa belopp aldrig</t>
  </si>
  <si>
    <t xml:space="preserve">Lägg sedan till bilagsnummer, valutakod, kostnadsslag samt partner genom att välja från rullistan i respektive kolumn. </t>
  </si>
  <si>
    <t xml:space="preserve">Belopp </t>
  </si>
  <si>
    <t xml:space="preserve">Kopiera in information i kolumn Q till Z i arket/fanebladet transaktioner, bilagenummer läggs in manuellt i kolumn P. Beloppet i Euro (kolumn AA) beräknas automatiskt </t>
  </si>
  <si>
    <r>
      <t xml:space="preserve">när man har valt valutakod i kolumn Y och lagt in växelkurs för respektive period i arket/fanebladet SETUP. </t>
    </r>
    <r>
      <rPr>
        <sz val="9"/>
        <color indexed="10"/>
        <rFont val="Arial"/>
        <family val="2"/>
      </rPr>
      <t xml:space="preserve">Belopp i EUR används endast för avstämning, då det är belopp i lokal </t>
    </r>
    <r>
      <rPr>
        <sz val="9"/>
        <rFont val="Arial"/>
        <family val="2"/>
      </rPr>
      <t xml:space="preserve">
</t>
    </r>
  </si>
  <si>
    <t>Vägledning Sammanställning projektkostnader version 1.4, 2018-04-05</t>
  </si>
  <si>
    <t>enklare och kan även användas för avstämning och uppföljning av projektets kostnader. Filen är även ett verktyg för programmets nationella granskare. Se instruktioner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</si>
</sst>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k_r_-;\-* #,##0.00\ _k_r_-;_-* &quot;-&quot;??\ _k_r_-;_-@_-"/>
    <numFmt numFmtId="164" formatCode="_-* #,##0\ _k_r_-;\-* #,##0\ _k_r_-;_-* &quot;-&quot;??\ _k_r_-;_-@_-"/>
    <numFmt numFmtId="165" formatCode="[$-41D]mmm/yy;@"/>
    <numFmt numFmtId="166" formatCode="#,##0_ ;[Red]\-#,##0\ "/>
    <numFmt numFmtId="167" formatCode="#,##0\ [$NOK];[Red]\-#,##0\ [$NOK]"/>
    <numFmt numFmtId="168" formatCode="#,##0\ [$NOK]"/>
    <numFmt numFmtId="169" formatCode="[$€-2]\ #,##0;[Red]\-[$€-2]\ #,##0"/>
    <numFmt numFmtId="170" formatCode="#,##0\ [$€-1]"/>
    <numFmt numFmtId="171" formatCode="#,##0\ [$€-1];[Red]\-#,##0\ [$€-1]"/>
    <numFmt numFmtId="172" formatCode="[$€-2]\ #,##0"/>
    <numFmt numFmtId="173" formatCode="_-* #,##0.0000\ _k_r_-;\-* #,##0.0000\ _k_r_-;_-* &quot;-&quot;??\ _k_r_-;_-@_-"/>
    <numFmt numFmtId="174" formatCode="#,##0_-\ [$€-1]"/>
  </numFmts>
  <fonts count="55" x14ac:knownFonts="1">
    <font>
      <sz val="11"/>
      <name val="Times New Roman"/>
      <family val="1"/>
    </font>
    <font>
      <sz val="10"/>
      <name val="Arial"/>
    </font>
    <font>
      <sz val="10"/>
      <name val="Times New Roman"/>
      <family val="1"/>
    </font>
    <font>
      <sz val="9"/>
      <name val="Times New Roman"/>
      <family val="1"/>
    </font>
    <font>
      <sz val="8"/>
      <color indexed="81"/>
      <name val="Tahoma"/>
      <family val="2"/>
    </font>
    <font>
      <sz val="7"/>
      <name val="Arial"/>
      <family val="2"/>
    </font>
    <font>
      <b/>
      <sz val="8"/>
      <color indexed="81"/>
      <name val="Tahoma"/>
      <family val="2"/>
    </font>
    <font>
      <b/>
      <sz val="18"/>
      <name val="Arial"/>
      <family val="2"/>
    </font>
    <font>
      <sz val="11"/>
      <name val="Arial"/>
      <family val="2"/>
    </font>
    <font>
      <b/>
      <sz val="12"/>
      <name val="Arial"/>
      <family val="2"/>
    </font>
    <font>
      <b/>
      <vertAlign val="subscript"/>
      <sz val="16"/>
      <name val="Arial"/>
      <family val="2"/>
    </font>
    <font>
      <b/>
      <sz val="11"/>
      <name val="Arial"/>
      <family val="2"/>
    </font>
    <font>
      <b/>
      <sz val="10"/>
      <name val="Arial"/>
      <family val="2"/>
    </font>
    <font>
      <i/>
      <sz val="11"/>
      <name val="Arial"/>
      <family val="2"/>
    </font>
    <font>
      <sz val="10"/>
      <name val="Arial"/>
      <family val="2"/>
    </font>
    <font>
      <i/>
      <sz val="10"/>
      <name val="Arial"/>
      <family val="2"/>
    </font>
    <font>
      <vertAlign val="subscript"/>
      <sz val="14"/>
      <name val="Arial"/>
      <family val="2"/>
    </font>
    <font>
      <b/>
      <vertAlign val="subscript"/>
      <sz val="14"/>
      <name val="Arial"/>
      <family val="2"/>
    </font>
    <font>
      <b/>
      <sz val="8"/>
      <name val="Arial"/>
      <family val="2"/>
    </font>
    <font>
      <b/>
      <u/>
      <sz val="12"/>
      <name val="Arial"/>
      <family val="2"/>
    </font>
    <font>
      <b/>
      <u/>
      <sz val="10"/>
      <name val="Arial"/>
      <family val="2"/>
    </font>
    <font>
      <b/>
      <sz val="9"/>
      <name val="Arial"/>
      <family val="2"/>
    </font>
    <font>
      <i/>
      <sz val="9"/>
      <name val="Arial"/>
      <family val="2"/>
    </font>
    <font>
      <sz val="9"/>
      <name val="Arial"/>
      <family val="2"/>
    </font>
    <font>
      <vertAlign val="superscript"/>
      <sz val="10"/>
      <name val="Arial"/>
      <family val="2"/>
    </font>
    <font>
      <vertAlign val="subscript"/>
      <sz val="10"/>
      <name val="Arial"/>
      <family val="2"/>
    </font>
    <font>
      <sz val="8"/>
      <name val="Times New Roman"/>
      <family val="1"/>
    </font>
    <font>
      <sz val="8"/>
      <name val="Arial"/>
      <family val="2"/>
    </font>
    <font>
      <b/>
      <sz val="8"/>
      <name val="Arial"/>
      <family val="2"/>
    </font>
    <font>
      <b/>
      <sz val="8"/>
      <color indexed="12"/>
      <name val="Arial"/>
      <family val="2"/>
    </font>
    <font>
      <sz val="11"/>
      <color indexed="81"/>
      <name val="Tahoma"/>
      <family val="2"/>
    </font>
    <font>
      <b/>
      <sz val="11"/>
      <color indexed="81"/>
      <name val="Tahoma"/>
      <family val="2"/>
    </font>
    <font>
      <sz val="11"/>
      <color indexed="10"/>
      <name val="Arial"/>
      <family val="2"/>
    </font>
    <font>
      <b/>
      <sz val="20"/>
      <name val="Arial"/>
      <family val="2"/>
    </font>
    <font>
      <b/>
      <sz val="11"/>
      <color indexed="10"/>
      <name val="Arial"/>
      <family val="2"/>
    </font>
    <font>
      <b/>
      <sz val="8"/>
      <color indexed="10"/>
      <name val="Arial"/>
      <family val="2"/>
    </font>
    <font>
      <sz val="8"/>
      <color indexed="10"/>
      <name val="Arial"/>
      <family val="2"/>
    </font>
    <font>
      <sz val="8"/>
      <name val="Arial"/>
      <family val="2"/>
    </font>
    <font>
      <b/>
      <u/>
      <sz val="11"/>
      <name val="Arial"/>
      <family val="2"/>
    </font>
    <font>
      <sz val="11"/>
      <color indexed="10"/>
      <name val="Arial"/>
      <family val="2"/>
    </font>
    <font>
      <sz val="8"/>
      <color indexed="10"/>
      <name val="Arial"/>
      <family val="2"/>
    </font>
    <font>
      <b/>
      <sz val="11"/>
      <color indexed="10"/>
      <name val="Times New Roman"/>
      <family val="1"/>
    </font>
    <font>
      <u/>
      <sz val="10"/>
      <name val="Arial"/>
      <family val="2"/>
    </font>
    <font>
      <b/>
      <sz val="20"/>
      <color indexed="10"/>
      <name val="Arial"/>
      <family val="2"/>
    </font>
    <font>
      <sz val="11"/>
      <color indexed="9"/>
      <name val="Arial"/>
      <family val="2"/>
    </font>
    <font>
      <b/>
      <sz val="14"/>
      <name val="Arial"/>
      <family val="2"/>
    </font>
    <font>
      <b/>
      <sz val="11"/>
      <color indexed="9"/>
      <name val="Arial"/>
      <family val="2"/>
    </font>
    <font>
      <sz val="9"/>
      <color indexed="81"/>
      <name val="Tahoma"/>
      <family val="2"/>
    </font>
    <font>
      <b/>
      <u/>
      <sz val="9"/>
      <name val="Arial"/>
      <family val="2"/>
    </font>
    <font>
      <b/>
      <sz val="9"/>
      <color indexed="10"/>
      <name val="Arial"/>
      <family val="2"/>
    </font>
    <font>
      <sz val="9"/>
      <color indexed="10"/>
      <name val="Arial"/>
      <family val="2"/>
    </font>
    <font>
      <b/>
      <sz val="9"/>
      <color rgb="FFFF0000"/>
      <name val="Arial"/>
      <family val="2"/>
    </font>
    <font>
      <b/>
      <sz val="9"/>
      <color rgb="FF000000"/>
      <name val="Arial"/>
      <family val="2"/>
    </font>
    <font>
      <b/>
      <sz val="11"/>
      <color theme="0"/>
      <name val="Arial"/>
      <family val="2"/>
    </font>
    <font>
      <sz val="9"/>
      <color rgb="FFFF0000"/>
      <name val="Arial"/>
      <family val="2"/>
    </font>
  </fonts>
  <fills count="12">
    <fill>
      <patternFill patternType="none"/>
    </fill>
    <fill>
      <patternFill patternType="gray125"/>
    </fill>
    <fill>
      <patternFill patternType="solid">
        <fgColor indexed="43"/>
        <bgColor indexed="64"/>
      </patternFill>
    </fill>
    <fill>
      <patternFill patternType="mediumGray">
        <fgColor indexed="26"/>
        <bgColor indexed="22"/>
      </patternFill>
    </fill>
    <fill>
      <patternFill patternType="solid">
        <fgColor indexed="9"/>
        <bgColor indexed="64"/>
      </patternFill>
    </fill>
    <fill>
      <patternFill patternType="solid">
        <fgColor indexed="22"/>
        <bgColor indexed="64"/>
      </patternFill>
    </fill>
    <fill>
      <patternFill patternType="mediumGray">
        <fgColor indexed="26"/>
        <bgColor indexe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mediumGray">
        <fgColor indexed="26"/>
        <bgColor theme="0" tint="-0.34998626667073579"/>
      </patternFill>
    </fill>
    <fill>
      <patternFill patternType="solid">
        <fgColor rgb="FF00B0F0"/>
        <bgColor indexed="64"/>
      </patternFill>
    </fill>
  </fills>
  <borders count="25">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47">
    <xf numFmtId="0" fontId="0" fillId="0" borderId="0" xfId="0"/>
    <xf numFmtId="0" fontId="2" fillId="0" borderId="0" xfId="0" applyFont="1" applyFill="1" applyProtection="1"/>
    <xf numFmtId="0" fontId="2" fillId="0" borderId="0" xfId="0" applyFont="1" applyProtection="1"/>
    <xf numFmtId="3" fontId="2" fillId="0" borderId="0" xfId="0" applyNumberFormat="1" applyFont="1" applyFill="1" applyBorder="1" applyProtection="1"/>
    <xf numFmtId="0" fontId="0" fillId="0" borderId="0" xfId="0" applyProtection="1"/>
    <xf numFmtId="0" fontId="11" fillId="0" borderId="1" xfId="0" applyFont="1" applyFill="1" applyBorder="1" applyAlignment="1" applyProtection="1">
      <alignment horizontal="left" vertical="center" wrapText="1"/>
    </xf>
    <xf numFmtId="0" fontId="12" fillId="0" borderId="2" xfId="0" applyFont="1" applyFill="1" applyBorder="1" applyProtection="1"/>
    <xf numFmtId="0" fontId="8" fillId="0" borderId="0" xfId="0" applyFont="1" applyBorder="1" applyAlignment="1" applyProtection="1"/>
    <xf numFmtId="0" fontId="15" fillId="0" borderId="0" xfId="0" applyFont="1" applyFill="1" applyProtection="1"/>
    <xf numFmtId="0" fontId="14" fillId="0" borderId="0" xfId="0" applyFont="1" applyFill="1" applyProtection="1"/>
    <xf numFmtId="0" fontId="8" fillId="0" borderId="0" xfId="0" applyFont="1" applyProtection="1"/>
    <xf numFmtId="0" fontId="7" fillId="0" borderId="0" xfId="0" applyFont="1" applyFill="1" applyProtection="1"/>
    <xf numFmtId="0" fontId="10" fillId="0" borderId="3" xfId="0" applyFont="1" applyFill="1" applyBorder="1" applyProtection="1"/>
    <xf numFmtId="0" fontId="16" fillId="0" borderId="4" xfId="0" applyFont="1" applyFill="1" applyBorder="1" applyProtection="1"/>
    <xf numFmtId="0" fontId="17" fillId="0" borderId="4" xfId="0" applyFont="1" applyFill="1" applyBorder="1" applyProtection="1"/>
    <xf numFmtId="0" fontId="8" fillId="0" borderId="5" xfId="0" applyFont="1" applyBorder="1" applyProtection="1"/>
    <xf numFmtId="0" fontId="14" fillId="0" borderId="6" xfId="0" applyNumberFormat="1" applyFont="1" applyFill="1" applyBorder="1" applyProtection="1"/>
    <xf numFmtId="0" fontId="8" fillId="0" borderId="7" xfId="0" applyFont="1" applyBorder="1" applyProtection="1"/>
    <xf numFmtId="0" fontId="16" fillId="0" borderId="5" xfId="0" applyFont="1" applyFill="1" applyBorder="1" applyProtection="1"/>
    <xf numFmtId="0" fontId="10" fillId="0" borderId="0" xfId="0" applyFont="1" applyFill="1" applyBorder="1" applyProtection="1"/>
    <xf numFmtId="0" fontId="16" fillId="0" borderId="0" xfId="0" applyFont="1" applyFill="1" applyBorder="1" applyProtection="1"/>
    <xf numFmtId="0" fontId="14" fillId="0" borderId="7" xfId="0" applyNumberFormat="1" applyFont="1" applyFill="1" applyBorder="1" applyProtection="1"/>
    <xf numFmtId="0" fontId="14" fillId="0" borderId="0" xfId="0" applyFont="1" applyFill="1" applyBorder="1" applyProtection="1"/>
    <xf numFmtId="0" fontId="18" fillId="0" borderId="0" xfId="0" applyFont="1" applyFill="1" applyBorder="1" applyProtection="1"/>
    <xf numFmtId="0" fontId="11" fillId="0" borderId="8" xfId="0" applyFont="1" applyFill="1" applyBorder="1" applyAlignment="1" applyProtection="1">
      <alignment horizontal="right"/>
    </xf>
    <xf numFmtId="0" fontId="14" fillId="0" borderId="9" xfId="0" applyFont="1" applyFill="1" applyBorder="1" applyProtection="1"/>
    <xf numFmtId="0" fontId="14" fillId="0" borderId="4" xfId="0" applyFont="1" applyFill="1" applyBorder="1" applyProtection="1"/>
    <xf numFmtId="0" fontId="18" fillId="0" borderId="4" xfId="0" applyFont="1" applyFill="1" applyBorder="1" applyProtection="1"/>
    <xf numFmtId="0" fontId="19" fillId="0" borderId="8"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9" xfId="0" applyFont="1" applyFill="1" applyBorder="1" applyAlignment="1" applyProtection="1">
      <alignment wrapText="1"/>
    </xf>
    <xf numFmtId="0" fontId="18" fillId="0" borderId="9" xfId="0" applyFont="1" applyFill="1" applyBorder="1" applyProtection="1"/>
    <xf numFmtId="0" fontId="8" fillId="0" borderId="10" xfId="0" applyFont="1" applyBorder="1" applyProtection="1"/>
    <xf numFmtId="0" fontId="19" fillId="0" borderId="11" xfId="0" applyFont="1" applyFill="1" applyBorder="1" applyAlignment="1" applyProtection="1">
      <alignment vertical="top"/>
    </xf>
    <xf numFmtId="0" fontId="14" fillId="0" borderId="0" xfId="0" applyFont="1" applyFill="1" applyBorder="1" applyAlignment="1" applyProtection="1">
      <alignment vertical="top"/>
    </xf>
    <xf numFmtId="0" fontId="14" fillId="0" borderId="6" xfId="0" applyFont="1" applyFill="1" applyBorder="1" applyProtection="1"/>
    <xf numFmtId="0" fontId="14" fillId="0" borderId="6" xfId="0" applyFont="1" applyFill="1" applyBorder="1" applyAlignment="1" applyProtection="1">
      <alignment wrapText="1"/>
    </xf>
    <xf numFmtId="0" fontId="8" fillId="0" borderId="12" xfId="0" applyFont="1" applyBorder="1" applyProtection="1"/>
    <xf numFmtId="0" fontId="18" fillId="0" borderId="11" xfId="0" applyFont="1" applyFill="1" applyBorder="1" applyProtection="1"/>
    <xf numFmtId="0" fontId="18" fillId="0" borderId="1" xfId="0" applyFont="1" applyFill="1" applyBorder="1" applyProtection="1"/>
    <xf numFmtId="0" fontId="18" fillId="0" borderId="6" xfId="0" applyFont="1" applyFill="1" applyBorder="1" applyProtection="1"/>
    <xf numFmtId="0" fontId="9" fillId="0" borderId="6" xfId="0" applyFont="1" applyFill="1" applyBorder="1" applyProtection="1"/>
    <xf numFmtId="0" fontId="12" fillId="0" borderId="6" xfId="0" applyFont="1" applyFill="1" applyBorder="1" applyProtection="1"/>
    <xf numFmtId="0" fontId="19" fillId="0" borderId="3" xfId="0" applyFont="1" applyFill="1" applyBorder="1" applyProtection="1"/>
    <xf numFmtId="0" fontId="20" fillId="0" borderId="4" xfId="0" applyFont="1" applyFill="1" applyBorder="1" applyProtection="1"/>
    <xf numFmtId="14" fontId="14" fillId="0" borderId="4" xfId="0" applyNumberFormat="1" applyFont="1" applyFill="1" applyBorder="1" applyProtection="1"/>
    <xf numFmtId="0" fontId="14" fillId="0" borderId="1" xfId="0" applyFont="1" applyFill="1" applyBorder="1" applyAlignment="1" applyProtection="1">
      <alignment horizontal="left" vertical="center"/>
    </xf>
    <xf numFmtId="0" fontId="14" fillId="0" borderId="6" xfId="0" applyFont="1" applyFill="1" applyBorder="1" applyAlignment="1" applyProtection="1">
      <alignment horizontal="center" vertical="center" wrapText="1"/>
    </xf>
    <xf numFmtId="3" fontId="14" fillId="0" borderId="0" xfId="0" applyNumberFormat="1" applyFont="1" applyFill="1" applyBorder="1" applyProtection="1"/>
    <xf numFmtId="0" fontId="14" fillId="0" borderId="0" xfId="0" applyFont="1" applyFill="1" applyBorder="1" applyAlignment="1" applyProtection="1">
      <alignment horizontal="right"/>
    </xf>
    <xf numFmtId="14" fontId="14" fillId="0" borderId="13" xfId="0" applyNumberFormat="1" applyFont="1" applyFill="1" applyBorder="1" applyProtection="1"/>
    <xf numFmtId="0" fontId="14" fillId="0" borderId="13" xfId="0" applyFont="1" applyFill="1" applyBorder="1" applyAlignment="1" applyProtection="1"/>
    <xf numFmtId="14" fontId="14" fillId="0" borderId="0" xfId="0" applyNumberFormat="1" applyFont="1" applyFill="1" applyBorder="1" applyProtection="1"/>
    <xf numFmtId="0" fontId="14" fillId="0" borderId="13" xfId="0" applyFont="1" applyFill="1" applyBorder="1" applyProtection="1"/>
    <xf numFmtId="3" fontId="12" fillId="0" borderId="0" xfId="0" applyNumberFormat="1" applyFont="1" applyFill="1" applyBorder="1" applyProtection="1"/>
    <xf numFmtId="3" fontId="14" fillId="0" borderId="4" xfId="0" applyNumberFormat="1" applyFont="1" applyFill="1" applyBorder="1" applyProtection="1"/>
    <xf numFmtId="3" fontId="14" fillId="0" borderId="6"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14" fillId="0" borderId="11" xfId="0" applyFont="1" applyFill="1" applyBorder="1" applyProtection="1"/>
    <xf numFmtId="0" fontId="12" fillId="0" borderId="1" xfId="0" applyFont="1" applyFill="1" applyBorder="1" applyProtection="1"/>
    <xf numFmtId="0" fontId="5" fillId="0" borderId="0" xfId="0" applyFont="1" applyFill="1" applyBorder="1" applyAlignment="1" applyProtection="1">
      <alignment vertical="top"/>
    </xf>
    <xf numFmtId="0" fontId="14" fillId="0" borderId="2" xfId="0" applyFont="1" applyFill="1" applyBorder="1" applyAlignment="1" applyProtection="1">
      <alignment vertical="center"/>
    </xf>
    <xf numFmtId="49" fontId="14" fillId="0" borderId="2" xfId="0" applyNumberFormat="1" applyFont="1" applyFill="1" applyBorder="1" applyAlignment="1" applyProtection="1">
      <alignment horizontal="left" vertical="center" wrapText="1"/>
    </xf>
    <xf numFmtId="0" fontId="22" fillId="0" borderId="0" xfId="0" applyFont="1" applyFill="1" applyProtection="1"/>
    <xf numFmtId="0" fontId="23" fillId="0" borderId="0" xfId="0" applyFont="1" applyFill="1" applyProtection="1"/>
    <xf numFmtId="0" fontId="14" fillId="0" borderId="0" xfId="0" applyFont="1" applyFill="1" applyBorder="1" applyAlignment="1" applyProtection="1">
      <alignment horizontal="left"/>
    </xf>
    <xf numFmtId="0" fontId="14" fillId="0" borderId="0" xfId="0" applyFont="1" applyFill="1" applyBorder="1" applyAlignment="1" applyProtection="1"/>
    <xf numFmtId="0" fontId="14" fillId="0" borderId="12" xfId="0" applyFont="1" applyFill="1" applyBorder="1" applyProtection="1"/>
    <xf numFmtId="0" fontId="14" fillId="0" borderId="11" xfId="0" applyFont="1" applyFill="1" applyBorder="1" applyAlignment="1" applyProtection="1">
      <alignment horizontal="left"/>
    </xf>
    <xf numFmtId="0" fontId="8" fillId="0" borderId="4" xfId="0" applyFont="1" applyFill="1" applyBorder="1" applyProtection="1"/>
    <xf numFmtId="0" fontId="8" fillId="0" borderId="5" xfId="0" applyFont="1" applyFill="1" applyBorder="1" applyProtection="1"/>
    <xf numFmtId="0" fontId="25" fillId="0" borderId="0" xfId="0" applyFont="1" applyFill="1" applyBorder="1" applyAlignment="1" applyProtection="1">
      <alignment vertical="top"/>
    </xf>
    <xf numFmtId="0" fontId="24" fillId="0" borderId="0" xfId="0" applyFont="1" applyFill="1" applyBorder="1" applyAlignment="1" applyProtection="1">
      <alignment vertical="top"/>
    </xf>
    <xf numFmtId="0" fontId="27" fillId="0" borderId="0" xfId="1" applyFont="1" applyFill="1" applyBorder="1"/>
    <xf numFmtId="0" fontId="27" fillId="0" borderId="0" xfId="1" applyFont="1" applyBorder="1"/>
    <xf numFmtId="166" fontId="27" fillId="0" borderId="0" xfId="1" applyNumberFormat="1" applyFont="1" applyFill="1" applyBorder="1" applyAlignment="1">
      <alignment horizontal="left"/>
    </xf>
    <xf numFmtId="0" fontId="8" fillId="0" borderId="0" xfId="0" applyFont="1" applyFill="1" applyProtection="1"/>
    <xf numFmtId="0" fontId="12" fillId="0" borderId="11" xfId="0" applyFont="1" applyFill="1" applyBorder="1" applyAlignment="1" applyProtection="1">
      <alignment horizontal="left"/>
    </xf>
    <xf numFmtId="0" fontId="8" fillId="0" borderId="0" xfId="0" applyFont="1" applyFill="1" applyBorder="1" applyAlignment="1" applyProtection="1">
      <alignment horizontal="left"/>
    </xf>
    <xf numFmtId="3" fontId="14" fillId="0" borderId="14" xfId="0" applyNumberFormat="1" applyFont="1" applyFill="1" applyBorder="1" applyProtection="1"/>
    <xf numFmtId="0" fontId="8" fillId="0" borderId="12" xfId="0" applyFont="1" applyFill="1" applyBorder="1" applyProtection="1"/>
    <xf numFmtId="0" fontId="0" fillId="0" borderId="0" xfId="0" applyFill="1" applyProtection="1"/>
    <xf numFmtId="0" fontId="0" fillId="0" borderId="0" xfId="0" applyFill="1" applyBorder="1" applyAlignment="1" applyProtection="1"/>
    <xf numFmtId="0" fontId="14" fillId="0" borderId="15" xfId="0" applyFont="1" applyFill="1" applyBorder="1" applyProtection="1"/>
    <xf numFmtId="0" fontId="14" fillId="0" borderId="16" xfId="0" applyFont="1" applyFill="1" applyBorder="1" applyAlignment="1" applyProtection="1">
      <alignment horizontal="right"/>
    </xf>
    <xf numFmtId="0" fontId="8" fillId="0" borderId="7" xfId="0" applyFont="1" applyFill="1" applyBorder="1" applyProtection="1"/>
    <xf numFmtId="0" fontId="5" fillId="0" borderId="0" xfId="0" applyFont="1" applyFill="1" applyAlignment="1" applyProtection="1">
      <alignment vertical="top"/>
    </xf>
    <xf numFmtId="0" fontId="8" fillId="0" borderId="10" xfId="0" applyFont="1" applyFill="1" applyBorder="1" applyProtection="1"/>
    <xf numFmtId="170" fontId="14" fillId="2" borderId="2" xfId="0" applyNumberFormat="1" applyFont="1" applyFill="1" applyBorder="1" applyProtection="1">
      <protection locked="0"/>
    </xf>
    <xf numFmtId="170" fontId="14" fillId="0" borderId="0" xfId="0" applyNumberFormat="1" applyFont="1" applyFill="1" applyBorder="1" applyProtection="1">
      <protection locked="0"/>
    </xf>
    <xf numFmtId="170" fontId="14" fillId="0" borderId="0" xfId="0" applyNumberFormat="1" applyFont="1" applyFill="1" applyBorder="1" applyProtection="1"/>
    <xf numFmtId="170" fontId="12" fillId="0" borderId="6" xfId="0" applyNumberFormat="1" applyFont="1" applyFill="1" applyBorder="1" applyProtection="1"/>
    <xf numFmtId="170" fontId="12" fillId="0" borderId="0" xfId="0" applyNumberFormat="1" applyFont="1" applyFill="1" applyBorder="1" applyProtection="1"/>
    <xf numFmtId="170" fontId="12" fillId="0" borderId="17" xfId="0" applyNumberFormat="1" applyFont="1" applyFill="1" applyBorder="1" applyProtection="1"/>
    <xf numFmtId="170" fontId="14" fillId="0" borderId="4" xfId="0" applyNumberFormat="1" applyFont="1" applyFill="1" applyBorder="1" applyProtection="1"/>
    <xf numFmtId="170" fontId="14" fillId="0" borderId="6" xfId="0" applyNumberFormat="1" applyFont="1" applyFill="1" applyBorder="1" applyAlignment="1" applyProtection="1">
      <alignment horizontal="center" vertical="center" wrapText="1"/>
    </xf>
    <xf numFmtId="170" fontId="14" fillId="0" borderId="0" xfId="0" applyNumberFormat="1" applyFont="1" applyFill="1" applyBorder="1" applyAlignment="1" applyProtection="1">
      <alignment horizontal="center" vertical="center" wrapText="1"/>
    </xf>
    <xf numFmtId="168" fontId="14" fillId="2" borderId="14" xfId="0" applyNumberFormat="1" applyFont="1" applyFill="1" applyBorder="1" applyProtection="1">
      <protection locked="0"/>
    </xf>
    <xf numFmtId="168" fontId="14" fillId="0" borderId="0" xfId="0" applyNumberFormat="1" applyFont="1" applyFill="1" applyBorder="1" applyProtection="1"/>
    <xf numFmtId="168" fontId="14" fillId="0" borderId="14" xfId="0" applyNumberFormat="1" applyFont="1" applyFill="1" applyBorder="1" applyProtection="1"/>
    <xf numFmtId="168" fontId="18" fillId="0" borderId="0" xfId="0" applyNumberFormat="1" applyFont="1" applyFill="1" applyBorder="1" applyProtection="1"/>
    <xf numFmtId="168" fontId="14" fillId="0" borderId="6" xfId="0" applyNumberFormat="1" applyFont="1" applyFill="1" applyBorder="1" applyProtection="1"/>
    <xf numFmtId="168" fontId="18" fillId="0" borderId="6" xfId="0" applyNumberFormat="1" applyFont="1" applyFill="1" applyBorder="1" applyProtection="1"/>
    <xf numFmtId="168" fontId="12" fillId="0" borderId="6" xfId="0" applyNumberFormat="1" applyFont="1" applyFill="1" applyBorder="1" applyProtection="1"/>
    <xf numFmtId="168" fontId="14" fillId="0" borderId="0" xfId="0" applyNumberFormat="1" applyFont="1" applyFill="1" applyProtection="1"/>
    <xf numFmtId="168" fontId="9" fillId="0" borderId="6" xfId="0" applyNumberFormat="1" applyFont="1" applyFill="1" applyBorder="1" applyProtection="1"/>
    <xf numFmtId="168" fontId="20" fillId="0" borderId="4" xfId="0" applyNumberFormat="1" applyFont="1" applyFill="1" applyBorder="1" applyProtection="1"/>
    <xf numFmtId="168" fontId="18" fillId="0" borderId="4" xfId="0" applyNumberFormat="1" applyFont="1" applyFill="1" applyBorder="1" applyProtection="1"/>
    <xf numFmtId="168" fontId="14" fillId="0" borderId="4" xfId="0" applyNumberFormat="1" applyFont="1" applyFill="1" applyBorder="1" applyProtection="1"/>
    <xf numFmtId="168" fontId="14" fillId="0" borderId="6" xfId="0" applyNumberFormat="1" applyFont="1" applyFill="1" applyBorder="1" applyAlignment="1" applyProtection="1">
      <alignment horizontal="center" vertical="center" wrapText="1"/>
    </xf>
    <xf numFmtId="168" fontId="14" fillId="2" borderId="2" xfId="0" applyNumberFormat="1" applyFont="1" applyFill="1" applyBorder="1" applyProtection="1">
      <protection locked="0"/>
    </xf>
    <xf numFmtId="168" fontId="14" fillId="0" borderId="2" xfId="0" applyNumberFormat="1" applyFont="1" applyFill="1" applyBorder="1" applyProtection="1"/>
    <xf numFmtId="168" fontId="14" fillId="0" borderId="13" xfId="0" applyNumberFormat="1" applyFont="1" applyFill="1" applyBorder="1" applyProtection="1"/>
    <xf numFmtId="168" fontId="12" fillId="0" borderId="0" xfId="0" applyNumberFormat="1" applyFont="1" applyFill="1" applyBorder="1" applyProtection="1"/>
    <xf numFmtId="168" fontId="12" fillId="0" borderId="17" xfId="0" applyNumberFormat="1" applyFont="1" applyFill="1" applyBorder="1" applyProtection="1"/>
    <xf numFmtId="168" fontId="14" fillId="0" borderId="0" xfId="0" applyNumberFormat="1" applyFont="1" applyFill="1" applyBorder="1" applyAlignment="1" applyProtection="1">
      <alignment horizontal="center" vertical="center" wrapText="1"/>
    </xf>
    <xf numFmtId="168" fontId="14" fillId="0" borderId="0" xfId="0" applyNumberFormat="1" applyFont="1" applyFill="1" applyBorder="1" applyAlignment="1" applyProtection="1">
      <alignment horizontal="center" wrapText="1"/>
    </xf>
    <xf numFmtId="166" fontId="28" fillId="0" borderId="0" xfId="1" applyNumberFormat="1" applyFont="1" applyFill="1" applyBorder="1" applyAlignment="1">
      <alignment horizontal="left"/>
    </xf>
    <xf numFmtId="166" fontId="27" fillId="0" borderId="0" xfId="1" quotePrefix="1" applyNumberFormat="1" applyFont="1" applyFill="1" applyBorder="1" applyAlignment="1">
      <alignment horizontal="left"/>
    </xf>
    <xf numFmtId="165" fontId="28" fillId="0" borderId="9" xfId="1" applyNumberFormat="1" applyFont="1" applyBorder="1" applyAlignment="1">
      <alignment vertical="center"/>
    </xf>
    <xf numFmtId="0" fontId="27" fillId="0" borderId="9" xfId="1" applyFont="1" applyBorder="1" applyAlignment="1">
      <alignment vertical="center"/>
    </xf>
    <xf numFmtId="0" fontId="28" fillId="0" borderId="9" xfId="1" applyFont="1" applyBorder="1" applyAlignment="1">
      <alignment vertical="center"/>
    </xf>
    <xf numFmtId="165" fontId="29" fillId="0" borderId="9" xfId="1" applyNumberFormat="1" applyFont="1" applyBorder="1" applyAlignment="1">
      <alignment vertical="center"/>
    </xf>
    <xf numFmtId="165" fontId="29" fillId="0" borderId="9" xfId="1" applyNumberFormat="1" applyFont="1" applyBorder="1" applyAlignment="1"/>
    <xf numFmtId="165" fontId="29" fillId="0" borderId="0" xfId="1" applyNumberFormat="1" applyFont="1" applyBorder="1" applyAlignment="1"/>
    <xf numFmtId="166" fontId="28" fillId="0" borderId="0" xfId="1" applyNumberFormat="1" applyFont="1" applyFill="1" applyBorder="1" applyAlignment="1">
      <alignment horizontal="right"/>
    </xf>
    <xf numFmtId="164" fontId="28" fillId="3" borderId="9" xfId="3" applyNumberFormat="1" applyFont="1" applyFill="1" applyBorder="1" applyAlignment="1"/>
    <xf numFmtId="0" fontId="28" fillId="0" borderId="0" xfId="1" applyFont="1" applyBorder="1"/>
    <xf numFmtId="0" fontId="28" fillId="0" borderId="0" xfId="1" applyFont="1" applyFill="1" applyBorder="1"/>
    <xf numFmtId="0" fontId="27" fillId="0" borderId="0" xfId="1" applyFont="1"/>
    <xf numFmtId="9" fontId="28" fillId="3" borderId="9" xfId="2" applyFont="1" applyFill="1" applyBorder="1" applyAlignment="1"/>
    <xf numFmtId="172" fontId="27" fillId="0" borderId="0" xfId="1" applyNumberFormat="1" applyFont="1" applyBorder="1" applyAlignment="1"/>
    <xf numFmtId="169" fontId="27" fillId="0" borderId="0" xfId="1" applyNumberFormat="1" applyFont="1" applyBorder="1" applyAlignment="1"/>
    <xf numFmtId="0" fontId="32" fillId="0" borderId="0" xfId="0" applyFont="1" applyProtection="1"/>
    <xf numFmtId="0" fontId="33" fillId="4" borderId="6" xfId="0" applyFont="1" applyFill="1" applyBorder="1"/>
    <xf numFmtId="0" fontId="11" fillId="4" borderId="0" xfId="0" applyFont="1" applyFill="1"/>
    <xf numFmtId="0" fontId="8" fillId="4" borderId="0" xfId="0" applyFont="1" applyFill="1"/>
    <xf numFmtId="0" fontId="34" fillId="0" borderId="0" xfId="0" applyFont="1" applyAlignment="1" applyProtection="1">
      <alignment horizontal="center"/>
    </xf>
    <xf numFmtId="0" fontId="35" fillId="4" borderId="6" xfId="0" applyFont="1" applyFill="1" applyBorder="1" applyAlignment="1">
      <alignment horizontal="left"/>
    </xf>
    <xf numFmtId="3" fontId="35" fillId="4" borderId="6" xfId="0" applyNumberFormat="1" applyFont="1" applyFill="1" applyBorder="1" applyAlignment="1">
      <alignment horizontal="left"/>
    </xf>
    <xf numFmtId="0" fontId="35" fillId="4" borderId="0" xfId="0" applyFont="1" applyFill="1" applyAlignment="1">
      <alignment horizontal="left"/>
    </xf>
    <xf numFmtId="3" fontId="35" fillId="4" borderId="0" xfId="0" applyNumberFormat="1" applyFont="1" applyFill="1" applyAlignment="1">
      <alignment horizontal="left"/>
    </xf>
    <xf numFmtId="0" fontId="36" fillId="4" borderId="0" xfId="0" applyFont="1" applyFill="1" applyAlignment="1">
      <alignment horizontal="left"/>
    </xf>
    <xf numFmtId="3" fontId="36" fillId="4" borderId="0" xfId="0" applyNumberFormat="1" applyFont="1" applyFill="1" applyAlignment="1">
      <alignment horizontal="left"/>
    </xf>
    <xf numFmtId="0" fontId="36" fillId="0" borderId="0" xfId="1" applyFont="1" applyBorder="1"/>
    <xf numFmtId="0" fontId="36" fillId="0" borderId="0" xfId="1" applyFont="1" applyFill="1" applyBorder="1"/>
    <xf numFmtId="0" fontId="35" fillId="0" borderId="0" xfId="0" applyFont="1" applyAlignment="1" applyProtection="1">
      <alignment horizontal="center"/>
    </xf>
    <xf numFmtId="0" fontId="11" fillId="4" borderId="0" xfId="0" applyFont="1" applyFill="1" applyAlignment="1">
      <alignment horizontal="center" wrapText="1"/>
    </xf>
    <xf numFmtId="0" fontId="35" fillId="4" borderId="0" xfId="0" applyFont="1" applyFill="1" applyAlignment="1">
      <alignment horizontal="center" wrapText="1"/>
    </xf>
    <xf numFmtId="3" fontId="35" fillId="4" borderId="0" xfId="0" applyNumberFormat="1" applyFont="1" applyFill="1" applyAlignment="1">
      <alignment horizontal="center" wrapText="1"/>
    </xf>
    <xf numFmtId="0" fontId="27" fillId="4" borderId="0" xfId="1" applyFont="1" applyFill="1" applyBorder="1"/>
    <xf numFmtId="0" fontId="39" fillId="4" borderId="0" xfId="0" applyFont="1" applyFill="1"/>
    <xf numFmtId="0" fontId="11" fillId="5" borderId="2" xfId="0" applyFont="1" applyFill="1" applyBorder="1" applyAlignment="1">
      <alignment horizontal="center" wrapText="1"/>
    </xf>
    <xf numFmtId="0" fontId="35" fillId="4" borderId="6" xfId="0" applyFont="1" applyFill="1" applyBorder="1" applyAlignment="1">
      <alignment horizontal="center"/>
    </xf>
    <xf numFmtId="0" fontId="35" fillId="4" borderId="0" xfId="0" applyFont="1" applyFill="1" applyAlignment="1">
      <alignment horizontal="center"/>
    </xf>
    <xf numFmtId="0" fontId="36" fillId="4" borderId="0" xfId="0" applyFont="1" applyFill="1" applyAlignment="1">
      <alignment horizontal="center"/>
    </xf>
    <xf numFmtId="0" fontId="35" fillId="4" borderId="0" xfId="0" applyFont="1" applyFill="1" applyAlignment="1" applyProtection="1">
      <alignment horizontal="center"/>
    </xf>
    <xf numFmtId="0" fontId="41" fillId="0" borderId="0" xfId="0" applyFont="1" applyFill="1" applyProtection="1"/>
    <xf numFmtId="0" fontId="41" fillId="0" borderId="0" xfId="0" applyFont="1" applyFill="1" applyBorder="1" applyAlignment="1" applyProtection="1"/>
    <xf numFmtId="14" fontId="14" fillId="0" borderId="9" xfId="0" applyNumberFormat="1" applyFont="1" applyFill="1" applyBorder="1" applyAlignment="1" applyProtection="1">
      <alignment horizontal="left"/>
    </xf>
    <xf numFmtId="170" fontId="14" fillId="4" borderId="0" xfId="0" applyNumberFormat="1" applyFont="1" applyFill="1" applyBorder="1" applyProtection="1">
      <protection locked="0"/>
    </xf>
    <xf numFmtId="170" fontId="14" fillId="4" borderId="0" xfId="0" applyNumberFormat="1" applyFont="1" applyFill="1" applyBorder="1" applyProtection="1"/>
    <xf numFmtId="170" fontId="12" fillId="4" borderId="6" xfId="0" applyNumberFormat="1" applyFont="1" applyFill="1" applyBorder="1" applyProtection="1"/>
    <xf numFmtId="170" fontId="12" fillId="4" borderId="0" xfId="0" applyNumberFormat="1" applyFont="1" applyFill="1" applyBorder="1" applyProtection="1"/>
    <xf numFmtId="0" fontId="42" fillId="0" borderId="11" xfId="0" applyFont="1" applyFill="1" applyBorder="1" applyProtection="1"/>
    <xf numFmtId="0" fontId="42" fillId="0" borderId="18" xfId="0" applyFont="1" applyFill="1" applyBorder="1" applyAlignment="1" applyProtection="1"/>
    <xf numFmtId="0" fontId="14" fillId="0" borderId="19" xfId="0" applyFont="1" applyFill="1" applyBorder="1" applyAlignment="1" applyProtection="1"/>
    <xf numFmtId="0" fontId="14" fillId="0" borderId="20" xfId="0" applyFont="1" applyFill="1" applyBorder="1" applyAlignment="1" applyProtection="1"/>
    <xf numFmtId="168" fontId="36" fillId="0" borderId="6" xfId="0" applyNumberFormat="1" applyFont="1" applyFill="1" applyBorder="1" applyAlignment="1" applyProtection="1">
      <alignment horizontal="center" wrapText="1"/>
    </xf>
    <xf numFmtId="168" fontId="40" fillId="0" borderId="6" xfId="0" applyNumberFormat="1" applyFont="1" applyFill="1" applyBorder="1" applyAlignment="1" applyProtection="1">
      <alignment horizontal="center" wrapText="1"/>
    </xf>
    <xf numFmtId="172" fontId="36" fillId="0" borderId="6" xfId="0" applyNumberFormat="1" applyFont="1" applyFill="1" applyBorder="1" applyAlignment="1" applyProtection="1">
      <alignment horizontal="center" wrapText="1"/>
    </xf>
    <xf numFmtId="172" fontId="37" fillId="0" borderId="6" xfId="0" applyNumberFormat="1" applyFont="1" applyFill="1" applyBorder="1" applyAlignment="1" applyProtection="1">
      <alignment horizontal="center"/>
    </xf>
    <xf numFmtId="172" fontId="40" fillId="0" borderId="6" xfId="0" applyNumberFormat="1" applyFont="1" applyFill="1" applyBorder="1" applyAlignment="1" applyProtection="1">
      <alignment horizontal="center" wrapText="1"/>
    </xf>
    <xf numFmtId="1" fontId="8" fillId="2" borderId="2" xfId="0" applyNumberFormat="1" applyFont="1" applyFill="1" applyBorder="1" applyAlignment="1" applyProtection="1">
      <alignment horizontal="center"/>
      <protection locked="0"/>
    </xf>
    <xf numFmtId="0" fontId="8" fillId="4" borderId="0" xfId="0" applyFont="1" applyFill="1" applyProtection="1"/>
    <xf numFmtId="0" fontId="8" fillId="4" borderId="0" xfId="0" applyFont="1" applyFill="1" applyBorder="1" applyProtection="1"/>
    <xf numFmtId="0" fontId="43" fillId="4" borderId="6" xfId="0" applyFont="1" applyFill="1" applyBorder="1"/>
    <xf numFmtId="14" fontId="11" fillId="0" borderId="9" xfId="0" applyNumberFormat="1" applyFont="1" applyFill="1" applyBorder="1" applyAlignment="1" applyProtection="1">
      <alignment horizontal="right"/>
    </xf>
    <xf numFmtId="14" fontId="14" fillId="0" borderId="9" xfId="0" applyNumberFormat="1" applyFont="1" applyBorder="1" applyAlignment="1" applyProtection="1">
      <alignment horizontal="left"/>
    </xf>
    <xf numFmtId="14" fontId="14" fillId="0" borderId="19" xfId="0" applyNumberFormat="1" applyFont="1" applyFill="1" applyBorder="1" applyProtection="1"/>
    <xf numFmtId="0" fontId="14" fillId="0" borderId="19" xfId="0" applyFont="1" applyFill="1" applyBorder="1" applyAlignment="1" applyProtection="1">
      <alignment horizontal="left"/>
    </xf>
    <xf numFmtId="0" fontId="8" fillId="0" borderId="21" xfId="0" applyFont="1" applyFill="1" applyBorder="1" applyAlignment="1" applyProtection="1">
      <alignment horizontal="left"/>
    </xf>
    <xf numFmtId="0" fontId="2" fillId="0" borderId="0" xfId="0" applyFont="1" applyFill="1" applyBorder="1" applyAlignment="1" applyProtection="1"/>
    <xf numFmtId="0" fontId="14" fillId="0" borderId="19" xfId="0" applyFont="1" applyFill="1" applyBorder="1" applyProtection="1"/>
    <xf numFmtId="0" fontId="8" fillId="0" borderId="22" xfId="0" applyFont="1" applyFill="1" applyBorder="1" applyProtection="1"/>
    <xf numFmtId="168" fontId="14" fillId="0" borderId="19" xfId="0" applyNumberFormat="1" applyFont="1" applyFill="1" applyBorder="1" applyProtection="1"/>
    <xf numFmtId="0" fontId="37" fillId="0" borderId="0" xfId="0" applyFont="1" applyFill="1" applyBorder="1" applyAlignment="1" applyProtection="1">
      <alignment horizontal="center"/>
    </xf>
    <xf numFmtId="174" fontId="14" fillId="2" borderId="2" xfId="0" applyNumberFormat="1" applyFont="1" applyFill="1" applyBorder="1" applyProtection="1">
      <protection locked="0"/>
    </xf>
    <xf numFmtId="174" fontId="14" fillId="2" borderId="14" xfId="0" applyNumberFormat="1" applyFont="1" applyFill="1" applyBorder="1" applyProtection="1">
      <protection locked="0"/>
    </xf>
    <xf numFmtId="174" fontId="14" fillId="0" borderId="0" xfId="0" applyNumberFormat="1" applyFont="1" applyFill="1" applyBorder="1" applyProtection="1"/>
    <xf numFmtId="174" fontId="12" fillId="0" borderId="6" xfId="0" applyNumberFormat="1" applyFont="1" applyFill="1" applyBorder="1" applyProtection="1"/>
    <xf numFmtId="0" fontId="12" fillId="0" borderId="14"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14" xfId="0" applyNumberFormat="1" applyFont="1" applyFill="1" applyBorder="1" applyAlignment="1" applyProtection="1">
      <alignment horizontal="center" vertical="center" wrapText="1"/>
      <protection hidden="1"/>
    </xf>
    <xf numFmtId="168" fontId="14" fillId="4" borderId="2" xfId="0" applyNumberFormat="1" applyFont="1" applyFill="1" applyBorder="1" applyProtection="1">
      <protection hidden="1"/>
    </xf>
    <xf numFmtId="168" fontId="14" fillId="4" borderId="0" xfId="0" applyNumberFormat="1" applyFont="1" applyFill="1" applyBorder="1" applyProtection="1">
      <protection hidden="1"/>
    </xf>
    <xf numFmtId="168" fontId="14" fillId="0" borderId="2" xfId="0" applyNumberFormat="1" applyFont="1" applyFill="1" applyBorder="1" applyProtection="1">
      <protection hidden="1"/>
    </xf>
    <xf numFmtId="168" fontId="14" fillId="0" borderId="0" xfId="0" applyNumberFormat="1" applyFont="1" applyFill="1" applyBorder="1" applyProtection="1">
      <protection hidden="1"/>
    </xf>
    <xf numFmtId="168" fontId="12" fillId="4" borderId="6" xfId="0" applyNumberFormat="1" applyFont="1" applyFill="1" applyBorder="1" applyProtection="1">
      <protection hidden="1"/>
    </xf>
    <xf numFmtId="168" fontId="12" fillId="4" borderId="0" xfId="0" applyNumberFormat="1" applyFont="1" applyFill="1" applyBorder="1" applyProtection="1">
      <protection hidden="1"/>
    </xf>
    <xf numFmtId="168" fontId="12" fillId="0" borderId="2" xfId="0" applyNumberFormat="1" applyFont="1" applyFill="1" applyBorder="1" applyProtection="1">
      <protection hidden="1"/>
    </xf>
    <xf numFmtId="168" fontId="12" fillId="0" borderId="17" xfId="0" applyNumberFormat="1" applyFont="1" applyFill="1" applyBorder="1" applyProtection="1">
      <protection hidden="1"/>
    </xf>
    <xf numFmtId="168" fontId="12" fillId="0" borderId="6" xfId="0" applyNumberFormat="1" applyFont="1" applyFill="1" applyBorder="1" applyProtection="1">
      <protection hidden="1"/>
    </xf>
    <xf numFmtId="0" fontId="14" fillId="0" borderId="20" xfId="0" applyFont="1" applyFill="1" applyBorder="1" applyAlignment="1" applyProtection="1">
      <protection hidden="1"/>
    </xf>
    <xf numFmtId="168" fontId="36" fillId="0" borderId="6" xfId="0" applyNumberFormat="1" applyFont="1" applyFill="1" applyBorder="1" applyAlignment="1" applyProtection="1">
      <alignment horizontal="center" wrapText="1"/>
      <protection hidden="1"/>
    </xf>
    <xf numFmtId="0" fontId="37" fillId="0" borderId="6" xfId="0" applyFont="1" applyFill="1" applyBorder="1" applyAlignment="1" applyProtection="1">
      <alignment horizontal="center"/>
      <protection hidden="1"/>
    </xf>
    <xf numFmtId="168" fontId="40" fillId="0" borderId="6" xfId="0" applyNumberFormat="1" applyFont="1" applyFill="1" applyBorder="1" applyAlignment="1" applyProtection="1">
      <alignment horizontal="center" wrapText="1"/>
      <protection hidden="1"/>
    </xf>
    <xf numFmtId="168" fontId="12" fillId="0" borderId="14" xfId="0" applyNumberFormat="1" applyFont="1" applyFill="1" applyBorder="1" applyProtection="1">
      <protection hidden="1"/>
    </xf>
    <xf numFmtId="170" fontId="14" fillId="0" borderId="2" xfId="0" applyNumberFormat="1" applyFont="1" applyFill="1" applyBorder="1" applyProtection="1">
      <protection hidden="1"/>
    </xf>
    <xf numFmtId="170" fontId="14" fillId="0" borderId="0" xfId="0" applyNumberFormat="1" applyFont="1" applyFill="1" applyBorder="1" applyProtection="1">
      <protection hidden="1"/>
    </xf>
    <xf numFmtId="174" fontId="14" fillId="0" borderId="2" xfId="0" applyNumberFormat="1" applyFont="1" applyFill="1" applyBorder="1" applyProtection="1">
      <protection hidden="1"/>
    </xf>
    <xf numFmtId="170" fontId="14" fillId="4" borderId="2" xfId="0" applyNumberFormat="1" applyFont="1" applyFill="1" applyBorder="1" applyProtection="1">
      <protection hidden="1"/>
    </xf>
    <xf numFmtId="170" fontId="14" fillId="4" borderId="0" xfId="0" applyNumberFormat="1" applyFont="1" applyFill="1" applyBorder="1" applyProtection="1">
      <protection hidden="1"/>
    </xf>
    <xf numFmtId="170" fontId="12" fillId="0" borderId="2" xfId="0" applyNumberFormat="1" applyFont="1" applyFill="1" applyBorder="1" applyProtection="1">
      <protection hidden="1"/>
    </xf>
    <xf numFmtId="174" fontId="12" fillId="0" borderId="2" xfId="0" applyNumberFormat="1" applyFont="1" applyFill="1" applyBorder="1" applyProtection="1">
      <protection hidden="1"/>
    </xf>
    <xf numFmtId="170" fontId="12" fillId="0" borderId="14" xfId="0" applyNumberFormat="1" applyFont="1" applyFill="1" applyBorder="1" applyProtection="1">
      <protection hidden="1"/>
    </xf>
    <xf numFmtId="172" fontId="36" fillId="0" borderId="6" xfId="0" quotePrefix="1" applyNumberFormat="1" applyFont="1" applyFill="1" applyBorder="1" applyAlignment="1" applyProtection="1">
      <alignment horizontal="center" wrapText="1"/>
    </xf>
    <xf numFmtId="14" fontId="8" fillId="4" borderId="14" xfId="0" applyNumberFormat="1" applyFont="1" applyFill="1" applyBorder="1" applyAlignment="1" applyProtection="1">
      <alignment horizontal="center"/>
      <protection hidden="1"/>
    </xf>
    <xf numFmtId="0" fontId="45" fillId="0" borderId="1" xfId="0" applyFont="1" applyFill="1" applyBorder="1" applyAlignment="1" applyProtection="1">
      <alignment horizontal="left"/>
    </xf>
    <xf numFmtId="0" fontId="8" fillId="0" borderId="1" xfId="0" applyFont="1" applyFill="1" applyBorder="1" applyAlignment="1" applyProtection="1">
      <alignment horizontal="center"/>
      <protection hidden="1"/>
    </xf>
    <xf numFmtId="165" fontId="8" fillId="0" borderId="1" xfId="0" applyNumberFormat="1" applyFont="1" applyFill="1" applyBorder="1" applyAlignment="1" applyProtection="1">
      <alignment horizontal="center"/>
      <protection hidden="1"/>
    </xf>
    <xf numFmtId="168" fontId="23" fillId="0" borderId="0" xfId="0" applyNumberFormat="1" applyFont="1" applyFill="1" applyProtection="1"/>
    <xf numFmtId="0" fontId="45" fillId="4" borderId="1" xfId="0" applyFont="1" applyFill="1" applyBorder="1" applyAlignment="1" applyProtection="1">
      <alignment horizontal="left"/>
    </xf>
    <xf numFmtId="1" fontId="8" fillId="4" borderId="2" xfId="0" applyNumberFormat="1" applyFont="1" applyFill="1" applyBorder="1" applyAlignment="1" applyProtection="1">
      <alignment horizontal="center"/>
    </xf>
    <xf numFmtId="171" fontId="8" fillId="0" borderId="10" xfId="3" applyNumberFormat="1" applyFont="1" applyFill="1" applyBorder="1" applyProtection="1"/>
    <xf numFmtId="171" fontId="8" fillId="0" borderId="2" xfId="3" applyNumberFormat="1" applyFont="1" applyFill="1" applyBorder="1" applyAlignment="1" applyProtection="1">
      <alignment vertical="center"/>
    </xf>
    <xf numFmtId="171" fontId="11" fillId="0" borderId="2" xfId="3" applyNumberFormat="1" applyFont="1" applyFill="1" applyBorder="1" applyAlignment="1" applyProtection="1"/>
    <xf numFmtId="167" fontId="8" fillId="0" borderId="2" xfId="3" applyNumberFormat="1" applyFont="1" applyFill="1" applyBorder="1" applyAlignment="1" applyProtection="1">
      <alignment vertical="center"/>
    </xf>
    <xf numFmtId="167" fontId="8" fillId="4" borderId="2" xfId="3" applyNumberFormat="1" applyFont="1" applyFill="1" applyBorder="1" applyAlignment="1" applyProtection="1">
      <alignment vertical="center"/>
    </xf>
    <xf numFmtId="167" fontId="11" fillId="0" borderId="2" xfId="3" applyNumberFormat="1" applyFont="1" applyFill="1" applyBorder="1" applyAlignment="1" applyProtection="1"/>
    <xf numFmtId="0" fontId="33" fillId="4" borderId="6" xfId="0" applyFont="1" applyFill="1" applyBorder="1" applyProtection="1"/>
    <xf numFmtId="0" fontId="18" fillId="4" borderId="6" xfId="0" applyFont="1" applyFill="1" applyBorder="1" applyAlignment="1" applyProtection="1">
      <alignment horizontal="center"/>
    </xf>
    <xf numFmtId="0" fontId="37" fillId="4" borderId="0" xfId="0" applyFont="1" applyFill="1" applyAlignment="1" applyProtection="1">
      <alignment horizontal="center"/>
    </xf>
    <xf numFmtId="0" fontId="11" fillId="5" borderId="2" xfId="0" applyFont="1" applyFill="1" applyBorder="1" applyAlignment="1" applyProtection="1">
      <alignment horizontal="left"/>
    </xf>
    <xf numFmtId="0" fontId="36" fillId="4" borderId="0" xfId="0" applyFont="1" applyFill="1" applyProtection="1"/>
    <xf numFmtId="0" fontId="11" fillId="4" borderId="0" xfId="0" applyFont="1" applyFill="1" applyProtection="1"/>
    <xf numFmtId="3" fontId="11" fillId="4" borderId="0" xfId="0" applyNumberFormat="1" applyFont="1" applyFill="1" applyProtection="1"/>
    <xf numFmtId="0" fontId="8" fillId="4" borderId="0" xfId="0" applyFont="1" applyFill="1" applyAlignment="1" applyProtection="1">
      <alignment wrapText="1"/>
    </xf>
    <xf numFmtId="0" fontId="37" fillId="4" borderId="0" xfId="0" applyFont="1" applyFill="1" applyAlignment="1" applyProtection="1">
      <alignment horizontal="center" wrapText="1"/>
    </xf>
    <xf numFmtId="0" fontId="8" fillId="4" borderId="0" xfId="0" applyFont="1" applyFill="1" applyAlignment="1" applyProtection="1">
      <alignment horizontal="center" wrapText="1"/>
    </xf>
    <xf numFmtId="0" fontId="11" fillId="4" borderId="6" xfId="0" applyFont="1" applyFill="1" applyBorder="1" applyAlignment="1" applyProtection="1">
      <alignment horizontal="left"/>
    </xf>
    <xf numFmtId="0" fontId="38" fillId="4" borderId="6" xfId="0" applyFont="1" applyFill="1" applyBorder="1" applyAlignment="1" applyProtection="1">
      <alignment horizontal="center" wrapText="1"/>
    </xf>
    <xf numFmtId="0" fontId="35" fillId="4" borderId="0" xfId="0" applyFont="1" applyFill="1" applyAlignment="1" applyProtection="1">
      <alignment horizontal="centerContinuous"/>
    </xf>
    <xf numFmtId="0" fontId="37" fillId="4" borderId="0" xfId="0" applyFont="1" applyFill="1" applyAlignment="1" applyProtection="1">
      <alignment horizontal="centerContinuous"/>
    </xf>
    <xf numFmtId="0" fontId="8" fillId="4" borderId="0" xfId="0" applyFont="1" applyFill="1" applyAlignment="1" applyProtection="1">
      <alignment horizontal="centerContinuous"/>
    </xf>
    <xf numFmtId="164" fontId="11" fillId="3" borderId="8" xfId="3" applyNumberFormat="1" applyFont="1" applyFill="1" applyBorder="1" applyAlignment="1" applyProtection="1">
      <alignment horizontal="centerContinuous"/>
    </xf>
    <xf numFmtId="164" fontId="11" fillId="3" borderId="9" xfId="3" applyNumberFormat="1" applyFont="1" applyFill="1" applyBorder="1" applyAlignment="1" applyProtection="1">
      <alignment horizontal="centerContinuous"/>
    </xf>
    <xf numFmtId="164" fontId="11" fillId="3" borderId="10" xfId="3" applyNumberFormat="1" applyFont="1" applyFill="1" applyBorder="1" applyAlignment="1" applyProtection="1">
      <alignment horizontal="centerContinuous"/>
    </xf>
    <xf numFmtId="164" fontId="11" fillId="3" borderId="8" xfId="3" applyNumberFormat="1" applyFont="1" applyFill="1" applyBorder="1" applyAlignment="1" applyProtection="1"/>
    <xf numFmtId="164" fontId="11" fillId="3" borderId="9" xfId="3" applyNumberFormat="1" applyFont="1" applyFill="1" applyBorder="1" applyAlignment="1" applyProtection="1"/>
    <xf numFmtId="164" fontId="11" fillId="3" borderId="10" xfId="3" applyNumberFormat="1" applyFont="1" applyFill="1" applyBorder="1" applyAlignment="1" applyProtection="1"/>
    <xf numFmtId="164" fontId="11" fillId="3" borderId="17" xfId="3" applyNumberFormat="1" applyFont="1" applyFill="1" applyBorder="1" applyAlignment="1" applyProtection="1">
      <alignment horizontal="center"/>
    </xf>
    <xf numFmtId="164" fontId="11" fillId="3" borderId="6" xfId="3" applyNumberFormat="1" applyFont="1" applyFill="1" applyBorder="1" applyAlignment="1" applyProtection="1">
      <alignment horizontal="center"/>
    </xf>
    <xf numFmtId="164" fontId="11" fillId="3" borderId="14" xfId="3" applyNumberFormat="1" applyFont="1" applyFill="1" applyBorder="1" applyAlignment="1" applyProtection="1">
      <alignment horizontal="center"/>
    </xf>
    <xf numFmtId="0" fontId="36" fillId="4" borderId="0" xfId="1" applyFont="1" applyFill="1" applyBorder="1" applyAlignment="1" applyProtection="1">
      <alignment horizontal="center"/>
    </xf>
    <xf numFmtId="164" fontId="36" fillId="4" borderId="0" xfId="3" applyNumberFormat="1" applyFont="1" applyFill="1" applyBorder="1" applyAlignment="1" applyProtection="1">
      <alignment horizontal="center"/>
    </xf>
    <xf numFmtId="166" fontId="8" fillId="6" borderId="3" xfId="1" applyNumberFormat="1" applyFont="1" applyFill="1" applyBorder="1" applyAlignment="1" applyProtection="1"/>
    <xf numFmtId="166" fontId="8" fillId="6" borderId="4" xfId="1" applyNumberFormat="1" applyFont="1" applyFill="1" applyBorder="1" applyAlignment="1" applyProtection="1"/>
    <xf numFmtId="3" fontId="8" fillId="6" borderId="23" xfId="1" applyNumberFormat="1" applyFont="1" applyFill="1" applyBorder="1" applyAlignment="1" applyProtection="1"/>
    <xf numFmtId="3" fontId="8" fillId="6" borderId="4" xfId="1" applyNumberFormat="1" applyFont="1" applyFill="1" applyBorder="1" applyAlignment="1" applyProtection="1"/>
    <xf numFmtId="9" fontId="8" fillId="6" borderId="23" xfId="2" applyFont="1" applyFill="1" applyBorder="1" applyAlignment="1" applyProtection="1">
      <alignment horizontal="right"/>
    </xf>
    <xf numFmtId="166" fontId="8" fillId="6" borderId="11" xfId="1" applyNumberFormat="1" applyFont="1" applyFill="1" applyBorder="1" applyAlignment="1" applyProtection="1"/>
    <xf numFmtId="166" fontId="8" fillId="6" borderId="0" xfId="1" applyNumberFormat="1" applyFont="1" applyFill="1" applyBorder="1" applyAlignment="1" applyProtection="1"/>
    <xf numFmtId="3" fontId="8" fillId="6" borderId="17" xfId="1" applyNumberFormat="1" applyFont="1" applyFill="1" applyBorder="1" applyAlignment="1" applyProtection="1"/>
    <xf numFmtId="3" fontId="8" fillId="6" borderId="0" xfId="1" applyNumberFormat="1" applyFont="1" applyFill="1" applyBorder="1" applyAlignment="1" applyProtection="1"/>
    <xf numFmtId="9" fontId="8" fillId="6" borderId="17" xfId="2" applyFont="1" applyFill="1" applyBorder="1" applyAlignment="1" applyProtection="1">
      <alignment horizontal="right"/>
    </xf>
    <xf numFmtId="166" fontId="11" fillId="3" borderId="8" xfId="1" applyNumberFormat="1" applyFont="1" applyFill="1" applyBorder="1" applyAlignment="1" applyProtection="1"/>
    <xf numFmtId="166" fontId="11" fillId="3" borderId="9" xfId="1" applyNumberFormat="1" applyFont="1" applyFill="1" applyBorder="1" applyAlignment="1" applyProtection="1"/>
    <xf numFmtId="166" fontId="11" fillId="3" borderId="10" xfId="1" applyNumberFormat="1" applyFont="1" applyFill="1" applyBorder="1" applyAlignment="1" applyProtection="1"/>
    <xf numFmtId="3" fontId="11" fillId="3" borderId="2" xfId="1" applyNumberFormat="1" applyFont="1" applyFill="1" applyBorder="1" applyAlignment="1" applyProtection="1"/>
    <xf numFmtId="9" fontId="11" fillId="3" borderId="2" xfId="2" applyFont="1" applyFill="1" applyBorder="1" applyAlignment="1" applyProtection="1">
      <alignment horizontal="right"/>
    </xf>
    <xf numFmtId="1" fontId="8" fillId="4" borderId="0" xfId="0" applyNumberFormat="1" applyFont="1" applyFill="1" applyProtection="1"/>
    <xf numFmtId="164" fontId="8" fillId="4" borderId="0" xfId="0" applyNumberFormat="1" applyFont="1" applyFill="1" applyProtection="1"/>
    <xf numFmtId="0" fontId="40" fillId="4" borderId="0" xfId="0" applyFont="1" applyFill="1" applyProtection="1"/>
    <xf numFmtId="0" fontId="36" fillId="4" borderId="0" xfId="0" applyFont="1" applyFill="1" applyAlignment="1" applyProtection="1">
      <alignment horizontal="center"/>
    </xf>
    <xf numFmtId="0" fontId="39" fillId="4" borderId="0" xfId="0" applyFont="1" applyFill="1" applyProtection="1"/>
    <xf numFmtId="0" fontId="40" fillId="4" borderId="0" xfId="0" applyFont="1" applyFill="1" applyAlignment="1" applyProtection="1">
      <alignment horizontal="center"/>
    </xf>
    <xf numFmtId="0" fontId="32" fillId="4" borderId="0" xfId="0" applyFont="1" applyFill="1" applyProtection="1"/>
    <xf numFmtId="164" fontId="40" fillId="4" borderId="0" xfId="0" applyNumberFormat="1" applyFont="1" applyFill="1" applyAlignment="1" applyProtection="1">
      <alignment horizontal="center"/>
    </xf>
    <xf numFmtId="0" fontId="40" fillId="4" borderId="0" xfId="0" applyNumberFormat="1" applyFont="1" applyFill="1" applyAlignment="1" applyProtection="1">
      <alignment horizontal="center"/>
    </xf>
    <xf numFmtId="0" fontId="40" fillId="4" borderId="0" xfId="3" applyNumberFormat="1" applyFont="1" applyFill="1" applyAlignment="1" applyProtection="1">
      <alignment horizontal="center"/>
    </xf>
    <xf numFmtId="164" fontId="11" fillId="3" borderId="8" xfId="3" applyNumberFormat="1" applyFont="1" applyFill="1" applyBorder="1" applyAlignment="1" applyProtection="1">
      <alignment horizontal="center" wrapText="1"/>
    </xf>
    <xf numFmtId="164" fontId="11" fillId="3" borderId="8" xfId="3" applyNumberFormat="1" applyFont="1" applyFill="1" applyBorder="1" applyAlignment="1" applyProtection="1">
      <alignment horizontal="centerContinuous" wrapText="1"/>
    </xf>
    <xf numFmtId="164" fontId="11" fillId="3" borderId="10" xfId="3" applyNumberFormat="1" applyFont="1" applyFill="1" applyBorder="1" applyAlignment="1" applyProtection="1">
      <alignment horizontal="centerContinuous" wrapText="1"/>
    </xf>
    <xf numFmtId="164" fontId="11" fillId="3" borderId="2" xfId="3" applyNumberFormat="1" applyFont="1" applyFill="1" applyBorder="1" applyAlignment="1" applyProtection="1">
      <alignment horizontal="centerContinuous" wrapText="1"/>
    </xf>
    <xf numFmtId="0" fontId="8" fillId="4" borderId="0" xfId="1" applyFont="1" applyFill="1" applyBorder="1" applyProtection="1"/>
    <xf numFmtId="3" fontId="8" fillId="6" borderId="23" xfId="1" applyNumberFormat="1" applyFont="1" applyFill="1" applyBorder="1" applyAlignment="1" applyProtection="1">
      <alignment horizontal="right"/>
    </xf>
    <xf numFmtId="3" fontId="8" fillId="6" borderId="12" xfId="1" applyNumberFormat="1" applyFont="1" applyFill="1" applyBorder="1" applyAlignment="1" applyProtection="1"/>
    <xf numFmtId="3" fontId="8" fillId="6" borderId="17" xfId="1" applyNumberFormat="1" applyFont="1" applyFill="1" applyBorder="1" applyAlignment="1" applyProtection="1">
      <alignment horizontal="right"/>
    </xf>
    <xf numFmtId="3" fontId="11" fillId="3" borderId="2" xfId="1" applyNumberFormat="1" applyFont="1" applyFill="1" applyBorder="1" applyAlignment="1" applyProtection="1">
      <alignment horizontal="right"/>
    </xf>
    <xf numFmtId="0" fontId="11" fillId="4" borderId="6" xfId="0" applyFont="1" applyFill="1" applyBorder="1" applyProtection="1"/>
    <xf numFmtId="0" fontId="8" fillId="4" borderId="6" xfId="0" applyFont="1" applyFill="1" applyBorder="1" applyProtection="1"/>
    <xf numFmtId="0" fontId="11" fillId="5" borderId="8" xfId="0" applyFont="1" applyFill="1" applyBorder="1" applyAlignment="1" applyProtection="1">
      <alignment horizontal="centerContinuous"/>
    </xf>
    <xf numFmtId="0" fontId="11" fillId="5" borderId="9" xfId="0" applyFont="1" applyFill="1" applyBorder="1" applyAlignment="1" applyProtection="1">
      <alignment horizontal="centerContinuous"/>
    </xf>
    <xf numFmtId="0" fontId="11" fillId="5" borderId="10" xfId="0" applyFont="1" applyFill="1" applyBorder="1" applyAlignment="1" applyProtection="1">
      <alignment horizontal="centerContinuous"/>
    </xf>
    <xf numFmtId="0" fontId="11" fillId="4" borderId="0" xfId="0" applyFont="1" applyFill="1" applyAlignment="1" applyProtection="1">
      <alignment horizontal="center"/>
    </xf>
    <xf numFmtId="0" fontId="8" fillId="4" borderId="0" xfId="0" applyFont="1" applyFill="1" applyAlignment="1" applyProtection="1">
      <alignment horizontal="center"/>
    </xf>
    <xf numFmtId="0" fontId="11" fillId="5" borderId="2" xfId="0" applyFont="1" applyFill="1" applyBorder="1" applyAlignment="1" applyProtection="1">
      <alignment horizontal="center"/>
    </xf>
    <xf numFmtId="14" fontId="8" fillId="4" borderId="0" xfId="0" applyNumberFormat="1" applyFont="1" applyFill="1" applyProtection="1"/>
    <xf numFmtId="0" fontId="34" fillId="4" borderId="0" xfId="0" applyFont="1" applyFill="1" applyAlignment="1" applyProtection="1">
      <alignment horizontal="center"/>
    </xf>
    <xf numFmtId="14" fontId="44" fillId="4" borderId="0" xfId="0" applyNumberFormat="1" applyFont="1" applyFill="1" applyBorder="1" applyProtection="1"/>
    <xf numFmtId="0" fontId="44" fillId="4" borderId="0" xfId="0" applyFont="1" applyFill="1" applyBorder="1" applyProtection="1"/>
    <xf numFmtId="0" fontId="38" fillId="4" borderId="0" xfId="0" applyFont="1" applyFill="1" applyProtection="1"/>
    <xf numFmtId="0" fontId="11" fillId="5" borderId="8" xfId="0" applyFont="1" applyFill="1" applyBorder="1" applyAlignment="1" applyProtection="1">
      <alignment horizontal="centerContinuous" wrapText="1"/>
    </xf>
    <xf numFmtId="0" fontId="8" fillId="5" borderId="9" xfId="0" applyFont="1" applyFill="1" applyBorder="1" applyAlignment="1" applyProtection="1">
      <alignment horizontal="centerContinuous" wrapText="1"/>
    </xf>
    <xf numFmtId="0" fontId="8" fillId="5" borderId="10" xfId="0" applyFont="1" applyFill="1" applyBorder="1" applyAlignment="1" applyProtection="1">
      <alignment horizontal="centerContinuous" wrapText="1"/>
    </xf>
    <xf numFmtId="14" fontId="11" fillId="5" borderId="10" xfId="0" applyNumberFormat="1" applyFont="1" applyFill="1" applyBorder="1" applyAlignment="1" applyProtection="1">
      <alignment horizontal="centerContinuous" wrapText="1"/>
    </xf>
    <xf numFmtId="0" fontId="11" fillId="5" borderId="10" xfId="0" applyFont="1" applyFill="1" applyBorder="1" applyAlignment="1" applyProtection="1">
      <alignment horizontal="centerContinuous" wrapText="1"/>
    </xf>
    <xf numFmtId="0" fontId="21" fillId="5" borderId="10" xfId="0" applyFont="1" applyFill="1" applyBorder="1" applyAlignment="1" applyProtection="1">
      <alignment horizontal="left" wrapText="1"/>
    </xf>
    <xf numFmtId="0" fontId="21" fillId="5" borderId="10" xfId="0" applyFont="1" applyFill="1" applyBorder="1" applyAlignment="1" applyProtection="1">
      <alignment horizontal="centerContinuous" wrapText="1"/>
    </xf>
    <xf numFmtId="3" fontId="8" fillId="5" borderId="2" xfId="0" applyNumberFormat="1" applyFont="1" applyFill="1" applyBorder="1" applyProtection="1"/>
    <xf numFmtId="0" fontId="35" fillId="4" borderId="0" xfId="0" applyFont="1" applyFill="1" applyProtection="1"/>
    <xf numFmtId="3" fontId="8" fillId="4" borderId="0" xfId="0" applyNumberFormat="1" applyFont="1" applyFill="1" applyBorder="1" applyProtection="1"/>
    <xf numFmtId="14" fontId="32" fillId="4" borderId="0" xfId="0" applyNumberFormat="1" applyFont="1" applyFill="1" applyProtection="1"/>
    <xf numFmtId="0" fontId="11" fillId="5" borderId="8" xfId="0" applyFont="1" applyFill="1" applyBorder="1" applyAlignment="1" applyProtection="1">
      <alignment horizontal="center"/>
    </xf>
    <xf numFmtId="0" fontId="11" fillId="5" borderId="2" xfId="0" applyFont="1" applyFill="1" applyBorder="1" applyAlignment="1" applyProtection="1">
      <alignment horizontal="center" wrapText="1"/>
    </xf>
    <xf numFmtId="0" fontId="11" fillId="5" borderId="10" xfId="0" applyFont="1" applyFill="1" applyBorder="1" applyAlignment="1" applyProtection="1">
      <alignment horizontal="center" wrapText="1"/>
    </xf>
    <xf numFmtId="0" fontId="32" fillId="4" borderId="0" xfId="0" applyFont="1" applyFill="1" applyAlignment="1" applyProtection="1">
      <alignment horizontal="center"/>
    </xf>
    <xf numFmtId="0" fontId="34" fillId="4" borderId="0" xfId="0" applyFont="1" applyFill="1" applyBorder="1" applyAlignment="1" applyProtection="1">
      <alignment horizontal="center"/>
    </xf>
    <xf numFmtId="0" fontId="39" fillId="4" borderId="0" xfId="0" applyFont="1" applyFill="1" applyAlignment="1" applyProtection="1">
      <alignment horizontal="center"/>
    </xf>
    <xf numFmtId="14" fontId="39" fillId="4" borderId="0" xfId="0" applyNumberFormat="1" applyFont="1" applyFill="1" applyProtection="1"/>
    <xf numFmtId="0" fontId="44" fillId="4" borderId="0" xfId="0" applyFont="1" applyFill="1" applyBorder="1" applyAlignment="1" applyProtection="1">
      <alignment horizontal="center"/>
    </xf>
    <xf numFmtId="0" fontId="44" fillId="4" borderId="0" xfId="0" applyFont="1" applyFill="1" applyProtection="1"/>
    <xf numFmtId="0" fontId="46" fillId="4" borderId="0" xfId="0" applyFont="1" applyFill="1" applyProtection="1"/>
    <xf numFmtId="14" fontId="44" fillId="4" borderId="0" xfId="0" applyNumberFormat="1" applyFont="1" applyFill="1" applyProtection="1"/>
    <xf numFmtId="0" fontId="9" fillId="5" borderId="8" xfId="0" applyFont="1" applyFill="1" applyBorder="1" applyProtection="1"/>
    <xf numFmtId="0" fontId="9" fillId="5" borderId="9" xfId="0" applyFont="1" applyFill="1" applyBorder="1" applyProtection="1"/>
    <xf numFmtId="0" fontId="12" fillId="5" borderId="9" xfId="0" applyFont="1" applyFill="1" applyBorder="1" applyProtection="1"/>
    <xf numFmtId="0" fontId="12" fillId="5" borderId="10" xfId="0" applyFont="1" applyFill="1" applyBorder="1" applyProtection="1"/>
    <xf numFmtId="0" fontId="12" fillId="0" borderId="0" xfId="0" applyFont="1" applyFill="1" applyBorder="1" applyProtection="1"/>
    <xf numFmtId="167" fontId="11" fillId="0" borderId="0" xfId="3" applyNumberFormat="1" applyFont="1" applyFill="1" applyBorder="1" applyAlignment="1" applyProtection="1"/>
    <xf numFmtId="0" fontId="33" fillId="7" borderId="6" xfId="0" applyFont="1" applyFill="1" applyBorder="1" applyAlignment="1">
      <alignment horizontal="center"/>
    </xf>
    <xf numFmtId="0" fontId="33" fillId="7" borderId="6" xfId="0" applyFont="1" applyFill="1" applyBorder="1"/>
    <xf numFmtId="0" fontId="32" fillId="7" borderId="0" xfId="0" quotePrefix="1" applyFont="1" applyFill="1" applyAlignment="1">
      <alignment horizontal="left"/>
    </xf>
    <xf numFmtId="0" fontId="8" fillId="7" borderId="0" xfId="0" applyFont="1" applyFill="1"/>
    <xf numFmtId="0" fontId="8" fillId="7" borderId="0" xfId="0" applyFont="1" applyFill="1" applyAlignment="1">
      <alignment horizontal="center"/>
    </xf>
    <xf numFmtId="0" fontId="11" fillId="7" borderId="6" xfId="0" applyFont="1" applyFill="1" applyBorder="1"/>
    <xf numFmtId="0" fontId="8" fillId="7" borderId="2" xfId="0" applyFont="1" applyFill="1" applyBorder="1" applyAlignment="1" applyProtection="1">
      <alignment horizontal="center"/>
      <protection locked="0"/>
    </xf>
    <xf numFmtId="0" fontId="8" fillId="7" borderId="2" xfId="0" applyFont="1" applyFill="1" applyBorder="1" applyProtection="1">
      <protection locked="0"/>
    </xf>
    <xf numFmtId="14" fontId="8" fillId="7" borderId="2" xfId="0" applyNumberFormat="1" applyFont="1" applyFill="1" applyBorder="1" applyAlignment="1" applyProtection="1">
      <alignment horizontal="center"/>
      <protection locked="0"/>
    </xf>
    <xf numFmtId="43" fontId="8" fillId="7" borderId="2" xfId="3" applyFont="1" applyFill="1" applyBorder="1" applyProtection="1">
      <protection locked="0"/>
    </xf>
    <xf numFmtId="16" fontId="8" fillId="7" borderId="2" xfId="0" applyNumberFormat="1" applyFont="1" applyFill="1" applyBorder="1" applyAlignment="1" applyProtection="1">
      <alignment horizontal="center"/>
      <protection locked="0"/>
    </xf>
    <xf numFmtId="0" fontId="39" fillId="7" borderId="0" xfId="0" applyFont="1" applyFill="1" applyBorder="1"/>
    <xf numFmtId="0" fontId="11" fillId="8" borderId="14" xfId="0" applyFont="1" applyFill="1" applyBorder="1" applyAlignment="1">
      <alignment horizontal="center" wrapText="1"/>
    </xf>
    <xf numFmtId="0" fontId="39" fillId="0" borderId="2" xfId="0" applyFont="1" applyFill="1" applyBorder="1"/>
    <xf numFmtId="43" fontId="8" fillId="9" borderId="2" xfId="3" applyNumberFormat="1" applyFont="1" applyFill="1" applyBorder="1" applyAlignment="1" applyProtection="1">
      <alignment horizontal="center"/>
      <protection hidden="1"/>
    </xf>
    <xf numFmtId="0" fontId="8" fillId="9" borderId="2" xfId="0" applyFont="1" applyFill="1" applyBorder="1" applyAlignment="1" applyProtection="1">
      <alignment horizontal="center"/>
      <protection hidden="1"/>
    </xf>
    <xf numFmtId="0" fontId="8" fillId="9" borderId="2" xfId="0" applyFont="1" applyFill="1" applyBorder="1" applyAlignment="1" applyProtection="1">
      <alignment horizontal="left"/>
      <protection hidden="1"/>
    </xf>
    <xf numFmtId="0" fontId="11" fillId="8" borderId="2" xfId="0" applyFont="1" applyFill="1" applyBorder="1" applyAlignment="1">
      <alignment horizontal="center" wrapText="1"/>
    </xf>
    <xf numFmtId="0" fontId="11" fillId="7" borderId="0" xfId="0" applyFont="1" applyFill="1" applyBorder="1"/>
    <xf numFmtId="1" fontId="8" fillId="9" borderId="2" xfId="0" applyNumberFormat="1" applyFont="1" applyFill="1" applyBorder="1" applyAlignment="1" applyProtection="1">
      <alignment horizontal="center"/>
    </xf>
    <xf numFmtId="14" fontId="8" fillId="7" borderId="2" xfId="0" applyNumberFormat="1" applyFont="1" applyFill="1" applyBorder="1" applyProtection="1">
      <protection locked="0"/>
    </xf>
    <xf numFmtId="173" fontId="8" fillId="7" borderId="2" xfId="3" applyNumberFormat="1" applyFont="1" applyFill="1" applyBorder="1" applyProtection="1">
      <protection locked="0"/>
    </xf>
    <xf numFmtId="173" fontId="8" fillId="9" borderId="2" xfId="3" applyNumberFormat="1" applyFont="1" applyFill="1" applyBorder="1" applyProtection="1"/>
    <xf numFmtId="0" fontId="8" fillId="9" borderId="8" xfId="0" applyFont="1" applyFill="1" applyBorder="1" applyProtection="1"/>
    <xf numFmtId="0" fontId="8" fillId="9" borderId="9" xfId="0" applyFont="1" applyFill="1" applyBorder="1" applyProtection="1"/>
    <xf numFmtId="0" fontId="8" fillId="9" borderId="10" xfId="0" applyFont="1" applyFill="1" applyBorder="1" applyProtection="1"/>
    <xf numFmtId="3" fontId="8" fillId="9" borderId="2" xfId="0" applyNumberFormat="1" applyFont="1" applyFill="1" applyBorder="1" applyProtection="1"/>
    <xf numFmtId="3" fontId="8" fillId="7" borderId="2" xfId="0" applyNumberFormat="1" applyFont="1" applyFill="1" applyBorder="1" applyProtection="1">
      <protection locked="0"/>
    </xf>
    <xf numFmtId="0" fontId="8" fillId="7" borderId="10" xfId="0" applyFont="1" applyFill="1" applyBorder="1" applyProtection="1">
      <protection locked="0"/>
    </xf>
    <xf numFmtId="14" fontId="8" fillId="9" borderId="2" xfId="0" applyNumberFormat="1" applyFont="1" applyFill="1" applyBorder="1" applyProtection="1"/>
    <xf numFmtId="166" fontId="11" fillId="10" borderId="8" xfId="1" applyNumberFormat="1" applyFont="1" applyFill="1" applyBorder="1" applyAlignment="1" applyProtection="1"/>
    <xf numFmtId="166" fontId="11" fillId="10" borderId="9" xfId="1" applyNumberFormat="1" applyFont="1" applyFill="1" applyBorder="1" applyAlignment="1" applyProtection="1"/>
    <xf numFmtId="166" fontId="11" fillId="10" borderId="10" xfId="1" applyNumberFormat="1" applyFont="1" applyFill="1" applyBorder="1" applyAlignment="1" applyProtection="1"/>
    <xf numFmtId="166" fontId="11" fillId="10" borderId="2" xfId="1" applyNumberFormat="1" applyFont="1" applyFill="1" applyBorder="1" applyAlignment="1" applyProtection="1"/>
    <xf numFmtId="0" fontId="8" fillId="7" borderId="2" xfId="0" applyFont="1" applyFill="1" applyBorder="1" applyAlignment="1" applyProtection="1">
      <alignment horizontal="left"/>
      <protection locked="0"/>
    </xf>
    <xf numFmtId="0" fontId="23" fillId="7" borderId="0" xfId="0" applyFont="1" applyFill="1"/>
    <xf numFmtId="0" fontId="23" fillId="7" borderId="0" xfId="0" applyFont="1" applyFill="1" applyAlignment="1">
      <alignment vertical="center" readingOrder="1"/>
    </xf>
    <xf numFmtId="0" fontId="48" fillId="7" borderId="0" xfId="0" applyFont="1" applyFill="1" applyAlignment="1">
      <alignment vertical="center" readingOrder="1"/>
    </xf>
    <xf numFmtId="0" fontId="48" fillId="7" borderId="0" xfId="0" applyFont="1" applyFill="1"/>
    <xf numFmtId="0" fontId="21" fillId="7" borderId="0" xfId="0" applyFont="1" applyFill="1" applyAlignment="1">
      <alignment vertical="center" readingOrder="1"/>
    </xf>
    <xf numFmtId="0" fontId="23" fillId="7" borderId="0" xfId="0" quotePrefix="1" applyFont="1" applyFill="1"/>
    <xf numFmtId="0" fontId="23" fillId="7" borderId="0" xfId="0" applyFont="1" applyFill="1" applyAlignment="1"/>
    <xf numFmtId="0" fontId="21" fillId="7" borderId="0" xfId="0" quotePrefix="1" applyFont="1" applyFill="1" applyAlignment="1">
      <alignment vertical="center" readingOrder="1"/>
    </xf>
    <xf numFmtId="0" fontId="51" fillId="7" borderId="0" xfId="0" applyFont="1" applyFill="1"/>
    <xf numFmtId="0" fontId="21" fillId="7" borderId="0" xfId="0" applyFont="1" applyFill="1" applyAlignment="1"/>
    <xf numFmtId="0" fontId="23" fillId="7" borderId="0" xfId="0" quotePrefix="1" applyFont="1" applyFill="1" applyAlignment="1"/>
    <xf numFmtId="0" fontId="49" fillId="7" borderId="0" xfId="0" quotePrefix="1" applyFont="1" applyFill="1"/>
    <xf numFmtId="0" fontId="21" fillId="7" borderId="0" xfId="0" applyFont="1" applyFill="1"/>
    <xf numFmtId="0" fontId="52" fillId="7" borderId="0" xfId="0" applyFont="1" applyFill="1"/>
    <xf numFmtId="0" fontId="8" fillId="7" borderId="0" xfId="0" applyFont="1" applyFill="1" applyBorder="1"/>
    <xf numFmtId="0" fontId="8" fillId="7" borderId="0" xfId="0" applyFont="1" applyFill="1" applyBorder="1" applyAlignment="1">
      <alignment horizontal="center"/>
    </xf>
    <xf numFmtId="0" fontId="53" fillId="7" borderId="0" xfId="0" applyFont="1" applyFill="1" applyBorder="1" applyAlignment="1">
      <alignment horizontal="center"/>
    </xf>
    <xf numFmtId="0" fontId="11" fillId="7" borderId="0" xfId="0" applyFont="1" applyFill="1" applyBorder="1" applyAlignment="1">
      <alignment horizontal="center"/>
    </xf>
    <xf numFmtId="0" fontId="54" fillId="7" borderId="0" xfId="0" applyFont="1" applyFill="1" applyAlignment="1"/>
    <xf numFmtId="0" fontId="23" fillId="7" borderId="0" xfId="0" applyFont="1" applyFill="1" applyAlignment="1">
      <alignment horizontal="left" vertical="top"/>
    </xf>
    <xf numFmtId="0" fontId="23" fillId="0" borderId="0" xfId="0" applyFont="1" applyFill="1"/>
    <xf numFmtId="0" fontId="48" fillId="0" borderId="0" xfId="0" applyFont="1" applyFill="1" applyAlignment="1">
      <alignment horizontal="left" vertical="center" readingOrder="1"/>
    </xf>
    <xf numFmtId="9" fontId="27" fillId="0" borderId="9" xfId="2" quotePrefix="1" applyFont="1" applyBorder="1" applyAlignment="1">
      <alignment horizontal="center"/>
    </xf>
    <xf numFmtId="166" fontId="28" fillId="3" borderId="9" xfId="1" applyNumberFormat="1" applyFont="1" applyFill="1" applyBorder="1" applyAlignment="1">
      <alignment horizontal="left"/>
    </xf>
    <xf numFmtId="172" fontId="28" fillId="3" borderId="9" xfId="1" applyNumberFormat="1" applyFont="1" applyFill="1" applyBorder="1" applyAlignment="1">
      <alignment horizontal="center"/>
    </xf>
    <xf numFmtId="169" fontId="28" fillId="3" borderId="9" xfId="1" applyNumberFormat="1" applyFont="1" applyFill="1" applyBorder="1" applyAlignment="1">
      <alignment horizontal="center"/>
    </xf>
    <xf numFmtId="9" fontId="28" fillId="3" borderId="9" xfId="2" applyFont="1" applyFill="1" applyBorder="1" applyAlignment="1">
      <alignment horizontal="center"/>
    </xf>
    <xf numFmtId="166" fontId="27" fillId="6" borderId="6" xfId="1" applyNumberFormat="1" applyFont="1" applyFill="1" applyBorder="1" applyAlignment="1">
      <alignment horizontal="left"/>
    </xf>
    <xf numFmtId="172" fontId="27" fillId="6" borderId="6" xfId="1" applyNumberFormat="1" applyFont="1" applyFill="1" applyBorder="1" applyAlignment="1">
      <alignment horizontal="center"/>
    </xf>
    <xf numFmtId="169" fontId="27" fillId="6" borderId="6" xfId="1" applyNumberFormat="1" applyFont="1" applyFill="1" applyBorder="1" applyAlignment="1">
      <alignment horizontal="center"/>
    </xf>
    <xf numFmtId="9" fontId="27" fillId="4" borderId="6" xfId="2" quotePrefix="1" applyFont="1" applyFill="1" applyBorder="1" applyAlignment="1">
      <alignment horizontal="center"/>
    </xf>
    <xf numFmtId="164" fontId="28" fillId="3" borderId="9" xfId="3" applyNumberFormat="1" applyFont="1" applyFill="1" applyBorder="1" applyAlignment="1">
      <alignment horizontal="center"/>
    </xf>
    <xf numFmtId="172" fontId="27" fillId="6" borderId="0" xfId="1" applyNumberFormat="1" applyFont="1" applyFill="1" applyBorder="1" applyAlignment="1">
      <alignment horizontal="center"/>
    </xf>
    <xf numFmtId="172" fontId="27" fillId="6" borderId="4" xfId="1" applyNumberFormat="1" applyFont="1" applyFill="1" applyBorder="1" applyAlignment="1">
      <alignment horizontal="center"/>
    </xf>
    <xf numFmtId="0" fontId="28" fillId="3" borderId="9" xfId="1" applyNumberFormat="1" applyFont="1" applyFill="1" applyBorder="1" applyAlignment="1">
      <alignment horizontal="left"/>
    </xf>
    <xf numFmtId="0" fontId="27" fillId="0" borderId="0" xfId="1" applyFont="1" applyBorder="1" applyAlignment="1">
      <alignment horizontal="center"/>
    </xf>
    <xf numFmtId="169" fontId="27" fillId="6" borderId="0" xfId="1" applyNumberFormat="1" applyFont="1" applyFill="1" applyBorder="1" applyAlignment="1">
      <alignment horizontal="center"/>
    </xf>
    <xf numFmtId="166" fontId="27" fillId="0" borderId="0" xfId="1" quotePrefix="1" applyNumberFormat="1" applyFont="1" applyFill="1" applyBorder="1" applyAlignment="1">
      <alignment horizontal="right"/>
    </xf>
    <xf numFmtId="0" fontId="0" fillId="0" borderId="0" xfId="0"/>
    <xf numFmtId="9" fontId="27" fillId="4" borderId="0" xfId="2" quotePrefix="1" applyFont="1" applyFill="1" applyBorder="1" applyAlignment="1">
      <alignment horizontal="center"/>
    </xf>
    <xf numFmtId="9" fontId="27" fillId="4" borderId="4" xfId="2" quotePrefix="1" applyFont="1" applyFill="1" applyBorder="1" applyAlignment="1">
      <alignment horizontal="center"/>
    </xf>
    <xf numFmtId="169" fontId="27" fillId="6" borderId="4" xfId="1" applyNumberFormat="1" applyFont="1" applyFill="1" applyBorder="1" applyAlignment="1">
      <alignment horizontal="center"/>
    </xf>
    <xf numFmtId="165" fontId="28" fillId="0" borderId="9" xfId="1" applyNumberFormat="1" applyFont="1" applyBorder="1" applyAlignment="1">
      <alignment horizontal="center" vertical="center"/>
    </xf>
    <xf numFmtId="166" fontId="27" fillId="6" borderId="0" xfId="1" applyNumberFormat="1" applyFont="1" applyFill="1" applyBorder="1" applyAlignment="1">
      <alignment horizontal="left"/>
    </xf>
    <xf numFmtId="166" fontId="27" fillId="6" borderId="4" xfId="1" applyNumberFormat="1" applyFont="1" applyFill="1" applyBorder="1" applyAlignment="1">
      <alignment horizontal="left"/>
    </xf>
    <xf numFmtId="166" fontId="27" fillId="0" borderId="0" xfId="1" quotePrefix="1" applyNumberFormat="1" applyFont="1" applyFill="1" applyBorder="1" applyAlignment="1">
      <alignment horizontal="left"/>
    </xf>
    <xf numFmtId="166" fontId="28" fillId="0" borderId="0" xfId="1" quotePrefix="1" applyNumberFormat="1" applyFont="1" applyFill="1" applyBorder="1" applyAlignment="1">
      <alignment horizontal="left"/>
    </xf>
    <xf numFmtId="0" fontId="53" fillId="11" borderId="8" xfId="0" applyFont="1" applyFill="1" applyBorder="1" applyAlignment="1">
      <alignment horizontal="center"/>
    </xf>
    <xf numFmtId="0" fontId="53" fillId="11" borderId="9" xfId="0" applyFont="1" applyFill="1" applyBorder="1" applyAlignment="1">
      <alignment horizontal="center"/>
    </xf>
    <xf numFmtId="0" fontId="53" fillId="11" borderId="10" xfId="0" applyFont="1" applyFill="1" applyBorder="1" applyAlignment="1">
      <alignment horizontal="center"/>
    </xf>
    <xf numFmtId="168" fontId="14" fillId="2" borderId="8" xfId="0" applyNumberFormat="1" applyFont="1" applyFill="1" applyBorder="1" applyAlignment="1" applyProtection="1">
      <alignment horizontal="left"/>
      <protection locked="0"/>
    </xf>
    <xf numFmtId="168" fontId="14" fillId="2" borderId="9" xfId="0" applyNumberFormat="1" applyFont="1" applyFill="1" applyBorder="1" applyAlignment="1" applyProtection="1">
      <alignment horizontal="left"/>
      <protection locked="0"/>
    </xf>
    <xf numFmtId="168" fontId="14" fillId="2" borderId="10" xfId="0" applyNumberFormat="1" applyFont="1" applyFill="1" applyBorder="1" applyAlignment="1" applyProtection="1">
      <alignment horizontal="left"/>
      <protection locked="0"/>
    </xf>
    <xf numFmtId="0" fontId="14" fillId="0" borderId="19" xfId="0" applyFont="1" applyFill="1" applyBorder="1" applyAlignment="1" applyProtection="1">
      <alignment horizontal="left"/>
    </xf>
    <xf numFmtId="0" fontId="8" fillId="0" borderId="21" xfId="0" applyFont="1" applyFill="1" applyBorder="1" applyAlignment="1" applyProtection="1">
      <alignment horizontal="left"/>
    </xf>
    <xf numFmtId="14" fontId="14" fillId="0" borderId="9" xfId="0" applyNumberFormat="1" applyFont="1" applyFill="1" applyBorder="1" applyAlignment="1" applyProtection="1">
      <alignment horizontal="left"/>
    </xf>
    <xf numFmtId="0" fontId="8" fillId="0" borderId="10" xfId="0" applyFont="1" applyFill="1" applyBorder="1" applyAlignment="1" applyProtection="1">
      <alignment horizontal="left"/>
    </xf>
    <xf numFmtId="0" fontId="21" fillId="0" borderId="11" xfId="0" applyFont="1" applyFill="1" applyBorder="1" applyAlignment="1" applyProtection="1">
      <alignment horizontal="right"/>
    </xf>
    <xf numFmtId="0" fontId="21" fillId="0" borderId="0" xfId="0" applyFont="1" applyFill="1" applyAlignment="1" applyProtection="1">
      <alignment horizontal="right"/>
    </xf>
    <xf numFmtId="1" fontId="14" fillId="0" borderId="1" xfId="0" applyNumberFormat="1" applyFont="1" applyFill="1" applyBorder="1" applyAlignment="1" applyProtection="1">
      <alignment horizontal="left"/>
    </xf>
    <xf numFmtId="0" fontId="14" fillId="0" borderId="6" xfId="0" applyNumberFormat="1" applyFont="1" applyFill="1" applyBorder="1" applyAlignment="1" applyProtection="1">
      <alignment horizontal="left"/>
    </xf>
    <xf numFmtId="0" fontId="21" fillId="0" borderId="11" xfId="0" applyFont="1" applyFill="1" applyBorder="1" applyAlignment="1" applyProtection="1">
      <alignment horizontal="left"/>
    </xf>
    <xf numFmtId="0" fontId="3" fillId="0" borderId="0" xfId="0" applyFont="1" applyFill="1" applyBorder="1" applyAlignment="1" applyProtection="1"/>
    <xf numFmtId="0" fontId="3" fillId="0" borderId="12" xfId="0" applyFont="1" applyFill="1" applyBorder="1" applyAlignment="1" applyProtection="1"/>
    <xf numFmtId="0" fontId="14" fillId="0" borderId="24" xfId="0" applyFont="1" applyFill="1" applyBorder="1" applyAlignment="1" applyProtection="1">
      <alignment horizontal="left"/>
    </xf>
    <xf numFmtId="0" fontId="14" fillId="0" borderId="20" xfId="0" applyFont="1" applyFill="1" applyBorder="1" applyAlignment="1" applyProtection="1">
      <alignment horizontal="left"/>
    </xf>
    <xf numFmtId="0" fontId="14" fillId="0" borderId="22"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6" xfId="0" applyNumberFormat="1" applyFont="1" applyFill="1" applyBorder="1" applyAlignment="1" applyProtection="1"/>
    <xf numFmtId="0" fontId="8" fillId="0" borderId="6" xfId="0" applyFont="1" applyFill="1" applyBorder="1" applyAlignment="1" applyProtection="1"/>
    <xf numFmtId="0" fontId="8" fillId="0" borderId="6"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6" xfId="0" applyFont="1" applyBorder="1" applyAlignment="1" applyProtection="1"/>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14" fillId="0" borderId="9" xfId="0" applyFont="1" applyBorder="1" applyAlignment="1" applyProtection="1">
      <alignment horizontal="left"/>
    </xf>
    <xf numFmtId="14" fontId="14" fillId="0" borderId="9" xfId="0" applyNumberFormat="1" applyFont="1" applyBorder="1" applyAlignment="1" applyProtection="1">
      <alignment horizontal="left"/>
    </xf>
    <xf numFmtId="0" fontId="8" fillId="0" borderId="10" xfId="0" applyFont="1" applyBorder="1" applyAlignment="1" applyProtection="1">
      <alignment horizontal="left"/>
    </xf>
  </cellXfs>
  <cellStyles count="4">
    <cellStyle name="Normal" xfId="0" builtinId="0"/>
    <cellStyle name="Normal_Budget Ansökan ÖKS utkast DIREKTFIN 0,5" xfId="1" xr:uid="{00000000-0005-0000-0000-000001000000}"/>
    <cellStyle name="Procent" xfId="2" builtinId="5"/>
    <cellStyle name="Tusental" xfId="3" builtinId="3"/>
  </cellStyles>
  <dxfs count="10">
    <dxf>
      <font>
        <b/>
        <i val="0"/>
        <condense val="0"/>
        <extend val="0"/>
        <color indexed="10"/>
      </font>
    </dxf>
    <dxf>
      <font>
        <b/>
        <i val="0"/>
        <condense val="0"/>
        <extend val="0"/>
        <color indexed="10"/>
      </font>
    </dxf>
    <dxf>
      <fill>
        <patternFill>
          <bgColor indexed="10"/>
        </patternFill>
      </fill>
    </dxf>
    <dxf>
      <font>
        <b/>
        <i val="0"/>
        <condense val="0"/>
        <extend val="0"/>
        <color indexed="10"/>
      </font>
    </dxf>
    <dxf>
      <font>
        <b/>
        <i val="0"/>
        <condense val="0"/>
        <extend val="0"/>
        <color indexed="10"/>
      </font>
    </dxf>
    <dxf>
      <font>
        <color indexed="9"/>
      </font>
      <fill>
        <patternFill>
          <fgColor indexed="9"/>
          <bgColor indexed="9"/>
        </patternFill>
      </fill>
      <border>
        <left/>
        <right/>
        <top/>
        <bottom/>
      </border>
    </dxf>
    <dxf>
      <font>
        <color indexed="9"/>
      </font>
      <fill>
        <patternFill>
          <fgColor indexed="9"/>
          <bgColor indexed="9"/>
        </patternFill>
      </fill>
      <border>
        <left/>
        <right/>
        <top/>
        <bottom/>
      </border>
    </dxf>
    <dxf>
      <font>
        <color theme="0"/>
      </font>
      <fill>
        <patternFill>
          <fgColor theme="0"/>
          <bgColor theme="0"/>
        </patternFill>
      </fill>
      <border>
        <left/>
        <right/>
        <top/>
        <bottom/>
      </border>
    </dxf>
    <dxf>
      <font>
        <color theme="0"/>
      </font>
      <fill>
        <patternFill>
          <fgColor theme="0"/>
          <bgColor theme="0"/>
        </patternFill>
      </fill>
      <border>
        <left/>
        <right/>
        <top/>
        <bottom/>
      </border>
    </dxf>
    <dxf>
      <font>
        <condense val="0"/>
        <extend val="0"/>
        <color indexed="9"/>
      </font>
      <fill>
        <patternFill patternType="solid">
          <bgColor indexed="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15875</xdr:colOff>
      <xdr:row>80</xdr:row>
      <xdr:rowOff>142875</xdr:rowOff>
    </xdr:from>
    <xdr:to>
      <xdr:col>16</xdr:col>
      <xdr:colOff>287655</xdr:colOff>
      <xdr:row>84</xdr:row>
      <xdr:rowOff>176530</xdr:rowOff>
    </xdr:to>
    <xdr:grpSp>
      <xdr:nvGrpSpPr>
        <xdr:cNvPr id="2" name="Grupp 1">
          <a:extLst>
            <a:ext uri="{FF2B5EF4-FFF2-40B4-BE49-F238E27FC236}">
              <a16:creationId xmlns:a16="http://schemas.microsoft.com/office/drawing/2014/main" id="{ED258AE2-A5B0-41BD-8ED1-F201DF1458ED}"/>
            </a:ext>
          </a:extLst>
        </xdr:cNvPr>
        <xdr:cNvGrpSpPr/>
      </xdr:nvGrpSpPr>
      <xdr:grpSpPr>
        <a:xfrm>
          <a:off x="352425" y="14366875"/>
          <a:ext cx="8898255" cy="744855"/>
          <a:chOff x="352425" y="14366875"/>
          <a:chExt cx="8898255" cy="744855"/>
        </a:xfrm>
      </xdr:grpSpPr>
      <xdr:pic>
        <xdr:nvPicPr>
          <xdr:cNvPr id="3" name="Bildobjekt 2">
            <a:extLst>
              <a:ext uri="{FF2B5EF4-FFF2-40B4-BE49-F238E27FC236}">
                <a16:creationId xmlns:a16="http://schemas.microsoft.com/office/drawing/2014/main" id="{EE2F09BD-4611-4C5F-9F08-3F467B10CD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14366875"/>
            <a:ext cx="8891905" cy="744855"/>
          </a:xfrm>
          <a:prstGeom prst="rect">
            <a:avLst/>
          </a:prstGeom>
          <a:noFill/>
          <a:ln>
            <a:noFill/>
          </a:ln>
        </xdr:spPr>
      </xdr:pic>
      <xdr:sp macro="" textlink="">
        <xdr:nvSpPr>
          <xdr:cNvPr id="5" name="Textruta 2">
            <a:extLst>
              <a:ext uri="{FF2B5EF4-FFF2-40B4-BE49-F238E27FC236}">
                <a16:creationId xmlns:a16="http://schemas.microsoft.com/office/drawing/2014/main" id="{28AB875F-E692-4F84-9789-42B598FFBBEB}"/>
              </a:ext>
            </a:extLst>
          </xdr:cNvPr>
          <xdr:cNvSpPr txBox="1">
            <a:spLocks noChangeArrowheads="1"/>
          </xdr:cNvSpPr>
        </xdr:nvSpPr>
        <xdr:spPr bwMode="auto">
          <a:xfrm>
            <a:off x="352425" y="14436725"/>
            <a:ext cx="8260080" cy="508000"/>
          </a:xfrm>
          <a:prstGeom prst="rect">
            <a:avLst/>
          </a:prstGeom>
          <a:noFill/>
          <a:ln w="25400">
            <a:solidFill>
              <a:srgbClr val="FF0000"/>
            </a:solidFill>
            <a:miter lim="800000"/>
            <a:headEnd/>
            <a:tailEnd/>
          </a:ln>
        </xdr:spPr>
        <xdr:txBody>
          <a:bodyPr rot="0" vert="horz" wrap="square" lIns="91440" tIns="45720" rIns="91440" bIns="45720" anchor="t" anchorCtr="0">
            <a:noAutofit/>
          </a:bodyPr>
          <a:lstStyle/>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a:p>
            <a:pPr>
              <a:lnSpc>
                <a:spcPts val="1250"/>
              </a:lnSpc>
              <a:spcAft>
                <a:spcPts val="0"/>
              </a:spcAft>
            </a:pPr>
            <a:r>
              <a:rPr lang="sv-SE" sz="1050" kern="150">
                <a:effectLst/>
                <a:latin typeface="Cambria" panose="02040503050406030204" pitchFamily="18" charset="0"/>
                <a:ea typeface="Calibri" panose="020F0502020204030204" pitchFamily="34" charset="0"/>
                <a:cs typeface="Tahoma" panose="020B0604030504040204" pitchFamily="34" charset="0"/>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180975</xdr:colOff>
      <xdr:row>0</xdr:row>
      <xdr:rowOff>109538</xdr:rowOff>
    </xdr:from>
    <xdr:to>
      <xdr:col>14</xdr:col>
      <xdr:colOff>542925</xdr:colOff>
      <xdr:row>3</xdr:row>
      <xdr:rowOff>52388</xdr:rowOff>
    </xdr:to>
    <xdr:pic>
      <xdr:nvPicPr>
        <xdr:cNvPr id="8686" name="Picture 6" descr="NU">
          <a:extLst>
            <a:ext uri="{FF2B5EF4-FFF2-40B4-BE49-F238E27FC236}">
              <a16:creationId xmlns:a16="http://schemas.microsoft.com/office/drawing/2014/main" id="{B9EAF82E-5E89-4CE1-B2FF-B128B56ED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09538"/>
          <a:ext cx="2143125" cy="461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1</xdr:row>
      <xdr:rowOff>61913</xdr:rowOff>
    </xdr:from>
    <xdr:to>
      <xdr:col>3</xdr:col>
      <xdr:colOff>981075</xdr:colOff>
      <xdr:row>3</xdr:row>
      <xdr:rowOff>95250</xdr:rowOff>
    </xdr:to>
    <xdr:pic>
      <xdr:nvPicPr>
        <xdr:cNvPr id="8687" name="Picture 16">
          <a:extLst>
            <a:ext uri="{FF2B5EF4-FFF2-40B4-BE49-F238E27FC236}">
              <a16:creationId xmlns:a16="http://schemas.microsoft.com/office/drawing/2014/main" id="{FDC66E78-9A48-43A8-96CE-57F07D08BE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28600"/>
          <a:ext cx="2533650"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76200</xdr:colOff>
      <xdr:row>3</xdr:row>
      <xdr:rowOff>114300</xdr:rowOff>
    </xdr:to>
    <xdr:pic>
      <xdr:nvPicPr>
        <xdr:cNvPr id="4590" name="Picture 5" descr="eu_vänster_stor_brev">
          <a:extLst>
            <a:ext uri="{FF2B5EF4-FFF2-40B4-BE49-F238E27FC236}">
              <a16:creationId xmlns:a16="http://schemas.microsoft.com/office/drawing/2014/main" id="{73C8E632-9539-4481-B501-A0B86AEE6A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200025</xdr:colOff>
      <xdr:row>0</xdr:row>
      <xdr:rowOff>128588</xdr:rowOff>
    </xdr:from>
    <xdr:to>
      <xdr:col>14</xdr:col>
      <xdr:colOff>561975</xdr:colOff>
      <xdr:row>3</xdr:row>
      <xdr:rowOff>71438</xdr:rowOff>
    </xdr:to>
    <xdr:pic>
      <xdr:nvPicPr>
        <xdr:cNvPr id="4591" name="Picture 6" descr="NU">
          <a:extLst>
            <a:ext uri="{FF2B5EF4-FFF2-40B4-BE49-F238E27FC236}">
              <a16:creationId xmlns:a16="http://schemas.microsoft.com/office/drawing/2014/main" id="{7D39C1D0-3E66-45E0-BAC8-500D17A638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128588"/>
          <a:ext cx="1943100" cy="461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B1:K91"/>
  <sheetViews>
    <sheetView zoomScale="120" zoomScaleNormal="120" workbookViewId="0">
      <selection activeCell="G6" sqref="G6"/>
    </sheetView>
  </sheetViews>
  <sheetFormatPr defaultColWidth="9.15625" defaultRowHeight="11.4" x14ac:dyDescent="0.4"/>
  <cols>
    <col min="1" max="1" width="1.578125" style="369" customWidth="1"/>
    <col min="2" max="2" width="1.68359375" style="369" customWidth="1"/>
    <col min="3" max="3" width="1.41796875" style="369" customWidth="1"/>
    <col min="4" max="16384" width="9.15625" style="369"/>
  </cols>
  <sheetData>
    <row r="1" spans="2:9" ht="14.25" customHeight="1" x14ac:dyDescent="0.4"/>
    <row r="2" spans="2:9" ht="14.25" customHeight="1" x14ac:dyDescent="0.4">
      <c r="B2" s="390" t="s">
        <v>230</v>
      </c>
      <c r="C2" s="389"/>
      <c r="D2" s="389"/>
      <c r="E2" s="389"/>
      <c r="F2" s="389"/>
      <c r="G2" s="389"/>
      <c r="H2" s="389"/>
      <c r="I2" s="389"/>
    </row>
    <row r="3" spans="2:9" ht="14.25" customHeight="1" x14ac:dyDescent="0.4"/>
    <row r="4" spans="2:9" ht="14.25" customHeight="1" x14ac:dyDescent="0.4">
      <c r="B4" s="369" t="s">
        <v>183</v>
      </c>
    </row>
    <row r="5" spans="2:9" ht="14.25" customHeight="1" x14ac:dyDescent="0.4">
      <c r="B5" s="369" t="s">
        <v>221</v>
      </c>
    </row>
    <row r="6" spans="2:9" ht="14.25" customHeight="1" x14ac:dyDescent="0.4">
      <c r="B6" s="369" t="s">
        <v>184</v>
      </c>
    </row>
    <row r="7" spans="2:9" ht="14.25" customHeight="1" x14ac:dyDescent="0.4">
      <c r="B7" s="369" t="s">
        <v>185</v>
      </c>
    </row>
    <row r="8" spans="2:9" ht="14.25" customHeight="1" x14ac:dyDescent="0.4"/>
    <row r="9" spans="2:9" ht="14.25" customHeight="1" x14ac:dyDescent="0.4">
      <c r="B9" s="369" t="s">
        <v>186</v>
      </c>
    </row>
    <row r="10" spans="2:9" ht="14.25" customHeight="1" x14ac:dyDescent="0.4">
      <c r="B10" s="369" t="s">
        <v>187</v>
      </c>
    </row>
    <row r="11" spans="2:9" ht="14.25" customHeight="1" x14ac:dyDescent="0.4"/>
    <row r="12" spans="2:9" ht="14.25" customHeight="1" x14ac:dyDescent="0.4">
      <c r="B12" s="369" t="s">
        <v>188</v>
      </c>
    </row>
    <row r="13" spans="2:9" ht="14.25" customHeight="1" x14ac:dyDescent="0.4">
      <c r="B13" s="370" t="s">
        <v>201</v>
      </c>
    </row>
    <row r="14" spans="2:9" ht="14.25" customHeight="1" x14ac:dyDescent="0.4">
      <c r="B14" s="369" t="s">
        <v>231</v>
      </c>
    </row>
    <row r="15" spans="2:9" ht="14.25" customHeight="1" x14ac:dyDescent="0.4">
      <c r="B15" s="369" t="s">
        <v>222</v>
      </c>
      <c r="G15" s="389"/>
      <c r="H15" s="389"/>
      <c r="I15" s="389"/>
    </row>
    <row r="16" spans="2:9" ht="14.25" customHeight="1" x14ac:dyDescent="0.4">
      <c r="B16" s="370"/>
    </row>
    <row r="17" spans="2:4" ht="14.25" customHeight="1" x14ac:dyDescent="0.4"/>
    <row r="18" spans="2:4" ht="14.25" customHeight="1" x14ac:dyDescent="0.4">
      <c r="B18" s="371" t="s">
        <v>154</v>
      </c>
    </row>
    <row r="19" spans="2:4" ht="14.25" customHeight="1" x14ac:dyDescent="0.4">
      <c r="B19" s="372"/>
    </row>
    <row r="20" spans="2:4" ht="14.25" customHeight="1" x14ac:dyDescent="0.4">
      <c r="B20" s="370" t="s">
        <v>155</v>
      </c>
    </row>
    <row r="21" spans="2:4" ht="14.25" customHeight="1" x14ac:dyDescent="0.4"/>
    <row r="22" spans="2:4" ht="14.25" customHeight="1" x14ac:dyDescent="0.4">
      <c r="B22" s="373" t="s">
        <v>158</v>
      </c>
      <c r="D22" s="369" t="s">
        <v>159</v>
      </c>
    </row>
    <row r="23" spans="2:4" ht="14.25" customHeight="1" x14ac:dyDescent="0.4">
      <c r="B23" s="374"/>
      <c r="C23" s="374" t="s">
        <v>160</v>
      </c>
      <c r="D23" s="369" t="s">
        <v>205</v>
      </c>
    </row>
    <row r="24" spans="2:4" ht="14.25" customHeight="1" x14ac:dyDescent="0.4">
      <c r="D24" s="369" t="s">
        <v>203</v>
      </c>
    </row>
    <row r="25" spans="2:4" ht="14.25" customHeight="1" x14ac:dyDescent="0.4">
      <c r="D25" s="369" t="s">
        <v>223</v>
      </c>
    </row>
    <row r="26" spans="2:4" ht="14.25" customHeight="1" x14ac:dyDescent="0.4">
      <c r="D26" s="375" t="s">
        <v>199</v>
      </c>
    </row>
    <row r="27" spans="2:4" ht="14.25" customHeight="1" x14ac:dyDescent="0.4">
      <c r="D27" s="375" t="s">
        <v>197</v>
      </c>
    </row>
    <row r="28" spans="2:4" ht="14.25" customHeight="1" x14ac:dyDescent="0.4">
      <c r="D28" s="369" t="s">
        <v>200</v>
      </c>
    </row>
    <row r="29" spans="2:4" ht="14.25" customHeight="1" x14ac:dyDescent="0.4">
      <c r="D29" s="375" t="s">
        <v>198</v>
      </c>
    </row>
    <row r="30" spans="2:4" ht="14.25" customHeight="1" x14ac:dyDescent="0.4"/>
    <row r="31" spans="2:4" ht="14.25" customHeight="1" x14ac:dyDescent="0.4">
      <c r="C31" s="376" t="s">
        <v>160</v>
      </c>
      <c r="D31" s="369" t="s">
        <v>161</v>
      </c>
    </row>
    <row r="32" spans="2:4" ht="14.25" customHeight="1" x14ac:dyDescent="0.4">
      <c r="D32" s="388" t="s">
        <v>192</v>
      </c>
    </row>
    <row r="33" spans="2:4" ht="14.25" customHeight="1" x14ac:dyDescent="0.4">
      <c r="D33" s="377" t="s">
        <v>193</v>
      </c>
    </row>
    <row r="34" spans="2:4" ht="14.25" customHeight="1" x14ac:dyDescent="0.4">
      <c r="D34" s="378" t="s">
        <v>194</v>
      </c>
    </row>
    <row r="35" spans="2:4" ht="14.25" customHeight="1" x14ac:dyDescent="0.4"/>
    <row r="36" spans="2:4" ht="14.25" customHeight="1" x14ac:dyDescent="0.4">
      <c r="C36" s="374" t="s">
        <v>160</v>
      </c>
      <c r="D36" s="369" t="s">
        <v>204</v>
      </c>
    </row>
    <row r="37" spans="2:4" ht="14.25" customHeight="1" x14ac:dyDescent="0.4"/>
    <row r="38" spans="2:4" ht="14.25" customHeight="1" x14ac:dyDescent="0.4">
      <c r="B38" s="373" t="s">
        <v>162</v>
      </c>
      <c r="D38" s="369" t="s">
        <v>163</v>
      </c>
    </row>
    <row r="39" spans="2:4" ht="14.25" customHeight="1" x14ac:dyDescent="0.4">
      <c r="D39" s="369" t="s">
        <v>164</v>
      </c>
    </row>
    <row r="40" spans="2:4" ht="14.25" customHeight="1" x14ac:dyDescent="0.4"/>
    <row r="41" spans="2:4" ht="14.25" customHeight="1" x14ac:dyDescent="0.4">
      <c r="C41" s="374" t="s">
        <v>160</v>
      </c>
      <c r="D41" s="369" t="s">
        <v>165</v>
      </c>
    </row>
    <row r="42" spans="2:4" ht="14.25" customHeight="1" x14ac:dyDescent="0.4"/>
    <row r="43" spans="2:4" ht="14.25" customHeight="1" x14ac:dyDescent="0.4">
      <c r="C43" s="374" t="s">
        <v>160</v>
      </c>
      <c r="D43" s="369" t="s">
        <v>166</v>
      </c>
    </row>
    <row r="44" spans="2:4" ht="14.25" customHeight="1" x14ac:dyDescent="0.4"/>
    <row r="45" spans="2:4" ht="14.25" customHeight="1" x14ac:dyDescent="0.4">
      <c r="C45" s="374" t="s">
        <v>160</v>
      </c>
      <c r="D45" s="369" t="s">
        <v>167</v>
      </c>
    </row>
    <row r="46" spans="2:4" ht="14.25" customHeight="1" x14ac:dyDescent="0.4"/>
    <row r="47" spans="2:4" ht="14.25" customHeight="1" x14ac:dyDescent="0.4">
      <c r="C47" s="374" t="s">
        <v>160</v>
      </c>
      <c r="D47" s="369" t="s">
        <v>168</v>
      </c>
    </row>
    <row r="48" spans="2:4" ht="14.25" customHeight="1" x14ac:dyDescent="0.4">
      <c r="B48" s="374"/>
    </row>
    <row r="49" spans="2:8" ht="14.25" customHeight="1" x14ac:dyDescent="0.4">
      <c r="B49" s="374"/>
      <c r="C49" s="379" t="s">
        <v>169</v>
      </c>
      <c r="D49" s="369" t="s">
        <v>224</v>
      </c>
      <c r="E49" s="389"/>
      <c r="F49" s="389"/>
      <c r="G49" s="389"/>
      <c r="H49" s="389"/>
    </row>
    <row r="50" spans="2:8" ht="14.25" customHeight="1" x14ac:dyDescent="0.4">
      <c r="B50" s="374"/>
      <c r="D50" s="369" t="s">
        <v>170</v>
      </c>
    </row>
    <row r="51" spans="2:8" ht="14.25" customHeight="1" x14ac:dyDescent="0.4">
      <c r="B51" s="374"/>
    </row>
    <row r="52" spans="2:8" ht="14.25" customHeight="1" x14ac:dyDescent="0.4">
      <c r="B52" s="380"/>
      <c r="C52" s="379" t="s">
        <v>169</v>
      </c>
      <c r="D52" s="369" t="s">
        <v>225</v>
      </c>
    </row>
    <row r="53" spans="2:8" ht="14.25" customHeight="1" x14ac:dyDescent="0.4">
      <c r="B53" s="380"/>
      <c r="C53" s="379"/>
      <c r="D53" s="369" t="s">
        <v>206</v>
      </c>
    </row>
    <row r="54" spans="2:8" ht="14.25" customHeight="1" x14ac:dyDescent="0.4">
      <c r="B54" s="380"/>
      <c r="C54" s="379"/>
      <c r="D54" s="369" t="s">
        <v>207</v>
      </c>
    </row>
    <row r="55" spans="2:8" ht="14.25" customHeight="1" x14ac:dyDescent="0.4">
      <c r="B55" s="380"/>
    </row>
    <row r="56" spans="2:8" ht="14.25" customHeight="1" x14ac:dyDescent="0.4">
      <c r="B56" s="373" t="s">
        <v>171</v>
      </c>
      <c r="D56" s="369" t="s">
        <v>172</v>
      </c>
    </row>
    <row r="57" spans="2:8" ht="14.25" customHeight="1" x14ac:dyDescent="0.4">
      <c r="D57" s="375" t="s">
        <v>173</v>
      </c>
    </row>
    <row r="58" spans="2:8" ht="14.25" customHeight="1" x14ac:dyDescent="0.4"/>
    <row r="59" spans="2:8" ht="14.25" customHeight="1" x14ac:dyDescent="0.4">
      <c r="B59" s="381" t="s">
        <v>174</v>
      </c>
      <c r="D59" s="369" t="s">
        <v>176</v>
      </c>
    </row>
    <row r="60" spans="2:8" ht="14.25" customHeight="1" x14ac:dyDescent="0.4"/>
    <row r="61" spans="2:8" ht="14.25" customHeight="1" x14ac:dyDescent="0.4">
      <c r="B61" s="382" t="s">
        <v>175</v>
      </c>
      <c r="D61" s="369" t="s">
        <v>177</v>
      </c>
    </row>
    <row r="62" spans="2:8" ht="14.25" customHeight="1" x14ac:dyDescent="0.4">
      <c r="D62" s="369" t="s">
        <v>178</v>
      </c>
    </row>
    <row r="63" spans="2:8" ht="14.25" customHeight="1" x14ac:dyDescent="0.4">
      <c r="D63" s="369" t="s">
        <v>196</v>
      </c>
    </row>
    <row r="64" spans="2:8" ht="14.25" customHeight="1" x14ac:dyDescent="0.4">
      <c r="D64" s="381" t="s">
        <v>195</v>
      </c>
    </row>
    <row r="65" spans="2:11" ht="14.25" customHeight="1" x14ac:dyDescent="0.4">
      <c r="D65" s="369" t="s">
        <v>189</v>
      </c>
    </row>
    <row r="66" spans="2:11" ht="14.25" customHeight="1" x14ac:dyDescent="0.4"/>
    <row r="67" spans="2:11" ht="14.25" customHeight="1" x14ac:dyDescent="0.4"/>
    <row r="68" spans="2:11" ht="14.25" customHeight="1" x14ac:dyDescent="0.4">
      <c r="B68" s="371" t="s">
        <v>156</v>
      </c>
    </row>
    <row r="69" spans="2:11" ht="14.25" customHeight="1" x14ac:dyDescent="0.4"/>
    <row r="70" spans="2:11" ht="14.25" customHeight="1" x14ac:dyDescent="0.4">
      <c r="B70" s="369" t="s">
        <v>190</v>
      </c>
    </row>
    <row r="71" spans="2:11" ht="14.25" customHeight="1" x14ac:dyDescent="0.4">
      <c r="B71" s="369" t="s">
        <v>191</v>
      </c>
    </row>
    <row r="72" spans="2:11" ht="14.25" customHeight="1" x14ac:dyDescent="0.4"/>
    <row r="73" spans="2:11" ht="14.25" customHeight="1" x14ac:dyDescent="0.4">
      <c r="B73" s="373" t="s">
        <v>158</v>
      </c>
      <c r="D73" s="369" t="s">
        <v>179</v>
      </c>
    </row>
    <row r="74" spans="2:11" ht="14.25" customHeight="1" x14ac:dyDescent="0.4"/>
    <row r="75" spans="2:11" ht="14.25" customHeight="1" x14ac:dyDescent="0.4">
      <c r="B75" s="373" t="s">
        <v>162</v>
      </c>
      <c r="D75" s="369" t="s">
        <v>180</v>
      </c>
    </row>
    <row r="76" spans="2:11" ht="14.25" customHeight="1" x14ac:dyDescent="0.4"/>
    <row r="77" spans="2:11" ht="14.25" customHeight="1" x14ac:dyDescent="0.4">
      <c r="B77" s="381" t="s">
        <v>181</v>
      </c>
      <c r="D77" s="369" t="s">
        <v>202</v>
      </c>
    </row>
    <row r="78" spans="2:11" ht="14.25" customHeight="1" x14ac:dyDescent="0.4">
      <c r="D78" s="369" t="s">
        <v>228</v>
      </c>
      <c r="F78" s="389"/>
      <c r="K78" s="389"/>
    </row>
    <row r="79" spans="2:11" ht="14.25" customHeight="1" x14ac:dyDescent="0.4">
      <c r="D79" s="375" t="s">
        <v>229</v>
      </c>
    </row>
    <row r="80" spans="2:11" ht="14.25" customHeight="1" x14ac:dyDescent="0.4">
      <c r="D80" s="387" t="s">
        <v>208</v>
      </c>
    </row>
    <row r="81" spans="2:4" ht="14.25" customHeight="1" x14ac:dyDescent="0.4"/>
    <row r="82" spans="2:4" ht="14.25" customHeight="1" x14ac:dyDescent="0.4"/>
    <row r="83" spans="2:4" ht="14.25" customHeight="1" x14ac:dyDescent="0.4"/>
    <row r="84" spans="2:4" ht="14.25" customHeight="1" x14ac:dyDescent="0.4"/>
    <row r="85" spans="2:4" ht="14.25" customHeight="1" x14ac:dyDescent="0.4"/>
    <row r="86" spans="2:4" ht="14.25" customHeight="1" x14ac:dyDescent="0.4"/>
    <row r="87" spans="2:4" ht="14.25" customHeight="1" x14ac:dyDescent="0.4"/>
    <row r="88" spans="2:4" ht="14.25" customHeight="1" x14ac:dyDescent="0.4">
      <c r="B88" s="373" t="s">
        <v>174</v>
      </c>
      <c r="D88" s="369" t="s">
        <v>182</v>
      </c>
    </row>
    <row r="89" spans="2:4" ht="14.25" customHeight="1" x14ac:dyDescent="0.4">
      <c r="D89" s="370" t="s">
        <v>157</v>
      </c>
    </row>
    <row r="90" spans="2:4" ht="14.25" customHeight="1" x14ac:dyDescent="0.4"/>
    <row r="91" spans="2:4" ht="14.25" customHeight="1" x14ac:dyDescent="0.4">
      <c r="B91" s="373" t="s">
        <v>175</v>
      </c>
      <c r="D91" s="369" t="s">
        <v>226</v>
      </c>
    </row>
  </sheetData>
  <sheetProtection algorithmName="SHA-512" hashValue="InSLGTBuMw6ZzOCZQnfqEncKPEIiVFjt8UIRSS8F/JyB7kYIGLiqfIHTsmP8VsY1gBg46HtP4bgphUSC3taMng==" saltValue="pwcw+DBWHEuwK6JuTYqjAg==" spinCount="100000" sheet="1" objects="1" scenarios="1"/>
  <pageMargins left="0.70866141732283472" right="0.70866141732283472" top="1.1811023622047245" bottom="0.74803149606299213" header="0.31496062992125984" footer="0.31496062992125984"/>
  <pageSetup paperSize="9" orientation="landscape"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39"/>
    <pageSetUpPr fitToPage="1"/>
  </sheetPr>
  <dimension ref="A1:V134"/>
  <sheetViews>
    <sheetView showGridLines="0" zoomScaleNormal="100" workbookViewId="0">
      <selection activeCell="T37" sqref="T37"/>
    </sheetView>
  </sheetViews>
  <sheetFormatPr defaultColWidth="9.15625" defaultRowHeight="14.1" x14ac:dyDescent="0.5"/>
  <cols>
    <col min="1" max="1" width="9.578125" style="4" customWidth="1"/>
    <col min="2" max="2" width="9.15625" style="4"/>
    <col min="3" max="3" width="9.15625" style="4" customWidth="1"/>
    <col min="4" max="4" width="13.578125" style="4" customWidth="1"/>
    <col min="5" max="5" width="1.15625" style="4" customWidth="1"/>
    <col min="6" max="6" width="13.578125" style="4" customWidth="1"/>
    <col min="7" max="7" width="1.15625" style="4" customWidth="1"/>
    <col min="8" max="8" width="13.578125" style="4" customWidth="1"/>
    <col min="9" max="9" width="1.15625" style="4" customWidth="1"/>
    <col min="10" max="10" width="10" style="4" customWidth="1"/>
    <col min="11" max="11" width="1.15625" style="4" customWidth="1"/>
    <col min="12" max="12" width="13.578125" style="4" customWidth="1"/>
    <col min="13" max="13" width="1.41796875" style="4" customWidth="1"/>
    <col min="14" max="14" width="8.68359375" style="4" bestFit="1" customWidth="1"/>
    <col min="15" max="16384" width="9.15625" style="4"/>
  </cols>
  <sheetData>
    <row r="1" spans="1:15" s="2" customFormat="1" ht="12.6" x14ac:dyDescent="0.45"/>
    <row r="2" spans="1:15" x14ac:dyDescent="0.5">
      <c r="B2" s="1"/>
      <c r="C2" s="1"/>
      <c r="D2" s="1"/>
      <c r="E2" s="1"/>
      <c r="F2" s="1"/>
      <c r="G2" s="1"/>
      <c r="H2" s="1"/>
      <c r="I2" s="1"/>
      <c r="J2" s="1"/>
      <c r="K2" s="1"/>
      <c r="L2" s="1"/>
      <c r="M2" s="1"/>
      <c r="N2" s="1"/>
    </row>
    <row r="3" spans="1:15" x14ac:dyDescent="0.5">
      <c r="B3" s="1"/>
      <c r="C3" s="1"/>
      <c r="D3" s="1"/>
      <c r="E3" s="1"/>
      <c r="F3" s="1"/>
      <c r="G3" s="1"/>
      <c r="H3" s="1"/>
      <c r="I3" s="1"/>
      <c r="J3" s="1"/>
      <c r="K3" s="1"/>
      <c r="L3" s="1"/>
      <c r="M3" s="1"/>
      <c r="N3" s="1"/>
    </row>
    <row r="4" spans="1:15" x14ac:dyDescent="0.5">
      <c r="B4" s="1"/>
      <c r="C4" s="1"/>
      <c r="D4" s="1"/>
      <c r="E4" s="1"/>
      <c r="F4" s="1"/>
      <c r="G4" s="1"/>
      <c r="H4" s="1"/>
      <c r="I4" s="1"/>
      <c r="J4" s="1"/>
      <c r="K4" s="1"/>
      <c r="L4" s="1"/>
      <c r="M4" s="1"/>
      <c r="N4" s="1"/>
    </row>
    <row r="5" spans="1:15" ht="10.5" customHeight="1" x14ac:dyDescent="0.5"/>
    <row r="6" spans="1:15" ht="20.25" customHeight="1" x14ac:dyDescent="0.75">
      <c r="A6" s="10"/>
      <c r="B6" s="9"/>
      <c r="C6" s="10"/>
      <c r="D6" s="11" t="s">
        <v>28</v>
      </c>
      <c r="E6" s="9"/>
      <c r="F6" s="9"/>
      <c r="G6" s="9"/>
      <c r="H6" s="9"/>
      <c r="I6" s="9"/>
      <c r="J6" s="9"/>
      <c r="K6" s="9"/>
      <c r="L6" s="9"/>
      <c r="M6" s="9"/>
      <c r="N6" s="9"/>
      <c r="O6" s="10"/>
    </row>
    <row r="7" spans="1:15" ht="10.5" customHeight="1" x14ac:dyDescent="0.5">
      <c r="A7" s="9"/>
      <c r="B7" s="9"/>
      <c r="C7" s="9"/>
      <c r="D7" s="9"/>
      <c r="E7" s="9"/>
      <c r="F7" s="9"/>
      <c r="G7" s="9"/>
      <c r="H7" s="9"/>
      <c r="I7" s="9"/>
      <c r="J7" s="9"/>
      <c r="K7" s="9"/>
      <c r="L7" s="9"/>
      <c r="M7" s="9"/>
      <c r="N7" s="9"/>
      <c r="O7" s="10"/>
    </row>
    <row r="8" spans="1:15" ht="14.25" customHeight="1" x14ac:dyDescent="1">
      <c r="A8" s="12" t="s">
        <v>5</v>
      </c>
      <c r="B8" s="13"/>
      <c r="C8" s="13"/>
      <c r="D8" s="13"/>
      <c r="E8" s="13"/>
      <c r="F8" s="13"/>
      <c r="G8" s="13"/>
      <c r="H8" s="14"/>
      <c r="I8" s="13"/>
      <c r="J8" s="14"/>
      <c r="K8" s="13"/>
      <c r="L8" s="13"/>
      <c r="M8" s="13"/>
      <c r="N8" s="13"/>
      <c r="O8" s="15"/>
    </row>
    <row r="9" spans="1:15" ht="16.5" customHeight="1" x14ac:dyDescent="0.5">
      <c r="A9" s="428" t="e">
        <f>EU_ANSÖKAN!#REF!</f>
        <v>#REF!</v>
      </c>
      <c r="B9" s="429"/>
      <c r="C9" s="429"/>
      <c r="D9" s="429"/>
      <c r="E9" s="429"/>
      <c r="F9" s="429"/>
      <c r="G9" s="429"/>
      <c r="H9" s="429"/>
      <c r="I9" s="16"/>
      <c r="J9" s="437"/>
      <c r="K9" s="441"/>
      <c r="L9" s="441"/>
      <c r="M9" s="441"/>
      <c r="N9" s="441"/>
      <c r="O9" s="17"/>
    </row>
    <row r="10" spans="1:15" ht="12.75" customHeight="1" x14ac:dyDescent="1">
      <c r="A10" s="12" t="s">
        <v>23</v>
      </c>
      <c r="B10" s="13"/>
      <c r="C10" s="13"/>
      <c r="D10" s="13"/>
      <c r="E10" s="13"/>
      <c r="F10" s="13"/>
      <c r="G10" s="13"/>
      <c r="H10" s="14"/>
      <c r="I10" s="18"/>
      <c r="J10" s="19" t="s">
        <v>22</v>
      </c>
      <c r="K10" s="20"/>
      <c r="L10" s="20"/>
      <c r="M10" s="13"/>
      <c r="N10" s="13"/>
      <c r="O10" s="15"/>
    </row>
    <row r="11" spans="1:15" ht="16.5" customHeight="1" x14ac:dyDescent="0.5">
      <c r="A11" s="428" t="e">
        <f>EU_ANSÖKAN!#REF!</f>
        <v>#REF!</v>
      </c>
      <c r="B11" s="442"/>
      <c r="C11" s="442"/>
      <c r="D11" s="442"/>
      <c r="E11" s="442"/>
      <c r="F11" s="442"/>
      <c r="G11" s="442"/>
      <c r="H11" s="442"/>
      <c r="I11" s="21"/>
      <c r="J11" s="428" t="e">
        <f>EU_ANSÖKAN!#REF!</f>
        <v>#REF!</v>
      </c>
      <c r="K11" s="442"/>
      <c r="L11" s="442"/>
      <c r="M11" s="442"/>
      <c r="N11" s="442"/>
      <c r="O11" s="443"/>
    </row>
    <row r="12" spans="1:15" x14ac:dyDescent="0.5">
      <c r="A12" s="22"/>
      <c r="B12" s="22"/>
      <c r="C12" s="22"/>
      <c r="D12" s="22"/>
      <c r="E12" s="22"/>
      <c r="F12" s="22"/>
      <c r="G12" s="22"/>
      <c r="H12" s="22"/>
      <c r="I12" s="22"/>
      <c r="J12" s="22"/>
      <c r="K12" s="22"/>
      <c r="L12" s="22"/>
      <c r="M12" s="22"/>
      <c r="N12" s="22"/>
      <c r="O12" s="10"/>
    </row>
    <row r="13" spans="1:15" x14ac:dyDescent="0.5">
      <c r="A13" s="23" t="s">
        <v>18</v>
      </c>
      <c r="B13" s="22"/>
      <c r="C13" s="22"/>
      <c r="D13" s="22"/>
      <c r="E13" s="22"/>
      <c r="F13" s="24" t="s">
        <v>2</v>
      </c>
      <c r="G13" s="25"/>
      <c r="H13" s="424">
        <f>+EU_ANSÖKAN!F3</f>
        <v>0</v>
      </c>
      <c r="I13" s="444"/>
      <c r="J13" s="444"/>
      <c r="K13" s="25"/>
      <c r="L13" s="180" t="s">
        <v>6</v>
      </c>
      <c r="M13" s="181"/>
      <c r="N13" s="445">
        <f>+EU_ANSÖKAN!H3</f>
        <v>0</v>
      </c>
      <c r="O13" s="446"/>
    </row>
    <row r="14" spans="1:15" ht="6.75" customHeight="1" x14ac:dyDescent="0.5">
      <c r="A14" s="23"/>
      <c r="B14" s="22"/>
      <c r="C14" s="22"/>
      <c r="D14" s="22"/>
      <c r="E14" s="22"/>
      <c r="F14" s="23"/>
      <c r="G14" s="26"/>
      <c r="H14" s="26"/>
      <c r="I14" s="26"/>
      <c r="J14" s="27"/>
      <c r="K14" s="26"/>
      <c r="L14" s="26"/>
      <c r="M14" s="22"/>
      <c r="N14" s="22"/>
      <c r="O14" s="10"/>
    </row>
    <row r="15" spans="1:15" ht="38.25" customHeight="1" x14ac:dyDescent="0.5">
      <c r="A15" s="28" t="s">
        <v>19</v>
      </c>
      <c r="B15" s="29"/>
      <c r="C15" s="25"/>
      <c r="D15" s="25" t="s">
        <v>53</v>
      </c>
      <c r="E15" s="25"/>
      <c r="F15" s="30" t="s">
        <v>45</v>
      </c>
      <c r="G15" s="25"/>
      <c r="H15" s="30" t="s">
        <v>54</v>
      </c>
      <c r="I15" s="25"/>
      <c r="J15" s="31"/>
      <c r="K15" s="25"/>
      <c r="L15" s="30" t="s">
        <v>46</v>
      </c>
      <c r="M15" s="25"/>
      <c r="N15" s="25"/>
      <c r="O15" s="32"/>
    </row>
    <row r="16" spans="1:15" ht="6.75" customHeight="1" x14ac:dyDescent="0.5">
      <c r="A16" s="33"/>
      <c r="B16" s="34"/>
      <c r="C16" s="22"/>
      <c r="D16" s="35"/>
      <c r="E16" s="22"/>
      <c r="F16" s="36"/>
      <c r="G16" s="22"/>
      <c r="H16" s="36"/>
      <c r="I16" s="22"/>
      <c r="J16" s="23"/>
      <c r="K16" s="22"/>
      <c r="L16" s="36"/>
      <c r="M16" s="22"/>
      <c r="N16" s="22"/>
      <c r="O16" s="37"/>
    </row>
    <row r="17" spans="1:15" ht="16.5" customHeight="1" x14ac:dyDescent="0.5">
      <c r="A17" s="38"/>
      <c r="B17" s="22"/>
      <c r="C17" s="22"/>
      <c r="D17" s="91"/>
      <c r="E17" s="22"/>
      <c r="F17" s="91"/>
      <c r="G17" s="22"/>
      <c r="H17" s="82" t="e">
        <f>+EU_ANSÖKAN!#REF!</f>
        <v>#REF!</v>
      </c>
      <c r="I17" s="22"/>
      <c r="J17" s="23"/>
      <c r="K17" s="22"/>
      <c r="L17" s="82" t="e">
        <f>F17+H17</f>
        <v>#REF!</v>
      </c>
      <c r="M17" s="22"/>
      <c r="N17" s="22"/>
      <c r="O17" s="37"/>
    </row>
    <row r="18" spans="1:15" ht="6.75" customHeight="1" x14ac:dyDescent="0.5">
      <c r="A18" s="39"/>
      <c r="B18" s="35"/>
      <c r="C18" s="35"/>
      <c r="D18" s="35"/>
      <c r="E18" s="35"/>
      <c r="F18" s="40"/>
      <c r="G18" s="35"/>
      <c r="H18" s="35"/>
      <c r="I18" s="35"/>
      <c r="J18" s="40"/>
      <c r="K18" s="35"/>
      <c r="L18" s="35"/>
      <c r="M18" s="35"/>
      <c r="N18" s="35"/>
      <c r="O18" s="17"/>
    </row>
    <row r="19" spans="1:15" ht="9" customHeight="1" x14ac:dyDescent="0.5">
      <c r="A19" s="41"/>
      <c r="B19" s="9"/>
      <c r="C19" s="35"/>
      <c r="D19" s="42"/>
      <c r="E19" s="9"/>
      <c r="F19" s="41"/>
      <c r="G19" s="9"/>
      <c r="H19" s="9"/>
      <c r="I19" s="9"/>
      <c r="J19" s="9"/>
      <c r="K19" s="9"/>
      <c r="L19" s="9"/>
      <c r="M19" s="9"/>
      <c r="N19" s="9"/>
      <c r="O19" s="10"/>
    </row>
    <row r="20" spans="1:15" ht="15" x14ac:dyDescent="0.5">
      <c r="A20" s="43" t="s">
        <v>7</v>
      </c>
      <c r="B20" s="26"/>
      <c r="C20" s="22"/>
      <c r="D20" s="44"/>
      <c r="E20" s="44"/>
      <c r="F20" s="27"/>
      <c r="G20" s="26"/>
      <c r="H20" s="26"/>
      <c r="I20" s="26"/>
      <c r="J20" s="45"/>
      <c r="K20" s="26"/>
      <c r="L20" s="26"/>
      <c r="M20" s="26"/>
      <c r="N20" s="26"/>
      <c r="O20" s="15"/>
    </row>
    <row r="21" spans="1:15" ht="36.9" x14ac:dyDescent="0.5">
      <c r="A21" s="46" t="s">
        <v>29</v>
      </c>
      <c r="B21" s="47"/>
      <c r="C21" s="47"/>
      <c r="D21" s="47" t="s">
        <v>44</v>
      </c>
      <c r="E21" s="47"/>
      <c r="F21" s="47" t="s">
        <v>45</v>
      </c>
      <c r="G21" s="47"/>
      <c r="H21" s="47" t="s">
        <v>47</v>
      </c>
      <c r="I21" s="47"/>
      <c r="J21" s="47" t="s">
        <v>12</v>
      </c>
      <c r="K21" s="47"/>
      <c r="L21" s="47" t="s">
        <v>46</v>
      </c>
      <c r="M21" s="47"/>
      <c r="N21" s="47"/>
      <c r="O21" s="17"/>
    </row>
    <row r="22" spans="1:15" s="84" customFormat="1" ht="15.75" customHeight="1" x14ac:dyDescent="0.5">
      <c r="A22" s="167" t="s">
        <v>111</v>
      </c>
      <c r="B22" s="22"/>
      <c r="C22" s="22"/>
      <c r="D22" s="22"/>
      <c r="E22" s="22"/>
      <c r="F22" s="219">
        <f>SUMIF(TRANSAKTIONER!C:C,"INCLUDE_PREVIOUS_EU_"&amp;A22,TRANSAKTIONER!AA:AA)-F38</f>
        <v>0</v>
      </c>
      <c r="G22" s="219"/>
      <c r="H22" s="219">
        <f>SUMIF(TRANSAKTIONER!C:C,"INCLUDE_PREVIOUS_EU_"&amp;A22,TRANSAKTIONER!AA:AA)-F38</f>
        <v>0</v>
      </c>
      <c r="I22" s="22"/>
      <c r="J22" s="22"/>
      <c r="K22" s="22"/>
      <c r="L22" s="22"/>
      <c r="M22" s="22"/>
      <c r="N22" s="22"/>
      <c r="O22" s="83"/>
    </row>
    <row r="23" spans="1:15" s="84" customFormat="1" ht="16.5" customHeight="1" x14ac:dyDescent="0.5">
      <c r="A23" s="419" t="s">
        <v>117</v>
      </c>
      <c r="B23" s="420"/>
      <c r="C23" s="421"/>
      <c r="D23" s="190"/>
      <c r="E23" s="93"/>
      <c r="F23" s="211">
        <f>SUMIF(TRANSAKTIONER!J:J,"INCLUDE_PREVIOUS_EU_"&amp;A$22&amp;"_"&amp;$A23,TRANSAKTIONER!AA:AA)</f>
        <v>0</v>
      </c>
      <c r="G23" s="211"/>
      <c r="H23" s="211">
        <f>SUMIF(TRANSAKTIONER!J:J,"INCLUDE_CURRENT_EU_"&amp;A$22&amp;"_"&amp;$A23,TRANSAKTIONER!AA:AA)</f>
        <v>0</v>
      </c>
      <c r="I23" s="93"/>
      <c r="J23" s="182"/>
      <c r="K23" s="48"/>
      <c r="L23" s="211">
        <f>F23+H23</f>
        <v>0</v>
      </c>
      <c r="M23" s="22"/>
      <c r="N23" s="422"/>
      <c r="O23" s="423"/>
    </row>
    <row r="24" spans="1:15" s="84" customFormat="1" ht="16.5" customHeight="1" x14ac:dyDescent="0.5">
      <c r="A24" s="419"/>
      <c r="B24" s="420"/>
      <c r="C24" s="421"/>
      <c r="D24" s="190"/>
      <c r="E24" s="93"/>
      <c r="F24" s="211">
        <f>SUMIF(TRANSAKTIONER!J:J,"INCLUDE_PREVIOUS_EU_"&amp;A$22&amp;"_"&amp;$A24,TRANSAKTIONER!AA:AA)</f>
        <v>0</v>
      </c>
      <c r="G24" s="211"/>
      <c r="H24" s="211">
        <f>SUMIF(TRANSAKTIONER!J:J,"INCLUDE_CURRENT_EU_"&amp;A$22&amp;"_"&amp;$A24,TRANSAKTIONER!AA:AA)</f>
        <v>0</v>
      </c>
      <c r="I24" s="93"/>
      <c r="J24" s="182"/>
      <c r="K24" s="48"/>
      <c r="L24" s="211">
        <f t="shared" ref="L24:L32" si="0">F24+H24</f>
        <v>0</v>
      </c>
      <c r="M24" s="22"/>
      <c r="N24" s="183"/>
      <c r="O24" s="184"/>
    </row>
    <row r="25" spans="1:15" s="84" customFormat="1" ht="16.5" customHeight="1" x14ac:dyDescent="0.5">
      <c r="A25" s="419"/>
      <c r="B25" s="420"/>
      <c r="C25" s="421"/>
      <c r="D25" s="190"/>
      <c r="E25" s="93"/>
      <c r="F25" s="211">
        <f>SUMIF(TRANSAKTIONER!J:J,"INCLUDE_PREVIOUS_EU_"&amp;A$22&amp;"_"&amp;$A25,TRANSAKTIONER!AA:AA)</f>
        <v>0</v>
      </c>
      <c r="G25" s="211"/>
      <c r="H25" s="211">
        <f>SUMIF(TRANSAKTIONER!J:J,"INCLUDE_CURRENT_EU_"&amp;A$22&amp;"_"&amp;$A25,TRANSAKTIONER!AA:AA)</f>
        <v>0</v>
      </c>
      <c r="I25" s="93"/>
      <c r="J25" s="182"/>
      <c r="K25" s="48"/>
      <c r="L25" s="211">
        <f t="shared" si="0"/>
        <v>0</v>
      </c>
      <c r="M25" s="22"/>
      <c r="N25" s="183"/>
      <c r="O25" s="184"/>
    </row>
    <row r="26" spans="1:15" s="84" customFormat="1" ht="16.5" customHeight="1" x14ac:dyDescent="0.5">
      <c r="A26" s="419"/>
      <c r="B26" s="420"/>
      <c r="C26" s="421"/>
      <c r="D26" s="190"/>
      <c r="E26" s="93"/>
      <c r="F26" s="211">
        <f>SUMIF(TRANSAKTIONER!J:J,"INCLUDE_PREVIOUS_EU_"&amp;A$22&amp;"_"&amp;$A26,TRANSAKTIONER!AA:AA)</f>
        <v>0</v>
      </c>
      <c r="G26" s="211"/>
      <c r="H26" s="211">
        <f>SUMIF(TRANSAKTIONER!J:J,"INCLUDE_CURRENT_EU_"&amp;A$22&amp;"_"&amp;$A26,TRANSAKTIONER!AA:AA)</f>
        <v>0</v>
      </c>
      <c r="I26" s="93"/>
      <c r="J26" s="182"/>
      <c r="K26" s="48"/>
      <c r="L26" s="211">
        <f t="shared" si="0"/>
        <v>0</v>
      </c>
      <c r="M26" s="22"/>
      <c r="N26" s="183"/>
      <c r="O26" s="184"/>
    </row>
    <row r="27" spans="1:15" s="84" customFormat="1" ht="16.5" customHeight="1" x14ac:dyDescent="0.5">
      <c r="A27" s="419"/>
      <c r="B27" s="420"/>
      <c r="C27" s="421"/>
      <c r="D27" s="190"/>
      <c r="E27" s="93"/>
      <c r="F27" s="211">
        <f>SUMIF(TRANSAKTIONER!J:J,"INCLUDE_PREVIOUS_EU_"&amp;A$22&amp;"_"&amp;$A27,TRANSAKTIONER!AA:AA)</f>
        <v>0</v>
      </c>
      <c r="G27" s="211"/>
      <c r="H27" s="211">
        <f>SUMIF(TRANSAKTIONER!J:J,"INCLUDE_CURRENT_EU_"&amp;A$22&amp;"_"&amp;$A27,TRANSAKTIONER!AA:AA)</f>
        <v>0</v>
      </c>
      <c r="I27" s="93"/>
      <c r="J27" s="182"/>
      <c r="K27" s="48"/>
      <c r="L27" s="211">
        <f t="shared" si="0"/>
        <v>0</v>
      </c>
      <c r="M27" s="22"/>
      <c r="N27" s="183"/>
      <c r="O27" s="184"/>
    </row>
    <row r="28" spans="1:15" s="84" customFormat="1" ht="16.5" customHeight="1" x14ac:dyDescent="0.5">
      <c r="A28" s="419"/>
      <c r="B28" s="420"/>
      <c r="C28" s="421"/>
      <c r="D28" s="190"/>
      <c r="E28" s="93"/>
      <c r="F28" s="211">
        <f>SUMIF(TRANSAKTIONER!J:J,"INCLUDE_PREVIOUS_EU_"&amp;A$22&amp;"_"&amp;$A28,TRANSAKTIONER!AA:AA)</f>
        <v>0</v>
      </c>
      <c r="G28" s="211"/>
      <c r="H28" s="211">
        <f>SUMIF(TRANSAKTIONER!J:J,"INCLUDE_CURRENT_EU_"&amp;A$22&amp;"_"&amp;$A28,TRANSAKTIONER!AA:AA)</f>
        <v>0</v>
      </c>
      <c r="I28" s="93"/>
      <c r="J28" s="182"/>
      <c r="K28" s="48"/>
      <c r="L28" s="211">
        <f t="shared" si="0"/>
        <v>0</v>
      </c>
      <c r="M28" s="22"/>
      <c r="N28" s="183"/>
      <c r="O28" s="184"/>
    </row>
    <row r="29" spans="1:15" s="84" customFormat="1" ht="16.5" customHeight="1" x14ac:dyDescent="0.5">
      <c r="A29" s="419"/>
      <c r="B29" s="420"/>
      <c r="C29" s="421"/>
      <c r="D29" s="190"/>
      <c r="E29" s="93"/>
      <c r="F29" s="211">
        <f>SUMIF(TRANSAKTIONER!J:J,"INCLUDE_PREVIOUS_EU_"&amp;A$22&amp;"_"&amp;$A29,TRANSAKTIONER!AA:AA)</f>
        <v>0</v>
      </c>
      <c r="G29" s="211"/>
      <c r="H29" s="211">
        <f>SUMIF(TRANSAKTIONER!J:J,"INCLUDE_CURRENT_EU_"&amp;A$22&amp;"_"&amp;$A29,TRANSAKTIONER!AA:AA)</f>
        <v>0</v>
      </c>
      <c r="I29" s="93"/>
      <c r="J29" s="182"/>
      <c r="K29" s="48"/>
      <c r="L29" s="211">
        <f t="shared" si="0"/>
        <v>0</v>
      </c>
      <c r="M29" s="22"/>
      <c r="N29" s="183"/>
      <c r="O29" s="184"/>
    </row>
    <row r="30" spans="1:15" s="84" customFormat="1" ht="16.5" customHeight="1" x14ac:dyDescent="0.5">
      <c r="A30" s="419"/>
      <c r="B30" s="420"/>
      <c r="C30" s="421"/>
      <c r="D30" s="190"/>
      <c r="E30" s="93"/>
      <c r="F30" s="211">
        <f>SUMIF(TRANSAKTIONER!J:J,"INCLUDE_PREVIOUS_EU_"&amp;A$22&amp;"_"&amp;$A30,TRANSAKTIONER!AA:AA)</f>
        <v>0</v>
      </c>
      <c r="G30" s="211"/>
      <c r="H30" s="211">
        <f>SUMIF(TRANSAKTIONER!J:J,"INCLUDE_CURRENT_EU_"&amp;A$22&amp;"_"&amp;$A30,TRANSAKTIONER!AA:AA)</f>
        <v>0</v>
      </c>
      <c r="I30" s="93"/>
      <c r="J30" s="182"/>
      <c r="K30" s="48"/>
      <c r="L30" s="211">
        <f t="shared" si="0"/>
        <v>0</v>
      </c>
      <c r="M30" s="22"/>
      <c r="N30" s="183"/>
      <c r="O30" s="184"/>
    </row>
    <row r="31" spans="1:15" s="84" customFormat="1" ht="16.5" customHeight="1" x14ac:dyDescent="0.5">
      <c r="A31" s="419"/>
      <c r="B31" s="420"/>
      <c r="C31" s="421"/>
      <c r="D31" s="190"/>
      <c r="E31" s="93"/>
      <c r="F31" s="211">
        <f>SUMIF(TRANSAKTIONER!J:J,"INCLUDE_PREVIOUS_EU_"&amp;A$22&amp;"_"&amp;$A31,TRANSAKTIONER!AA:AA)</f>
        <v>0</v>
      </c>
      <c r="G31" s="211"/>
      <c r="H31" s="211">
        <f>SUMIF(TRANSAKTIONER!J:J,"INCLUDE_CURRENT_EU_"&amp;A$22&amp;"_"&amp;$A31,TRANSAKTIONER!AA:AA)</f>
        <v>0</v>
      </c>
      <c r="I31" s="93"/>
      <c r="J31" s="182"/>
      <c r="K31" s="48"/>
      <c r="L31" s="211">
        <f t="shared" si="0"/>
        <v>0</v>
      </c>
      <c r="M31" s="22"/>
      <c r="N31" s="183"/>
      <c r="O31" s="184"/>
    </row>
    <row r="32" spans="1:15" s="84" customFormat="1" ht="16.5" customHeight="1" x14ac:dyDescent="0.5">
      <c r="A32" s="419"/>
      <c r="B32" s="420"/>
      <c r="C32" s="421"/>
      <c r="D32" s="190"/>
      <c r="E32" s="93"/>
      <c r="F32" s="211">
        <f>SUMIF(TRANSAKTIONER!J:J,"INCLUDE_PREVIOUS_EU_"&amp;A$22&amp;"_"&amp;$A32,TRANSAKTIONER!AA:AA)</f>
        <v>0</v>
      </c>
      <c r="G32" s="211"/>
      <c r="H32" s="211">
        <f>SUMIF(TRANSAKTIONER!J:J,"INCLUDE_CURRENT_EU_"&amp;A$22&amp;"_"&amp;$A32,TRANSAKTIONER!AA:AA)</f>
        <v>0</v>
      </c>
      <c r="I32" s="93"/>
      <c r="J32" s="182"/>
      <c r="K32" s="48"/>
      <c r="L32" s="211">
        <f t="shared" si="0"/>
        <v>0</v>
      </c>
      <c r="M32" s="22"/>
      <c r="N32" s="422"/>
      <c r="O32" s="423"/>
    </row>
    <row r="33" spans="1:22" s="84" customFormat="1" ht="16.5" customHeight="1" x14ac:dyDescent="0.5">
      <c r="A33" s="419"/>
      <c r="B33" s="420"/>
      <c r="C33" s="421"/>
      <c r="D33" s="190"/>
      <c r="E33" s="93"/>
      <c r="F33" s="211">
        <f>SUMIF(TRANSAKTIONER!J:J,"INCLUDE_PREVIOUS_EU_"&amp;A$22&amp;"_"&amp;$A33,TRANSAKTIONER!AA:AA)</f>
        <v>0</v>
      </c>
      <c r="G33" s="211"/>
      <c r="H33" s="211">
        <f>SUMIF(TRANSAKTIONER!J:J,"INCLUDE_CURRENT_EU_"&amp;A$22&amp;"_"&amp;$A33,TRANSAKTIONER!AA:AA)</f>
        <v>0</v>
      </c>
      <c r="I33" s="93"/>
      <c r="J33" s="182"/>
      <c r="K33" s="48"/>
      <c r="L33" s="211">
        <f>F33+H33</f>
        <v>0</v>
      </c>
      <c r="M33" s="22"/>
      <c r="N33" s="422"/>
      <c r="O33" s="423"/>
    </row>
    <row r="34" spans="1:22" s="84" customFormat="1" ht="16.5" customHeight="1" x14ac:dyDescent="0.5">
      <c r="A34" s="419"/>
      <c r="B34" s="420"/>
      <c r="C34" s="421"/>
      <c r="D34" s="190"/>
      <c r="E34" s="93"/>
      <c r="F34" s="211">
        <f>SUMIF(TRANSAKTIONER!J:J,"INCLUDE_PREVIOUS_EU_"&amp;A$22&amp;"_"&amp;$A34,TRANSAKTIONER!AA:AA)</f>
        <v>0</v>
      </c>
      <c r="G34" s="211"/>
      <c r="H34" s="211">
        <f>SUMIF(TRANSAKTIONER!J:J,"INCLUDE_CURRENT_EU_"&amp;A$22&amp;"_"&amp;$A34,TRANSAKTIONER!AA:AA)</f>
        <v>0</v>
      </c>
      <c r="I34" s="93"/>
      <c r="J34" s="182"/>
      <c r="K34" s="48"/>
      <c r="L34" s="211">
        <f>F34+H34</f>
        <v>0</v>
      </c>
      <c r="M34" s="22"/>
      <c r="N34" s="422"/>
      <c r="O34" s="423"/>
    </row>
    <row r="35" spans="1:22" s="84" customFormat="1" ht="16.5" customHeight="1" x14ac:dyDescent="0.5">
      <c r="A35" s="419"/>
      <c r="B35" s="420"/>
      <c r="C35" s="421"/>
      <c r="D35" s="190"/>
      <c r="E35" s="93"/>
      <c r="F35" s="211">
        <f>SUMIF(TRANSAKTIONER!J:J,"INCLUDE_PREVIOUS_EU_"&amp;A$22&amp;"_"&amp;$A35,TRANSAKTIONER!AA:AA)</f>
        <v>0</v>
      </c>
      <c r="G35" s="211"/>
      <c r="H35" s="211">
        <f>SUMIF(TRANSAKTIONER!J:J,"INCLUDE_CURRENT_EU_"&amp;A$22&amp;"_"&amp;$A35,TRANSAKTIONER!AA:AA)</f>
        <v>0</v>
      </c>
      <c r="I35" s="93"/>
      <c r="J35" s="182"/>
      <c r="K35" s="48"/>
      <c r="L35" s="211">
        <f>F35+H35</f>
        <v>0</v>
      </c>
      <c r="M35" s="22"/>
      <c r="N35" s="422"/>
      <c r="O35" s="423"/>
    </row>
    <row r="36" spans="1:22" s="84" customFormat="1" ht="16.5" customHeight="1" x14ac:dyDescent="0.5">
      <c r="A36" s="419"/>
      <c r="B36" s="420"/>
      <c r="C36" s="421"/>
      <c r="D36" s="190"/>
      <c r="E36" s="93"/>
      <c r="F36" s="211">
        <f>SUMIF(TRANSAKTIONER!J:J,"INCLUDE_PREVIOUS_EU_"&amp;A$22&amp;"_"&amp;$A36,TRANSAKTIONER!AA:AA)</f>
        <v>0</v>
      </c>
      <c r="G36" s="211"/>
      <c r="H36" s="211">
        <f>SUMIF(TRANSAKTIONER!J:J,"INCLUDE_CURRENT_EU_"&amp;A$22&amp;"_"&amp;$A36,TRANSAKTIONER!AA:AA)</f>
        <v>0</v>
      </c>
      <c r="I36" s="93"/>
      <c r="J36" s="182"/>
      <c r="K36" s="48"/>
      <c r="L36" s="211">
        <f>F36+H36</f>
        <v>0</v>
      </c>
      <c r="M36" s="22"/>
      <c r="N36" s="422"/>
      <c r="O36" s="423"/>
    </row>
    <row r="37" spans="1:22" s="84" customFormat="1" ht="16.5" customHeight="1" x14ac:dyDescent="0.5">
      <c r="A37" s="419"/>
      <c r="B37" s="420"/>
      <c r="C37" s="421"/>
      <c r="D37" s="191"/>
      <c r="E37" s="93"/>
      <c r="F37" s="211">
        <f>SUMIF(TRANSAKTIONER!J:J,"INCLUDE_PREVIOUS_EU_"&amp;A$22&amp;"_"&amp;$A37,TRANSAKTIONER!AA:AA)</f>
        <v>0</v>
      </c>
      <c r="G37" s="211"/>
      <c r="H37" s="211">
        <f>SUMIF(TRANSAKTIONER!J:J,"INCLUDE_CURRENT_EU_"&amp;A$22&amp;"_"&amp;$A37,TRANSAKTIONER!AA:AA)</f>
        <v>0</v>
      </c>
      <c r="I37" s="93"/>
      <c r="J37" s="182"/>
      <c r="K37" s="48"/>
      <c r="L37" s="211">
        <f>F37+H37</f>
        <v>0</v>
      </c>
      <c r="M37" s="22"/>
      <c r="N37" s="422"/>
      <c r="O37" s="423"/>
    </row>
    <row r="38" spans="1:22" s="84" customFormat="1" ht="16.5" customHeight="1" x14ac:dyDescent="0.5">
      <c r="A38" s="86"/>
      <c r="B38" s="51"/>
      <c r="C38" s="49" t="s">
        <v>14</v>
      </c>
      <c r="D38" s="213">
        <f>SUM(D23:D37)</f>
        <v>0</v>
      </c>
      <c r="E38" s="93"/>
      <c r="F38" s="211">
        <f>SUM(F23:F37)</f>
        <v>0</v>
      </c>
      <c r="G38" s="212"/>
      <c r="H38" s="211">
        <f>SUM(H23:H37)</f>
        <v>0</v>
      </c>
      <c r="I38" s="93"/>
      <c r="J38" s="50"/>
      <c r="K38" s="48"/>
      <c r="L38" s="211">
        <f>SUM(L23:L37)</f>
        <v>0</v>
      </c>
      <c r="M38" s="22"/>
      <c r="N38" s="51"/>
      <c r="O38" s="83"/>
    </row>
    <row r="39" spans="1:22" s="84" customFormat="1" ht="16.5" customHeight="1" x14ac:dyDescent="0.5">
      <c r="A39" s="168" t="s">
        <v>69</v>
      </c>
      <c r="B39" s="169"/>
      <c r="C39" s="169"/>
      <c r="D39" s="192"/>
      <c r="E39" s="93"/>
      <c r="F39" s="93"/>
      <c r="G39" s="93"/>
      <c r="H39" s="93"/>
      <c r="I39" s="93"/>
      <c r="J39" s="52"/>
      <c r="K39" s="48"/>
      <c r="L39" s="93"/>
      <c r="M39" s="22"/>
      <c r="N39" s="22"/>
      <c r="O39" s="70"/>
      <c r="P39" s="85"/>
      <c r="Q39" s="85"/>
      <c r="R39" s="3"/>
      <c r="S39" s="3"/>
      <c r="T39" s="3"/>
      <c r="U39" s="3"/>
      <c r="V39" s="3"/>
    </row>
    <row r="40" spans="1:22" s="84" customFormat="1" ht="16.5" customHeight="1" x14ac:dyDescent="0.5">
      <c r="A40" s="206" t="str">
        <f>IF(SETUP!D45&lt;&gt;"",SETUP!D45,"")</f>
        <v/>
      </c>
      <c r="B40" s="170"/>
      <c r="C40" s="170" t="str">
        <f>IF(SETUP!F45&lt;&gt;"",SETUP!F45,"")</f>
        <v/>
      </c>
      <c r="D40" s="190"/>
      <c r="E40" s="93"/>
      <c r="F40" s="211">
        <f>SUMIF(TRANSAKTIONER!J:J,"INCLUDE_PREVIOUS_EU_"&amp;A$39&amp;"_"&amp;$A40,TRANSAKTIONER!AA:AA)</f>
        <v>0</v>
      </c>
      <c r="G40" s="211"/>
      <c r="H40" s="211">
        <f>SUMIF(TRANSAKTIONER!J:J,"INCLUDE_CURRENT_EU_"&amp;A$39&amp;"_"&amp;$A40,TRANSAKTIONER!AA:AA)</f>
        <v>0</v>
      </c>
      <c r="I40" s="93"/>
      <c r="J40" s="182"/>
      <c r="K40" s="48"/>
      <c r="L40" s="211">
        <f>F40+H40</f>
        <v>0</v>
      </c>
      <c r="M40" s="22"/>
      <c r="N40" s="422"/>
      <c r="O40" s="423"/>
      <c r="P40" s="85"/>
      <c r="Q40" s="85"/>
      <c r="R40" s="3"/>
      <c r="S40" s="3"/>
      <c r="T40" s="3"/>
      <c r="U40" s="3"/>
      <c r="V40" s="3"/>
    </row>
    <row r="41" spans="1:22" s="84" customFormat="1" ht="16.5" customHeight="1" x14ac:dyDescent="0.5">
      <c r="A41" s="206" t="str">
        <f>IF(SETUP!D46&lt;&gt;"",SETUP!D46,"")</f>
        <v/>
      </c>
      <c r="B41" s="170"/>
      <c r="C41" s="170" t="str">
        <f>IF(SETUP!F46&lt;&gt;"",SETUP!F46,"")</f>
        <v/>
      </c>
      <c r="D41" s="190"/>
      <c r="E41" s="93"/>
      <c r="F41" s="211">
        <f>SUMIF(TRANSAKTIONER!J:J,"INCLUDE_PREVIOUS_EU_"&amp;A$39&amp;"_"&amp;$A41,TRANSAKTIONER!AA:AA)</f>
        <v>0</v>
      </c>
      <c r="G41" s="211"/>
      <c r="H41" s="211">
        <f>SUMIF(TRANSAKTIONER!J:J,"INCLUDE_CURRENT_EU_"&amp;A$39&amp;"_"&amp;$A41,TRANSAKTIONER!AA:AA)</f>
        <v>0</v>
      </c>
      <c r="I41" s="93"/>
      <c r="J41" s="182"/>
      <c r="K41" s="48"/>
      <c r="L41" s="211">
        <f>F41+H41</f>
        <v>0</v>
      </c>
      <c r="M41" s="22"/>
      <c r="N41" s="422"/>
      <c r="O41" s="423"/>
    </row>
    <row r="42" spans="1:22" s="84" customFormat="1" ht="16.5" customHeight="1" x14ac:dyDescent="0.5">
      <c r="A42" s="206" t="str">
        <f>IF(SETUP!D47&lt;&gt;"",SETUP!D47,"")</f>
        <v/>
      </c>
      <c r="B42" s="170"/>
      <c r="C42" s="170" t="str">
        <f>IF(SETUP!F47&lt;&gt;"",SETUP!F47,"")</f>
        <v/>
      </c>
      <c r="D42" s="190"/>
      <c r="E42" s="93"/>
      <c r="F42" s="211">
        <f>SUMIF(TRANSAKTIONER!J:J,"INCLUDE_PREVIOUS_EU_"&amp;A$39&amp;"_"&amp;$A42,TRANSAKTIONER!AA:AA)</f>
        <v>0</v>
      </c>
      <c r="G42" s="211"/>
      <c r="H42" s="211">
        <f>SUMIF(TRANSAKTIONER!J:J,"INCLUDE_CURRENT_EU_"&amp;A$39&amp;"_"&amp;$A42,TRANSAKTIONER!AA:AA)</f>
        <v>0</v>
      </c>
      <c r="I42" s="93"/>
      <c r="J42" s="182"/>
      <c r="K42" s="48"/>
      <c r="L42" s="211">
        <f t="shared" ref="L42:L64" si="1">F42+H42</f>
        <v>0</v>
      </c>
      <c r="M42" s="22"/>
      <c r="N42" s="422"/>
      <c r="O42" s="423"/>
    </row>
    <row r="43" spans="1:22" s="84" customFormat="1" ht="16.5" customHeight="1" x14ac:dyDescent="0.5">
      <c r="A43" s="206" t="str">
        <f>IF(SETUP!D48&lt;&gt;"",SETUP!D48,"")</f>
        <v/>
      </c>
      <c r="B43" s="170"/>
      <c r="C43" s="170" t="str">
        <f>IF(SETUP!F48&lt;&gt;"",SETUP!F48,"")</f>
        <v/>
      </c>
      <c r="D43" s="190"/>
      <c r="E43" s="93"/>
      <c r="F43" s="211">
        <f>SUMIF(TRANSAKTIONER!J:J,"INCLUDE_PREVIOUS_EU_"&amp;A$39&amp;"_"&amp;$A43,TRANSAKTIONER!AA:AA)</f>
        <v>0</v>
      </c>
      <c r="G43" s="211"/>
      <c r="H43" s="211">
        <f>SUMIF(TRANSAKTIONER!J:J,"INCLUDE_CURRENT_EU_"&amp;A$39&amp;"_"&amp;$A43,TRANSAKTIONER!AA:AA)</f>
        <v>0</v>
      </c>
      <c r="I43" s="93"/>
      <c r="J43" s="182"/>
      <c r="K43" s="48"/>
      <c r="L43" s="211">
        <f t="shared" si="1"/>
        <v>0</v>
      </c>
      <c r="M43" s="22"/>
      <c r="N43" s="422"/>
      <c r="O43" s="423"/>
    </row>
    <row r="44" spans="1:22" s="84" customFormat="1" ht="16.5" customHeight="1" x14ac:dyDescent="0.5">
      <c r="A44" s="206" t="str">
        <f>IF(SETUP!D49&lt;&gt;"",SETUP!D49,"")</f>
        <v/>
      </c>
      <c r="B44" s="170"/>
      <c r="C44" s="170" t="str">
        <f>IF(SETUP!F49&lt;&gt;"",SETUP!F49,"")</f>
        <v/>
      </c>
      <c r="D44" s="190"/>
      <c r="E44" s="93"/>
      <c r="F44" s="211">
        <f>SUMIF(TRANSAKTIONER!J:J,"INCLUDE_PREVIOUS_EU_"&amp;A$39&amp;"_"&amp;$A44,TRANSAKTIONER!AA:AA)</f>
        <v>0</v>
      </c>
      <c r="G44" s="211"/>
      <c r="H44" s="211">
        <f>SUMIF(TRANSAKTIONER!J:J,"INCLUDE_CURRENT_EU_"&amp;A$39&amp;"_"&amp;$A44,TRANSAKTIONER!AA:AA)</f>
        <v>0</v>
      </c>
      <c r="I44" s="93"/>
      <c r="J44" s="182"/>
      <c r="K44" s="48"/>
      <c r="L44" s="211">
        <f t="shared" si="1"/>
        <v>0</v>
      </c>
      <c r="M44" s="22"/>
      <c r="N44" s="422"/>
      <c r="O44" s="423"/>
    </row>
    <row r="45" spans="1:22" s="84" customFormat="1" ht="16.5" customHeight="1" x14ac:dyDescent="0.5">
      <c r="A45" s="206" t="str">
        <f>IF(SETUP!D50&lt;&gt;"",SETUP!D50,"")</f>
        <v/>
      </c>
      <c r="B45" s="170"/>
      <c r="C45" s="170" t="str">
        <f>IF(SETUP!F50&lt;&gt;"",SETUP!F50,"")</f>
        <v/>
      </c>
      <c r="D45" s="190"/>
      <c r="E45" s="93"/>
      <c r="F45" s="211">
        <f>SUMIF(TRANSAKTIONER!J:J,"INCLUDE_PREVIOUS_EU_"&amp;A$39&amp;"_"&amp;$A45,TRANSAKTIONER!AA:AA)</f>
        <v>0</v>
      </c>
      <c r="G45" s="211"/>
      <c r="H45" s="211">
        <f>SUMIF(TRANSAKTIONER!J:J,"INCLUDE_CURRENT_EU_"&amp;A$39&amp;"_"&amp;$A45,TRANSAKTIONER!AA:AA)</f>
        <v>0</v>
      </c>
      <c r="I45" s="93"/>
      <c r="J45" s="182"/>
      <c r="K45" s="48"/>
      <c r="L45" s="211">
        <f t="shared" si="1"/>
        <v>0</v>
      </c>
      <c r="M45" s="22"/>
      <c r="N45" s="422"/>
      <c r="O45" s="423"/>
    </row>
    <row r="46" spans="1:22" s="84" customFormat="1" ht="16.5" customHeight="1" x14ac:dyDescent="0.5">
      <c r="A46" s="206" t="str">
        <f>IF(SETUP!D51&lt;&gt;"",SETUP!D51,"")</f>
        <v/>
      </c>
      <c r="B46" s="170"/>
      <c r="C46" s="170" t="str">
        <f>IF(SETUP!F51&lt;&gt;"",SETUP!F51,"")</f>
        <v/>
      </c>
      <c r="D46" s="190"/>
      <c r="E46" s="93"/>
      <c r="F46" s="211">
        <f>SUMIF(TRANSAKTIONER!J:J,"INCLUDE_PREVIOUS_EU_"&amp;A$39&amp;"_"&amp;$A46,TRANSAKTIONER!AA:AA)</f>
        <v>0</v>
      </c>
      <c r="G46" s="211"/>
      <c r="H46" s="211">
        <f>SUMIF(TRANSAKTIONER!J:J,"INCLUDE_CURRENT_EU_"&amp;A$39&amp;"_"&amp;$A46,TRANSAKTIONER!AA:AA)</f>
        <v>0</v>
      </c>
      <c r="I46" s="93"/>
      <c r="J46" s="182"/>
      <c r="K46" s="48"/>
      <c r="L46" s="211">
        <f t="shared" si="1"/>
        <v>0</v>
      </c>
      <c r="M46" s="22"/>
      <c r="N46" s="422"/>
      <c r="O46" s="423"/>
    </row>
    <row r="47" spans="1:22" s="84" customFormat="1" ht="16.5" customHeight="1" x14ac:dyDescent="0.5">
      <c r="A47" s="206" t="str">
        <f>IF(SETUP!D52&lt;&gt;"",SETUP!D52,"")</f>
        <v/>
      </c>
      <c r="B47" s="170"/>
      <c r="C47" s="170" t="str">
        <f>IF(SETUP!F52&lt;&gt;"",SETUP!F52,"")</f>
        <v/>
      </c>
      <c r="D47" s="190"/>
      <c r="E47" s="93"/>
      <c r="F47" s="211">
        <f>SUMIF(TRANSAKTIONER!J:J,"INCLUDE_PREVIOUS_EU_"&amp;A$39&amp;"_"&amp;$A47,TRANSAKTIONER!AA:AA)</f>
        <v>0</v>
      </c>
      <c r="G47" s="211"/>
      <c r="H47" s="211">
        <f>SUMIF(TRANSAKTIONER!J:J,"INCLUDE_CURRENT_EU_"&amp;A$39&amp;"_"&amp;$A47,TRANSAKTIONER!AA:AA)</f>
        <v>0</v>
      </c>
      <c r="I47" s="93"/>
      <c r="J47" s="182"/>
      <c r="K47" s="48"/>
      <c r="L47" s="211">
        <f t="shared" si="1"/>
        <v>0</v>
      </c>
      <c r="M47" s="22"/>
      <c r="N47" s="422"/>
      <c r="O47" s="423"/>
    </row>
    <row r="48" spans="1:22" s="84" customFormat="1" ht="16.5" customHeight="1" x14ac:dyDescent="0.5">
      <c r="A48" s="206" t="str">
        <f>IF(SETUP!D53&lt;&gt;"",SETUP!D53,"")</f>
        <v/>
      </c>
      <c r="B48" s="170"/>
      <c r="C48" s="170" t="str">
        <f>IF(SETUP!F53&lt;&gt;"",SETUP!F53,"")</f>
        <v/>
      </c>
      <c r="D48" s="190"/>
      <c r="E48" s="93"/>
      <c r="F48" s="211">
        <f>SUMIF(TRANSAKTIONER!J:J,"INCLUDE_PREVIOUS_EU_"&amp;A$39&amp;"_"&amp;$A48,TRANSAKTIONER!AA:AA)</f>
        <v>0</v>
      </c>
      <c r="G48" s="211"/>
      <c r="H48" s="211">
        <f>SUMIF(TRANSAKTIONER!J:J,"INCLUDE_CURRENT_EU_"&amp;A$39&amp;"_"&amp;$A48,TRANSAKTIONER!AA:AA)</f>
        <v>0</v>
      </c>
      <c r="I48" s="93"/>
      <c r="J48" s="182"/>
      <c r="K48" s="48"/>
      <c r="L48" s="211">
        <f t="shared" si="1"/>
        <v>0</v>
      </c>
      <c r="M48" s="22"/>
      <c r="N48" s="422"/>
      <c r="O48" s="423"/>
    </row>
    <row r="49" spans="1:15" s="84" customFormat="1" ht="16.5" customHeight="1" x14ac:dyDescent="0.5">
      <c r="A49" s="206" t="str">
        <f>IF(SETUP!D54&lt;&gt;"",SETUP!D54,"")</f>
        <v/>
      </c>
      <c r="B49" s="170"/>
      <c r="C49" s="170" t="str">
        <f>IF(SETUP!F54&lt;&gt;"",SETUP!F54,"")</f>
        <v/>
      </c>
      <c r="D49" s="190"/>
      <c r="E49" s="93"/>
      <c r="F49" s="211">
        <f>SUMIF(TRANSAKTIONER!J:J,"INCLUDE_PREVIOUS_EU_"&amp;A$39&amp;"_"&amp;$A49,TRANSAKTIONER!AA:AA)</f>
        <v>0</v>
      </c>
      <c r="G49" s="211"/>
      <c r="H49" s="211">
        <f>SUMIF(TRANSAKTIONER!J:J,"INCLUDE_CURRENT_EU_"&amp;A$39&amp;"_"&amp;$A49,TRANSAKTIONER!AA:AA)</f>
        <v>0</v>
      </c>
      <c r="I49" s="93"/>
      <c r="J49" s="182"/>
      <c r="K49" s="48"/>
      <c r="L49" s="211">
        <f t="shared" si="1"/>
        <v>0</v>
      </c>
      <c r="M49" s="22"/>
      <c r="N49" s="422"/>
      <c r="O49" s="423"/>
    </row>
    <row r="50" spans="1:15" s="84" customFormat="1" ht="16.5" customHeight="1" x14ac:dyDescent="0.5">
      <c r="A50" s="206" t="str">
        <f>IF(SETUP!D55&lt;&gt;"",SETUP!D55,"")</f>
        <v/>
      </c>
      <c r="B50" s="170"/>
      <c r="C50" s="170" t="str">
        <f>IF(SETUP!F55&lt;&gt;"",SETUP!F55,"")</f>
        <v/>
      </c>
      <c r="D50" s="190"/>
      <c r="E50" s="93"/>
      <c r="F50" s="211">
        <f>SUMIF(TRANSAKTIONER!J:J,"INCLUDE_PREVIOUS_EU_"&amp;A$39&amp;"_"&amp;$A50,TRANSAKTIONER!AA:AA)</f>
        <v>0</v>
      </c>
      <c r="G50" s="211"/>
      <c r="H50" s="211">
        <f>SUMIF(TRANSAKTIONER!J:J,"INCLUDE_CURRENT_EU_"&amp;A$39&amp;"_"&amp;$A50,TRANSAKTIONER!AA:AA)</f>
        <v>0</v>
      </c>
      <c r="I50" s="93"/>
      <c r="J50" s="182"/>
      <c r="K50" s="48"/>
      <c r="L50" s="211">
        <f t="shared" si="1"/>
        <v>0</v>
      </c>
      <c r="M50" s="22"/>
      <c r="N50" s="422"/>
      <c r="O50" s="423"/>
    </row>
    <row r="51" spans="1:15" s="84" customFormat="1" ht="16.5" customHeight="1" x14ac:dyDescent="0.5">
      <c r="A51" s="206" t="str">
        <f>IF(SETUP!D56&lt;&gt;"",SETUP!D56,"")</f>
        <v/>
      </c>
      <c r="B51" s="170"/>
      <c r="C51" s="170" t="str">
        <f>IF(SETUP!F56&lt;&gt;"",SETUP!F56,"")</f>
        <v/>
      </c>
      <c r="D51" s="190"/>
      <c r="E51" s="93"/>
      <c r="F51" s="211">
        <f>SUMIF(TRANSAKTIONER!J:J,"INCLUDE_PREVIOUS_EU_"&amp;A$39&amp;"_"&amp;$A51,TRANSAKTIONER!AA:AA)</f>
        <v>0</v>
      </c>
      <c r="G51" s="211"/>
      <c r="H51" s="211">
        <f>SUMIF(TRANSAKTIONER!J:J,"INCLUDE_CURRENT_EU_"&amp;A$39&amp;"_"&amp;$A51,TRANSAKTIONER!AA:AA)</f>
        <v>0</v>
      </c>
      <c r="I51" s="93"/>
      <c r="J51" s="182"/>
      <c r="K51" s="48"/>
      <c r="L51" s="211">
        <f t="shared" si="1"/>
        <v>0</v>
      </c>
      <c r="M51" s="22"/>
      <c r="N51" s="422"/>
      <c r="O51" s="423"/>
    </row>
    <row r="52" spans="1:15" s="84" customFormat="1" ht="16.5" customHeight="1" x14ac:dyDescent="0.5">
      <c r="A52" s="206" t="str">
        <f>IF(SETUP!D57&lt;&gt;"",SETUP!D57,"")</f>
        <v/>
      </c>
      <c r="B52" s="170"/>
      <c r="C52" s="170" t="str">
        <f>IF(SETUP!F57&lt;&gt;"",SETUP!F57,"")</f>
        <v/>
      </c>
      <c r="D52" s="190"/>
      <c r="E52" s="93"/>
      <c r="F52" s="211">
        <f>SUMIF(TRANSAKTIONER!J:J,"INCLUDE_PREVIOUS_EU_"&amp;A$39&amp;"_"&amp;$A52,TRANSAKTIONER!AA:AA)</f>
        <v>0</v>
      </c>
      <c r="G52" s="211"/>
      <c r="H52" s="211">
        <f>SUMIF(TRANSAKTIONER!J:J,"INCLUDE_CURRENT_EU_"&amp;A$39&amp;"_"&amp;$A52,TRANSAKTIONER!AA:AA)</f>
        <v>0</v>
      </c>
      <c r="I52" s="93"/>
      <c r="J52" s="182"/>
      <c r="K52" s="48"/>
      <c r="L52" s="211">
        <f t="shared" si="1"/>
        <v>0</v>
      </c>
      <c r="M52" s="22"/>
      <c r="N52" s="422"/>
      <c r="O52" s="423"/>
    </row>
    <row r="53" spans="1:15" s="84" customFormat="1" ht="16.5" customHeight="1" x14ac:dyDescent="0.5">
      <c r="A53" s="206" t="str">
        <f>IF(SETUP!D58&lt;&gt;"",SETUP!D58,"")</f>
        <v/>
      </c>
      <c r="B53" s="170"/>
      <c r="C53" s="170" t="str">
        <f>IF(SETUP!F58&lt;&gt;"",SETUP!F58,"")</f>
        <v/>
      </c>
      <c r="D53" s="190"/>
      <c r="E53" s="93"/>
      <c r="F53" s="211">
        <f>SUMIF(TRANSAKTIONER!J:J,"INCLUDE_PREVIOUS_EU_"&amp;A$39&amp;"_"&amp;$A53,TRANSAKTIONER!AA:AA)</f>
        <v>0</v>
      </c>
      <c r="G53" s="211"/>
      <c r="H53" s="211">
        <f>SUMIF(TRANSAKTIONER!J:J,"INCLUDE_CURRENT_EU_"&amp;A$39&amp;"_"&amp;$A53,TRANSAKTIONER!AA:AA)</f>
        <v>0</v>
      </c>
      <c r="I53" s="93"/>
      <c r="J53" s="182"/>
      <c r="K53" s="48"/>
      <c r="L53" s="211">
        <f t="shared" si="1"/>
        <v>0</v>
      </c>
      <c r="M53" s="22"/>
      <c r="N53" s="422"/>
      <c r="O53" s="423"/>
    </row>
    <row r="54" spans="1:15" s="84" customFormat="1" ht="16.5" customHeight="1" x14ac:dyDescent="0.5">
      <c r="A54" s="206" t="str">
        <f>IF(SETUP!D59&lt;&gt;"",SETUP!D59,"")</f>
        <v/>
      </c>
      <c r="B54" s="170"/>
      <c r="C54" s="170" t="str">
        <f>IF(SETUP!F59&lt;&gt;"",SETUP!F59,"")</f>
        <v/>
      </c>
      <c r="D54" s="190"/>
      <c r="E54" s="93"/>
      <c r="F54" s="211">
        <f>SUMIF(TRANSAKTIONER!J:J,"INCLUDE_PREVIOUS_EU_"&amp;A$39&amp;"_"&amp;$A54,TRANSAKTIONER!AA:AA)</f>
        <v>0</v>
      </c>
      <c r="G54" s="211"/>
      <c r="H54" s="211">
        <f>SUMIF(TRANSAKTIONER!J:J,"INCLUDE_CURRENT_EU_"&amp;A$39&amp;"_"&amp;$A54,TRANSAKTIONER!AA:AA)</f>
        <v>0</v>
      </c>
      <c r="I54" s="93"/>
      <c r="J54" s="182"/>
      <c r="K54" s="48"/>
      <c r="L54" s="211">
        <f t="shared" si="1"/>
        <v>0</v>
      </c>
      <c r="M54" s="22"/>
      <c r="N54" s="422"/>
      <c r="O54" s="423"/>
    </row>
    <row r="55" spans="1:15" s="84" customFormat="1" ht="16.5" customHeight="1" x14ac:dyDescent="0.5">
      <c r="A55" s="206" t="str">
        <f>IF(SETUP!D60&lt;&gt;"",SETUP!D60,"")</f>
        <v/>
      </c>
      <c r="B55" s="170"/>
      <c r="C55" s="170" t="str">
        <f>IF(SETUP!F60&lt;&gt;"",SETUP!F60,"")</f>
        <v/>
      </c>
      <c r="D55" s="190"/>
      <c r="E55" s="93"/>
      <c r="F55" s="211">
        <f>SUMIF(TRANSAKTIONER!J:J,"INCLUDE_PREVIOUS_EU_"&amp;A$39&amp;"_"&amp;$A55,TRANSAKTIONER!AA:AA)</f>
        <v>0</v>
      </c>
      <c r="G55" s="211"/>
      <c r="H55" s="211">
        <f>SUMIF(TRANSAKTIONER!J:J,"INCLUDE_CURRENT_EU_"&amp;A$39&amp;"_"&amp;$A55,TRANSAKTIONER!AA:AA)</f>
        <v>0</v>
      </c>
      <c r="I55" s="93"/>
      <c r="J55" s="182"/>
      <c r="K55" s="48"/>
      <c r="L55" s="211">
        <f t="shared" si="1"/>
        <v>0</v>
      </c>
      <c r="M55" s="22"/>
      <c r="N55" s="422"/>
      <c r="O55" s="423"/>
    </row>
    <row r="56" spans="1:15" s="84" customFormat="1" ht="16.5" customHeight="1" x14ac:dyDescent="0.5">
      <c r="A56" s="206" t="str">
        <f>IF(SETUP!D61&lt;&gt;"",SETUP!D61,"")</f>
        <v/>
      </c>
      <c r="B56" s="170"/>
      <c r="C56" s="170" t="str">
        <f>IF(SETUP!F61&lt;&gt;"",SETUP!F61,"")</f>
        <v/>
      </c>
      <c r="D56" s="190"/>
      <c r="E56" s="93"/>
      <c r="F56" s="211">
        <f>SUMIF(TRANSAKTIONER!J:J,"INCLUDE_PREVIOUS_EU_"&amp;A$39&amp;"_"&amp;$A56,TRANSAKTIONER!AA:AA)</f>
        <v>0</v>
      </c>
      <c r="G56" s="211"/>
      <c r="H56" s="211">
        <f>SUMIF(TRANSAKTIONER!J:J,"INCLUDE_CURRENT_EU_"&amp;A$39&amp;"_"&amp;$A56,TRANSAKTIONER!AA:AA)</f>
        <v>0</v>
      </c>
      <c r="I56" s="93"/>
      <c r="J56" s="182"/>
      <c r="K56" s="48"/>
      <c r="L56" s="211">
        <f t="shared" si="1"/>
        <v>0</v>
      </c>
      <c r="M56" s="22"/>
      <c r="N56" s="422"/>
      <c r="O56" s="423"/>
    </row>
    <row r="57" spans="1:15" s="84" customFormat="1" ht="16.5" customHeight="1" x14ac:dyDescent="0.5">
      <c r="A57" s="206" t="str">
        <f>IF(SETUP!D62&lt;&gt;"",SETUP!D62,"")</f>
        <v/>
      </c>
      <c r="B57" s="170"/>
      <c r="C57" s="170" t="str">
        <f>IF(SETUP!F62&lt;&gt;"",SETUP!F62,"")</f>
        <v/>
      </c>
      <c r="D57" s="190"/>
      <c r="E57" s="93"/>
      <c r="F57" s="211">
        <f>SUMIF(TRANSAKTIONER!J:J,"INCLUDE_PREVIOUS_EU_"&amp;A$39&amp;"_"&amp;$A57,TRANSAKTIONER!AA:AA)</f>
        <v>0</v>
      </c>
      <c r="G57" s="211"/>
      <c r="H57" s="211">
        <f>SUMIF(TRANSAKTIONER!J:J,"INCLUDE_CURRENT_EU_"&amp;A$39&amp;"_"&amp;$A57,TRANSAKTIONER!AA:AA)</f>
        <v>0</v>
      </c>
      <c r="I57" s="93"/>
      <c r="J57" s="182"/>
      <c r="K57" s="48"/>
      <c r="L57" s="211">
        <f t="shared" si="1"/>
        <v>0</v>
      </c>
      <c r="M57" s="22"/>
      <c r="N57" s="422"/>
      <c r="O57" s="423"/>
    </row>
    <row r="58" spans="1:15" s="84" customFormat="1" ht="16.5" customHeight="1" x14ac:dyDescent="0.5">
      <c r="A58" s="206" t="str">
        <f>IF(SETUP!D63&lt;&gt;"",SETUP!D63,"")</f>
        <v/>
      </c>
      <c r="B58" s="170"/>
      <c r="C58" s="170" t="str">
        <f>IF(SETUP!F63&lt;&gt;"",SETUP!F63,"")</f>
        <v/>
      </c>
      <c r="D58" s="190"/>
      <c r="E58" s="93"/>
      <c r="F58" s="211">
        <f>SUMIF(TRANSAKTIONER!J:J,"INCLUDE_PREVIOUS_EU_"&amp;A$39&amp;"_"&amp;$A58,TRANSAKTIONER!AA:AA)</f>
        <v>0</v>
      </c>
      <c r="G58" s="211"/>
      <c r="H58" s="211">
        <f>SUMIF(TRANSAKTIONER!J:J,"INCLUDE_CURRENT_EU_"&amp;A$39&amp;"_"&amp;$A58,TRANSAKTIONER!AA:AA)</f>
        <v>0</v>
      </c>
      <c r="I58" s="93"/>
      <c r="J58" s="182"/>
      <c r="K58" s="48"/>
      <c r="L58" s="211">
        <f t="shared" si="1"/>
        <v>0</v>
      </c>
      <c r="M58" s="22"/>
      <c r="N58" s="422"/>
      <c r="O58" s="423"/>
    </row>
    <row r="59" spans="1:15" s="84" customFormat="1" ht="16.5" customHeight="1" x14ac:dyDescent="0.5">
      <c r="A59" s="206" t="str">
        <f>IF(SETUP!D64&lt;&gt;"",SETUP!D64,"")</f>
        <v/>
      </c>
      <c r="B59" s="170"/>
      <c r="C59" s="170" t="str">
        <f>IF(SETUP!F64&lt;&gt;"",SETUP!F64,"")</f>
        <v/>
      </c>
      <c r="D59" s="190"/>
      <c r="E59" s="93"/>
      <c r="F59" s="211">
        <f>SUMIF(TRANSAKTIONER!J:J,"INCLUDE_PREVIOUS_EU_"&amp;A$39&amp;"_"&amp;$A59,TRANSAKTIONER!AA:AA)</f>
        <v>0</v>
      </c>
      <c r="G59" s="211"/>
      <c r="H59" s="211">
        <f>SUMIF(TRANSAKTIONER!J:J,"INCLUDE_CURRENT_EU_"&amp;A$39&amp;"_"&amp;$A59,TRANSAKTIONER!AA:AA)</f>
        <v>0</v>
      </c>
      <c r="I59" s="93"/>
      <c r="J59" s="182"/>
      <c r="K59" s="48"/>
      <c r="L59" s="211">
        <f t="shared" si="1"/>
        <v>0</v>
      </c>
      <c r="M59" s="22"/>
      <c r="N59" s="422"/>
      <c r="O59" s="423"/>
    </row>
    <row r="60" spans="1:15" s="84" customFormat="1" ht="16.5" customHeight="1" x14ac:dyDescent="0.5">
      <c r="A60" s="206" t="str">
        <f>IF(SETUP!D65&lt;&gt;"",SETUP!D65,"")</f>
        <v/>
      </c>
      <c r="B60" s="170"/>
      <c r="C60" s="170" t="str">
        <f>IF(SETUP!F65&lt;&gt;"",SETUP!F65,"")</f>
        <v/>
      </c>
      <c r="D60" s="190"/>
      <c r="E60" s="93"/>
      <c r="F60" s="211">
        <f>SUMIF(TRANSAKTIONER!J:J,"INCLUDE_PREVIOUS_EU_"&amp;A$39&amp;"_"&amp;$A60,TRANSAKTIONER!AA:AA)</f>
        <v>0</v>
      </c>
      <c r="G60" s="211"/>
      <c r="H60" s="211">
        <f>SUMIF(TRANSAKTIONER!J:J,"INCLUDE_CURRENT_EU_"&amp;A$39&amp;"_"&amp;$A60,TRANSAKTIONER!AA:AA)</f>
        <v>0</v>
      </c>
      <c r="I60" s="93"/>
      <c r="J60" s="182"/>
      <c r="K60" s="48"/>
      <c r="L60" s="211">
        <f t="shared" si="1"/>
        <v>0</v>
      </c>
      <c r="M60" s="22"/>
      <c r="N60" s="422"/>
      <c r="O60" s="423"/>
    </row>
    <row r="61" spans="1:15" s="84" customFormat="1" ht="16.5" customHeight="1" x14ac:dyDescent="0.5">
      <c r="A61" s="206" t="str">
        <f>IF(SETUP!D66&lt;&gt;"",SETUP!D66,"")</f>
        <v/>
      </c>
      <c r="B61" s="170"/>
      <c r="C61" s="170" t="str">
        <f>IF(SETUP!F66&lt;&gt;"",SETUP!F66,"")</f>
        <v/>
      </c>
      <c r="D61" s="190"/>
      <c r="E61" s="93"/>
      <c r="F61" s="211">
        <f>SUMIF(TRANSAKTIONER!J:J,"INCLUDE_PREVIOUS_EU_"&amp;A$39&amp;"_"&amp;$A61,TRANSAKTIONER!AA:AA)</f>
        <v>0</v>
      </c>
      <c r="G61" s="211"/>
      <c r="H61" s="211">
        <f>SUMIF(TRANSAKTIONER!J:J,"INCLUDE_CURRENT_EU_"&amp;A$39&amp;"_"&amp;$A61,TRANSAKTIONER!AA:AA)</f>
        <v>0</v>
      </c>
      <c r="I61" s="93"/>
      <c r="J61" s="182"/>
      <c r="K61" s="48"/>
      <c r="L61" s="211">
        <f t="shared" si="1"/>
        <v>0</v>
      </c>
      <c r="M61" s="22"/>
      <c r="N61" s="422"/>
      <c r="O61" s="423"/>
    </row>
    <row r="62" spans="1:15" s="84" customFormat="1" ht="16.5" customHeight="1" x14ac:dyDescent="0.5">
      <c r="A62" s="206" t="str">
        <f>IF(SETUP!D67&lt;&gt;"",SETUP!D67,"")</f>
        <v/>
      </c>
      <c r="B62" s="170"/>
      <c r="C62" s="170" t="str">
        <f>IF(SETUP!F67&lt;&gt;"",SETUP!F67,"")</f>
        <v/>
      </c>
      <c r="D62" s="190"/>
      <c r="E62" s="93"/>
      <c r="F62" s="211">
        <f>SUMIF(TRANSAKTIONER!J:J,"INCLUDE_PREVIOUS_EU_"&amp;A$39&amp;"_"&amp;$A62,TRANSAKTIONER!AA:AA)</f>
        <v>0</v>
      </c>
      <c r="G62" s="211"/>
      <c r="H62" s="211">
        <f>SUMIF(TRANSAKTIONER!J:J,"INCLUDE_CURRENT_EU_"&amp;A$39&amp;"_"&amp;$A62,TRANSAKTIONER!AA:AA)</f>
        <v>0</v>
      </c>
      <c r="I62" s="93"/>
      <c r="J62" s="182"/>
      <c r="K62" s="48"/>
      <c r="L62" s="211">
        <f t="shared" si="1"/>
        <v>0</v>
      </c>
      <c r="M62" s="22"/>
      <c r="N62" s="422"/>
      <c r="O62" s="423"/>
    </row>
    <row r="63" spans="1:15" s="84" customFormat="1" ht="16.5" customHeight="1" x14ac:dyDescent="0.5">
      <c r="A63" s="206" t="str">
        <f>IF(SETUP!D68&lt;&gt;"",SETUP!D68,"")</f>
        <v/>
      </c>
      <c r="B63" s="170"/>
      <c r="C63" s="170" t="str">
        <f>IF(SETUP!F68&lt;&gt;"",SETUP!F68,"")</f>
        <v/>
      </c>
      <c r="D63" s="190"/>
      <c r="E63" s="93"/>
      <c r="F63" s="211">
        <f>SUMIF(TRANSAKTIONER!J:J,"INCLUDE_PREVIOUS_EU_"&amp;A$39&amp;"_"&amp;$A63,TRANSAKTIONER!AA:AA)</f>
        <v>0</v>
      </c>
      <c r="G63" s="211"/>
      <c r="H63" s="211">
        <f>SUMIF(TRANSAKTIONER!J:J,"INCLUDE_CURRENT_EU_"&amp;A$39&amp;"_"&amp;$A63,TRANSAKTIONER!AA:AA)</f>
        <v>0</v>
      </c>
      <c r="I63" s="93"/>
      <c r="J63" s="182"/>
      <c r="K63" s="48"/>
      <c r="L63" s="211">
        <f t="shared" si="1"/>
        <v>0</v>
      </c>
      <c r="M63" s="22"/>
      <c r="N63" s="422"/>
      <c r="O63" s="423"/>
    </row>
    <row r="64" spans="1:15" s="84" customFormat="1" ht="16.5" customHeight="1" x14ac:dyDescent="0.5">
      <c r="A64" s="206" t="str">
        <f>IF(SETUP!D69&lt;&gt;"",SETUP!D69,"")</f>
        <v/>
      </c>
      <c r="B64" s="170"/>
      <c r="C64" s="170" t="str">
        <f>IF(SETUP!F69&lt;&gt;"",SETUP!F69,"")</f>
        <v/>
      </c>
      <c r="D64" s="190"/>
      <c r="E64" s="93"/>
      <c r="F64" s="211">
        <f>SUMIF(TRANSAKTIONER!J:J,"INCLUDE_PREVIOUS_EU_"&amp;A$39&amp;"_"&amp;$A64,TRANSAKTIONER!AA:AA)</f>
        <v>0</v>
      </c>
      <c r="G64" s="211"/>
      <c r="H64" s="211">
        <f>SUMIF(TRANSAKTIONER!J:J,"INCLUDE_CURRENT_EU_"&amp;A$39&amp;"_"&amp;$A64,TRANSAKTIONER!AA:AA)</f>
        <v>0</v>
      </c>
      <c r="I64" s="93"/>
      <c r="J64" s="182"/>
      <c r="K64" s="48"/>
      <c r="L64" s="211">
        <f t="shared" si="1"/>
        <v>0</v>
      </c>
      <c r="M64" s="22"/>
      <c r="N64" s="422"/>
      <c r="O64" s="423"/>
    </row>
    <row r="65" spans="1:16" s="84" customFormat="1" ht="16.5" customHeight="1" x14ac:dyDescent="0.5">
      <c r="A65" s="206" t="str">
        <f>IF(SETUP!D70&lt;&gt;"",SETUP!D70,"")</f>
        <v/>
      </c>
      <c r="B65" s="170"/>
      <c r="C65" s="170" t="str">
        <f>IF(SETUP!F70&lt;&gt;"",SETUP!F70,"")</f>
        <v/>
      </c>
      <c r="D65" s="190"/>
      <c r="E65" s="93"/>
      <c r="F65" s="211">
        <f>SUMIF(TRANSAKTIONER!J:J,"INCLUDE_PREVIOUS_EU_"&amp;A$39&amp;"_"&amp;$A65,TRANSAKTIONER!AA:AA)</f>
        <v>0</v>
      </c>
      <c r="G65" s="211"/>
      <c r="H65" s="211">
        <f>SUMIF(TRANSAKTIONER!J:J,"INCLUDE_CURRENT_EU_"&amp;A$39&amp;"_"&amp;$A65,TRANSAKTIONER!AA:AA)</f>
        <v>0</v>
      </c>
      <c r="I65" s="93"/>
      <c r="J65" s="182"/>
      <c r="K65" s="48"/>
      <c r="L65" s="211">
        <f>F65+H65</f>
        <v>0</v>
      </c>
      <c r="M65" s="22"/>
      <c r="N65" s="422"/>
      <c r="O65" s="423"/>
    </row>
    <row r="66" spans="1:16" s="84" customFormat="1" ht="16.5" customHeight="1" x14ac:dyDescent="0.5">
      <c r="A66" s="206" t="str">
        <f>IF(SETUP!D71&lt;&gt;"",SETUP!D71,"")</f>
        <v/>
      </c>
      <c r="B66" s="170"/>
      <c r="C66" s="170" t="str">
        <f>IF(SETUP!F71&lt;&gt;"",SETUP!F71,"")</f>
        <v/>
      </c>
      <c r="D66" s="190"/>
      <c r="E66" s="93"/>
      <c r="F66" s="211">
        <f>SUMIF(TRANSAKTIONER!J:J,"INCLUDE_PREVIOUS_EU_"&amp;A$39&amp;"_"&amp;$A66,TRANSAKTIONER!AA:AA)</f>
        <v>0</v>
      </c>
      <c r="G66" s="211"/>
      <c r="H66" s="211">
        <f>SUMIF(TRANSAKTIONER!J:J,"INCLUDE_CURRENT_EU_"&amp;A$39&amp;"_"&amp;$A66,TRANSAKTIONER!AA:AA)</f>
        <v>0</v>
      </c>
      <c r="I66" s="93"/>
      <c r="J66" s="182"/>
      <c r="K66" s="48"/>
      <c r="L66" s="211">
        <f>F66+H66</f>
        <v>0</v>
      </c>
      <c r="M66" s="22"/>
      <c r="N66" s="422"/>
      <c r="O66" s="423"/>
      <c r="P66" s="3"/>
    </row>
    <row r="67" spans="1:16" s="84" customFormat="1" ht="16.5" customHeight="1" x14ac:dyDescent="0.5">
      <c r="A67" s="206" t="str">
        <f>IF(SETUP!D72&lt;&gt;"",SETUP!D72,"")</f>
        <v/>
      </c>
      <c r="B67" s="170"/>
      <c r="C67" s="170" t="str">
        <f>IF(SETUP!F72&lt;&gt;"",SETUP!F72,"")</f>
        <v/>
      </c>
      <c r="D67" s="190"/>
      <c r="E67" s="93"/>
      <c r="F67" s="211">
        <f>SUMIF(TRANSAKTIONER!J:J,"INCLUDE_PREVIOUS_EU_"&amp;A$39&amp;"_"&amp;$A67,TRANSAKTIONER!AA:AA)</f>
        <v>0</v>
      </c>
      <c r="G67" s="211"/>
      <c r="H67" s="211">
        <f>SUMIF(TRANSAKTIONER!J:J,"INCLUDE_CURRENT_EU_"&amp;A$39&amp;"_"&amp;$A67,TRANSAKTIONER!AA:AA)</f>
        <v>0</v>
      </c>
      <c r="I67" s="93"/>
      <c r="J67" s="182"/>
      <c r="K67" s="48"/>
      <c r="L67" s="211">
        <f>F67+H67</f>
        <v>0</v>
      </c>
      <c r="M67" s="22"/>
      <c r="N67" s="422"/>
      <c r="O67" s="423"/>
    </row>
    <row r="68" spans="1:16" s="84" customFormat="1" ht="16.5" customHeight="1" x14ac:dyDescent="0.5">
      <c r="A68" s="206" t="str">
        <f>IF(SETUP!D73&lt;&gt;"",SETUP!D73,"")</f>
        <v/>
      </c>
      <c r="B68" s="170"/>
      <c r="C68" s="170" t="str">
        <f>IF(SETUP!F73&lt;&gt;"",SETUP!F73,"")</f>
        <v/>
      </c>
      <c r="D68" s="190"/>
      <c r="E68" s="93"/>
      <c r="F68" s="211">
        <f>SUMIF(TRANSAKTIONER!J:J,"INCLUDE_PREVIOUS_EU_"&amp;A$39&amp;"_"&amp;$A68,TRANSAKTIONER!AA:AA)</f>
        <v>0</v>
      </c>
      <c r="G68" s="211"/>
      <c r="H68" s="211">
        <f>SUMIF(TRANSAKTIONER!J:J,"INCLUDE_CURRENT_EU_"&amp;A$39&amp;"_"&amp;$A68,TRANSAKTIONER!AA:AA)</f>
        <v>0</v>
      </c>
      <c r="I68" s="93"/>
      <c r="J68" s="182"/>
      <c r="K68" s="48"/>
      <c r="L68" s="211">
        <f>F68+H68</f>
        <v>0</v>
      </c>
      <c r="M68" s="22"/>
      <c r="N68" s="422"/>
      <c r="O68" s="423"/>
    </row>
    <row r="69" spans="1:16" s="84" customFormat="1" ht="16.5" customHeight="1" x14ac:dyDescent="0.5">
      <c r="A69" s="206" t="str">
        <f>IF(SETUP!D74&lt;&gt;"",SETUP!D74,"")</f>
        <v/>
      </c>
      <c r="B69" s="170"/>
      <c r="C69" s="170" t="str">
        <f>IF(SETUP!F74&lt;&gt;"",SETUP!F74,"")</f>
        <v/>
      </c>
      <c r="D69" s="190"/>
      <c r="E69" s="93"/>
      <c r="F69" s="211">
        <f>SUMIF(TRANSAKTIONER!J:J,"INCLUDE_PREVIOUS_EU_"&amp;A$39&amp;"_"&amp;$A69,TRANSAKTIONER!AA:AA)</f>
        <v>0</v>
      </c>
      <c r="G69" s="211"/>
      <c r="H69" s="211">
        <f>SUMIF(TRANSAKTIONER!J:J,"INCLUDE_CURRENT_EU_"&amp;A$39&amp;"_"&amp;$A69,TRANSAKTIONER!AA:AA)</f>
        <v>0</v>
      </c>
      <c r="I69" s="93"/>
      <c r="J69" s="182"/>
      <c r="K69" s="48"/>
      <c r="L69" s="211">
        <f>F69+H69</f>
        <v>0</v>
      </c>
      <c r="M69" s="22"/>
      <c r="N69" s="422"/>
      <c r="O69" s="423"/>
    </row>
    <row r="70" spans="1:16" s="84" customFormat="1" ht="16.5" customHeight="1" x14ac:dyDescent="0.5">
      <c r="A70" s="86"/>
      <c r="B70" s="51"/>
      <c r="C70" s="87" t="s">
        <v>14</v>
      </c>
      <c r="D70" s="213">
        <f>SUM(D40:D69)</f>
        <v>0</v>
      </c>
      <c r="E70" s="93"/>
      <c r="F70" s="211">
        <f>SUM(F40:F69)</f>
        <v>0</v>
      </c>
      <c r="G70" s="212"/>
      <c r="H70" s="211">
        <f>SUM(H40:H69)</f>
        <v>0</v>
      </c>
      <c r="I70" s="93"/>
      <c r="J70" s="50"/>
      <c r="K70" s="48"/>
      <c r="L70" s="211">
        <f>SUM(L40:L69)</f>
        <v>0</v>
      </c>
      <c r="M70" s="22"/>
      <c r="N70" s="53"/>
      <c r="O70" s="83"/>
    </row>
    <row r="71" spans="1:16" s="84" customFormat="1" ht="16.5" customHeight="1" x14ac:dyDescent="0.5">
      <c r="A71" s="168" t="s">
        <v>70</v>
      </c>
      <c r="B71" s="185"/>
      <c r="C71" s="185"/>
      <c r="D71" s="193"/>
      <c r="E71" s="95"/>
      <c r="F71" s="94"/>
      <c r="G71" s="95"/>
      <c r="H71" s="94"/>
      <c r="I71" s="95"/>
      <c r="J71" s="52"/>
      <c r="K71" s="54"/>
      <c r="L71" s="94"/>
      <c r="M71" s="22"/>
      <c r="N71" s="22"/>
      <c r="O71" s="83"/>
    </row>
    <row r="72" spans="1:16" s="84" customFormat="1" ht="16.5" customHeight="1" x14ac:dyDescent="0.5">
      <c r="A72" s="433"/>
      <c r="B72" s="434"/>
      <c r="C72" s="435"/>
      <c r="D72" s="190"/>
      <c r="E72" s="93"/>
      <c r="F72" s="214" t="e">
        <f>EU_ANSÖKAN!#REF!</f>
        <v>#REF!</v>
      </c>
      <c r="G72" s="215"/>
      <c r="H72" s="214" t="e">
        <f>EU_ANSÖKAN!#REF!</f>
        <v>#REF!</v>
      </c>
      <c r="I72" s="93"/>
      <c r="J72" s="182"/>
      <c r="K72" s="48"/>
      <c r="L72" s="211" t="e">
        <f>F72+H72</f>
        <v>#REF!</v>
      </c>
      <c r="M72" s="22"/>
      <c r="N72" s="422"/>
      <c r="O72" s="423"/>
    </row>
    <row r="73" spans="1:16" s="84" customFormat="1" ht="16.5" customHeight="1" x14ac:dyDescent="0.5">
      <c r="A73" s="80"/>
      <c r="B73" s="185"/>
      <c r="C73" s="87" t="s">
        <v>14</v>
      </c>
      <c r="D73" s="213">
        <f>SUM(D72:D72)</f>
        <v>0</v>
      </c>
      <c r="E73" s="93"/>
      <c r="F73" s="214" t="e">
        <f>SUM(F72:F72)</f>
        <v>#REF!</v>
      </c>
      <c r="G73" s="215"/>
      <c r="H73" s="214" t="e">
        <f>SUM(H72:H72)</f>
        <v>#REF!</v>
      </c>
      <c r="I73" s="93"/>
      <c r="J73" s="50"/>
      <c r="K73" s="48"/>
      <c r="L73" s="211" t="e">
        <f>SUM(L72:L72)</f>
        <v>#REF!</v>
      </c>
      <c r="M73" s="22"/>
      <c r="N73" s="22"/>
      <c r="O73" s="83"/>
    </row>
    <row r="74" spans="1:16" s="84" customFormat="1" ht="16.5" customHeight="1" x14ac:dyDescent="0.5">
      <c r="A74" s="168" t="s">
        <v>71</v>
      </c>
      <c r="B74" s="185"/>
      <c r="C74" s="185"/>
      <c r="D74" s="193"/>
      <c r="E74" s="95"/>
      <c r="F74" s="165"/>
      <c r="G74" s="166"/>
      <c r="H74" s="165"/>
      <c r="I74" s="95"/>
      <c r="J74" s="52"/>
      <c r="K74" s="54"/>
      <c r="L74" s="94"/>
      <c r="M74" s="22"/>
      <c r="N74" s="22"/>
      <c r="O74" s="83"/>
    </row>
    <row r="75" spans="1:16" s="84" customFormat="1" ht="16.5" customHeight="1" x14ac:dyDescent="0.5">
      <c r="A75" s="433"/>
      <c r="B75" s="434"/>
      <c r="C75" s="435"/>
      <c r="D75" s="190"/>
      <c r="E75" s="93"/>
      <c r="F75" s="214" t="e">
        <f>EU_ANSÖKAN!#REF!</f>
        <v>#REF!</v>
      </c>
      <c r="G75" s="164"/>
      <c r="H75" s="214" t="e">
        <f>EU_ANSÖKAN!#REF!</f>
        <v>#REF!</v>
      </c>
      <c r="I75" s="93"/>
      <c r="J75" s="182"/>
      <c r="K75" s="48"/>
      <c r="L75" s="211" t="e">
        <f>F75+H75</f>
        <v>#REF!</v>
      </c>
      <c r="M75" s="22"/>
      <c r="N75" s="422"/>
      <c r="O75" s="423"/>
    </row>
    <row r="76" spans="1:16" s="84" customFormat="1" x14ac:dyDescent="0.5">
      <c r="A76" s="71"/>
      <c r="B76" s="68"/>
      <c r="C76" s="87" t="s">
        <v>14</v>
      </c>
      <c r="D76" s="213">
        <f>SUM(D75:D75)</f>
        <v>0</v>
      </c>
      <c r="E76" s="93"/>
      <c r="F76" s="211" t="e">
        <f>SUM(F75:F75)</f>
        <v>#REF!</v>
      </c>
      <c r="G76" s="93"/>
      <c r="H76" s="211" t="e">
        <f>SUM(H75:H75)</f>
        <v>#REF!</v>
      </c>
      <c r="I76" s="93"/>
      <c r="J76" s="50"/>
      <c r="K76" s="48"/>
      <c r="L76" s="211" t="e">
        <f>SUM(L75:L75)</f>
        <v>#REF!</v>
      </c>
      <c r="M76" s="22"/>
      <c r="N76" s="68"/>
      <c r="O76" s="81"/>
    </row>
    <row r="77" spans="1:16" s="84" customFormat="1" x14ac:dyDescent="0.5">
      <c r="A77" s="430" t="s">
        <v>3</v>
      </c>
      <c r="B77" s="431"/>
      <c r="C77" s="432"/>
      <c r="D77" s="217">
        <f t="shared" ref="D77:I77" si="2">D38+D70+D73+D76</f>
        <v>0</v>
      </c>
      <c r="E77" s="96">
        <f t="shared" si="2"/>
        <v>0</v>
      </c>
      <c r="F77" s="216" t="e">
        <f t="shared" si="2"/>
        <v>#REF!</v>
      </c>
      <c r="G77" s="96">
        <f t="shared" si="2"/>
        <v>0</v>
      </c>
      <c r="H77" s="216" t="e">
        <f t="shared" si="2"/>
        <v>#REF!</v>
      </c>
      <c r="I77" s="95">
        <f t="shared" si="2"/>
        <v>0</v>
      </c>
      <c r="J77" s="54"/>
      <c r="K77" s="54">
        <f>K38+K70+K73+K76</f>
        <v>0</v>
      </c>
      <c r="L77" s="216" t="e">
        <f>L38+L70+L73+L76</f>
        <v>#REF!</v>
      </c>
      <c r="M77" s="22"/>
      <c r="N77" s="68"/>
      <c r="O77" s="81"/>
    </row>
    <row r="78" spans="1:16" s="84" customFormat="1" x14ac:dyDescent="0.5">
      <c r="A78" s="71"/>
      <c r="B78" s="68"/>
      <c r="C78" s="68"/>
      <c r="D78" s="192"/>
      <c r="E78" s="93"/>
      <c r="F78" s="93"/>
      <c r="G78" s="93"/>
      <c r="H78" s="93"/>
      <c r="I78" s="93"/>
      <c r="J78" s="52"/>
      <c r="K78" s="48"/>
      <c r="L78" s="93"/>
      <c r="M78" s="22"/>
      <c r="N78" s="68"/>
      <c r="O78" s="81"/>
    </row>
    <row r="79" spans="1:16" s="84" customFormat="1" ht="15" x14ac:dyDescent="0.5">
      <c r="A79" s="43" t="s">
        <v>15</v>
      </c>
      <c r="B79" s="72"/>
      <c r="C79" s="26"/>
      <c r="D79" s="97"/>
      <c r="E79" s="97"/>
      <c r="F79" s="97"/>
      <c r="G79" s="97"/>
      <c r="H79" s="97"/>
      <c r="I79" s="97"/>
      <c r="J79" s="55"/>
      <c r="K79" s="55"/>
      <c r="L79" s="97"/>
      <c r="M79" s="26"/>
      <c r="N79" s="26"/>
      <c r="O79" s="73"/>
    </row>
    <row r="80" spans="1:16" s="84" customFormat="1" ht="36.9" x14ac:dyDescent="0.5">
      <c r="A80" s="46" t="s">
        <v>8</v>
      </c>
      <c r="B80" s="47"/>
      <c r="C80" s="47"/>
      <c r="D80" s="98" t="s">
        <v>9</v>
      </c>
      <c r="E80" s="98"/>
      <c r="F80" s="98" t="s">
        <v>10</v>
      </c>
      <c r="G80" s="98"/>
      <c r="H80" s="98" t="s">
        <v>11</v>
      </c>
      <c r="I80" s="98"/>
      <c r="J80" s="56" t="s">
        <v>16</v>
      </c>
      <c r="K80" s="56"/>
      <c r="L80" s="98" t="s">
        <v>13</v>
      </c>
      <c r="M80" s="47"/>
      <c r="N80" s="47"/>
      <c r="O80" s="88"/>
    </row>
    <row r="81" spans="1:15" s="84" customFormat="1" ht="16.5" customHeight="1" x14ac:dyDescent="0.5">
      <c r="A81" s="168" t="s">
        <v>112</v>
      </c>
      <c r="B81" s="57"/>
      <c r="C81" s="57"/>
      <c r="D81" s="98"/>
      <c r="E81" s="99"/>
      <c r="F81" s="173">
        <f>SUMIF(TRANSAKTIONER!C:C,"INCLUDE_PREVIOUS_EU_"&amp;A81,TRANSAKTIONER!AA:AA)-F85</f>
        <v>0</v>
      </c>
      <c r="G81" s="174"/>
      <c r="H81" s="175">
        <f>SUMIF(TRANSAKTIONER!C:C,"INCLUDE_CURRENT_EU_"&amp;A81,TRANSAKTIONER!AA:AA)-H85</f>
        <v>0</v>
      </c>
      <c r="I81" s="99"/>
      <c r="J81" s="59"/>
      <c r="K81" s="58"/>
      <c r="L81" s="98"/>
      <c r="M81" s="57"/>
      <c r="N81" s="60"/>
      <c r="O81" s="73"/>
    </row>
    <row r="82" spans="1:15" s="84" customFormat="1" ht="16.5" customHeight="1" x14ac:dyDescent="0.5">
      <c r="A82" s="419"/>
      <c r="B82" s="420"/>
      <c r="C82" s="421"/>
      <c r="D82" s="91"/>
      <c r="E82" s="92"/>
      <c r="F82" s="91"/>
      <c r="G82" s="163"/>
      <c r="H82" s="91"/>
      <c r="I82" s="93"/>
      <c r="J82" s="182"/>
      <c r="K82" s="48"/>
      <c r="L82" s="211">
        <f>F82+H82</f>
        <v>0</v>
      </c>
      <c r="M82" s="61"/>
      <c r="N82" s="186"/>
      <c r="O82" s="83"/>
    </row>
    <row r="83" spans="1:15" s="84" customFormat="1" ht="16.5" customHeight="1" x14ac:dyDescent="0.5">
      <c r="A83" s="419"/>
      <c r="B83" s="420"/>
      <c r="C83" s="421"/>
      <c r="D83" s="91"/>
      <c r="E83" s="92"/>
      <c r="F83" s="91"/>
      <c r="G83" s="163"/>
      <c r="H83" s="91"/>
      <c r="I83" s="93"/>
      <c r="J83" s="182"/>
      <c r="K83" s="48"/>
      <c r="L83" s="211">
        <f>F83+H83</f>
        <v>0</v>
      </c>
      <c r="M83" s="61"/>
      <c r="N83" s="186"/>
      <c r="O83" s="187"/>
    </row>
    <row r="84" spans="1:15" s="84" customFormat="1" ht="16.5" customHeight="1" x14ac:dyDescent="0.5">
      <c r="A84" s="419"/>
      <c r="B84" s="420"/>
      <c r="C84" s="421"/>
      <c r="D84" s="91"/>
      <c r="E84" s="92"/>
      <c r="F84" s="91"/>
      <c r="G84" s="163"/>
      <c r="H84" s="91"/>
      <c r="I84" s="93"/>
      <c r="J84" s="182"/>
      <c r="K84" s="48"/>
      <c r="L84" s="211">
        <f>F84+H84</f>
        <v>0</v>
      </c>
      <c r="M84" s="61"/>
      <c r="N84" s="186"/>
      <c r="O84" s="187"/>
    </row>
    <row r="85" spans="1:15" s="84" customFormat="1" ht="16.5" customHeight="1" x14ac:dyDescent="0.5">
      <c r="A85" s="426" t="s">
        <v>17</v>
      </c>
      <c r="B85" s="427"/>
      <c r="C85" s="427"/>
      <c r="D85" s="218">
        <f>SUM(D82:D84)</f>
        <v>0</v>
      </c>
      <c r="E85" s="95"/>
      <c r="F85" s="218">
        <f>SUM(F82:F84)</f>
        <v>0</v>
      </c>
      <c r="G85" s="95"/>
      <c r="H85" s="218">
        <f>SUM(H82:H84)</f>
        <v>0</v>
      </c>
      <c r="I85" s="93"/>
      <c r="J85" s="48"/>
      <c r="K85" s="48"/>
      <c r="L85" s="218">
        <f>SUM(L82:L84)</f>
        <v>0</v>
      </c>
      <c r="M85" s="61"/>
      <c r="N85" s="22"/>
      <c r="O85" s="83"/>
    </row>
    <row r="86" spans="1:15" s="84" customFormat="1" x14ac:dyDescent="0.5">
      <c r="A86" s="62"/>
      <c r="B86" s="35"/>
      <c r="C86" s="35"/>
      <c r="D86" s="35"/>
      <c r="E86" s="35"/>
      <c r="F86" s="35"/>
      <c r="G86" s="35"/>
      <c r="H86" s="35"/>
      <c r="I86" s="35"/>
      <c r="J86" s="35"/>
      <c r="K86" s="35"/>
      <c r="L86" s="35"/>
      <c r="M86" s="35"/>
      <c r="N86" s="35"/>
      <c r="O86" s="88"/>
    </row>
    <row r="87" spans="1:15" s="84" customFormat="1" x14ac:dyDescent="0.5">
      <c r="A87" s="89"/>
      <c r="B87" s="79"/>
      <c r="C87" s="79"/>
      <c r="D87" s="79"/>
      <c r="E87" s="79"/>
      <c r="F87" s="79"/>
      <c r="G87" s="79"/>
      <c r="H87" s="79"/>
      <c r="I87" s="79"/>
      <c r="J87" s="79"/>
      <c r="K87" s="79"/>
      <c r="L87" s="79"/>
      <c r="M87" s="79"/>
      <c r="N87" s="79"/>
      <c r="O87" s="79"/>
    </row>
    <row r="88" spans="1:15" s="84" customFormat="1" x14ac:dyDescent="0.5"/>
    <row r="89" spans="1:15" s="84" customFormat="1" x14ac:dyDescent="0.5"/>
    <row r="90" spans="1:15" s="84" customFormat="1" x14ac:dyDescent="0.5"/>
    <row r="91" spans="1:15" s="84" customFormat="1" x14ac:dyDescent="0.5"/>
    <row r="92" spans="1:15" s="84" customFormat="1" x14ac:dyDescent="0.5"/>
    <row r="93" spans="1:15" s="84" customFormat="1" x14ac:dyDescent="0.5"/>
    <row r="94" spans="1:15" s="84" customFormat="1" x14ac:dyDescent="0.5"/>
    <row r="95" spans="1:15" s="84" customFormat="1" x14ac:dyDescent="0.5">
      <c r="A95" s="63" t="s">
        <v>24</v>
      </c>
    </row>
    <row r="96" spans="1:15" s="84" customFormat="1" x14ac:dyDescent="0.5"/>
    <row r="97" s="84" customFormat="1" x14ac:dyDescent="0.5"/>
    <row r="98" s="84" customFormat="1" x14ac:dyDescent="0.5"/>
    <row r="99" s="84" customFormat="1" x14ac:dyDescent="0.5"/>
    <row r="100" s="84" customFormat="1" x14ac:dyDescent="0.5"/>
    <row r="101" s="84" customFormat="1" x14ac:dyDescent="0.5"/>
    <row r="102" s="84" customFormat="1" x14ac:dyDescent="0.5"/>
    <row r="103" s="84" customFormat="1" x14ac:dyDescent="0.5"/>
    <row r="104" s="84" customFormat="1" x14ac:dyDescent="0.5"/>
    <row r="105" s="84" customFormat="1" x14ac:dyDescent="0.5"/>
    <row r="106" s="84" customFormat="1" x14ac:dyDescent="0.5"/>
    <row r="107" s="84" customFormat="1" x14ac:dyDescent="0.5"/>
    <row r="108" s="84" customFormat="1" x14ac:dyDescent="0.5"/>
    <row r="109" s="84" customFormat="1" x14ac:dyDescent="0.5"/>
    <row r="110" s="84" customFormat="1" x14ac:dyDescent="0.5"/>
    <row r="111" s="84" customFormat="1" x14ac:dyDescent="0.5"/>
    <row r="112" s="84" customFormat="1" x14ac:dyDescent="0.5"/>
    <row r="113" s="84" customFormat="1" x14ac:dyDescent="0.5"/>
    <row r="114" s="84" customFormat="1" x14ac:dyDescent="0.5"/>
    <row r="115" s="84" customFormat="1" x14ac:dyDescent="0.5"/>
    <row r="116" s="84" customFormat="1" x14ac:dyDescent="0.5"/>
    <row r="117" s="84" customFormat="1" x14ac:dyDescent="0.5"/>
    <row r="118" s="84" customFormat="1" x14ac:dyDescent="0.5"/>
    <row r="119" s="84" customFormat="1" x14ac:dyDescent="0.5"/>
    <row r="120" s="84" customFormat="1" x14ac:dyDescent="0.5"/>
    <row r="121" s="84" customFormat="1" x14ac:dyDescent="0.5"/>
    <row r="122" s="84" customFormat="1" x14ac:dyDescent="0.5"/>
    <row r="123" s="84" customFormat="1" x14ac:dyDescent="0.5"/>
    <row r="124" s="84" customFormat="1" x14ac:dyDescent="0.5"/>
    <row r="125" s="84" customFormat="1" x14ac:dyDescent="0.5"/>
    <row r="126" s="84" customFormat="1" x14ac:dyDescent="0.5"/>
    <row r="127" s="84" customFormat="1" x14ac:dyDescent="0.5"/>
    <row r="128" s="84" customFormat="1" x14ac:dyDescent="0.5"/>
    <row r="129" s="84" customFormat="1" x14ac:dyDescent="0.5"/>
    <row r="130" s="84" customFormat="1" x14ac:dyDescent="0.5"/>
    <row r="131" s="84" customFormat="1" x14ac:dyDescent="0.5"/>
    <row r="132" s="84" customFormat="1" x14ac:dyDescent="0.5"/>
    <row r="133" s="84" customFormat="1" x14ac:dyDescent="0.5"/>
    <row r="134" s="84" customFormat="1" x14ac:dyDescent="0.5"/>
  </sheetData>
  <sheetProtection password="CAAF" sheet="1" objects="1" scenarios="1"/>
  <mergeCells count="67">
    <mergeCell ref="A28:C28"/>
    <mergeCell ref="A24:C24"/>
    <mergeCell ref="N23:O23"/>
    <mergeCell ref="J9:N9"/>
    <mergeCell ref="A11:H11"/>
    <mergeCell ref="J11:O11"/>
    <mergeCell ref="H13:J13"/>
    <mergeCell ref="N13:O13"/>
    <mergeCell ref="A9:H9"/>
    <mergeCell ref="A23:C23"/>
    <mergeCell ref="A25:C25"/>
    <mergeCell ref="A26:C26"/>
    <mergeCell ref="A27:C27"/>
    <mergeCell ref="N40:O40"/>
    <mergeCell ref="N41:O41"/>
    <mergeCell ref="A33:C33"/>
    <mergeCell ref="A34:C34"/>
    <mergeCell ref="N32:O32"/>
    <mergeCell ref="A36:C36"/>
    <mergeCell ref="A37:C37"/>
    <mergeCell ref="N36:O36"/>
    <mergeCell ref="N37:O37"/>
    <mergeCell ref="A29:C29"/>
    <mergeCell ref="N35:O35"/>
    <mergeCell ref="A30:C30"/>
    <mergeCell ref="A31:C31"/>
    <mergeCell ref="A35:C35"/>
    <mergeCell ref="A32:C32"/>
    <mergeCell ref="N33:O33"/>
    <mergeCell ref="N34:O34"/>
    <mergeCell ref="N43:O43"/>
    <mergeCell ref="N45:O45"/>
    <mergeCell ref="N44:O44"/>
    <mergeCell ref="N47:O47"/>
    <mergeCell ref="N42:O42"/>
    <mergeCell ref="N46:O46"/>
    <mergeCell ref="N51:O51"/>
    <mergeCell ref="N49:O49"/>
    <mergeCell ref="N52:O52"/>
    <mergeCell ref="N66:O66"/>
    <mergeCell ref="N48:O48"/>
    <mergeCell ref="N50:O50"/>
    <mergeCell ref="N59:O59"/>
    <mergeCell ref="N61:O61"/>
    <mergeCell ref="N55:O55"/>
    <mergeCell ref="N62:O62"/>
    <mergeCell ref="N65:O65"/>
    <mergeCell ref="N63:O63"/>
    <mergeCell ref="N60:O60"/>
    <mergeCell ref="N54:O54"/>
    <mergeCell ref="N53:O53"/>
    <mergeCell ref="N64:O64"/>
    <mergeCell ref="N57:O57"/>
    <mergeCell ref="N56:O56"/>
    <mergeCell ref="N58:O58"/>
    <mergeCell ref="N69:O69"/>
    <mergeCell ref="N75:O75"/>
    <mergeCell ref="N67:O67"/>
    <mergeCell ref="A85:C85"/>
    <mergeCell ref="A82:C82"/>
    <mergeCell ref="A83:C83"/>
    <mergeCell ref="A84:C84"/>
    <mergeCell ref="N68:O68"/>
    <mergeCell ref="A75:C75"/>
    <mergeCell ref="A77:C77"/>
    <mergeCell ref="A72:C72"/>
    <mergeCell ref="N72:O72"/>
  </mergeCells>
  <phoneticPr fontId="0" type="noConversion"/>
  <dataValidations count="1">
    <dataValidation type="list" allowBlank="1" showInputMessage="1" showErrorMessage="1" sqref="A23:A37 B23:C31" xr:uid="{00000000-0002-0000-0900-000000000000}">
      <formula1>lst_partners</formula1>
    </dataValidation>
  </dataValidations>
  <pageMargins left="0.59055118110236227" right="0.23622047244094491" top="0.39370078740157483" bottom="0.39370078740157483" header="0.51181102362204722" footer="0.51181102362204722"/>
  <pageSetup paperSize="9" scale="83" fitToHeight="2" orientation="portrait" r:id="rId1"/>
  <headerFooter alignWithMargins="0"/>
  <rowBreaks count="1" manualBreakCount="1">
    <brk id="7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22"/>
    <pageSetUpPr fitToPage="1"/>
  </sheetPr>
  <dimension ref="A1:AO107"/>
  <sheetViews>
    <sheetView zoomScaleNormal="100" workbookViewId="0">
      <selection activeCell="H12" sqref="H12"/>
    </sheetView>
  </sheetViews>
  <sheetFormatPr defaultColWidth="9.15625" defaultRowHeight="13.8" x14ac:dyDescent="0.45"/>
  <cols>
    <col min="1" max="1" width="3.15625" style="177" customWidth="1"/>
    <col min="2" max="2" width="3.15625" style="177" hidden="1" customWidth="1"/>
    <col min="3" max="3" width="4.578125" style="177" customWidth="1"/>
    <col min="4" max="4" width="32.68359375" style="177" customWidth="1"/>
    <col min="5" max="8" width="13.15625" style="177" customWidth="1"/>
    <col min="9" max="10" width="12" style="177" customWidth="1"/>
    <col min="11" max="11" width="16.15625" style="177" customWidth="1"/>
    <col min="12" max="41" width="15.41796875" style="177" customWidth="1"/>
    <col min="42" max="16384" width="9.15625" style="177"/>
  </cols>
  <sheetData>
    <row r="1" spans="1:17" s="233" customFormat="1" ht="25.2" x14ac:dyDescent="0.85">
      <c r="A1" s="233" t="s">
        <v>59</v>
      </c>
    </row>
    <row r="4" spans="1:17" ht="14.1" x14ac:dyDescent="0.5">
      <c r="C4" s="293" t="s">
        <v>108</v>
      </c>
      <c r="D4" s="294"/>
      <c r="E4" s="294"/>
      <c r="F4" s="294"/>
    </row>
    <row r="6" spans="1:17" ht="14.1" x14ac:dyDescent="0.5">
      <c r="D6" s="236" t="s">
        <v>106</v>
      </c>
      <c r="E6" s="353">
        <f>REGNSKAB!L4</f>
        <v>1</v>
      </c>
    </row>
    <row r="8" spans="1:17" ht="14.1" x14ac:dyDescent="0.5">
      <c r="C8" s="293" t="s">
        <v>105</v>
      </c>
      <c r="D8" s="294"/>
      <c r="E8" s="294"/>
      <c r="F8" s="294"/>
    </row>
    <row r="9" spans="1:17" ht="9" customHeight="1" x14ac:dyDescent="0.45"/>
    <row r="10" spans="1:17" ht="14.1" x14ac:dyDescent="0.5">
      <c r="F10" s="295" t="s">
        <v>72</v>
      </c>
      <c r="G10" s="296"/>
      <c r="H10" s="297"/>
    </row>
    <row r="11" spans="1:17" s="298" customFormat="1" ht="14.1" x14ac:dyDescent="0.5">
      <c r="B11" s="299"/>
      <c r="C11" s="300" t="s">
        <v>60</v>
      </c>
      <c r="D11" s="300" t="s">
        <v>61</v>
      </c>
      <c r="E11" s="300" t="s">
        <v>62</v>
      </c>
      <c r="F11" s="300" t="s">
        <v>63</v>
      </c>
      <c r="G11" s="300" t="s">
        <v>64</v>
      </c>
      <c r="H11" s="300" t="s">
        <v>65</v>
      </c>
      <c r="J11" s="301"/>
      <c r="K11" s="177"/>
      <c r="M11" s="302"/>
    </row>
    <row r="12" spans="1:17" ht="14.1" x14ac:dyDescent="0.5">
      <c r="C12" s="300">
        <v>1</v>
      </c>
      <c r="D12" s="354"/>
      <c r="E12" s="354"/>
      <c r="F12" s="355"/>
      <c r="G12" s="356">
        <f t="shared" ref="G12:G21" si="0">+setup_NOK_budgetrate</f>
        <v>8</v>
      </c>
      <c r="H12" s="355"/>
      <c r="M12" s="303" t="str">
        <f t="shared" ref="M12:M21" si="1">IF(D12="","",D12)</f>
        <v/>
      </c>
      <c r="N12" s="304">
        <f t="shared" ref="N12:N21" si="2">C12</f>
        <v>1</v>
      </c>
      <c r="O12" s="304"/>
      <c r="P12" s="304" t="s">
        <v>85</v>
      </c>
      <c r="Q12" s="304"/>
    </row>
    <row r="13" spans="1:17" ht="14.1" x14ac:dyDescent="0.5">
      <c r="C13" s="300">
        <v>2</v>
      </c>
      <c r="D13" s="354"/>
      <c r="E13" s="354"/>
      <c r="F13" s="355"/>
      <c r="G13" s="356">
        <f t="shared" si="0"/>
        <v>8</v>
      </c>
      <c r="H13" s="355"/>
      <c r="M13" s="303" t="str">
        <f t="shared" si="1"/>
        <v/>
      </c>
      <c r="N13" s="304">
        <f t="shared" si="2"/>
        <v>2</v>
      </c>
      <c r="O13" s="304"/>
      <c r="P13" s="304" t="s">
        <v>81</v>
      </c>
      <c r="Q13" s="303">
        <f>D12</f>
        <v>0</v>
      </c>
    </row>
    <row r="14" spans="1:17" ht="14.1" x14ac:dyDescent="0.5">
      <c r="C14" s="300">
        <v>3</v>
      </c>
      <c r="D14" s="354"/>
      <c r="E14" s="354"/>
      <c r="F14" s="355"/>
      <c r="G14" s="356">
        <f t="shared" si="0"/>
        <v>8</v>
      </c>
      <c r="H14" s="355"/>
      <c r="M14" s="303" t="str">
        <f t="shared" si="1"/>
        <v/>
      </c>
      <c r="N14" s="304">
        <f t="shared" si="2"/>
        <v>3</v>
      </c>
      <c r="O14" s="304"/>
      <c r="P14" s="304" t="s">
        <v>82</v>
      </c>
      <c r="Q14" s="303">
        <f>MAX(E12:E21)</f>
        <v>0</v>
      </c>
    </row>
    <row r="15" spans="1:17" ht="14.1" x14ac:dyDescent="0.5">
      <c r="C15" s="300">
        <v>4</v>
      </c>
      <c r="D15" s="354"/>
      <c r="E15" s="354"/>
      <c r="F15" s="355"/>
      <c r="G15" s="356">
        <f t="shared" si="0"/>
        <v>8</v>
      </c>
      <c r="H15" s="355"/>
      <c r="M15" s="303" t="str">
        <f t="shared" si="1"/>
        <v/>
      </c>
      <c r="N15" s="304">
        <f t="shared" si="2"/>
        <v>4</v>
      </c>
      <c r="O15" s="304"/>
      <c r="P15" s="304"/>
      <c r="Q15" s="304"/>
    </row>
    <row r="16" spans="1:17" ht="14.1" x14ac:dyDescent="0.5">
      <c r="C16" s="300">
        <v>5</v>
      </c>
      <c r="D16" s="354"/>
      <c r="E16" s="354"/>
      <c r="F16" s="355"/>
      <c r="G16" s="356">
        <f t="shared" si="0"/>
        <v>8</v>
      </c>
      <c r="H16" s="355"/>
      <c r="M16" s="303" t="str">
        <f t="shared" si="1"/>
        <v/>
      </c>
      <c r="N16" s="304">
        <f t="shared" si="2"/>
        <v>5</v>
      </c>
      <c r="O16" s="304"/>
      <c r="P16" s="304" t="s">
        <v>86</v>
      </c>
      <c r="Q16" s="304"/>
    </row>
    <row r="17" spans="2:41" ht="14.1" x14ac:dyDescent="0.5">
      <c r="C17" s="300">
        <v>6</v>
      </c>
      <c r="D17" s="354"/>
      <c r="E17" s="354"/>
      <c r="F17" s="355"/>
      <c r="G17" s="356">
        <f t="shared" si="0"/>
        <v>8</v>
      </c>
      <c r="H17" s="355"/>
      <c r="M17" s="303" t="str">
        <f t="shared" si="1"/>
        <v/>
      </c>
      <c r="N17" s="304">
        <f t="shared" si="2"/>
        <v>6</v>
      </c>
      <c r="O17" s="304"/>
      <c r="P17" s="304" t="s">
        <v>61</v>
      </c>
      <c r="Q17" s="303">
        <f>VLOOKUP(report_period,setup_periods_2,2,FALSE)</f>
        <v>0</v>
      </c>
    </row>
    <row r="18" spans="2:41" ht="14.1" x14ac:dyDescent="0.5">
      <c r="C18" s="300">
        <v>7</v>
      </c>
      <c r="D18" s="354"/>
      <c r="E18" s="354"/>
      <c r="F18" s="355"/>
      <c r="G18" s="356">
        <f t="shared" si="0"/>
        <v>8</v>
      </c>
      <c r="H18" s="355"/>
      <c r="M18" s="303" t="str">
        <f t="shared" si="1"/>
        <v/>
      </c>
      <c r="N18" s="304">
        <f t="shared" si="2"/>
        <v>7</v>
      </c>
      <c r="O18" s="304"/>
      <c r="P18" s="304" t="s">
        <v>62</v>
      </c>
      <c r="Q18" s="303">
        <f>VLOOKUP(report_period,setup_periods_2,3,FALSE)</f>
        <v>0</v>
      </c>
    </row>
    <row r="19" spans="2:41" ht="14.1" x14ac:dyDescent="0.5">
      <c r="C19" s="300">
        <v>8</v>
      </c>
      <c r="D19" s="354"/>
      <c r="E19" s="354"/>
      <c r="F19" s="355"/>
      <c r="G19" s="356">
        <f t="shared" si="0"/>
        <v>8</v>
      </c>
      <c r="H19" s="355"/>
      <c r="M19" s="303" t="str">
        <f t="shared" si="1"/>
        <v/>
      </c>
      <c r="N19" s="304">
        <f t="shared" si="2"/>
        <v>8</v>
      </c>
      <c r="O19" s="304"/>
      <c r="P19" s="304"/>
      <c r="Q19" s="304"/>
    </row>
    <row r="20" spans="2:41" ht="14.1" x14ac:dyDescent="0.5">
      <c r="C20" s="300">
        <v>9</v>
      </c>
      <c r="D20" s="354"/>
      <c r="E20" s="354"/>
      <c r="F20" s="355"/>
      <c r="G20" s="356">
        <f t="shared" si="0"/>
        <v>8</v>
      </c>
      <c r="H20" s="355"/>
      <c r="M20" s="303" t="str">
        <f t="shared" si="1"/>
        <v/>
      </c>
      <c r="N20" s="304">
        <f t="shared" si="2"/>
        <v>9</v>
      </c>
      <c r="O20" s="304"/>
      <c r="P20" s="304"/>
      <c r="Q20" s="304"/>
    </row>
    <row r="21" spans="2:41" ht="14.1" x14ac:dyDescent="0.5">
      <c r="C21" s="300">
        <v>10</v>
      </c>
      <c r="D21" s="354"/>
      <c r="E21" s="354"/>
      <c r="F21" s="355"/>
      <c r="G21" s="356">
        <f t="shared" si="0"/>
        <v>8</v>
      </c>
      <c r="H21" s="355"/>
      <c r="M21" s="303" t="str">
        <f t="shared" si="1"/>
        <v/>
      </c>
      <c r="N21" s="304">
        <f t="shared" si="2"/>
        <v>10</v>
      </c>
      <c r="O21" s="304"/>
      <c r="P21" s="304"/>
      <c r="Q21" s="304"/>
    </row>
    <row r="22" spans="2:41" x14ac:dyDescent="0.45">
      <c r="K22" s="301"/>
    </row>
    <row r="23" spans="2:41" ht="14.1" x14ac:dyDescent="0.5">
      <c r="D23" s="305" t="s">
        <v>120</v>
      </c>
      <c r="K23" s="301"/>
    </row>
    <row r="24" spans="2:41" ht="4.5" customHeight="1" x14ac:dyDescent="0.45">
      <c r="K24" s="301"/>
    </row>
    <row r="25" spans="2:41" ht="14.1" x14ac:dyDescent="0.5">
      <c r="D25" s="236" t="s">
        <v>110</v>
      </c>
      <c r="E25" s="355">
        <v>8</v>
      </c>
    </row>
    <row r="26" spans="2:41" x14ac:dyDescent="0.45">
      <c r="K26" s="301"/>
    </row>
    <row r="27" spans="2:41" ht="14.1" x14ac:dyDescent="0.5">
      <c r="C27" s="293" t="s">
        <v>107</v>
      </c>
      <c r="D27" s="294"/>
      <c r="E27" s="294"/>
      <c r="F27" s="294"/>
      <c r="K27" s="301"/>
    </row>
    <row r="28" spans="2:41" x14ac:dyDescent="0.45">
      <c r="K28" s="301"/>
    </row>
    <row r="29" spans="2:41" hidden="1" x14ac:dyDescent="0.45">
      <c r="K29" s="301"/>
      <c r="L29" s="277" t="e">
        <f t="shared" ref="L29:AO29" si="3">VLOOKUP(L30,setup_partners,2,FALSE)</f>
        <v>#N/A</v>
      </c>
      <c r="M29" s="277" t="e">
        <f t="shared" si="3"/>
        <v>#N/A</v>
      </c>
      <c r="N29" s="277" t="e">
        <f t="shared" si="3"/>
        <v>#N/A</v>
      </c>
      <c r="O29" s="277" t="e">
        <f t="shared" si="3"/>
        <v>#N/A</v>
      </c>
      <c r="P29" s="277" t="e">
        <f t="shared" si="3"/>
        <v>#N/A</v>
      </c>
      <c r="Q29" s="277" t="e">
        <f t="shared" si="3"/>
        <v>#N/A</v>
      </c>
      <c r="R29" s="277" t="e">
        <f t="shared" si="3"/>
        <v>#N/A</v>
      </c>
      <c r="S29" s="277" t="e">
        <f t="shared" si="3"/>
        <v>#N/A</v>
      </c>
      <c r="T29" s="277" t="e">
        <f t="shared" si="3"/>
        <v>#N/A</v>
      </c>
      <c r="U29" s="277" t="e">
        <f t="shared" si="3"/>
        <v>#N/A</v>
      </c>
      <c r="V29" s="277" t="e">
        <f t="shared" si="3"/>
        <v>#N/A</v>
      </c>
      <c r="W29" s="277" t="e">
        <f t="shared" si="3"/>
        <v>#N/A</v>
      </c>
      <c r="X29" s="277" t="e">
        <f t="shared" si="3"/>
        <v>#N/A</v>
      </c>
      <c r="Y29" s="277" t="e">
        <f t="shared" si="3"/>
        <v>#N/A</v>
      </c>
      <c r="Z29" s="277" t="e">
        <f t="shared" si="3"/>
        <v>#N/A</v>
      </c>
      <c r="AA29" s="277" t="e">
        <f t="shared" si="3"/>
        <v>#N/A</v>
      </c>
      <c r="AB29" s="277" t="e">
        <f t="shared" si="3"/>
        <v>#N/A</v>
      </c>
      <c r="AC29" s="277" t="e">
        <f t="shared" si="3"/>
        <v>#N/A</v>
      </c>
      <c r="AD29" s="277" t="e">
        <f t="shared" si="3"/>
        <v>#N/A</v>
      </c>
      <c r="AE29" s="277" t="e">
        <f t="shared" si="3"/>
        <v>#N/A</v>
      </c>
      <c r="AF29" s="277" t="e">
        <f t="shared" si="3"/>
        <v>#N/A</v>
      </c>
      <c r="AG29" s="277" t="e">
        <f t="shared" si="3"/>
        <v>#N/A</v>
      </c>
      <c r="AH29" s="277" t="e">
        <f t="shared" si="3"/>
        <v>#N/A</v>
      </c>
      <c r="AI29" s="277" t="e">
        <f t="shared" si="3"/>
        <v>#N/A</v>
      </c>
      <c r="AJ29" s="277" t="e">
        <f t="shared" si="3"/>
        <v>#N/A</v>
      </c>
      <c r="AK29" s="277" t="e">
        <f t="shared" si="3"/>
        <v>#N/A</v>
      </c>
      <c r="AL29" s="277" t="e">
        <f t="shared" si="3"/>
        <v>#N/A</v>
      </c>
      <c r="AM29" s="277" t="e">
        <f t="shared" si="3"/>
        <v>#N/A</v>
      </c>
      <c r="AN29" s="277" t="e">
        <f t="shared" si="3"/>
        <v>#N/A</v>
      </c>
      <c r="AO29" s="277" t="e">
        <f t="shared" si="3"/>
        <v>#N/A</v>
      </c>
    </row>
    <row r="30" spans="2:41" ht="28.5" customHeight="1" x14ac:dyDescent="0.5">
      <c r="D30" s="306" t="s">
        <v>66</v>
      </c>
      <c r="E30" s="307"/>
      <c r="F30" s="308"/>
      <c r="G30" s="309" t="str">
        <f>D98</f>
        <v>Danmark</v>
      </c>
      <c r="H30" s="309" t="str">
        <f>D99</f>
        <v>Sverige</v>
      </c>
      <c r="I30" s="309" t="str">
        <f>D100</f>
        <v>Norge</v>
      </c>
      <c r="J30" s="310" t="s">
        <v>89</v>
      </c>
      <c r="K30" s="310" t="s">
        <v>35</v>
      </c>
      <c r="L30" s="311" t="str">
        <f>UPPER($D45)</f>
        <v/>
      </c>
      <c r="M30" s="312" t="str">
        <f>UPPER($D46)</f>
        <v/>
      </c>
      <c r="N30" s="312" t="str">
        <f>UPPER($D47)</f>
        <v/>
      </c>
      <c r="O30" s="312" t="str">
        <f>UPPER($D48)</f>
        <v/>
      </c>
      <c r="P30" s="312" t="str">
        <f>UPPER($D49)</f>
        <v/>
      </c>
      <c r="Q30" s="312" t="str">
        <f>UPPER($D50)</f>
        <v/>
      </c>
      <c r="R30" s="312" t="str">
        <f>UPPER($D51)</f>
        <v/>
      </c>
      <c r="S30" s="312" t="str">
        <f>UPPER($D52)</f>
        <v/>
      </c>
      <c r="T30" s="312" t="str">
        <f>UPPER($D53)</f>
        <v/>
      </c>
      <c r="U30" s="312" t="str">
        <f>UPPER($D54)</f>
        <v/>
      </c>
      <c r="V30" s="312" t="str">
        <f>UPPER($D55)</f>
        <v/>
      </c>
      <c r="W30" s="312" t="str">
        <f>UPPER($D56)</f>
        <v/>
      </c>
      <c r="X30" s="312" t="str">
        <f>UPPER($D57)</f>
        <v/>
      </c>
      <c r="Y30" s="312" t="str">
        <f>UPPER($D58)</f>
        <v/>
      </c>
      <c r="Z30" s="312" t="str">
        <f>UPPER($D59)</f>
        <v/>
      </c>
      <c r="AA30" s="312" t="str">
        <f>UPPER($D60)</f>
        <v/>
      </c>
      <c r="AB30" s="312" t="str">
        <f>UPPER($D61)</f>
        <v/>
      </c>
      <c r="AC30" s="312" t="str">
        <f>UPPER($D62)</f>
        <v/>
      </c>
      <c r="AD30" s="312" t="str">
        <f>UPPER($D63)</f>
        <v/>
      </c>
      <c r="AE30" s="312" t="str">
        <f>UPPER($D64)</f>
        <v/>
      </c>
      <c r="AF30" s="312" t="str">
        <f>UPPER($D65)</f>
        <v/>
      </c>
      <c r="AG30" s="312" t="str">
        <f>UPPER($D66)</f>
        <v/>
      </c>
      <c r="AH30" s="312" t="str">
        <f>UPPER($D67)</f>
        <v/>
      </c>
      <c r="AI30" s="312" t="str">
        <f>UPPER($D68)</f>
        <v/>
      </c>
      <c r="AJ30" s="312" t="str">
        <f>UPPER($D69)</f>
        <v/>
      </c>
      <c r="AK30" s="312" t="str">
        <f>UPPER($D70)</f>
        <v/>
      </c>
      <c r="AL30" s="312" t="str">
        <f>UPPER($D71)</f>
        <v/>
      </c>
      <c r="AM30" s="312" t="str">
        <f>UPPER($D72)</f>
        <v/>
      </c>
      <c r="AN30" s="312" t="str">
        <f>UPPER($D73)</f>
        <v/>
      </c>
      <c r="AO30" s="312" t="str">
        <f>UPPER($D74)</f>
        <v/>
      </c>
    </row>
    <row r="31" spans="2:41" x14ac:dyDescent="0.45">
      <c r="B31" s="237">
        <v>1</v>
      </c>
      <c r="D31" s="357" t="str">
        <f t="shared" ref="D31:D37" si="4">UPPER(VLOOKUP(B31,setup_accounts,2,FALSE))</f>
        <v>PERSONAL</v>
      </c>
      <c r="E31" s="358"/>
      <c r="F31" s="359"/>
      <c r="G31" s="360">
        <f t="shared" ref="G31:G37" si="5">SUMIF($L$29:$AO$29,G$30,$L31:$AO31)</f>
        <v>0</v>
      </c>
      <c r="H31" s="360">
        <f t="shared" ref="H31:I37" si="6">SUMIF($L$29:$AO$29,H$30,$L31:$AO31)</f>
        <v>0</v>
      </c>
      <c r="I31" s="360">
        <f t="shared" si="6"/>
        <v>0</v>
      </c>
      <c r="J31" s="313">
        <f>SUM(G31:I31)</f>
        <v>0</v>
      </c>
      <c r="K31" s="313">
        <f>SUM(G31:H31)</f>
        <v>0</v>
      </c>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row>
    <row r="32" spans="2:41" x14ac:dyDescent="0.45">
      <c r="B32" s="237">
        <v>2</v>
      </c>
      <c r="D32" s="357" t="str">
        <f t="shared" si="4"/>
        <v>KONTOR OCH ADMINISTRATION</v>
      </c>
      <c r="E32" s="358"/>
      <c r="F32" s="359"/>
      <c r="G32" s="360">
        <f t="shared" si="5"/>
        <v>0</v>
      </c>
      <c r="H32" s="360">
        <f t="shared" si="6"/>
        <v>0</v>
      </c>
      <c r="I32" s="360">
        <f t="shared" si="6"/>
        <v>0</v>
      </c>
      <c r="J32" s="313">
        <f t="shared" ref="J32:J37" si="7">SUM(G32:I32)</f>
        <v>0</v>
      </c>
      <c r="K32" s="313">
        <f t="shared" ref="K32:K37" si="8">SUM(G32:H32)</f>
        <v>0</v>
      </c>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row>
    <row r="33" spans="2:41" x14ac:dyDescent="0.45">
      <c r="B33" s="237">
        <v>3</v>
      </c>
      <c r="D33" s="357" t="str">
        <f t="shared" si="4"/>
        <v>EXTERN SAKKUNSKAP OCH EXTERNA TJÄNSTER</v>
      </c>
      <c r="E33" s="358"/>
      <c r="F33" s="359"/>
      <c r="G33" s="360">
        <f t="shared" si="5"/>
        <v>0</v>
      </c>
      <c r="H33" s="360">
        <f t="shared" si="6"/>
        <v>0</v>
      </c>
      <c r="I33" s="360">
        <f t="shared" si="6"/>
        <v>0</v>
      </c>
      <c r="J33" s="313">
        <f t="shared" si="7"/>
        <v>0</v>
      </c>
      <c r="K33" s="313">
        <f t="shared" si="8"/>
        <v>0</v>
      </c>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row>
    <row r="34" spans="2:41" x14ac:dyDescent="0.45">
      <c r="B34" s="237">
        <v>4</v>
      </c>
      <c r="D34" s="357" t="str">
        <f t="shared" si="4"/>
        <v>RESOR OCH LOGI</v>
      </c>
      <c r="E34" s="358"/>
      <c r="F34" s="359"/>
      <c r="G34" s="360">
        <f t="shared" si="5"/>
        <v>0</v>
      </c>
      <c r="H34" s="360">
        <f t="shared" si="6"/>
        <v>0</v>
      </c>
      <c r="I34" s="360">
        <f t="shared" si="6"/>
        <v>0</v>
      </c>
      <c r="J34" s="313">
        <f t="shared" si="7"/>
        <v>0</v>
      </c>
      <c r="K34" s="313">
        <f t="shared" si="8"/>
        <v>0</v>
      </c>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row>
    <row r="35" spans="2:41" x14ac:dyDescent="0.45">
      <c r="B35" s="237">
        <v>5</v>
      </c>
      <c r="D35" s="357" t="str">
        <f t="shared" si="4"/>
        <v>UTRUSTNING</v>
      </c>
      <c r="E35" s="358"/>
      <c r="F35" s="359"/>
      <c r="G35" s="360">
        <f t="shared" si="5"/>
        <v>0</v>
      </c>
      <c r="H35" s="360">
        <f t="shared" si="6"/>
        <v>0</v>
      </c>
      <c r="I35" s="360">
        <f t="shared" si="6"/>
        <v>0</v>
      </c>
      <c r="J35" s="313">
        <f t="shared" si="7"/>
        <v>0</v>
      </c>
      <c r="K35" s="313">
        <f t="shared" si="8"/>
        <v>0</v>
      </c>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row>
    <row r="36" spans="2:41" x14ac:dyDescent="0.45">
      <c r="B36" s="237">
        <v>6</v>
      </c>
      <c r="D36" s="357" t="str">
        <f t="shared" si="4"/>
        <v>SCHABLONKOSTNADER</v>
      </c>
      <c r="E36" s="358"/>
      <c r="F36" s="359"/>
      <c r="G36" s="360">
        <f t="shared" si="5"/>
        <v>0</v>
      </c>
      <c r="H36" s="360">
        <f t="shared" si="6"/>
        <v>0</v>
      </c>
      <c r="I36" s="360">
        <f t="shared" si="6"/>
        <v>0</v>
      </c>
      <c r="J36" s="313">
        <f t="shared" si="7"/>
        <v>0</v>
      </c>
      <c r="K36" s="313">
        <f t="shared" si="8"/>
        <v>0</v>
      </c>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row>
    <row r="37" spans="2:41" x14ac:dyDescent="0.45">
      <c r="B37" s="237">
        <v>7</v>
      </c>
      <c r="D37" s="357" t="str">
        <f t="shared" si="4"/>
        <v>AVGÅR INTÄKTER (NEGATIV KOSTNAD)</v>
      </c>
      <c r="E37" s="358"/>
      <c r="F37" s="359"/>
      <c r="G37" s="360">
        <f t="shared" si="5"/>
        <v>0</v>
      </c>
      <c r="H37" s="360">
        <f t="shared" si="6"/>
        <v>0</v>
      </c>
      <c r="I37" s="360">
        <f t="shared" si="6"/>
        <v>0</v>
      </c>
      <c r="J37" s="313">
        <f t="shared" si="7"/>
        <v>0</v>
      </c>
      <c r="K37" s="313">
        <f t="shared" si="8"/>
        <v>0</v>
      </c>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row>
    <row r="38" spans="2:41" s="238" customFormat="1" ht="14.1" x14ac:dyDescent="0.5">
      <c r="B38" s="314"/>
      <c r="D38" s="364" t="s">
        <v>118</v>
      </c>
      <c r="E38" s="365"/>
      <c r="F38" s="366"/>
      <c r="G38" s="367">
        <f t="shared" ref="G38:AO38" si="9">SUM(G31:G37)</f>
        <v>0</v>
      </c>
      <c r="H38" s="367">
        <f t="shared" si="9"/>
        <v>0</v>
      </c>
      <c r="I38" s="367">
        <f t="shared" si="9"/>
        <v>0</v>
      </c>
      <c r="J38" s="367">
        <f t="shared" si="9"/>
        <v>0</v>
      </c>
      <c r="K38" s="367">
        <f t="shared" si="9"/>
        <v>0</v>
      </c>
      <c r="L38" s="367">
        <f t="shared" si="9"/>
        <v>0</v>
      </c>
      <c r="M38" s="367">
        <f t="shared" si="9"/>
        <v>0</v>
      </c>
      <c r="N38" s="367">
        <f t="shared" si="9"/>
        <v>0</v>
      </c>
      <c r="O38" s="367">
        <f t="shared" si="9"/>
        <v>0</v>
      </c>
      <c r="P38" s="367">
        <f t="shared" si="9"/>
        <v>0</v>
      </c>
      <c r="Q38" s="367">
        <f t="shared" si="9"/>
        <v>0</v>
      </c>
      <c r="R38" s="367">
        <f t="shared" si="9"/>
        <v>0</v>
      </c>
      <c r="S38" s="367">
        <f t="shared" si="9"/>
        <v>0</v>
      </c>
      <c r="T38" s="367">
        <f t="shared" si="9"/>
        <v>0</v>
      </c>
      <c r="U38" s="367">
        <f t="shared" si="9"/>
        <v>0</v>
      </c>
      <c r="V38" s="367">
        <f t="shared" si="9"/>
        <v>0</v>
      </c>
      <c r="W38" s="367">
        <f t="shared" si="9"/>
        <v>0</v>
      </c>
      <c r="X38" s="367">
        <f t="shared" si="9"/>
        <v>0</v>
      </c>
      <c r="Y38" s="367">
        <f t="shared" si="9"/>
        <v>0</v>
      </c>
      <c r="Z38" s="367">
        <f t="shared" si="9"/>
        <v>0</v>
      </c>
      <c r="AA38" s="367">
        <f t="shared" si="9"/>
        <v>0</v>
      </c>
      <c r="AB38" s="367">
        <f t="shared" si="9"/>
        <v>0</v>
      </c>
      <c r="AC38" s="367">
        <f t="shared" si="9"/>
        <v>0</v>
      </c>
      <c r="AD38" s="367">
        <f t="shared" si="9"/>
        <v>0</v>
      </c>
      <c r="AE38" s="367">
        <f t="shared" si="9"/>
        <v>0</v>
      </c>
      <c r="AF38" s="367">
        <f t="shared" si="9"/>
        <v>0</v>
      </c>
      <c r="AG38" s="367">
        <f t="shared" si="9"/>
        <v>0</v>
      </c>
      <c r="AH38" s="367">
        <f t="shared" si="9"/>
        <v>0</v>
      </c>
      <c r="AI38" s="367">
        <f t="shared" si="9"/>
        <v>0</v>
      </c>
      <c r="AJ38" s="367">
        <f t="shared" si="9"/>
        <v>0</v>
      </c>
      <c r="AK38" s="367">
        <f t="shared" si="9"/>
        <v>0</v>
      </c>
      <c r="AL38" s="367">
        <f t="shared" si="9"/>
        <v>0</v>
      </c>
      <c r="AM38" s="367">
        <f t="shared" si="9"/>
        <v>0</v>
      </c>
      <c r="AN38" s="367">
        <f t="shared" si="9"/>
        <v>0</v>
      </c>
      <c r="AO38" s="367">
        <f t="shared" si="9"/>
        <v>0</v>
      </c>
    </row>
    <row r="39" spans="2:41" x14ac:dyDescent="0.45">
      <c r="D39" s="178"/>
      <c r="E39" s="178"/>
      <c r="F39" s="178"/>
      <c r="G39" s="315"/>
      <c r="H39" s="315"/>
      <c r="I39" s="315"/>
      <c r="J39" s="315"/>
      <c r="K39" s="315"/>
      <c r="L39" s="301"/>
      <c r="M39" s="301"/>
      <c r="N39" s="301"/>
      <c r="O39" s="301"/>
      <c r="P39" s="301"/>
    </row>
    <row r="40" spans="2:41" x14ac:dyDescent="0.45">
      <c r="D40" s="178"/>
      <c r="E40" s="178"/>
      <c r="F40" s="178"/>
      <c r="G40" s="315"/>
      <c r="H40" s="315"/>
      <c r="I40" s="315"/>
      <c r="J40" s="315"/>
      <c r="K40" s="315"/>
      <c r="L40" s="301"/>
      <c r="M40" s="301"/>
      <c r="N40" s="301"/>
      <c r="O40" s="301"/>
      <c r="P40" s="301"/>
    </row>
    <row r="41" spans="2:41" x14ac:dyDescent="0.45">
      <c r="K41" s="301"/>
    </row>
    <row r="42" spans="2:41" ht="14.1" x14ac:dyDescent="0.5">
      <c r="C42" s="293" t="s">
        <v>67</v>
      </c>
      <c r="D42" s="294"/>
      <c r="E42" s="294"/>
      <c r="F42" s="294"/>
      <c r="K42" s="301"/>
    </row>
    <row r="43" spans="2:41" x14ac:dyDescent="0.45">
      <c r="K43" s="316"/>
      <c r="L43" s="280"/>
      <c r="M43" s="280"/>
      <c r="N43" s="280"/>
      <c r="O43" s="280"/>
      <c r="P43" s="280"/>
      <c r="Q43" s="280"/>
    </row>
    <row r="44" spans="2:41" s="299" customFormat="1" ht="14.1" x14ac:dyDescent="0.5">
      <c r="C44" s="317" t="s">
        <v>60</v>
      </c>
      <c r="D44" s="318" t="s">
        <v>68</v>
      </c>
      <c r="E44" s="319" t="s">
        <v>25</v>
      </c>
      <c r="F44" s="319" t="s">
        <v>132</v>
      </c>
      <c r="K44" s="316"/>
      <c r="L44" s="320"/>
      <c r="M44" s="321"/>
      <c r="N44" s="322"/>
      <c r="O44" s="322"/>
      <c r="P44" s="322"/>
      <c r="Q44" s="322"/>
    </row>
    <row r="45" spans="2:41" ht="14.1" x14ac:dyDescent="0.5">
      <c r="C45" s="300">
        <v>1</v>
      </c>
      <c r="D45" s="341"/>
      <c r="E45" s="362"/>
      <c r="F45" s="341"/>
      <c r="K45" s="323"/>
      <c r="L45" s="278"/>
      <c r="M45" s="324">
        <f>IF(regnskab_filter_land_partner="",C45,IF(O45=regnskab_filter_land_partner,1,0))</f>
        <v>1</v>
      </c>
      <c r="N45" s="324">
        <f>D45</f>
        <v>0</v>
      </c>
      <c r="O45" s="324">
        <f>IF(regnskab_filter_land_partner="EU",VLOOKUP(E45,setup_country_group,3,FALSE),E45)</f>
        <v>0</v>
      </c>
      <c r="P45" s="325">
        <f>F45</f>
        <v>0</v>
      </c>
      <c r="Q45" s="280"/>
    </row>
    <row r="46" spans="2:41" ht="14.1" x14ac:dyDescent="0.5">
      <c r="C46" s="300">
        <v>2</v>
      </c>
      <c r="D46" s="341"/>
      <c r="E46" s="362"/>
      <c r="F46" s="341"/>
      <c r="K46" s="323"/>
      <c r="L46" s="278"/>
      <c r="M46" s="324">
        <f>IF(regnskab_filter_land_partner="",C46,IF(O46=regnskab_filter_land_partner,M45+1,M45))</f>
        <v>2</v>
      </c>
      <c r="N46" s="324">
        <f>D46</f>
        <v>0</v>
      </c>
      <c r="O46" s="324">
        <f>IF(regnskab_filter_land_partner="EU",VLOOKUP(E46,setup_country_group,3,FALSE),E46)</f>
        <v>0</v>
      </c>
      <c r="P46" s="325">
        <f t="shared" ref="P46:P74" si="10">F46</f>
        <v>0</v>
      </c>
      <c r="Q46" s="280"/>
    </row>
    <row r="47" spans="2:41" ht="14.1" x14ac:dyDescent="0.5">
      <c r="C47" s="300">
        <v>3</v>
      </c>
      <c r="D47" s="341"/>
      <c r="E47" s="362"/>
      <c r="F47" s="341"/>
      <c r="K47" s="323"/>
      <c r="L47" s="278"/>
      <c r="M47" s="324">
        <f t="shared" ref="M47:M74" si="11">IF(regnskab_filter_land_partner="",C47,IF(O47=regnskab_filter_land_partner,M46+1,M46))</f>
        <v>3</v>
      </c>
      <c r="N47" s="324">
        <f t="shared" ref="N47:N74" si="12">D47</f>
        <v>0</v>
      </c>
      <c r="O47" s="324">
        <f t="shared" ref="O47:O74" si="13">IF(regnskab_filter_land_partner="EU",VLOOKUP(E47,setup_country_group,3,FALSE),E47)</f>
        <v>0</v>
      </c>
      <c r="P47" s="325">
        <f t="shared" si="10"/>
        <v>0</v>
      </c>
      <c r="Q47" s="280"/>
    </row>
    <row r="48" spans="2:41" ht="14.1" x14ac:dyDescent="0.5">
      <c r="C48" s="300">
        <v>4</v>
      </c>
      <c r="D48" s="341"/>
      <c r="E48" s="362"/>
      <c r="F48" s="341"/>
      <c r="K48" s="323"/>
      <c r="L48" s="278"/>
      <c r="M48" s="324">
        <f t="shared" si="11"/>
        <v>4</v>
      </c>
      <c r="N48" s="324">
        <f t="shared" si="12"/>
        <v>0</v>
      </c>
      <c r="O48" s="324">
        <f t="shared" si="13"/>
        <v>0</v>
      </c>
      <c r="P48" s="325">
        <f t="shared" si="10"/>
        <v>0</v>
      </c>
      <c r="Q48" s="280"/>
    </row>
    <row r="49" spans="3:17" ht="14.1" x14ac:dyDescent="0.5">
      <c r="C49" s="300">
        <v>5</v>
      </c>
      <c r="D49" s="341"/>
      <c r="E49" s="362"/>
      <c r="F49" s="341"/>
      <c r="K49" s="323"/>
      <c r="L49" s="278"/>
      <c r="M49" s="324">
        <f t="shared" si="11"/>
        <v>5</v>
      </c>
      <c r="N49" s="324">
        <f t="shared" si="12"/>
        <v>0</v>
      </c>
      <c r="O49" s="324">
        <f t="shared" si="13"/>
        <v>0</v>
      </c>
      <c r="P49" s="325">
        <f t="shared" si="10"/>
        <v>0</v>
      </c>
      <c r="Q49" s="280"/>
    </row>
    <row r="50" spans="3:17" ht="14.1" x14ac:dyDescent="0.5">
      <c r="C50" s="300">
        <v>6</v>
      </c>
      <c r="D50" s="341"/>
      <c r="E50" s="362"/>
      <c r="F50" s="341"/>
      <c r="K50" s="323"/>
      <c r="L50" s="278"/>
      <c r="M50" s="324">
        <f t="shared" si="11"/>
        <v>6</v>
      </c>
      <c r="N50" s="324">
        <f t="shared" si="12"/>
        <v>0</v>
      </c>
      <c r="O50" s="324">
        <f t="shared" si="13"/>
        <v>0</v>
      </c>
      <c r="P50" s="325">
        <f t="shared" si="10"/>
        <v>0</v>
      </c>
      <c r="Q50" s="280"/>
    </row>
    <row r="51" spans="3:17" ht="14.1" x14ac:dyDescent="0.5">
      <c r="C51" s="300">
        <v>7</v>
      </c>
      <c r="D51" s="341"/>
      <c r="E51" s="362"/>
      <c r="F51" s="341"/>
      <c r="K51" s="323"/>
      <c r="L51" s="278"/>
      <c r="M51" s="324">
        <f t="shared" si="11"/>
        <v>7</v>
      </c>
      <c r="N51" s="324">
        <f t="shared" si="12"/>
        <v>0</v>
      </c>
      <c r="O51" s="324">
        <f t="shared" si="13"/>
        <v>0</v>
      </c>
      <c r="P51" s="325">
        <f t="shared" si="10"/>
        <v>0</v>
      </c>
      <c r="Q51" s="280"/>
    </row>
    <row r="52" spans="3:17" ht="14.1" x14ac:dyDescent="0.5">
      <c r="C52" s="300">
        <v>8</v>
      </c>
      <c r="D52" s="341"/>
      <c r="E52" s="362"/>
      <c r="F52" s="341"/>
      <c r="K52" s="323"/>
      <c r="L52" s="278"/>
      <c r="M52" s="324">
        <f t="shared" si="11"/>
        <v>8</v>
      </c>
      <c r="N52" s="324">
        <f t="shared" si="12"/>
        <v>0</v>
      </c>
      <c r="O52" s="324">
        <f t="shared" si="13"/>
        <v>0</v>
      </c>
      <c r="P52" s="325">
        <f t="shared" si="10"/>
        <v>0</v>
      </c>
      <c r="Q52" s="280"/>
    </row>
    <row r="53" spans="3:17" ht="14.1" x14ac:dyDescent="0.5">
      <c r="C53" s="300">
        <v>9</v>
      </c>
      <c r="D53" s="341"/>
      <c r="E53" s="362"/>
      <c r="F53" s="341"/>
      <c r="K53" s="323"/>
      <c r="L53" s="278"/>
      <c r="M53" s="324">
        <f t="shared" si="11"/>
        <v>9</v>
      </c>
      <c r="N53" s="324">
        <f t="shared" si="12"/>
        <v>0</v>
      </c>
      <c r="O53" s="324">
        <f t="shared" si="13"/>
        <v>0</v>
      </c>
      <c r="P53" s="325">
        <f t="shared" si="10"/>
        <v>0</v>
      </c>
      <c r="Q53" s="280"/>
    </row>
    <row r="54" spans="3:17" ht="14.1" x14ac:dyDescent="0.5">
      <c r="C54" s="300">
        <v>10</v>
      </c>
      <c r="D54" s="341"/>
      <c r="E54" s="362"/>
      <c r="F54" s="341"/>
      <c r="K54" s="323"/>
      <c r="L54" s="278"/>
      <c r="M54" s="324">
        <f t="shared" si="11"/>
        <v>10</v>
      </c>
      <c r="N54" s="324">
        <f t="shared" si="12"/>
        <v>0</v>
      </c>
      <c r="O54" s="324">
        <f t="shared" si="13"/>
        <v>0</v>
      </c>
      <c r="P54" s="325">
        <f t="shared" si="10"/>
        <v>0</v>
      </c>
      <c r="Q54" s="280"/>
    </row>
    <row r="55" spans="3:17" ht="14.1" x14ac:dyDescent="0.5">
      <c r="C55" s="300">
        <v>11</v>
      </c>
      <c r="D55" s="341"/>
      <c r="E55" s="362"/>
      <c r="F55" s="341"/>
      <c r="K55" s="323"/>
      <c r="L55" s="278"/>
      <c r="M55" s="324">
        <f t="shared" si="11"/>
        <v>11</v>
      </c>
      <c r="N55" s="324">
        <f t="shared" si="12"/>
        <v>0</v>
      </c>
      <c r="O55" s="324">
        <f t="shared" si="13"/>
        <v>0</v>
      </c>
      <c r="P55" s="325">
        <f t="shared" si="10"/>
        <v>0</v>
      </c>
      <c r="Q55" s="280"/>
    </row>
    <row r="56" spans="3:17" ht="14.1" x14ac:dyDescent="0.5">
      <c r="C56" s="300">
        <v>12</v>
      </c>
      <c r="D56" s="341"/>
      <c r="E56" s="362"/>
      <c r="F56" s="341"/>
      <c r="K56" s="323"/>
      <c r="L56" s="278"/>
      <c r="M56" s="324">
        <f t="shared" si="11"/>
        <v>12</v>
      </c>
      <c r="N56" s="324">
        <f t="shared" si="12"/>
        <v>0</v>
      </c>
      <c r="O56" s="324">
        <f t="shared" si="13"/>
        <v>0</v>
      </c>
      <c r="P56" s="325">
        <f t="shared" si="10"/>
        <v>0</v>
      </c>
      <c r="Q56" s="280"/>
    </row>
    <row r="57" spans="3:17" ht="14.1" x14ac:dyDescent="0.5">
      <c r="C57" s="300">
        <v>13</v>
      </c>
      <c r="D57" s="341"/>
      <c r="E57" s="362"/>
      <c r="F57" s="341"/>
      <c r="K57" s="323"/>
      <c r="L57" s="278"/>
      <c r="M57" s="324">
        <f t="shared" si="11"/>
        <v>13</v>
      </c>
      <c r="N57" s="324">
        <f t="shared" si="12"/>
        <v>0</v>
      </c>
      <c r="O57" s="324">
        <f t="shared" si="13"/>
        <v>0</v>
      </c>
      <c r="P57" s="325">
        <f t="shared" si="10"/>
        <v>0</v>
      </c>
      <c r="Q57" s="280"/>
    </row>
    <row r="58" spans="3:17" ht="14.1" x14ac:dyDescent="0.5">
      <c r="C58" s="300">
        <v>14</v>
      </c>
      <c r="D58" s="341"/>
      <c r="E58" s="362"/>
      <c r="F58" s="341"/>
      <c r="K58" s="323"/>
      <c r="L58" s="278"/>
      <c r="M58" s="324">
        <f t="shared" si="11"/>
        <v>14</v>
      </c>
      <c r="N58" s="324">
        <f t="shared" si="12"/>
        <v>0</v>
      </c>
      <c r="O58" s="324">
        <f t="shared" si="13"/>
        <v>0</v>
      </c>
      <c r="P58" s="325">
        <f t="shared" si="10"/>
        <v>0</v>
      </c>
      <c r="Q58" s="280"/>
    </row>
    <row r="59" spans="3:17" ht="14.1" x14ac:dyDescent="0.5">
      <c r="C59" s="300">
        <v>15</v>
      </c>
      <c r="D59" s="341"/>
      <c r="E59" s="362"/>
      <c r="F59" s="341"/>
      <c r="K59" s="323"/>
      <c r="L59" s="278"/>
      <c r="M59" s="324">
        <f t="shared" si="11"/>
        <v>15</v>
      </c>
      <c r="N59" s="324">
        <f t="shared" si="12"/>
        <v>0</v>
      </c>
      <c r="O59" s="324">
        <f t="shared" si="13"/>
        <v>0</v>
      </c>
      <c r="P59" s="325">
        <f t="shared" si="10"/>
        <v>0</v>
      </c>
      <c r="Q59" s="280"/>
    </row>
    <row r="60" spans="3:17" ht="14.1" x14ac:dyDescent="0.5">
      <c r="C60" s="300">
        <v>16</v>
      </c>
      <c r="D60" s="341"/>
      <c r="E60" s="362"/>
      <c r="F60" s="341"/>
      <c r="K60" s="323"/>
      <c r="L60" s="278"/>
      <c r="M60" s="324">
        <f t="shared" si="11"/>
        <v>16</v>
      </c>
      <c r="N60" s="324">
        <f t="shared" si="12"/>
        <v>0</v>
      </c>
      <c r="O60" s="324">
        <f t="shared" si="13"/>
        <v>0</v>
      </c>
      <c r="P60" s="325">
        <f t="shared" si="10"/>
        <v>0</v>
      </c>
      <c r="Q60" s="280"/>
    </row>
    <row r="61" spans="3:17" ht="14.1" x14ac:dyDescent="0.5">
      <c r="C61" s="300">
        <v>17</v>
      </c>
      <c r="D61" s="341"/>
      <c r="E61" s="362"/>
      <c r="F61" s="341"/>
      <c r="K61" s="323"/>
      <c r="L61" s="278"/>
      <c r="M61" s="324">
        <f t="shared" si="11"/>
        <v>17</v>
      </c>
      <c r="N61" s="324">
        <f t="shared" si="12"/>
        <v>0</v>
      </c>
      <c r="O61" s="324">
        <f t="shared" si="13"/>
        <v>0</v>
      </c>
      <c r="P61" s="325">
        <f t="shared" si="10"/>
        <v>0</v>
      </c>
      <c r="Q61" s="280"/>
    </row>
    <row r="62" spans="3:17" ht="14.1" x14ac:dyDescent="0.5">
      <c r="C62" s="300">
        <v>18</v>
      </c>
      <c r="D62" s="341"/>
      <c r="E62" s="362"/>
      <c r="F62" s="341"/>
      <c r="K62" s="323"/>
      <c r="L62" s="278"/>
      <c r="M62" s="324">
        <f t="shared" si="11"/>
        <v>18</v>
      </c>
      <c r="N62" s="324">
        <f t="shared" si="12"/>
        <v>0</v>
      </c>
      <c r="O62" s="324">
        <f t="shared" si="13"/>
        <v>0</v>
      </c>
      <c r="P62" s="325">
        <f t="shared" si="10"/>
        <v>0</v>
      </c>
      <c r="Q62" s="280"/>
    </row>
    <row r="63" spans="3:17" ht="14.1" x14ac:dyDescent="0.5">
      <c r="C63" s="300">
        <v>19</v>
      </c>
      <c r="D63" s="341"/>
      <c r="E63" s="362"/>
      <c r="F63" s="341"/>
      <c r="K63" s="323"/>
      <c r="L63" s="278"/>
      <c r="M63" s="324">
        <f t="shared" si="11"/>
        <v>19</v>
      </c>
      <c r="N63" s="324">
        <f t="shared" si="12"/>
        <v>0</v>
      </c>
      <c r="O63" s="324">
        <f t="shared" si="13"/>
        <v>0</v>
      </c>
      <c r="P63" s="325">
        <f t="shared" si="10"/>
        <v>0</v>
      </c>
      <c r="Q63" s="280"/>
    </row>
    <row r="64" spans="3:17" ht="14.1" x14ac:dyDescent="0.5">
      <c r="C64" s="300">
        <v>20</v>
      </c>
      <c r="D64" s="341"/>
      <c r="E64" s="362"/>
      <c r="F64" s="341"/>
      <c r="K64" s="323"/>
      <c r="L64" s="278"/>
      <c r="M64" s="324">
        <f t="shared" si="11"/>
        <v>20</v>
      </c>
      <c r="N64" s="324">
        <f t="shared" si="12"/>
        <v>0</v>
      </c>
      <c r="O64" s="324">
        <f t="shared" si="13"/>
        <v>0</v>
      </c>
      <c r="P64" s="325">
        <f t="shared" si="10"/>
        <v>0</v>
      </c>
      <c r="Q64" s="280"/>
    </row>
    <row r="65" spans="3:17" ht="14.1" x14ac:dyDescent="0.5">
      <c r="C65" s="300">
        <v>21</v>
      </c>
      <c r="D65" s="341"/>
      <c r="E65" s="362"/>
      <c r="F65" s="341"/>
      <c r="K65" s="323"/>
      <c r="L65" s="278"/>
      <c r="M65" s="324">
        <f t="shared" si="11"/>
        <v>21</v>
      </c>
      <c r="N65" s="324">
        <f t="shared" si="12"/>
        <v>0</v>
      </c>
      <c r="O65" s="324">
        <f t="shared" si="13"/>
        <v>0</v>
      </c>
      <c r="P65" s="325">
        <f t="shared" si="10"/>
        <v>0</v>
      </c>
      <c r="Q65" s="280"/>
    </row>
    <row r="66" spans="3:17" ht="14.1" x14ac:dyDescent="0.5">
      <c r="C66" s="300">
        <v>22</v>
      </c>
      <c r="D66" s="341"/>
      <c r="E66" s="362"/>
      <c r="F66" s="341"/>
      <c r="K66" s="323"/>
      <c r="L66" s="278"/>
      <c r="M66" s="324">
        <f t="shared" si="11"/>
        <v>22</v>
      </c>
      <c r="N66" s="324">
        <f t="shared" si="12"/>
        <v>0</v>
      </c>
      <c r="O66" s="324">
        <f t="shared" si="13"/>
        <v>0</v>
      </c>
      <c r="P66" s="325">
        <f t="shared" si="10"/>
        <v>0</v>
      </c>
      <c r="Q66" s="280"/>
    </row>
    <row r="67" spans="3:17" ht="14.1" x14ac:dyDescent="0.5">
      <c r="C67" s="300">
        <v>23</v>
      </c>
      <c r="D67" s="341"/>
      <c r="E67" s="362"/>
      <c r="F67" s="341"/>
      <c r="K67" s="323"/>
      <c r="L67" s="278"/>
      <c r="M67" s="324">
        <f t="shared" si="11"/>
        <v>23</v>
      </c>
      <c r="N67" s="324">
        <f t="shared" si="12"/>
        <v>0</v>
      </c>
      <c r="O67" s="324">
        <f t="shared" si="13"/>
        <v>0</v>
      </c>
      <c r="P67" s="325">
        <f t="shared" si="10"/>
        <v>0</v>
      </c>
      <c r="Q67" s="280"/>
    </row>
    <row r="68" spans="3:17" ht="14.1" x14ac:dyDescent="0.5">
      <c r="C68" s="300">
        <v>24</v>
      </c>
      <c r="D68" s="341"/>
      <c r="E68" s="362"/>
      <c r="F68" s="341"/>
      <c r="K68" s="323"/>
      <c r="L68" s="278"/>
      <c r="M68" s="324">
        <f t="shared" si="11"/>
        <v>24</v>
      </c>
      <c r="N68" s="324">
        <f t="shared" si="12"/>
        <v>0</v>
      </c>
      <c r="O68" s="324">
        <f t="shared" si="13"/>
        <v>0</v>
      </c>
      <c r="P68" s="325">
        <f t="shared" si="10"/>
        <v>0</v>
      </c>
      <c r="Q68" s="280"/>
    </row>
    <row r="69" spans="3:17" ht="14.1" x14ac:dyDescent="0.5">
      <c r="C69" s="300">
        <v>25</v>
      </c>
      <c r="D69" s="341"/>
      <c r="E69" s="362"/>
      <c r="F69" s="341"/>
      <c r="K69" s="323"/>
      <c r="L69" s="278"/>
      <c r="M69" s="324">
        <f t="shared" si="11"/>
        <v>25</v>
      </c>
      <c r="N69" s="324">
        <f t="shared" si="12"/>
        <v>0</v>
      </c>
      <c r="O69" s="324">
        <f t="shared" si="13"/>
        <v>0</v>
      </c>
      <c r="P69" s="325">
        <f t="shared" si="10"/>
        <v>0</v>
      </c>
      <c r="Q69" s="280"/>
    </row>
    <row r="70" spans="3:17" ht="14.1" x14ac:dyDescent="0.5">
      <c r="C70" s="300">
        <v>26</v>
      </c>
      <c r="D70" s="341"/>
      <c r="E70" s="362"/>
      <c r="F70" s="341"/>
      <c r="K70" s="323"/>
      <c r="L70" s="278"/>
      <c r="M70" s="324">
        <f t="shared" si="11"/>
        <v>26</v>
      </c>
      <c r="N70" s="324">
        <f t="shared" si="12"/>
        <v>0</v>
      </c>
      <c r="O70" s="324">
        <f t="shared" si="13"/>
        <v>0</v>
      </c>
      <c r="P70" s="325">
        <f t="shared" si="10"/>
        <v>0</v>
      </c>
      <c r="Q70" s="280"/>
    </row>
    <row r="71" spans="3:17" ht="14.1" x14ac:dyDescent="0.5">
      <c r="C71" s="300">
        <v>27</v>
      </c>
      <c r="D71" s="341"/>
      <c r="E71" s="362"/>
      <c r="F71" s="341"/>
      <c r="K71" s="323"/>
      <c r="L71" s="278"/>
      <c r="M71" s="324">
        <f t="shared" si="11"/>
        <v>27</v>
      </c>
      <c r="N71" s="324">
        <f t="shared" si="12"/>
        <v>0</v>
      </c>
      <c r="O71" s="324">
        <f t="shared" si="13"/>
        <v>0</v>
      </c>
      <c r="P71" s="325">
        <f t="shared" si="10"/>
        <v>0</v>
      </c>
      <c r="Q71" s="280"/>
    </row>
    <row r="72" spans="3:17" ht="14.1" x14ac:dyDescent="0.5">
      <c r="C72" s="300">
        <v>28</v>
      </c>
      <c r="D72" s="341"/>
      <c r="E72" s="362"/>
      <c r="F72" s="341"/>
      <c r="K72" s="323"/>
      <c r="L72" s="278"/>
      <c r="M72" s="324">
        <f t="shared" si="11"/>
        <v>28</v>
      </c>
      <c r="N72" s="324">
        <f t="shared" si="12"/>
        <v>0</v>
      </c>
      <c r="O72" s="324">
        <f t="shared" si="13"/>
        <v>0</v>
      </c>
      <c r="P72" s="325">
        <f t="shared" si="10"/>
        <v>0</v>
      </c>
      <c r="Q72" s="280"/>
    </row>
    <row r="73" spans="3:17" ht="14.1" x14ac:dyDescent="0.5">
      <c r="C73" s="300">
        <v>29</v>
      </c>
      <c r="D73" s="341"/>
      <c r="E73" s="362"/>
      <c r="F73" s="341"/>
      <c r="K73" s="323"/>
      <c r="L73" s="278"/>
      <c r="M73" s="324">
        <f t="shared" si="11"/>
        <v>29</v>
      </c>
      <c r="N73" s="324">
        <f t="shared" si="12"/>
        <v>0</v>
      </c>
      <c r="O73" s="324">
        <f t="shared" si="13"/>
        <v>0</v>
      </c>
      <c r="P73" s="325">
        <f t="shared" si="10"/>
        <v>0</v>
      </c>
      <c r="Q73" s="280"/>
    </row>
    <row r="74" spans="3:17" ht="14.1" x14ac:dyDescent="0.5">
      <c r="C74" s="300">
        <v>30</v>
      </c>
      <c r="D74" s="341"/>
      <c r="E74" s="362"/>
      <c r="F74" s="341"/>
      <c r="K74" s="323"/>
      <c r="L74" s="278"/>
      <c r="M74" s="324">
        <f t="shared" si="11"/>
        <v>30</v>
      </c>
      <c r="N74" s="324">
        <f t="shared" si="12"/>
        <v>0</v>
      </c>
      <c r="O74" s="324">
        <f t="shared" si="13"/>
        <v>0</v>
      </c>
      <c r="P74" s="325">
        <f t="shared" si="10"/>
        <v>0</v>
      </c>
      <c r="Q74" s="280"/>
    </row>
    <row r="75" spans="3:17" x14ac:dyDescent="0.45">
      <c r="F75" s="299"/>
      <c r="K75" s="278"/>
      <c r="L75" s="278"/>
      <c r="M75" s="325"/>
      <c r="N75" s="325"/>
      <c r="O75" s="325"/>
      <c r="P75" s="325"/>
      <c r="Q75" s="280"/>
    </row>
    <row r="76" spans="3:17" x14ac:dyDescent="0.45">
      <c r="K76" s="278"/>
      <c r="L76" s="278"/>
      <c r="M76" s="325"/>
      <c r="N76" s="325"/>
      <c r="O76" s="325"/>
      <c r="P76" s="325"/>
      <c r="Q76" s="278"/>
    </row>
    <row r="79" spans="3:17" ht="14.1" x14ac:dyDescent="0.5">
      <c r="C79" s="293" t="s">
        <v>58</v>
      </c>
      <c r="D79" s="294"/>
      <c r="E79" s="294"/>
      <c r="F79" s="294"/>
    </row>
    <row r="81" spans="3:6" ht="14.1" x14ac:dyDescent="0.5">
      <c r="C81" s="300" t="s">
        <v>60</v>
      </c>
      <c r="D81" s="306" t="s">
        <v>66</v>
      </c>
      <c r="E81" s="307"/>
      <c r="F81" s="308"/>
    </row>
    <row r="82" spans="3:6" ht="14.1" x14ac:dyDescent="0.5">
      <c r="C82" s="300">
        <v>1</v>
      </c>
      <c r="D82" s="357" t="s">
        <v>214</v>
      </c>
      <c r="E82" s="358"/>
      <c r="F82" s="359"/>
    </row>
    <row r="83" spans="3:6" ht="14.1" x14ac:dyDescent="0.5">
      <c r="C83" s="300">
        <v>2</v>
      </c>
      <c r="D83" s="357" t="s">
        <v>215</v>
      </c>
      <c r="E83" s="358"/>
      <c r="F83" s="359"/>
    </row>
    <row r="84" spans="3:6" ht="14.1" x14ac:dyDescent="0.5">
      <c r="C84" s="300">
        <v>3</v>
      </c>
      <c r="D84" s="357" t="s">
        <v>216</v>
      </c>
      <c r="E84" s="358"/>
      <c r="F84" s="359"/>
    </row>
    <row r="85" spans="3:6" ht="14.1" x14ac:dyDescent="0.5">
      <c r="C85" s="300">
        <v>4</v>
      </c>
      <c r="D85" s="357" t="s">
        <v>217</v>
      </c>
      <c r="E85" s="358"/>
      <c r="F85" s="359"/>
    </row>
    <row r="86" spans="3:6" ht="14.1" x14ac:dyDescent="0.5">
      <c r="C86" s="300">
        <v>5</v>
      </c>
      <c r="D86" s="357" t="s">
        <v>218</v>
      </c>
      <c r="E86" s="358"/>
      <c r="F86" s="359"/>
    </row>
    <row r="87" spans="3:6" ht="14.1" x14ac:dyDescent="0.5">
      <c r="C87" s="300">
        <v>6</v>
      </c>
      <c r="D87" s="357" t="s">
        <v>219</v>
      </c>
      <c r="E87" s="358"/>
      <c r="F87" s="359"/>
    </row>
    <row r="88" spans="3:6" ht="14.1" x14ac:dyDescent="0.5">
      <c r="C88" s="300">
        <v>7</v>
      </c>
      <c r="D88" s="357" t="s">
        <v>220</v>
      </c>
      <c r="E88" s="358"/>
      <c r="F88" s="359"/>
    </row>
    <row r="89" spans="3:6" ht="14.1" x14ac:dyDescent="0.5">
      <c r="C89" s="300">
        <v>8</v>
      </c>
      <c r="D89" s="357"/>
      <c r="E89" s="358"/>
      <c r="F89" s="359"/>
    </row>
    <row r="90" spans="3:6" ht="14.1" x14ac:dyDescent="0.5">
      <c r="C90" s="300">
        <v>9</v>
      </c>
      <c r="D90" s="357"/>
      <c r="E90" s="358"/>
      <c r="F90" s="359"/>
    </row>
    <row r="91" spans="3:6" ht="14.1" x14ac:dyDescent="0.5">
      <c r="C91" s="300">
        <v>10</v>
      </c>
      <c r="D91" s="357"/>
      <c r="E91" s="358"/>
      <c r="F91" s="359"/>
    </row>
    <row r="95" spans="3:6" ht="14.1" x14ac:dyDescent="0.5">
      <c r="C95" s="293" t="s">
        <v>77</v>
      </c>
      <c r="D95" s="294"/>
      <c r="E95" s="294"/>
      <c r="F95" s="294"/>
    </row>
    <row r="97" spans="3:13" ht="14.1" x14ac:dyDescent="0.5">
      <c r="D97" s="300" t="s">
        <v>25</v>
      </c>
      <c r="E97" s="300" t="s">
        <v>55</v>
      </c>
      <c r="F97" s="300" t="s">
        <v>84</v>
      </c>
      <c r="M97" s="326" t="s">
        <v>119</v>
      </c>
    </row>
    <row r="98" spans="3:13" x14ac:dyDescent="0.45">
      <c r="D98" s="363" t="s">
        <v>80</v>
      </c>
      <c r="E98" s="363" t="s">
        <v>76</v>
      </c>
      <c r="F98" s="363" t="s">
        <v>35</v>
      </c>
      <c r="M98" s="327" t="str">
        <f>D98</f>
        <v>Danmark</v>
      </c>
    </row>
    <row r="99" spans="3:13" x14ac:dyDescent="0.45">
      <c r="D99" s="363" t="s">
        <v>78</v>
      </c>
      <c r="E99" s="363" t="s">
        <v>73</v>
      </c>
      <c r="F99" s="363" t="s">
        <v>35</v>
      </c>
      <c r="M99" s="327" t="str">
        <f>D99</f>
        <v>Sverige</v>
      </c>
    </row>
    <row r="100" spans="3:13" x14ac:dyDescent="0.45">
      <c r="D100" s="363" t="s">
        <v>79</v>
      </c>
      <c r="E100" s="363" t="s">
        <v>75</v>
      </c>
      <c r="F100" s="363" t="s">
        <v>88</v>
      </c>
      <c r="M100" s="327" t="str">
        <f>D100</f>
        <v>Norge</v>
      </c>
    </row>
    <row r="101" spans="3:13" x14ac:dyDescent="0.45">
      <c r="M101" s="325" t="s">
        <v>35</v>
      </c>
    </row>
    <row r="103" spans="3:13" ht="14.1" x14ac:dyDescent="0.5">
      <c r="C103" s="293" t="s">
        <v>135</v>
      </c>
      <c r="D103" s="294"/>
      <c r="E103" s="294"/>
      <c r="F103" s="294"/>
    </row>
    <row r="105" spans="3:13" ht="14.1" x14ac:dyDescent="0.5">
      <c r="D105" s="300" t="s">
        <v>80</v>
      </c>
      <c r="E105" s="300" t="s">
        <v>78</v>
      </c>
      <c r="F105" s="300" t="s">
        <v>79</v>
      </c>
    </row>
    <row r="106" spans="3:13" x14ac:dyDescent="0.45">
      <c r="D106" s="363" t="s">
        <v>136</v>
      </c>
      <c r="E106" s="363" t="s">
        <v>136</v>
      </c>
      <c r="F106" s="363" t="s">
        <v>133</v>
      </c>
    </row>
    <row r="107" spans="3:13" x14ac:dyDescent="0.45">
      <c r="D107" s="363" t="s">
        <v>137</v>
      </c>
      <c r="E107" s="363" t="s">
        <v>137</v>
      </c>
      <c r="F107" s="363" t="s">
        <v>138</v>
      </c>
    </row>
  </sheetData>
  <sheetProtection algorithmName="SHA-512" hashValue="+0z4N2ZC/7mazAzXgwPq5VqOe2iQ4CdyLNWOV4gdBIZWJEDZ/vrizgs4j8+IB+i77QY3rEB7hTplszGqBMbFlg==" saltValue="Fy+AZtRn2r8pHyhAhqCpbg==" spinCount="100000" sheet="1" objects="1" scenarios="1"/>
  <phoneticPr fontId="26" type="noConversion"/>
  <conditionalFormatting sqref="L30:AO38">
    <cfRule type="expression" dxfId="9" priority="1" stopIfTrue="1">
      <formula>L$30=0</formula>
    </cfRule>
  </conditionalFormatting>
  <dataValidations count="2">
    <dataValidation type="list" allowBlank="1" showInputMessage="1" showErrorMessage="1" sqref="E45:E74" xr:uid="{00000000-0002-0000-0100-000000000000}">
      <formula1>lst_country</formula1>
    </dataValidation>
    <dataValidation type="list" allowBlank="1" showInputMessage="1" showErrorMessage="1" sqref="F45:F74" xr:uid="{00000000-0002-0000-0100-000001000000}">
      <formula1>IF($E45="Norge",INDIRECT("lst_partner_no"),INDIRECT("lst_partner_dk"))</formula1>
    </dataValidation>
  </dataValidations>
  <pageMargins left="0.70866141732283472" right="0.70866141732283472" top="0.62992125984251968" bottom="0.47244094488188981" header="0.43307086614173229" footer="0.19685039370078741"/>
  <pageSetup paperSize="9" scale="49" fitToWidth="3" orientation="landscape" r:id="rId1"/>
  <headerFooter>
    <oddFooter>&amp;L&amp;F &amp;A &amp;D&amp;R&amp;P  av  &amp;N</oddFooter>
  </headerFooter>
  <rowBreaks count="1" manualBreakCount="1">
    <brk id="75"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22"/>
    <pageSetUpPr autoPageBreaks="0" fitToPage="1"/>
  </sheetPr>
  <dimension ref="A1:DB40"/>
  <sheetViews>
    <sheetView zoomScaleNormal="100" workbookViewId="0">
      <selection activeCell="O1" sqref="O1"/>
    </sheetView>
  </sheetViews>
  <sheetFormatPr defaultColWidth="9.15625" defaultRowHeight="14.1" x14ac:dyDescent="0.5"/>
  <cols>
    <col min="1" max="1" width="1.83984375" style="177" customWidth="1"/>
    <col min="2" max="3" width="5" style="235" hidden="1" customWidth="1"/>
    <col min="4" max="4" width="9" style="235" hidden="1" customWidth="1"/>
    <col min="5" max="5" width="8.578125" style="235" hidden="1" customWidth="1"/>
    <col min="6" max="6" width="9.15625" style="177" hidden="1" customWidth="1"/>
    <col min="7" max="7" width="8.578125" style="177" hidden="1" customWidth="1"/>
    <col min="8" max="8" width="12" style="177" hidden="1" customWidth="1"/>
    <col min="9" max="9" width="10.578125" style="177" hidden="1" customWidth="1"/>
    <col min="10" max="10" width="5.83984375" style="177" hidden="1" customWidth="1"/>
    <col min="11" max="11" width="24.578125" style="177" customWidth="1"/>
    <col min="12" max="12" width="13.83984375" style="177" customWidth="1"/>
    <col min="13" max="13" width="21.68359375" style="177" customWidth="1"/>
    <col min="14" max="16" width="15.83984375" style="177" customWidth="1"/>
    <col min="17" max="18" width="16.41796875" style="177" customWidth="1"/>
    <col min="19" max="19" width="16.41796875" style="238" customWidth="1"/>
    <col min="20" max="106" width="16.41796875" style="177" customWidth="1"/>
    <col min="107" max="16384" width="9.15625" style="177"/>
  </cols>
  <sheetData>
    <row r="1" spans="1:21" s="233" customFormat="1" ht="25.2" x14ac:dyDescent="0.85">
      <c r="A1" s="233" t="s">
        <v>146</v>
      </c>
      <c r="B1" s="234"/>
      <c r="C1" s="234"/>
      <c r="D1" s="234"/>
      <c r="E1" s="234"/>
    </row>
    <row r="4" spans="1:21" x14ac:dyDescent="0.5">
      <c r="K4" s="236" t="s">
        <v>103</v>
      </c>
      <c r="L4" s="176">
        <v>1</v>
      </c>
      <c r="M4" s="237" t="s">
        <v>130</v>
      </c>
    </row>
    <row r="6" spans="1:21" x14ac:dyDescent="0.5">
      <c r="K6" s="236" t="s">
        <v>104</v>
      </c>
      <c r="L6" s="176"/>
      <c r="M6" s="237" t="s">
        <v>109</v>
      </c>
      <c r="S6" s="239"/>
    </row>
    <row r="8" spans="1:21" s="240" customFormat="1" x14ac:dyDescent="0.5">
      <c r="B8" s="241"/>
      <c r="C8" s="241"/>
      <c r="D8" s="241"/>
      <c r="E8" s="241"/>
      <c r="J8" s="242"/>
      <c r="K8" s="243" t="s">
        <v>148</v>
      </c>
      <c r="L8" s="244"/>
      <c r="M8" s="244"/>
      <c r="N8" s="242"/>
      <c r="O8" s="177"/>
      <c r="P8" s="177"/>
      <c r="Q8" s="177"/>
      <c r="R8" s="177"/>
      <c r="S8" s="177"/>
      <c r="T8" s="177"/>
    </row>
    <row r="9" spans="1:21" ht="13.8" x14ac:dyDescent="0.45">
      <c r="S9" s="177"/>
    </row>
    <row r="10" spans="1:21" x14ac:dyDescent="0.5">
      <c r="D10" s="245" t="s">
        <v>131</v>
      </c>
      <c r="E10" s="246"/>
      <c r="F10" s="247"/>
      <c r="G10" s="247"/>
      <c r="H10" s="247"/>
      <c r="I10" s="247"/>
      <c r="N10" s="248" t="str">
        <f>IF(regnskab_filter_periode&lt;&gt;"","REGNSKAB FOR PERIODE " &amp; regnskab_filter_periode,"ALLE PERIODER")</f>
        <v>REGNSKAB FOR PERIODE 1</v>
      </c>
      <c r="O10" s="249"/>
      <c r="P10" s="249"/>
      <c r="Q10" s="250"/>
      <c r="R10" s="248" t="str">
        <f>IF(regnskab_filter_periode&lt;&gt;"","AKKUMULERET TIL OG MED PERIODE " &amp; regnskab_filter_periode,"ALLE PERIODER")</f>
        <v>AKKUMULERET TIL OG MED PERIODE 1</v>
      </c>
      <c r="S10" s="249"/>
      <c r="T10" s="249"/>
      <c r="U10" s="250"/>
    </row>
    <row r="11" spans="1:21" x14ac:dyDescent="0.5">
      <c r="B11" s="159" t="s">
        <v>87</v>
      </c>
      <c r="D11" s="159" t="s">
        <v>124</v>
      </c>
      <c r="E11" s="159" t="s">
        <v>126</v>
      </c>
      <c r="F11" s="159" t="s">
        <v>125</v>
      </c>
      <c r="G11" s="159" t="s">
        <v>127</v>
      </c>
      <c r="H11" s="159" t="s">
        <v>129</v>
      </c>
      <c r="I11" s="159" t="s">
        <v>128</v>
      </c>
      <c r="K11" s="251" t="s">
        <v>48</v>
      </c>
      <c r="L11" s="252"/>
      <c r="M11" s="253"/>
      <c r="N11" s="254" t="s">
        <v>37</v>
      </c>
      <c r="O11" s="255" t="s">
        <v>92</v>
      </c>
      <c r="P11" s="256" t="s">
        <v>93</v>
      </c>
      <c r="Q11" s="256" t="s">
        <v>41</v>
      </c>
      <c r="R11" s="254" t="s">
        <v>37</v>
      </c>
      <c r="S11" s="255" t="s">
        <v>92</v>
      </c>
      <c r="T11" s="256" t="s">
        <v>93</v>
      </c>
      <c r="U11" s="256" t="s">
        <v>41</v>
      </c>
    </row>
    <row r="12" spans="1:21" ht="13.8" x14ac:dyDescent="0.45">
      <c r="B12" s="257">
        <v>1</v>
      </c>
      <c r="C12" s="257"/>
      <c r="D12" s="258">
        <f>EU_ANSÖKAN!G5</f>
        <v>0</v>
      </c>
      <c r="E12" s="258">
        <f>EU_ANSÖKAN!H5</f>
        <v>0</v>
      </c>
      <c r="F12" s="258">
        <f>NO_ANSÖKAN!G5/VLOOKUP(report_period,setup_currency,MATCH("NOK/EUR",setup_currency_header,0),FALSE)</f>
        <v>0</v>
      </c>
      <c r="G12" s="258">
        <f>NO_ANSÖKAN!H5/VLOOKUP(report_period,setup_currency,MATCH("NOK/EUR",setup_currency_header,0),FALSE)</f>
        <v>0</v>
      </c>
      <c r="H12" s="258">
        <f>SUMIF(TRANSAKTIONER!$E:$E,K12&amp;regnskab_filter_periode&amp;regnskab_filter_land,TRANSAKTIONER!$AA:$AA)</f>
        <v>0</v>
      </c>
      <c r="I12" s="258">
        <f>SUMIF(TRANSAKTIONER!G:G,REGNSKAB!K12&amp;"INCLUDE"&amp;regnskab_filter_land,TRANSAKTIONER!AA:AA)</f>
        <v>0</v>
      </c>
      <c r="K12" s="259" t="str">
        <f t="shared" ref="K12:K18" si="0">UPPER(VLOOKUP(B12,setup_accounts,2,FALSE))</f>
        <v>PERSONAL</v>
      </c>
      <c r="L12" s="260"/>
      <c r="M12" s="260"/>
      <c r="N12" s="261">
        <f t="shared" ref="N12:N18" si="1">VLOOKUP(K12,setup_budget,MATCH(IF(regnskab_filter_land="","Total",regnskab_filter_land),setup_budget_header,0),FALSE)</f>
        <v>0</v>
      </c>
      <c r="O12" s="262">
        <f t="shared" ref="O12:O18" si="2">IF(regnskab_filter_land="EU",D12,IF(regnskab_filter_land="Norge",F12,IF(OR(regnskab_filter_land="Danmark",regnskab_filter_land="Sverige"),H12,IF(regnskab_filter_land="",D12+F12,"FEJL!"))))</f>
        <v>0</v>
      </c>
      <c r="P12" s="261">
        <f>N12-O12</f>
        <v>0</v>
      </c>
      <c r="Q12" s="263">
        <f>IF(N12=0,0,IF(P12&lt;&gt;0,P12/N12,0))</f>
        <v>0</v>
      </c>
      <c r="R12" s="261">
        <f>N12</f>
        <v>0</v>
      </c>
      <c r="S12" s="261">
        <f t="shared" ref="S12:S18" si="3">IF(regnskab_filter_land="EU",E12,IF(regnskab_filter_land="Norge",G12,IF(OR(regnskab_filter_land="Danmark",regnskab_filter_land="Sverige"),I12,IF(regnskab_filter_land="",E12+G12,"FEJL!"))))</f>
        <v>0</v>
      </c>
      <c r="T12" s="261">
        <f>R12-S12</f>
        <v>0</v>
      </c>
      <c r="U12" s="263">
        <f>IF(R12=0,0,IF(T12&lt;&gt;0,T12/R12,0))</f>
        <v>0</v>
      </c>
    </row>
    <row r="13" spans="1:21" ht="13.8" x14ac:dyDescent="0.45">
      <c r="B13" s="257">
        <v>2</v>
      </c>
      <c r="C13" s="257"/>
      <c r="D13" s="258">
        <f>EU_ANSÖKAN!G6</f>
        <v>0</v>
      </c>
      <c r="E13" s="258">
        <f>EU_ANSÖKAN!H6</f>
        <v>0</v>
      </c>
      <c r="F13" s="258">
        <f>NO_ANSÖKAN!G6/VLOOKUP(report_period,setup_currency,MATCH("NOK/EUR",setup_currency_header,0),FALSE)</f>
        <v>0</v>
      </c>
      <c r="G13" s="258">
        <f>NO_ANSÖKAN!H6/VLOOKUP(report_period,setup_currency,MATCH("NOK/EUR",setup_currency_header,0),FALSE)</f>
        <v>0</v>
      </c>
      <c r="H13" s="258">
        <f>SUMIF(TRANSAKTIONER!$E:$E,K13&amp;regnskab_filter_periode&amp;regnskab_filter_land,TRANSAKTIONER!$AA:$AA)</f>
        <v>0</v>
      </c>
      <c r="I13" s="258">
        <f>SUMIF(TRANSAKTIONER!G:G,REGNSKAB!K13&amp;"INCLUDE"&amp;regnskab_filter_land,TRANSAKTIONER!AA:AA)</f>
        <v>0</v>
      </c>
      <c r="K13" s="264" t="str">
        <f t="shared" si="0"/>
        <v>KONTOR OCH ADMINISTRATION</v>
      </c>
      <c r="L13" s="265"/>
      <c r="M13" s="265"/>
      <c r="N13" s="266">
        <f t="shared" si="1"/>
        <v>0</v>
      </c>
      <c r="O13" s="267">
        <f t="shared" si="2"/>
        <v>0</v>
      </c>
      <c r="P13" s="266">
        <f t="shared" ref="P13:P18" si="4">N13-O13</f>
        <v>0</v>
      </c>
      <c r="Q13" s="268">
        <f t="shared" ref="Q13:Q18" si="5">IF(N13=0,0,IF(P13&lt;&gt;0,P13/N13,0))</f>
        <v>0</v>
      </c>
      <c r="R13" s="266">
        <f t="shared" ref="R13:R18" si="6">N13</f>
        <v>0</v>
      </c>
      <c r="S13" s="266">
        <f t="shared" si="3"/>
        <v>0</v>
      </c>
      <c r="T13" s="266">
        <f t="shared" ref="T13:T18" si="7">R13-S13</f>
        <v>0</v>
      </c>
      <c r="U13" s="268">
        <f t="shared" ref="U13:U18" si="8">IF(R13=0,0,IF(T13&lt;&gt;0,T13/R13,0))</f>
        <v>0</v>
      </c>
    </row>
    <row r="14" spans="1:21" ht="13.8" x14ac:dyDescent="0.45">
      <c r="B14" s="257">
        <v>3</v>
      </c>
      <c r="C14" s="257"/>
      <c r="D14" s="258">
        <f>EU_ANSÖKAN!G7</f>
        <v>0</v>
      </c>
      <c r="E14" s="258">
        <f>EU_ANSÖKAN!H7</f>
        <v>0</v>
      </c>
      <c r="F14" s="258">
        <f>NO_ANSÖKAN!G7/VLOOKUP(report_period,setup_currency,MATCH("NOK/EUR",setup_currency_header,0),FALSE)</f>
        <v>0</v>
      </c>
      <c r="G14" s="258">
        <f>NO_ANSÖKAN!H7/VLOOKUP(report_period,setup_currency,MATCH("NOK/EUR",setup_currency_header,0),FALSE)</f>
        <v>0</v>
      </c>
      <c r="H14" s="258">
        <f>SUMIF(TRANSAKTIONER!$E:$E,K14&amp;regnskab_filter_periode&amp;regnskab_filter_land,TRANSAKTIONER!$AA:$AA)</f>
        <v>0</v>
      </c>
      <c r="I14" s="258">
        <f>SUMIF(TRANSAKTIONER!G:G,REGNSKAB!K14&amp;"INCLUDE"&amp;regnskab_filter_land,TRANSAKTIONER!AA:AA)</f>
        <v>0</v>
      </c>
      <c r="K14" s="264" t="str">
        <f t="shared" si="0"/>
        <v>EXTERN SAKKUNSKAP OCH EXTERNA TJÄNSTER</v>
      </c>
      <c r="L14" s="265"/>
      <c r="M14" s="265"/>
      <c r="N14" s="266">
        <f t="shared" si="1"/>
        <v>0</v>
      </c>
      <c r="O14" s="267">
        <f t="shared" si="2"/>
        <v>0</v>
      </c>
      <c r="P14" s="266">
        <f t="shared" si="4"/>
        <v>0</v>
      </c>
      <c r="Q14" s="268">
        <f t="shared" si="5"/>
        <v>0</v>
      </c>
      <c r="R14" s="266">
        <f t="shared" si="6"/>
        <v>0</v>
      </c>
      <c r="S14" s="266">
        <f t="shared" si="3"/>
        <v>0</v>
      </c>
      <c r="T14" s="266">
        <f t="shared" si="7"/>
        <v>0</v>
      </c>
      <c r="U14" s="268">
        <f t="shared" si="8"/>
        <v>0</v>
      </c>
    </row>
    <row r="15" spans="1:21" ht="13.8" x14ac:dyDescent="0.45">
      <c r="B15" s="257">
        <v>4</v>
      </c>
      <c r="C15" s="257"/>
      <c r="D15" s="258">
        <f>EU_ANSÖKAN!G8</f>
        <v>0</v>
      </c>
      <c r="E15" s="258">
        <f>EU_ANSÖKAN!H8</f>
        <v>0</v>
      </c>
      <c r="F15" s="258">
        <f>NO_ANSÖKAN!G8/VLOOKUP(report_period,setup_currency,MATCH("NOK/EUR",setup_currency_header,0),FALSE)</f>
        <v>0</v>
      </c>
      <c r="G15" s="258">
        <f>NO_ANSÖKAN!H8/VLOOKUP(report_period,setup_currency,MATCH("NOK/EUR",setup_currency_header,0),FALSE)</f>
        <v>0</v>
      </c>
      <c r="H15" s="258">
        <f>SUMIF(TRANSAKTIONER!$E:$E,K15&amp;regnskab_filter_periode&amp;regnskab_filter_land,TRANSAKTIONER!$AA:$AA)</f>
        <v>0</v>
      </c>
      <c r="I15" s="258">
        <f>SUMIF(TRANSAKTIONER!G:G,REGNSKAB!K15&amp;"INCLUDE"&amp;regnskab_filter_land,TRANSAKTIONER!AA:AA)</f>
        <v>0</v>
      </c>
      <c r="K15" s="264" t="str">
        <f>UPPER(VLOOKUP(B15,setup_accounts,2,FALSE))</f>
        <v>RESOR OCH LOGI</v>
      </c>
      <c r="L15" s="265"/>
      <c r="M15" s="265"/>
      <c r="N15" s="266">
        <f t="shared" si="1"/>
        <v>0</v>
      </c>
      <c r="O15" s="267">
        <f t="shared" si="2"/>
        <v>0</v>
      </c>
      <c r="P15" s="266">
        <f t="shared" si="4"/>
        <v>0</v>
      </c>
      <c r="Q15" s="268">
        <f t="shared" si="5"/>
        <v>0</v>
      </c>
      <c r="R15" s="266">
        <f t="shared" si="6"/>
        <v>0</v>
      </c>
      <c r="S15" s="266">
        <f t="shared" si="3"/>
        <v>0</v>
      </c>
      <c r="T15" s="266">
        <f t="shared" si="7"/>
        <v>0</v>
      </c>
      <c r="U15" s="268">
        <f t="shared" si="8"/>
        <v>0</v>
      </c>
    </row>
    <row r="16" spans="1:21" ht="13.8" x14ac:dyDescent="0.45">
      <c r="B16" s="257">
        <v>5</v>
      </c>
      <c r="C16" s="257"/>
      <c r="D16" s="258">
        <f>EU_ANSÖKAN!G9</f>
        <v>0</v>
      </c>
      <c r="E16" s="258">
        <f>EU_ANSÖKAN!H9</f>
        <v>0</v>
      </c>
      <c r="F16" s="258">
        <f>NO_ANSÖKAN!G9/VLOOKUP(report_period,setup_currency,MATCH("NOK/EUR",setup_currency_header,0),FALSE)</f>
        <v>0</v>
      </c>
      <c r="G16" s="258">
        <f>NO_ANSÖKAN!H9/VLOOKUP(report_period,setup_currency,MATCH("NOK/EUR",setup_currency_header,0),FALSE)</f>
        <v>0</v>
      </c>
      <c r="H16" s="258">
        <f>SUMIF(TRANSAKTIONER!$E:$E,K16&amp;regnskab_filter_periode&amp;regnskab_filter_land,TRANSAKTIONER!$AA:$AA)</f>
        <v>0</v>
      </c>
      <c r="I16" s="258">
        <f>SUMIF(TRANSAKTIONER!G:G,REGNSKAB!K16&amp;"INCLUDE"&amp;regnskab_filter_land,TRANSAKTIONER!AA:AA)</f>
        <v>0</v>
      </c>
      <c r="K16" s="264" t="str">
        <f t="shared" si="0"/>
        <v>UTRUSTNING</v>
      </c>
      <c r="L16" s="265"/>
      <c r="M16" s="265"/>
      <c r="N16" s="266">
        <f t="shared" si="1"/>
        <v>0</v>
      </c>
      <c r="O16" s="267">
        <f t="shared" si="2"/>
        <v>0</v>
      </c>
      <c r="P16" s="266">
        <f t="shared" si="4"/>
        <v>0</v>
      </c>
      <c r="Q16" s="268">
        <f t="shared" si="5"/>
        <v>0</v>
      </c>
      <c r="R16" s="266">
        <f t="shared" si="6"/>
        <v>0</v>
      </c>
      <c r="S16" s="266">
        <f t="shared" si="3"/>
        <v>0</v>
      </c>
      <c r="T16" s="266">
        <f t="shared" si="7"/>
        <v>0</v>
      </c>
      <c r="U16" s="268">
        <f t="shared" si="8"/>
        <v>0</v>
      </c>
    </row>
    <row r="17" spans="2:106" ht="13.8" x14ac:dyDescent="0.45">
      <c r="B17" s="257">
        <v>6</v>
      </c>
      <c r="C17" s="257"/>
      <c r="D17" s="258">
        <f>EU_ANSÖKAN!G10</f>
        <v>0</v>
      </c>
      <c r="E17" s="258">
        <f>EU_ANSÖKAN!H10</f>
        <v>0</v>
      </c>
      <c r="F17" s="258">
        <f>NO_ANSÖKAN!G10/VLOOKUP(report_period,setup_currency,MATCH("NOK/EUR",setup_currency_header,0),FALSE)</f>
        <v>0</v>
      </c>
      <c r="G17" s="258">
        <f>NO_ANSÖKAN!H10/VLOOKUP(report_period,setup_currency,MATCH("NOK/EUR",setup_currency_header,0),FALSE)</f>
        <v>0</v>
      </c>
      <c r="H17" s="258">
        <f>SUMIF(TRANSAKTIONER!$E:$E,K17&amp;regnskab_filter_periode&amp;regnskab_filter_land,TRANSAKTIONER!$AA:$AA)</f>
        <v>0</v>
      </c>
      <c r="I17" s="258">
        <f>SUMIF(TRANSAKTIONER!G:G,REGNSKAB!K17&amp;"INCLUDE"&amp;regnskab_filter_land,TRANSAKTIONER!AA:AA)</f>
        <v>0</v>
      </c>
      <c r="K17" s="264" t="str">
        <f t="shared" si="0"/>
        <v>SCHABLONKOSTNADER</v>
      </c>
      <c r="L17" s="265"/>
      <c r="M17" s="265"/>
      <c r="N17" s="266">
        <f t="shared" si="1"/>
        <v>0</v>
      </c>
      <c r="O17" s="267">
        <f t="shared" si="2"/>
        <v>0</v>
      </c>
      <c r="P17" s="266">
        <f t="shared" si="4"/>
        <v>0</v>
      </c>
      <c r="Q17" s="268">
        <f t="shared" si="5"/>
        <v>0</v>
      </c>
      <c r="R17" s="266">
        <f t="shared" si="6"/>
        <v>0</v>
      </c>
      <c r="S17" s="266">
        <f t="shared" si="3"/>
        <v>0</v>
      </c>
      <c r="T17" s="266">
        <f t="shared" si="7"/>
        <v>0</v>
      </c>
      <c r="U17" s="268">
        <f t="shared" si="8"/>
        <v>0</v>
      </c>
    </row>
    <row r="18" spans="2:106" ht="13.8" x14ac:dyDescent="0.45">
      <c r="B18" s="257">
        <v>7</v>
      </c>
      <c r="C18" s="257"/>
      <c r="D18" s="258">
        <f>EU_ANSÖKAN!G11</f>
        <v>0</v>
      </c>
      <c r="E18" s="258">
        <f>EU_ANSÖKAN!H11</f>
        <v>0</v>
      </c>
      <c r="F18" s="258">
        <f>NO_ANSÖKAN!G11/VLOOKUP(report_period,setup_currency,MATCH("NOK/EUR",setup_currency_header,0),FALSE)</f>
        <v>0</v>
      </c>
      <c r="G18" s="258">
        <f>NO_ANSÖKAN!H11/VLOOKUP(report_period,setup_currency,MATCH("NOK/EUR",setup_currency_header,0),FALSE)</f>
        <v>0</v>
      </c>
      <c r="H18" s="258">
        <f>SUMIF(TRANSAKTIONER!$E:$E,K18&amp;regnskab_filter_periode&amp;regnskab_filter_land,TRANSAKTIONER!$AA:$AA)</f>
        <v>0</v>
      </c>
      <c r="I18" s="258">
        <f>SUMIF(TRANSAKTIONER!G:G,REGNSKAB!K18&amp;"INCLUDE"&amp;regnskab_filter_land,TRANSAKTIONER!AA:AA)</f>
        <v>0</v>
      </c>
      <c r="K18" s="264" t="str">
        <f t="shared" si="0"/>
        <v>AVGÅR INTÄKTER (NEGATIV KOSTNAD)</v>
      </c>
      <c r="L18" s="265"/>
      <c r="M18" s="265"/>
      <c r="N18" s="266">
        <f t="shared" si="1"/>
        <v>0</v>
      </c>
      <c r="O18" s="267">
        <f t="shared" si="2"/>
        <v>0</v>
      </c>
      <c r="P18" s="266">
        <f t="shared" si="4"/>
        <v>0</v>
      </c>
      <c r="Q18" s="268">
        <f t="shared" si="5"/>
        <v>0</v>
      </c>
      <c r="R18" s="266">
        <f t="shared" si="6"/>
        <v>0</v>
      </c>
      <c r="S18" s="266">
        <f t="shared" si="3"/>
        <v>0</v>
      </c>
      <c r="T18" s="266">
        <f t="shared" si="7"/>
        <v>0</v>
      </c>
      <c r="U18" s="268">
        <f t="shared" si="8"/>
        <v>0</v>
      </c>
    </row>
    <row r="19" spans="2:106" x14ac:dyDescent="0.5">
      <c r="B19" s="257"/>
      <c r="C19" s="257"/>
      <c r="D19" s="258">
        <f>EU_ANSÖKAN!G12</f>
        <v>0</v>
      </c>
      <c r="E19" s="258">
        <f>EU_ANSÖKAN!H12</f>
        <v>0</v>
      </c>
      <c r="F19" s="258">
        <f>NO_ANSÖKAN!G12/VLOOKUP(report_period,setup_currency,MATCH("NOK/EUR",setup_currency_header,0),FALSE)</f>
        <v>0</v>
      </c>
      <c r="G19" s="258">
        <f>NO_ANSÖKAN!H12/VLOOKUP(report_period,setup_currency,MATCH("NOK/EUR",setup_currency_header,0),FALSE)</f>
        <v>0</v>
      </c>
      <c r="H19" s="258">
        <f>SUMIF(TRANSAKTIONER!$E:$E,K19&amp;regnskab_filter_periode&amp;regnskab_filter_land,TRANSAKTIONER!$AA:$AA)</f>
        <v>0</v>
      </c>
      <c r="I19" s="258">
        <f>SUMIF(TRANSAKTIONER!G:G,REGNSKAB!K19&amp;"INCLUDE"&amp;regnskab_filter_land,TRANSAKTIONER!AA:AA)</f>
        <v>0</v>
      </c>
      <c r="K19" s="269" t="s">
        <v>34</v>
      </c>
      <c r="L19" s="270"/>
      <c r="M19" s="271"/>
      <c r="N19" s="272">
        <f>SUM(N12:N18)</f>
        <v>0</v>
      </c>
      <c r="O19" s="272">
        <f>SUM(O12:O18)</f>
        <v>0</v>
      </c>
      <c r="P19" s="272">
        <f>N19-O19</f>
        <v>0</v>
      </c>
      <c r="Q19" s="273">
        <f>IF(N19=0,0,IF(P19&lt;&gt;0,P19/N19,0))</f>
        <v>0</v>
      </c>
      <c r="R19" s="272">
        <f>SUM(R12:R18)</f>
        <v>0</v>
      </c>
      <c r="S19" s="272">
        <f>SUM(S12:S18)</f>
        <v>0</v>
      </c>
      <c r="T19" s="272">
        <f>R19-S19</f>
        <v>0</v>
      </c>
      <c r="U19" s="273">
        <f>IF(R19=0,0,IF(T19&lt;&gt;0,T19/R19,0))</f>
        <v>0</v>
      </c>
    </row>
    <row r="20" spans="2:106" ht="13.8" x14ac:dyDescent="0.45">
      <c r="S20" s="177"/>
    </row>
    <row r="21" spans="2:106" x14ac:dyDescent="0.5">
      <c r="K21" s="243" t="s">
        <v>147</v>
      </c>
      <c r="L21" s="244"/>
      <c r="M21" s="244"/>
      <c r="S21" s="177"/>
    </row>
    <row r="23" spans="2:106" x14ac:dyDescent="0.5">
      <c r="K23" s="236" t="s">
        <v>103</v>
      </c>
      <c r="L23" s="226">
        <f>regnskab_filter_periode</f>
        <v>1</v>
      </c>
      <c r="M23" s="237" t="s">
        <v>134</v>
      </c>
      <c r="AG23" s="274"/>
    </row>
    <row r="24" spans="2:106" x14ac:dyDescent="0.5">
      <c r="CZ24" s="275"/>
    </row>
    <row r="25" spans="2:106" x14ac:dyDescent="0.5">
      <c r="K25" s="236" t="s">
        <v>104</v>
      </c>
      <c r="L25" s="226" t="str">
        <f>IF(regnskab_filter_land="","",regnskab_filter_land)</f>
        <v/>
      </c>
      <c r="M25" s="237" t="s">
        <v>139</v>
      </c>
      <c r="AG25" s="274"/>
    </row>
    <row r="26" spans="2:106" x14ac:dyDescent="0.5">
      <c r="M26" s="276"/>
    </row>
    <row r="27" spans="2:106" s="280" customFormat="1" ht="13.8" hidden="1" x14ac:dyDescent="0.45">
      <c r="B27" s="277"/>
      <c r="C27" s="277"/>
      <c r="D27" s="277"/>
      <c r="E27" s="277"/>
      <c r="F27" s="278"/>
      <c r="G27" s="278"/>
      <c r="H27" s="278"/>
      <c r="I27" s="278"/>
      <c r="J27" s="278"/>
      <c r="K27" s="278"/>
      <c r="L27" s="278"/>
      <c r="M27" s="278"/>
      <c r="N27" s="278"/>
      <c r="O27" s="278"/>
      <c r="P27" s="278"/>
      <c r="Q27" s="279">
        <v>1</v>
      </c>
      <c r="R27" s="279">
        <f>Q27</f>
        <v>1</v>
      </c>
      <c r="S27" s="279">
        <f>R27</f>
        <v>1</v>
      </c>
      <c r="T27" s="279">
        <f>Q27+1</f>
        <v>2</v>
      </c>
      <c r="U27" s="279">
        <f>T27</f>
        <v>2</v>
      </c>
      <c r="V27" s="279">
        <f>U27</f>
        <v>2</v>
      </c>
      <c r="W27" s="279">
        <f>T27+1</f>
        <v>3</v>
      </c>
      <c r="X27" s="279">
        <f>W27</f>
        <v>3</v>
      </c>
      <c r="Y27" s="279">
        <f>X27</f>
        <v>3</v>
      </c>
      <c r="Z27" s="279">
        <f>W27+1</f>
        <v>4</v>
      </c>
      <c r="AA27" s="279">
        <f>Z27</f>
        <v>4</v>
      </c>
      <c r="AB27" s="279">
        <f>AA27</f>
        <v>4</v>
      </c>
      <c r="AC27" s="279">
        <f>Z27+1</f>
        <v>5</v>
      </c>
      <c r="AD27" s="279">
        <f>AC27</f>
        <v>5</v>
      </c>
      <c r="AE27" s="279">
        <f>AD27</f>
        <v>5</v>
      </c>
      <c r="AF27" s="279">
        <f>AC27+1</f>
        <v>6</v>
      </c>
      <c r="AG27" s="279">
        <f>AF27</f>
        <v>6</v>
      </c>
      <c r="AH27" s="279">
        <f>AG27</f>
        <v>6</v>
      </c>
      <c r="AI27" s="279">
        <f>AF27+1</f>
        <v>7</v>
      </c>
      <c r="AJ27" s="279">
        <f>AI27</f>
        <v>7</v>
      </c>
      <c r="AK27" s="279">
        <f>AJ27</f>
        <v>7</v>
      </c>
      <c r="AL27" s="279">
        <f>AI27+1</f>
        <v>8</v>
      </c>
      <c r="AM27" s="279">
        <f>AL27</f>
        <v>8</v>
      </c>
      <c r="AN27" s="279">
        <f>AM27</f>
        <v>8</v>
      </c>
      <c r="AO27" s="279">
        <f>AL27+1</f>
        <v>9</v>
      </c>
      <c r="AP27" s="279">
        <f>AO27</f>
        <v>9</v>
      </c>
      <c r="AQ27" s="279">
        <f>AP27</f>
        <v>9</v>
      </c>
      <c r="AR27" s="279">
        <f>AO27+1</f>
        <v>10</v>
      </c>
      <c r="AS27" s="279">
        <f>AR27</f>
        <v>10</v>
      </c>
      <c r="AT27" s="279">
        <f>AS27</f>
        <v>10</v>
      </c>
      <c r="AU27" s="279">
        <f>AR27+1</f>
        <v>11</v>
      </c>
      <c r="AV27" s="279">
        <f>AU27</f>
        <v>11</v>
      </c>
      <c r="AW27" s="279">
        <f>AV27</f>
        <v>11</v>
      </c>
      <c r="AX27" s="279">
        <f>AU27+1</f>
        <v>12</v>
      </c>
      <c r="AY27" s="279">
        <f>AX27</f>
        <v>12</v>
      </c>
      <c r="AZ27" s="279">
        <f>AY27</f>
        <v>12</v>
      </c>
      <c r="BA27" s="279">
        <f>AX27+1</f>
        <v>13</v>
      </c>
      <c r="BB27" s="279">
        <f>BA27</f>
        <v>13</v>
      </c>
      <c r="BC27" s="279">
        <f>BB27</f>
        <v>13</v>
      </c>
      <c r="BD27" s="279">
        <f>BA27+1</f>
        <v>14</v>
      </c>
      <c r="BE27" s="279">
        <f>BD27</f>
        <v>14</v>
      </c>
      <c r="BF27" s="279">
        <f>BE27</f>
        <v>14</v>
      </c>
      <c r="BG27" s="279">
        <f>BD27+1</f>
        <v>15</v>
      </c>
      <c r="BH27" s="279">
        <f>BG27</f>
        <v>15</v>
      </c>
      <c r="BI27" s="279">
        <f>BH27</f>
        <v>15</v>
      </c>
      <c r="BJ27" s="279">
        <f>BG27+1</f>
        <v>16</v>
      </c>
      <c r="BK27" s="279">
        <f>BJ27</f>
        <v>16</v>
      </c>
      <c r="BL27" s="279">
        <f>BK27</f>
        <v>16</v>
      </c>
      <c r="BM27" s="279">
        <f>BJ27+1</f>
        <v>17</v>
      </c>
      <c r="BN27" s="279">
        <f>BM27</f>
        <v>17</v>
      </c>
      <c r="BO27" s="279">
        <f>BN27</f>
        <v>17</v>
      </c>
      <c r="BP27" s="279">
        <f>BM27+1</f>
        <v>18</v>
      </c>
      <c r="BQ27" s="279">
        <f>BP27</f>
        <v>18</v>
      </c>
      <c r="BR27" s="279">
        <f>BQ27</f>
        <v>18</v>
      </c>
      <c r="BS27" s="279">
        <f>BP27+1</f>
        <v>19</v>
      </c>
      <c r="BT27" s="279">
        <f>BS27</f>
        <v>19</v>
      </c>
      <c r="BU27" s="279">
        <f>BT27</f>
        <v>19</v>
      </c>
      <c r="BV27" s="279">
        <f>BS27+1</f>
        <v>20</v>
      </c>
      <c r="BW27" s="279">
        <f>BV27</f>
        <v>20</v>
      </c>
      <c r="BX27" s="279">
        <f>BW27</f>
        <v>20</v>
      </c>
      <c r="BY27" s="279">
        <f>BV27+1</f>
        <v>21</v>
      </c>
      <c r="BZ27" s="279">
        <f>BY27</f>
        <v>21</v>
      </c>
      <c r="CA27" s="279">
        <f>BZ27</f>
        <v>21</v>
      </c>
      <c r="CB27" s="279">
        <f>BY27+1</f>
        <v>22</v>
      </c>
      <c r="CC27" s="279">
        <f>CB27</f>
        <v>22</v>
      </c>
      <c r="CD27" s="279">
        <f>CC27</f>
        <v>22</v>
      </c>
      <c r="CE27" s="279">
        <f>CB27+1</f>
        <v>23</v>
      </c>
      <c r="CF27" s="279">
        <f>CE27</f>
        <v>23</v>
      </c>
      <c r="CG27" s="279">
        <f>CF27</f>
        <v>23</v>
      </c>
      <c r="CH27" s="279">
        <f>CE27+1</f>
        <v>24</v>
      </c>
      <c r="CI27" s="279">
        <f>CH27</f>
        <v>24</v>
      </c>
      <c r="CJ27" s="279">
        <f>CI27</f>
        <v>24</v>
      </c>
      <c r="CK27" s="279">
        <f>CH27+1</f>
        <v>25</v>
      </c>
      <c r="CL27" s="279">
        <f>CK27</f>
        <v>25</v>
      </c>
      <c r="CM27" s="279">
        <f>CL27</f>
        <v>25</v>
      </c>
      <c r="CN27" s="279">
        <f>CK27+1</f>
        <v>26</v>
      </c>
      <c r="CO27" s="279">
        <f>CN27</f>
        <v>26</v>
      </c>
      <c r="CP27" s="279">
        <f>CO27</f>
        <v>26</v>
      </c>
      <c r="CQ27" s="279">
        <f>CN27+1</f>
        <v>27</v>
      </c>
      <c r="CR27" s="279">
        <f>CQ27</f>
        <v>27</v>
      </c>
      <c r="CS27" s="279">
        <f>CR27</f>
        <v>27</v>
      </c>
      <c r="CT27" s="279">
        <f>CQ27+1</f>
        <v>28</v>
      </c>
      <c r="CU27" s="279">
        <f>CT27</f>
        <v>28</v>
      </c>
      <c r="CV27" s="279">
        <f>CU27</f>
        <v>28</v>
      </c>
      <c r="CW27" s="279">
        <f>CT27+1</f>
        <v>29</v>
      </c>
      <c r="CX27" s="279">
        <f>CW27</f>
        <v>29</v>
      </c>
      <c r="CY27" s="279">
        <f>CX27</f>
        <v>29</v>
      </c>
      <c r="CZ27" s="279">
        <f>CW27+1</f>
        <v>30</v>
      </c>
      <c r="DA27" s="279">
        <f>CZ27</f>
        <v>30</v>
      </c>
      <c r="DB27" s="279">
        <f>DA27</f>
        <v>30</v>
      </c>
    </row>
    <row r="28" spans="2:106" s="280" customFormat="1" ht="13.8" hidden="1" x14ac:dyDescent="0.45">
      <c r="B28" s="277"/>
      <c r="C28" s="277"/>
      <c r="D28" s="277"/>
      <c r="E28" s="277"/>
      <c r="F28" s="278"/>
      <c r="G28" s="278"/>
      <c r="H28" s="278"/>
      <c r="I28" s="278"/>
      <c r="J28" s="278"/>
      <c r="K28" s="278"/>
      <c r="L28" s="278"/>
      <c r="M28" s="278"/>
      <c r="N28" s="278"/>
      <c r="O28" s="278"/>
      <c r="P28" s="278"/>
      <c r="Q28" s="281" t="str">
        <f>Q31</f>
        <v>0</v>
      </c>
      <c r="R28" s="281" t="str">
        <f>Q31</f>
        <v>0</v>
      </c>
      <c r="S28" s="281" t="str">
        <f>R28</f>
        <v>0</v>
      </c>
      <c r="T28" s="281" t="str">
        <f>T31</f>
        <v>0</v>
      </c>
      <c r="U28" s="281" t="str">
        <f>T31</f>
        <v>0</v>
      </c>
      <c r="V28" s="281" t="str">
        <f>U28</f>
        <v>0</v>
      </c>
      <c r="W28" s="281" t="str">
        <f>W31</f>
        <v>0</v>
      </c>
      <c r="X28" s="281" t="str">
        <f>W31</f>
        <v>0</v>
      </c>
      <c r="Y28" s="281" t="str">
        <f>X28</f>
        <v>0</v>
      </c>
      <c r="Z28" s="281" t="str">
        <f>Z31</f>
        <v>0</v>
      </c>
      <c r="AA28" s="281" t="str">
        <f>Z31</f>
        <v>0</v>
      </c>
      <c r="AB28" s="281" t="str">
        <f>AA28</f>
        <v>0</v>
      </c>
      <c r="AC28" s="281" t="str">
        <f>AC31</f>
        <v>0</v>
      </c>
      <c r="AD28" s="281" t="str">
        <f>AC31</f>
        <v>0</v>
      </c>
      <c r="AE28" s="281" t="str">
        <f>AD28</f>
        <v>0</v>
      </c>
      <c r="AF28" s="282" t="str">
        <f>AF31</f>
        <v>0</v>
      </c>
      <c r="AG28" s="283" t="str">
        <f>AF31</f>
        <v>0</v>
      </c>
      <c r="AH28" s="282" t="str">
        <f>AG28</f>
        <v>0</v>
      </c>
      <c r="AI28" s="281" t="str">
        <f>AI31</f>
        <v>0</v>
      </c>
      <c r="AJ28" s="281" t="str">
        <f>AI31</f>
        <v>0</v>
      </c>
      <c r="AK28" s="281" t="str">
        <f>AJ28</f>
        <v>0</v>
      </c>
      <c r="AL28" s="281" t="str">
        <f>AL31</f>
        <v>0</v>
      </c>
      <c r="AM28" s="281" t="str">
        <f>AL31</f>
        <v>0</v>
      </c>
      <c r="AN28" s="281" t="str">
        <f>AM28</f>
        <v>0</v>
      </c>
      <c r="AO28" s="281" t="str">
        <f>AO31</f>
        <v>0</v>
      </c>
      <c r="AP28" s="281" t="str">
        <f>AO31</f>
        <v>0</v>
      </c>
      <c r="AQ28" s="281" t="str">
        <f>AP28</f>
        <v>0</v>
      </c>
      <c r="AR28" s="281" t="str">
        <f>AR31</f>
        <v>0</v>
      </c>
      <c r="AS28" s="281" t="str">
        <f>AR31</f>
        <v>0</v>
      </c>
      <c r="AT28" s="281" t="str">
        <f>AS28</f>
        <v>0</v>
      </c>
      <c r="AU28" s="281" t="str">
        <f>AU31</f>
        <v>0</v>
      </c>
      <c r="AV28" s="281" t="str">
        <f>AU31</f>
        <v>0</v>
      </c>
      <c r="AW28" s="281" t="str">
        <f>AV28</f>
        <v>0</v>
      </c>
      <c r="AX28" s="281" t="str">
        <f>AX31</f>
        <v>0</v>
      </c>
      <c r="AY28" s="281" t="str">
        <f>AX31</f>
        <v>0</v>
      </c>
      <c r="AZ28" s="281" t="str">
        <f>AY28</f>
        <v>0</v>
      </c>
      <c r="BA28" s="281" t="str">
        <f>BA31</f>
        <v>0</v>
      </c>
      <c r="BB28" s="281" t="str">
        <f>BA31</f>
        <v>0</v>
      </c>
      <c r="BC28" s="281" t="str">
        <f>BB28</f>
        <v>0</v>
      </c>
      <c r="BD28" s="281" t="str">
        <f>BD31</f>
        <v>0</v>
      </c>
      <c r="BE28" s="281" t="str">
        <f>BD31</f>
        <v>0</v>
      </c>
      <c r="BF28" s="281" t="str">
        <f>BE28</f>
        <v>0</v>
      </c>
      <c r="BG28" s="281" t="str">
        <f>BG31</f>
        <v>0</v>
      </c>
      <c r="BH28" s="281" t="str">
        <f>BG31</f>
        <v>0</v>
      </c>
      <c r="BI28" s="281" t="str">
        <f>BH28</f>
        <v>0</v>
      </c>
      <c r="BJ28" s="281" t="str">
        <f>BJ31</f>
        <v>0</v>
      </c>
      <c r="BK28" s="281" t="str">
        <f>BJ31</f>
        <v>0</v>
      </c>
      <c r="BL28" s="281" t="str">
        <f>BK28</f>
        <v>0</v>
      </c>
      <c r="BM28" s="281" t="str">
        <f>BM31</f>
        <v>0</v>
      </c>
      <c r="BN28" s="281" t="str">
        <f>BM31</f>
        <v>0</v>
      </c>
      <c r="BO28" s="281" t="str">
        <f>BN28</f>
        <v>0</v>
      </c>
      <c r="BP28" s="281" t="str">
        <f>BP31</f>
        <v>0</v>
      </c>
      <c r="BQ28" s="281" t="str">
        <f>BP31</f>
        <v>0</v>
      </c>
      <c r="BR28" s="281" t="str">
        <f>BQ28</f>
        <v>0</v>
      </c>
      <c r="BS28" s="281" t="str">
        <f>BS31</f>
        <v>0</v>
      </c>
      <c r="BT28" s="281" t="str">
        <f>BS31</f>
        <v>0</v>
      </c>
      <c r="BU28" s="281" t="str">
        <f>BT28</f>
        <v>0</v>
      </c>
      <c r="BV28" s="281" t="str">
        <f>BV31</f>
        <v>0</v>
      </c>
      <c r="BW28" s="281" t="str">
        <f>BV31</f>
        <v>0</v>
      </c>
      <c r="BX28" s="281" t="str">
        <f>BW28</f>
        <v>0</v>
      </c>
      <c r="BY28" s="281" t="str">
        <f>BY31</f>
        <v>0</v>
      </c>
      <c r="BZ28" s="281" t="str">
        <f>BY31</f>
        <v>0</v>
      </c>
      <c r="CA28" s="281" t="str">
        <f>BZ28</f>
        <v>0</v>
      </c>
      <c r="CB28" s="281" t="str">
        <f>CB31</f>
        <v>0</v>
      </c>
      <c r="CC28" s="281" t="str">
        <f>CB31</f>
        <v>0</v>
      </c>
      <c r="CD28" s="281" t="str">
        <f>CC28</f>
        <v>0</v>
      </c>
      <c r="CE28" s="281" t="str">
        <f>CE31</f>
        <v>0</v>
      </c>
      <c r="CF28" s="281" t="str">
        <f>CE31</f>
        <v>0</v>
      </c>
      <c r="CG28" s="281" t="str">
        <f>CF28</f>
        <v>0</v>
      </c>
      <c r="CH28" s="281" t="str">
        <f>CH31</f>
        <v>0</v>
      </c>
      <c r="CI28" s="281" t="str">
        <f>CH31</f>
        <v>0</v>
      </c>
      <c r="CJ28" s="281" t="str">
        <f>CI28</f>
        <v>0</v>
      </c>
      <c r="CK28" s="281" t="str">
        <f>CK31</f>
        <v>0</v>
      </c>
      <c r="CL28" s="281" t="str">
        <f>CK31</f>
        <v>0</v>
      </c>
      <c r="CM28" s="281" t="str">
        <f>CL28</f>
        <v>0</v>
      </c>
      <c r="CN28" s="281" t="str">
        <f>CN31</f>
        <v>0</v>
      </c>
      <c r="CO28" s="281" t="str">
        <f>CN31</f>
        <v>0</v>
      </c>
      <c r="CP28" s="281" t="str">
        <f>CO28</f>
        <v>0</v>
      </c>
      <c r="CQ28" s="281" t="str">
        <f>CQ31</f>
        <v>0</v>
      </c>
      <c r="CR28" s="281" t="str">
        <f>CQ31</f>
        <v>0</v>
      </c>
      <c r="CS28" s="281" t="str">
        <f>CR28</f>
        <v>0</v>
      </c>
      <c r="CT28" s="281" t="str">
        <f>CT31</f>
        <v>0</v>
      </c>
      <c r="CU28" s="281" t="str">
        <f>CT31</f>
        <v>0</v>
      </c>
      <c r="CV28" s="281" t="str">
        <f>CU28</f>
        <v>0</v>
      </c>
      <c r="CW28" s="281" t="str">
        <f>CW31</f>
        <v>0</v>
      </c>
      <c r="CX28" s="281" t="str">
        <f>CW31</f>
        <v>0</v>
      </c>
      <c r="CY28" s="281" t="str">
        <f>CX28</f>
        <v>0</v>
      </c>
      <c r="CZ28" s="281" t="str">
        <f>CZ31</f>
        <v>0</v>
      </c>
      <c r="DA28" s="281" t="str">
        <f>CZ31</f>
        <v>0</v>
      </c>
      <c r="DB28" s="281" t="str">
        <f>DA28</f>
        <v>0</v>
      </c>
    </row>
    <row r="29" spans="2:106" s="280" customFormat="1" ht="13.8" hidden="1" x14ac:dyDescent="0.45">
      <c r="B29" s="277"/>
      <c r="C29" s="277"/>
      <c r="D29" s="277"/>
      <c r="E29" s="277"/>
      <c r="F29" s="278"/>
      <c r="G29" s="278"/>
      <c r="H29" s="278"/>
      <c r="I29" s="278"/>
      <c r="J29" s="278"/>
      <c r="K29" s="278"/>
      <c r="L29" s="278"/>
      <c r="M29" s="278"/>
      <c r="N29" s="278"/>
      <c r="O29" s="278"/>
      <c r="P29" s="278"/>
      <c r="Q29" s="281">
        <f>IF(ISERROR(VLOOKUP(Q27,SETUP!$M$45:$P$74,4,FALSE)),"",VLOOKUP(Q27,SETUP!$M$45:$P$74,4,FALSE))</f>
        <v>0</v>
      </c>
      <c r="R29" s="281">
        <f>IF(ISERROR(VLOOKUP(R27,SETUP!$M$45:$P$74,4,FALSE)),"",VLOOKUP(R27,SETUP!$M$45:$P$74,4,FALSE))</f>
        <v>0</v>
      </c>
      <c r="S29" s="281">
        <f>IF(ISERROR(VLOOKUP(S27,SETUP!$M$45:$P$74,4,FALSE)),"",VLOOKUP(S27,SETUP!$M$45:$P$74,4,FALSE))</f>
        <v>0</v>
      </c>
      <c r="T29" s="281">
        <f>IF(ISERROR(VLOOKUP(T27,SETUP!$M$45:$P$74,4,FALSE)),"",VLOOKUP(T27,SETUP!$M$45:$P$74,4,FALSE))</f>
        <v>0</v>
      </c>
      <c r="U29" s="281">
        <f>IF(ISERROR(VLOOKUP(U27,SETUP!$M$45:$P$74,4,FALSE)),"",VLOOKUP(U27,SETUP!$M$45:$P$74,4,FALSE))</f>
        <v>0</v>
      </c>
      <c r="V29" s="281">
        <f>IF(ISERROR(VLOOKUP(V27,SETUP!$M$45:$P$74,4,FALSE)),"",VLOOKUP(V27,SETUP!$M$45:$P$74,4,FALSE))</f>
        <v>0</v>
      </c>
      <c r="W29" s="281">
        <f>IF(ISERROR(VLOOKUP(W27,SETUP!$M$45:$P$74,4,FALSE)),"",VLOOKUP(W27,SETUP!$M$45:$P$74,4,FALSE))</f>
        <v>0</v>
      </c>
      <c r="X29" s="281">
        <f>IF(ISERROR(VLOOKUP(X27,SETUP!$M$45:$P$74,4,FALSE)),"",VLOOKUP(X27,SETUP!$M$45:$P$74,4,FALSE))</f>
        <v>0</v>
      </c>
      <c r="Y29" s="281">
        <f>IF(ISERROR(VLOOKUP(Y27,SETUP!$M$45:$P$74,4,FALSE)),"",VLOOKUP(Y27,SETUP!$M$45:$P$74,4,FALSE))</f>
        <v>0</v>
      </c>
      <c r="Z29" s="281">
        <f>IF(ISERROR(VLOOKUP(Z27,SETUP!$M$45:$P$74,4,FALSE)),"",VLOOKUP(Z27,SETUP!$M$45:$P$74,4,FALSE))</f>
        <v>0</v>
      </c>
      <c r="AA29" s="281">
        <f>IF(ISERROR(VLOOKUP(AA27,SETUP!$M$45:$P$74,4,FALSE)),"",VLOOKUP(AA27,SETUP!$M$45:$P$74,4,FALSE))</f>
        <v>0</v>
      </c>
      <c r="AB29" s="281">
        <f>IF(ISERROR(VLOOKUP(AB27,SETUP!$M$45:$P$74,4,FALSE)),"",VLOOKUP(AB27,SETUP!$M$45:$P$74,4,FALSE))</f>
        <v>0</v>
      </c>
      <c r="AC29" s="281">
        <f>IF(ISERROR(VLOOKUP(AC27,SETUP!$M$45:$P$74,4,FALSE)),"",VLOOKUP(AC27,SETUP!$M$45:$P$74,4,FALSE))</f>
        <v>0</v>
      </c>
      <c r="AD29" s="281">
        <f>IF(ISERROR(VLOOKUP(AD27,SETUP!$M$45:$P$74,4,FALSE)),"",VLOOKUP(AD27,SETUP!$M$45:$P$74,4,FALSE))</f>
        <v>0</v>
      </c>
      <c r="AE29" s="281">
        <f>IF(ISERROR(VLOOKUP(AE27,SETUP!$M$45:$P$74,4,FALSE)),"",VLOOKUP(AE27,SETUP!$M$45:$P$74,4,FALSE))</f>
        <v>0</v>
      </c>
      <c r="AF29" s="281">
        <f>IF(ISERROR(VLOOKUP(AF27,SETUP!$M$45:$P$74,4,FALSE)),"",VLOOKUP(AF27,SETUP!$M$45:$P$74,4,FALSE))</f>
        <v>0</v>
      </c>
      <c r="AG29" s="281">
        <f>IF(ISERROR(VLOOKUP(AG27,SETUP!$M$45:$P$74,4,FALSE)),"",VLOOKUP(AG27,SETUP!$M$45:$P$74,4,FALSE))</f>
        <v>0</v>
      </c>
      <c r="AH29" s="281">
        <f>IF(ISERROR(VLOOKUP(AH27,SETUP!$M$45:$P$74,4,FALSE)),"",VLOOKUP(AH27,SETUP!$M$45:$P$74,4,FALSE))</f>
        <v>0</v>
      </c>
      <c r="AI29" s="281">
        <f>IF(ISERROR(VLOOKUP(AI27,SETUP!$M$45:$P$74,4,FALSE)),"",VLOOKUP(AI27,SETUP!$M$45:$P$74,4,FALSE))</f>
        <v>0</v>
      </c>
      <c r="AJ29" s="281">
        <f>IF(ISERROR(VLOOKUP(AJ27,SETUP!$M$45:$P$74,4,FALSE)),"",VLOOKUP(AJ27,SETUP!$M$45:$P$74,4,FALSE))</f>
        <v>0</v>
      </c>
      <c r="AK29" s="281">
        <f>IF(ISERROR(VLOOKUP(AK27,SETUP!$M$45:$P$74,4,FALSE)),"",VLOOKUP(AK27,SETUP!$M$45:$P$74,4,FALSE))</f>
        <v>0</v>
      </c>
      <c r="AL29" s="281">
        <f>IF(ISERROR(VLOOKUP(AL27,SETUP!$M$45:$P$74,4,FALSE)),"",VLOOKUP(AL27,SETUP!$M$45:$P$74,4,FALSE))</f>
        <v>0</v>
      </c>
      <c r="AM29" s="281">
        <f>IF(ISERROR(VLOOKUP(AM27,SETUP!$M$45:$P$74,4,FALSE)),"",VLOOKUP(AM27,SETUP!$M$45:$P$74,4,FALSE))</f>
        <v>0</v>
      </c>
      <c r="AN29" s="281">
        <f>IF(ISERROR(VLOOKUP(AN27,SETUP!$M$45:$P$74,4,FALSE)),"",VLOOKUP(AN27,SETUP!$M$45:$P$74,4,FALSE))</f>
        <v>0</v>
      </c>
      <c r="AO29" s="281">
        <f>IF(ISERROR(VLOOKUP(AO27,SETUP!$M$45:$P$74,4,FALSE)),"",VLOOKUP(AO27,SETUP!$M$45:$P$74,4,FALSE))</f>
        <v>0</v>
      </c>
      <c r="AP29" s="281">
        <f>IF(ISERROR(VLOOKUP(AP27,SETUP!$M$45:$P$74,4,FALSE)),"",VLOOKUP(AP27,SETUP!$M$45:$P$74,4,FALSE))</f>
        <v>0</v>
      </c>
      <c r="AQ29" s="281">
        <f>IF(ISERROR(VLOOKUP(AQ27,SETUP!$M$45:$P$74,4,FALSE)),"",VLOOKUP(AQ27,SETUP!$M$45:$P$74,4,FALSE))</f>
        <v>0</v>
      </c>
      <c r="AR29" s="281">
        <f>IF(ISERROR(VLOOKUP(AR27,SETUP!$M$45:$P$74,4,FALSE)),"",VLOOKUP(AR27,SETUP!$M$45:$P$74,4,FALSE))</f>
        <v>0</v>
      </c>
      <c r="AS29" s="281">
        <f>IF(ISERROR(VLOOKUP(AS27,SETUP!$M$45:$P$74,4,FALSE)),"",VLOOKUP(AS27,SETUP!$M$45:$P$74,4,FALSE))</f>
        <v>0</v>
      </c>
      <c r="AT29" s="281">
        <f>IF(ISERROR(VLOOKUP(AT27,SETUP!$M$45:$P$74,4,FALSE)),"",VLOOKUP(AT27,SETUP!$M$45:$P$74,4,FALSE))</f>
        <v>0</v>
      </c>
      <c r="AU29" s="281">
        <f>IF(ISERROR(VLOOKUP(AU27,SETUP!$M$45:$P$74,4,FALSE)),"",VLOOKUP(AU27,SETUP!$M$45:$P$74,4,FALSE))</f>
        <v>0</v>
      </c>
      <c r="AV29" s="281">
        <f>IF(ISERROR(VLOOKUP(AV27,SETUP!$M$45:$P$74,4,FALSE)),"",VLOOKUP(AV27,SETUP!$M$45:$P$74,4,FALSE))</f>
        <v>0</v>
      </c>
      <c r="AW29" s="281">
        <f>IF(ISERROR(VLOOKUP(AW27,SETUP!$M$45:$P$74,4,FALSE)),"",VLOOKUP(AW27,SETUP!$M$45:$P$74,4,FALSE))</f>
        <v>0</v>
      </c>
      <c r="AX29" s="281">
        <f>IF(ISERROR(VLOOKUP(AX27,SETUP!$M$45:$P$74,4,FALSE)),"",VLOOKUP(AX27,SETUP!$M$45:$P$74,4,FALSE))</f>
        <v>0</v>
      </c>
      <c r="AY29" s="281">
        <f>IF(ISERROR(VLOOKUP(AY27,SETUP!$M$45:$P$74,4,FALSE)),"",VLOOKUP(AY27,SETUP!$M$45:$P$74,4,FALSE))</f>
        <v>0</v>
      </c>
      <c r="AZ29" s="281">
        <f>IF(ISERROR(VLOOKUP(AZ27,SETUP!$M$45:$P$74,4,FALSE)),"",VLOOKUP(AZ27,SETUP!$M$45:$P$74,4,FALSE))</f>
        <v>0</v>
      </c>
      <c r="BA29" s="281">
        <f>IF(ISERROR(VLOOKUP(BA27,SETUP!$M$45:$P$74,4,FALSE)),"",VLOOKUP(BA27,SETUP!$M$45:$P$74,4,FALSE))</f>
        <v>0</v>
      </c>
      <c r="BB29" s="281">
        <f>IF(ISERROR(VLOOKUP(BB27,SETUP!$M$45:$P$74,4,FALSE)),"",VLOOKUP(BB27,SETUP!$M$45:$P$74,4,FALSE))</f>
        <v>0</v>
      </c>
      <c r="BC29" s="281">
        <f>IF(ISERROR(VLOOKUP(BC27,SETUP!$M$45:$P$74,4,FALSE)),"",VLOOKUP(BC27,SETUP!$M$45:$P$74,4,FALSE))</f>
        <v>0</v>
      </c>
      <c r="BD29" s="281">
        <f>IF(ISERROR(VLOOKUP(BD27,SETUP!$M$45:$P$74,4,FALSE)),"",VLOOKUP(BD27,SETUP!$M$45:$P$74,4,FALSE))</f>
        <v>0</v>
      </c>
      <c r="BE29" s="281">
        <f>IF(ISERROR(VLOOKUP(BE27,SETUP!$M$45:$P$74,4,FALSE)),"",VLOOKUP(BE27,SETUP!$M$45:$P$74,4,FALSE))</f>
        <v>0</v>
      </c>
      <c r="BF29" s="281">
        <f>IF(ISERROR(VLOOKUP(BF27,SETUP!$M$45:$P$74,4,FALSE)),"",VLOOKUP(BF27,SETUP!$M$45:$P$74,4,FALSE))</f>
        <v>0</v>
      </c>
      <c r="BG29" s="281">
        <f>IF(ISERROR(VLOOKUP(BG27,SETUP!$M$45:$P$74,4,FALSE)),"",VLOOKUP(BG27,SETUP!$M$45:$P$74,4,FALSE))</f>
        <v>0</v>
      </c>
      <c r="BH29" s="281">
        <f>IF(ISERROR(VLOOKUP(BH27,SETUP!$M$45:$P$74,4,FALSE)),"",VLOOKUP(BH27,SETUP!$M$45:$P$74,4,FALSE))</f>
        <v>0</v>
      </c>
      <c r="BI29" s="281">
        <f>IF(ISERROR(VLOOKUP(BI27,SETUP!$M$45:$P$74,4,FALSE)),"",VLOOKUP(BI27,SETUP!$M$45:$P$74,4,FALSE))</f>
        <v>0</v>
      </c>
      <c r="BJ29" s="281">
        <f>IF(ISERROR(VLOOKUP(BJ27,SETUP!$M$45:$P$74,4,FALSE)),"",VLOOKUP(BJ27,SETUP!$M$45:$P$74,4,FALSE))</f>
        <v>0</v>
      </c>
      <c r="BK29" s="281">
        <f>IF(ISERROR(VLOOKUP(BK27,SETUP!$M$45:$P$74,4,FALSE)),"",VLOOKUP(BK27,SETUP!$M$45:$P$74,4,FALSE))</f>
        <v>0</v>
      </c>
      <c r="BL29" s="281">
        <f>IF(ISERROR(VLOOKUP(BL27,SETUP!$M$45:$P$74,4,FALSE)),"",VLOOKUP(BL27,SETUP!$M$45:$P$74,4,FALSE))</f>
        <v>0</v>
      </c>
      <c r="BM29" s="281">
        <f>IF(ISERROR(VLOOKUP(BM27,SETUP!$M$45:$P$74,4,FALSE)),"",VLOOKUP(BM27,SETUP!$M$45:$P$74,4,FALSE))</f>
        <v>0</v>
      </c>
      <c r="BN29" s="281">
        <f>IF(ISERROR(VLOOKUP(BN27,SETUP!$M$45:$P$74,4,FALSE)),"",VLOOKUP(BN27,SETUP!$M$45:$P$74,4,FALSE))</f>
        <v>0</v>
      </c>
      <c r="BO29" s="281">
        <f>IF(ISERROR(VLOOKUP(BO27,SETUP!$M$45:$P$74,4,FALSE)),"",VLOOKUP(BO27,SETUP!$M$45:$P$74,4,FALSE))</f>
        <v>0</v>
      </c>
      <c r="BP29" s="281">
        <f>IF(ISERROR(VLOOKUP(BP27,SETUP!$M$45:$P$74,4,FALSE)),"",VLOOKUP(BP27,SETUP!$M$45:$P$74,4,FALSE))</f>
        <v>0</v>
      </c>
      <c r="BQ29" s="281">
        <f>IF(ISERROR(VLOOKUP(BQ27,SETUP!$M$45:$P$74,4,FALSE)),"",VLOOKUP(BQ27,SETUP!$M$45:$P$74,4,FALSE))</f>
        <v>0</v>
      </c>
      <c r="BR29" s="281">
        <f>IF(ISERROR(VLOOKUP(BR27,SETUP!$M$45:$P$74,4,FALSE)),"",VLOOKUP(BR27,SETUP!$M$45:$P$74,4,FALSE))</f>
        <v>0</v>
      </c>
      <c r="BS29" s="281">
        <f>IF(ISERROR(VLOOKUP(BS27,SETUP!$M$45:$P$74,4,FALSE)),"",VLOOKUP(BS27,SETUP!$M$45:$P$74,4,FALSE))</f>
        <v>0</v>
      </c>
      <c r="BT29" s="281">
        <f>IF(ISERROR(VLOOKUP(BT27,SETUP!$M$45:$P$74,4,FALSE)),"",VLOOKUP(BT27,SETUP!$M$45:$P$74,4,FALSE))</f>
        <v>0</v>
      </c>
      <c r="BU29" s="281">
        <f>IF(ISERROR(VLOOKUP(BU27,SETUP!$M$45:$P$74,4,FALSE)),"",VLOOKUP(BU27,SETUP!$M$45:$P$74,4,FALSE))</f>
        <v>0</v>
      </c>
      <c r="BV29" s="281">
        <f>IF(ISERROR(VLOOKUP(BV27,SETUP!$M$45:$P$74,4,FALSE)),"",VLOOKUP(BV27,SETUP!$M$45:$P$74,4,FALSE))</f>
        <v>0</v>
      </c>
      <c r="BW29" s="281">
        <f>IF(ISERROR(VLOOKUP(BW27,SETUP!$M$45:$P$74,4,FALSE)),"",VLOOKUP(BW27,SETUP!$M$45:$P$74,4,FALSE))</f>
        <v>0</v>
      </c>
      <c r="BX29" s="281">
        <f>IF(ISERROR(VLOOKUP(BX27,SETUP!$M$45:$P$74,4,FALSE)),"",VLOOKUP(BX27,SETUP!$M$45:$P$74,4,FALSE))</f>
        <v>0</v>
      </c>
      <c r="BY29" s="281">
        <f>IF(ISERROR(VLOOKUP(BY27,SETUP!$M$45:$P$74,4,FALSE)),"",VLOOKUP(BY27,SETUP!$M$45:$P$74,4,FALSE))</f>
        <v>0</v>
      </c>
      <c r="BZ29" s="281">
        <f>IF(ISERROR(VLOOKUP(BZ27,SETUP!$M$45:$P$74,4,FALSE)),"",VLOOKUP(BZ27,SETUP!$M$45:$P$74,4,FALSE))</f>
        <v>0</v>
      </c>
      <c r="CA29" s="281">
        <f>IF(ISERROR(VLOOKUP(CA27,SETUP!$M$45:$P$74,4,FALSE)),"",VLOOKUP(CA27,SETUP!$M$45:$P$74,4,FALSE))</f>
        <v>0</v>
      </c>
      <c r="CB29" s="281">
        <f>IF(ISERROR(VLOOKUP(CB27,SETUP!$M$45:$P$74,4,FALSE)),"",VLOOKUP(CB27,SETUP!$M$45:$P$74,4,FALSE))</f>
        <v>0</v>
      </c>
      <c r="CC29" s="281">
        <f>IF(ISERROR(VLOOKUP(CC27,SETUP!$M$45:$P$74,4,FALSE)),"",VLOOKUP(CC27,SETUP!$M$45:$P$74,4,FALSE))</f>
        <v>0</v>
      </c>
      <c r="CD29" s="281">
        <f>IF(ISERROR(VLOOKUP(CD27,SETUP!$M$45:$P$74,4,FALSE)),"",VLOOKUP(CD27,SETUP!$M$45:$P$74,4,FALSE))</f>
        <v>0</v>
      </c>
      <c r="CE29" s="281">
        <f>IF(ISERROR(VLOOKUP(CE27,SETUP!$M$45:$P$74,4,FALSE)),"",VLOOKUP(CE27,SETUP!$M$45:$P$74,4,FALSE))</f>
        <v>0</v>
      </c>
      <c r="CF29" s="281">
        <f>IF(ISERROR(VLOOKUP(CF27,SETUP!$M$45:$P$74,4,FALSE)),"",VLOOKUP(CF27,SETUP!$M$45:$P$74,4,FALSE))</f>
        <v>0</v>
      </c>
      <c r="CG29" s="281">
        <f>IF(ISERROR(VLOOKUP(CG27,SETUP!$M$45:$P$74,4,FALSE)),"",VLOOKUP(CG27,SETUP!$M$45:$P$74,4,FALSE))</f>
        <v>0</v>
      </c>
      <c r="CH29" s="281">
        <f>IF(ISERROR(VLOOKUP(CH27,SETUP!$M$45:$P$74,4,FALSE)),"",VLOOKUP(CH27,SETUP!$M$45:$P$74,4,FALSE))</f>
        <v>0</v>
      </c>
      <c r="CI29" s="281">
        <f>IF(ISERROR(VLOOKUP(CI27,SETUP!$M$45:$P$74,4,FALSE)),"",VLOOKUP(CI27,SETUP!$M$45:$P$74,4,FALSE))</f>
        <v>0</v>
      </c>
      <c r="CJ29" s="281">
        <f>IF(ISERROR(VLOOKUP(CJ27,SETUP!$M$45:$P$74,4,FALSE)),"",VLOOKUP(CJ27,SETUP!$M$45:$P$74,4,FALSE))</f>
        <v>0</v>
      </c>
      <c r="CK29" s="281">
        <f>IF(ISERROR(VLOOKUP(CK27,SETUP!$M$45:$P$74,4,FALSE)),"",VLOOKUP(CK27,SETUP!$M$45:$P$74,4,FALSE))</f>
        <v>0</v>
      </c>
      <c r="CL29" s="281">
        <f>IF(ISERROR(VLOOKUP(CL27,SETUP!$M$45:$P$74,4,FALSE)),"",VLOOKUP(CL27,SETUP!$M$45:$P$74,4,FALSE))</f>
        <v>0</v>
      </c>
      <c r="CM29" s="281">
        <f>IF(ISERROR(VLOOKUP(CM27,SETUP!$M$45:$P$74,4,FALSE)),"",VLOOKUP(CM27,SETUP!$M$45:$P$74,4,FALSE))</f>
        <v>0</v>
      </c>
      <c r="CN29" s="281">
        <f>IF(ISERROR(VLOOKUP(CN27,SETUP!$M$45:$P$74,4,FALSE)),"",VLOOKUP(CN27,SETUP!$M$45:$P$74,4,FALSE))</f>
        <v>0</v>
      </c>
      <c r="CO29" s="281">
        <f>IF(ISERROR(VLOOKUP(CO27,SETUP!$M$45:$P$74,4,FALSE)),"",VLOOKUP(CO27,SETUP!$M$45:$P$74,4,FALSE))</f>
        <v>0</v>
      </c>
      <c r="CP29" s="281">
        <f>IF(ISERROR(VLOOKUP(CP27,SETUP!$M$45:$P$74,4,FALSE)),"",VLOOKUP(CP27,SETUP!$M$45:$P$74,4,FALSE))</f>
        <v>0</v>
      </c>
      <c r="CQ29" s="281">
        <f>IF(ISERROR(VLOOKUP(CQ27,SETUP!$M$45:$P$74,4,FALSE)),"",VLOOKUP(CQ27,SETUP!$M$45:$P$74,4,FALSE))</f>
        <v>0</v>
      </c>
      <c r="CR29" s="281">
        <f>IF(ISERROR(VLOOKUP(CR27,SETUP!$M$45:$P$74,4,FALSE)),"",VLOOKUP(CR27,SETUP!$M$45:$P$74,4,FALSE))</f>
        <v>0</v>
      </c>
      <c r="CS29" s="281">
        <f>IF(ISERROR(VLOOKUP(CS27,SETUP!$M$45:$P$74,4,FALSE)),"",VLOOKUP(CS27,SETUP!$M$45:$P$74,4,FALSE))</f>
        <v>0</v>
      </c>
      <c r="CT29" s="281">
        <f>IF(ISERROR(VLOOKUP(CT27,SETUP!$M$45:$P$74,4,FALSE)),"",VLOOKUP(CT27,SETUP!$M$45:$P$74,4,FALSE))</f>
        <v>0</v>
      </c>
      <c r="CU29" s="281">
        <f>IF(ISERROR(VLOOKUP(CU27,SETUP!$M$45:$P$74,4,FALSE)),"",VLOOKUP(CU27,SETUP!$M$45:$P$74,4,FALSE))</f>
        <v>0</v>
      </c>
      <c r="CV29" s="281">
        <f>IF(ISERROR(VLOOKUP(CV27,SETUP!$M$45:$P$74,4,FALSE)),"",VLOOKUP(CV27,SETUP!$M$45:$P$74,4,FALSE))</f>
        <v>0</v>
      </c>
      <c r="CW29" s="281">
        <f>IF(ISERROR(VLOOKUP(CW27,SETUP!$M$45:$P$74,4,FALSE)),"",VLOOKUP(CW27,SETUP!$M$45:$P$74,4,FALSE))</f>
        <v>0</v>
      </c>
      <c r="CX29" s="281">
        <f>IF(ISERROR(VLOOKUP(CX27,SETUP!$M$45:$P$74,4,FALSE)),"",VLOOKUP(CX27,SETUP!$M$45:$P$74,4,FALSE))</f>
        <v>0</v>
      </c>
      <c r="CY29" s="281">
        <f>IF(ISERROR(VLOOKUP(CY27,SETUP!$M$45:$P$74,4,FALSE)),"",VLOOKUP(CY27,SETUP!$M$45:$P$74,4,FALSE))</f>
        <v>0</v>
      </c>
      <c r="CZ29" s="281">
        <f>IF(ISERROR(VLOOKUP(CZ27,SETUP!$M$45:$P$74,4,FALSE)),"",VLOOKUP(CZ27,SETUP!$M$45:$P$74,4,FALSE))</f>
        <v>0</v>
      </c>
      <c r="DA29" s="281">
        <f>IF(ISERROR(VLOOKUP(DA27,SETUP!$M$45:$P$74,4,FALSE)),"",VLOOKUP(DA27,SETUP!$M$45:$P$74,4,FALSE))</f>
        <v>0</v>
      </c>
      <c r="DB29" s="281"/>
    </row>
    <row r="30" spans="2:106" s="280" customFormat="1" ht="13.8" hidden="1" x14ac:dyDescent="0.45">
      <c r="B30" s="277"/>
      <c r="C30" s="277"/>
      <c r="D30" s="277"/>
      <c r="E30" s="277"/>
      <c r="F30" s="278"/>
      <c r="G30" s="278"/>
      <c r="H30" s="278"/>
      <c r="I30" s="278"/>
      <c r="J30" s="278"/>
      <c r="K30" s="278"/>
      <c r="L30" s="278"/>
      <c r="M30" s="278"/>
      <c r="N30" s="278"/>
      <c r="O30" s="278"/>
      <c r="P30" s="278"/>
      <c r="Q30" s="281" t="str">
        <f t="shared" ref="Q30:AV30" si="9">IF(ISERROR(VLOOKUP(Q28,setup_partners,2,FALSE)),"",VLOOKUP(Q28,setup_partners,2,FALSE))</f>
        <v/>
      </c>
      <c r="R30" s="281" t="str">
        <f t="shared" si="9"/>
        <v/>
      </c>
      <c r="S30" s="281" t="str">
        <f t="shared" si="9"/>
        <v/>
      </c>
      <c r="T30" s="281" t="str">
        <f t="shared" si="9"/>
        <v/>
      </c>
      <c r="U30" s="281" t="str">
        <f t="shared" si="9"/>
        <v/>
      </c>
      <c r="V30" s="281" t="str">
        <f t="shared" si="9"/>
        <v/>
      </c>
      <c r="W30" s="281" t="str">
        <f t="shared" si="9"/>
        <v/>
      </c>
      <c r="X30" s="281" t="str">
        <f t="shared" si="9"/>
        <v/>
      </c>
      <c r="Y30" s="281" t="str">
        <f t="shared" si="9"/>
        <v/>
      </c>
      <c r="Z30" s="281" t="str">
        <f t="shared" si="9"/>
        <v/>
      </c>
      <c r="AA30" s="281" t="str">
        <f t="shared" si="9"/>
        <v/>
      </c>
      <c r="AB30" s="281" t="str">
        <f t="shared" si="9"/>
        <v/>
      </c>
      <c r="AC30" s="281" t="str">
        <f t="shared" si="9"/>
        <v/>
      </c>
      <c r="AD30" s="281" t="str">
        <f t="shared" si="9"/>
        <v/>
      </c>
      <c r="AE30" s="281" t="str">
        <f t="shared" si="9"/>
        <v/>
      </c>
      <c r="AF30" s="281" t="str">
        <f t="shared" si="9"/>
        <v/>
      </c>
      <c r="AG30" s="281" t="str">
        <f t="shared" si="9"/>
        <v/>
      </c>
      <c r="AH30" s="281" t="str">
        <f t="shared" si="9"/>
        <v/>
      </c>
      <c r="AI30" s="281" t="str">
        <f t="shared" si="9"/>
        <v/>
      </c>
      <c r="AJ30" s="281" t="str">
        <f t="shared" si="9"/>
        <v/>
      </c>
      <c r="AK30" s="281" t="str">
        <f t="shared" si="9"/>
        <v/>
      </c>
      <c r="AL30" s="281" t="str">
        <f t="shared" si="9"/>
        <v/>
      </c>
      <c r="AM30" s="281" t="str">
        <f t="shared" si="9"/>
        <v/>
      </c>
      <c r="AN30" s="281" t="str">
        <f t="shared" si="9"/>
        <v/>
      </c>
      <c r="AO30" s="281" t="str">
        <f t="shared" si="9"/>
        <v/>
      </c>
      <c r="AP30" s="281" t="str">
        <f t="shared" si="9"/>
        <v/>
      </c>
      <c r="AQ30" s="281" t="str">
        <f t="shared" si="9"/>
        <v/>
      </c>
      <c r="AR30" s="281" t="str">
        <f t="shared" si="9"/>
        <v/>
      </c>
      <c r="AS30" s="281" t="str">
        <f t="shared" si="9"/>
        <v/>
      </c>
      <c r="AT30" s="281" t="str">
        <f t="shared" si="9"/>
        <v/>
      </c>
      <c r="AU30" s="281" t="str">
        <f t="shared" si="9"/>
        <v/>
      </c>
      <c r="AV30" s="281" t="str">
        <f t="shared" si="9"/>
        <v/>
      </c>
      <c r="AW30" s="281" t="str">
        <f t="shared" ref="AW30:CB30" si="10">IF(ISERROR(VLOOKUP(AW28,setup_partners,2,FALSE)),"",VLOOKUP(AW28,setup_partners,2,FALSE))</f>
        <v/>
      </c>
      <c r="AX30" s="281" t="str">
        <f t="shared" si="10"/>
        <v/>
      </c>
      <c r="AY30" s="281" t="str">
        <f t="shared" si="10"/>
        <v/>
      </c>
      <c r="AZ30" s="281" t="str">
        <f t="shared" si="10"/>
        <v/>
      </c>
      <c r="BA30" s="281" t="str">
        <f t="shared" si="10"/>
        <v/>
      </c>
      <c r="BB30" s="281" t="str">
        <f t="shared" si="10"/>
        <v/>
      </c>
      <c r="BC30" s="281" t="str">
        <f t="shared" si="10"/>
        <v/>
      </c>
      <c r="BD30" s="281" t="str">
        <f t="shared" si="10"/>
        <v/>
      </c>
      <c r="BE30" s="281" t="str">
        <f t="shared" si="10"/>
        <v/>
      </c>
      <c r="BF30" s="281" t="str">
        <f t="shared" si="10"/>
        <v/>
      </c>
      <c r="BG30" s="281" t="str">
        <f t="shared" si="10"/>
        <v/>
      </c>
      <c r="BH30" s="281" t="str">
        <f t="shared" si="10"/>
        <v/>
      </c>
      <c r="BI30" s="281" t="str">
        <f t="shared" si="10"/>
        <v/>
      </c>
      <c r="BJ30" s="281" t="str">
        <f t="shared" si="10"/>
        <v/>
      </c>
      <c r="BK30" s="281" t="str">
        <f t="shared" si="10"/>
        <v/>
      </c>
      <c r="BL30" s="281" t="str">
        <f t="shared" si="10"/>
        <v/>
      </c>
      <c r="BM30" s="281" t="str">
        <f t="shared" si="10"/>
        <v/>
      </c>
      <c r="BN30" s="281" t="str">
        <f t="shared" si="10"/>
        <v/>
      </c>
      <c r="BO30" s="281" t="str">
        <f t="shared" si="10"/>
        <v/>
      </c>
      <c r="BP30" s="281" t="str">
        <f t="shared" si="10"/>
        <v/>
      </c>
      <c r="BQ30" s="281" t="str">
        <f t="shared" si="10"/>
        <v/>
      </c>
      <c r="BR30" s="281" t="str">
        <f t="shared" si="10"/>
        <v/>
      </c>
      <c r="BS30" s="281" t="str">
        <f t="shared" si="10"/>
        <v/>
      </c>
      <c r="BT30" s="281" t="str">
        <f t="shared" si="10"/>
        <v/>
      </c>
      <c r="BU30" s="281" t="str">
        <f t="shared" si="10"/>
        <v/>
      </c>
      <c r="BV30" s="281" t="str">
        <f t="shared" si="10"/>
        <v/>
      </c>
      <c r="BW30" s="281" t="str">
        <f t="shared" si="10"/>
        <v/>
      </c>
      <c r="BX30" s="281" t="str">
        <f t="shared" si="10"/>
        <v/>
      </c>
      <c r="BY30" s="281" t="str">
        <f t="shared" si="10"/>
        <v/>
      </c>
      <c r="BZ30" s="281" t="str">
        <f t="shared" si="10"/>
        <v/>
      </c>
      <c r="CA30" s="281" t="str">
        <f t="shared" si="10"/>
        <v/>
      </c>
      <c r="CB30" s="281" t="str">
        <f t="shared" si="10"/>
        <v/>
      </c>
      <c r="CC30" s="281" t="str">
        <f t="shared" ref="CC30:DB30" si="11">IF(ISERROR(VLOOKUP(CC28,setup_partners,2,FALSE)),"",VLOOKUP(CC28,setup_partners,2,FALSE))</f>
        <v/>
      </c>
      <c r="CD30" s="281" t="str">
        <f t="shared" si="11"/>
        <v/>
      </c>
      <c r="CE30" s="281" t="str">
        <f t="shared" si="11"/>
        <v/>
      </c>
      <c r="CF30" s="281" t="str">
        <f t="shared" si="11"/>
        <v/>
      </c>
      <c r="CG30" s="281" t="str">
        <f t="shared" si="11"/>
        <v/>
      </c>
      <c r="CH30" s="281" t="str">
        <f t="shared" si="11"/>
        <v/>
      </c>
      <c r="CI30" s="281" t="str">
        <f t="shared" si="11"/>
        <v/>
      </c>
      <c r="CJ30" s="281" t="str">
        <f t="shared" si="11"/>
        <v/>
      </c>
      <c r="CK30" s="281" t="str">
        <f t="shared" si="11"/>
        <v/>
      </c>
      <c r="CL30" s="281" t="str">
        <f t="shared" si="11"/>
        <v/>
      </c>
      <c r="CM30" s="281" t="str">
        <f t="shared" si="11"/>
        <v/>
      </c>
      <c r="CN30" s="281" t="str">
        <f t="shared" si="11"/>
        <v/>
      </c>
      <c r="CO30" s="281" t="str">
        <f t="shared" si="11"/>
        <v/>
      </c>
      <c r="CP30" s="281" t="str">
        <f t="shared" si="11"/>
        <v/>
      </c>
      <c r="CQ30" s="281" t="str">
        <f t="shared" si="11"/>
        <v/>
      </c>
      <c r="CR30" s="281" t="str">
        <f t="shared" si="11"/>
        <v/>
      </c>
      <c r="CS30" s="281" t="str">
        <f t="shared" si="11"/>
        <v/>
      </c>
      <c r="CT30" s="281" t="str">
        <f t="shared" si="11"/>
        <v/>
      </c>
      <c r="CU30" s="281" t="str">
        <f t="shared" si="11"/>
        <v/>
      </c>
      <c r="CV30" s="281" t="str">
        <f t="shared" si="11"/>
        <v/>
      </c>
      <c r="CW30" s="281" t="str">
        <f t="shared" si="11"/>
        <v/>
      </c>
      <c r="CX30" s="281" t="str">
        <f t="shared" si="11"/>
        <v/>
      </c>
      <c r="CY30" s="281" t="str">
        <f t="shared" si="11"/>
        <v/>
      </c>
      <c r="CZ30" s="281" t="str">
        <f t="shared" si="11"/>
        <v/>
      </c>
      <c r="DA30" s="281" t="str">
        <f t="shared" si="11"/>
        <v/>
      </c>
      <c r="DB30" s="281" t="str">
        <f t="shared" si="11"/>
        <v/>
      </c>
    </row>
    <row r="31" spans="2:106" s="240" customFormat="1" x14ac:dyDescent="0.5">
      <c r="B31" s="241"/>
      <c r="C31" s="241"/>
      <c r="D31" s="241"/>
      <c r="E31" s="241"/>
      <c r="M31" s="284" t="s">
        <v>95</v>
      </c>
      <c r="N31" s="285" t="s">
        <v>96</v>
      </c>
      <c r="O31" s="286"/>
      <c r="P31" s="286"/>
      <c r="Q31" s="285" t="str">
        <f>UPPER(VLOOKUP(Q27,SETUP!$M$45:$N$74,2,FALSE))</f>
        <v>0</v>
      </c>
      <c r="R31" s="287"/>
      <c r="S31" s="287"/>
      <c r="T31" s="285" t="str">
        <f>UPPER(VLOOKUP(T27,SETUP!$M$45:$N$74,2,FALSE))</f>
        <v>0</v>
      </c>
      <c r="U31" s="287"/>
      <c r="V31" s="287"/>
      <c r="W31" s="285" t="str">
        <f>UPPER(VLOOKUP(W27,SETUP!$M$45:$N$74,2,FALSE))</f>
        <v>0</v>
      </c>
      <c r="X31" s="287"/>
      <c r="Y31" s="287"/>
      <c r="Z31" s="285" t="str">
        <f>UPPER(VLOOKUP(Z27,SETUP!$M$45:$N$74,2,FALSE))</f>
        <v>0</v>
      </c>
      <c r="AA31" s="287"/>
      <c r="AB31" s="287"/>
      <c r="AC31" s="285" t="str">
        <f>UPPER(VLOOKUP(AC27,SETUP!$M$45:$N$74,2,FALSE))</f>
        <v>0</v>
      </c>
      <c r="AD31" s="287"/>
      <c r="AE31" s="287"/>
      <c r="AF31" s="285" t="str">
        <f>UPPER(VLOOKUP(AF27,SETUP!$M$45:$N$74,2,FALSE))</f>
        <v>0</v>
      </c>
      <c r="AG31" s="287"/>
      <c r="AH31" s="287"/>
      <c r="AI31" s="285" t="str">
        <f>UPPER(VLOOKUP(AI27,SETUP!$M$45:$N$74,2,FALSE))</f>
        <v>0</v>
      </c>
      <c r="AJ31" s="287"/>
      <c r="AK31" s="287"/>
      <c r="AL31" s="285" t="str">
        <f>UPPER(VLOOKUP(AL27,SETUP!$M$45:$N$74,2,FALSE))</f>
        <v>0</v>
      </c>
      <c r="AM31" s="287"/>
      <c r="AN31" s="287"/>
      <c r="AO31" s="285" t="str">
        <f>UPPER(VLOOKUP(AO27,SETUP!$M$45:$N$74,2,FALSE))</f>
        <v>0</v>
      </c>
      <c r="AP31" s="287"/>
      <c r="AQ31" s="287"/>
      <c r="AR31" s="285" t="str">
        <f>UPPER(VLOOKUP(AR27,SETUP!$M$45:$N$74,2,FALSE))</f>
        <v>0</v>
      </c>
      <c r="AS31" s="287"/>
      <c r="AT31" s="287"/>
      <c r="AU31" s="285" t="str">
        <f>UPPER(VLOOKUP(AU27,SETUP!$M$45:$N$74,2,FALSE))</f>
        <v>0</v>
      </c>
      <c r="AV31" s="287"/>
      <c r="AW31" s="287"/>
      <c r="AX31" s="285" t="str">
        <f>UPPER(VLOOKUP(AX27,SETUP!$M$45:$N$74,2,FALSE))</f>
        <v>0</v>
      </c>
      <c r="AY31" s="287"/>
      <c r="AZ31" s="287"/>
      <c r="BA31" s="285" t="str">
        <f>UPPER(VLOOKUP(BA27,SETUP!$M$45:$N$74,2,FALSE))</f>
        <v>0</v>
      </c>
      <c r="BB31" s="287"/>
      <c r="BC31" s="287"/>
      <c r="BD31" s="285" t="str">
        <f>UPPER(VLOOKUP(BD27,SETUP!$M$45:$N$74,2,FALSE))</f>
        <v>0</v>
      </c>
      <c r="BE31" s="287"/>
      <c r="BF31" s="287"/>
      <c r="BG31" s="285" t="str">
        <f>UPPER(VLOOKUP(BG27,SETUP!$M$45:$N$74,2,FALSE))</f>
        <v>0</v>
      </c>
      <c r="BH31" s="287"/>
      <c r="BI31" s="287"/>
      <c r="BJ31" s="285" t="str">
        <f>UPPER(VLOOKUP(BJ27,SETUP!$M$45:$N$74,2,FALSE))</f>
        <v>0</v>
      </c>
      <c r="BK31" s="287"/>
      <c r="BL31" s="287"/>
      <c r="BM31" s="285" t="str">
        <f>UPPER(VLOOKUP(BM27,SETUP!$M$45:$N$74,2,FALSE))</f>
        <v>0</v>
      </c>
      <c r="BN31" s="287"/>
      <c r="BO31" s="287"/>
      <c r="BP31" s="285" t="str">
        <f>UPPER(VLOOKUP(BP27,SETUP!$M$45:$N$74,2,FALSE))</f>
        <v>0</v>
      </c>
      <c r="BQ31" s="287"/>
      <c r="BR31" s="287"/>
      <c r="BS31" s="285" t="str">
        <f>UPPER(VLOOKUP(BS27,SETUP!$M$45:$N$74,2,FALSE))</f>
        <v>0</v>
      </c>
      <c r="BT31" s="287"/>
      <c r="BU31" s="287"/>
      <c r="BV31" s="285" t="str">
        <f>UPPER(VLOOKUP(BV27,SETUP!$M$45:$N$74,2,FALSE))</f>
        <v>0</v>
      </c>
      <c r="BW31" s="287"/>
      <c r="BX31" s="287"/>
      <c r="BY31" s="285" t="str">
        <f>UPPER(VLOOKUP(BY27,SETUP!$M$45:$N$74,2,FALSE))</f>
        <v>0</v>
      </c>
      <c r="BZ31" s="287"/>
      <c r="CA31" s="287"/>
      <c r="CB31" s="285" t="str">
        <f>UPPER(VLOOKUP(CB27,SETUP!$M$45:$N$74,2,FALSE))</f>
        <v>0</v>
      </c>
      <c r="CC31" s="287"/>
      <c r="CD31" s="287"/>
      <c r="CE31" s="285" t="str">
        <f>UPPER(VLOOKUP(CE27,SETUP!$M$45:$N$74,2,FALSE))</f>
        <v>0</v>
      </c>
      <c r="CF31" s="287"/>
      <c r="CG31" s="287"/>
      <c r="CH31" s="285" t="str">
        <f>UPPER(VLOOKUP(CH27,SETUP!$M$45:$N$74,2,FALSE))</f>
        <v>0</v>
      </c>
      <c r="CI31" s="287"/>
      <c r="CJ31" s="287"/>
      <c r="CK31" s="285" t="str">
        <f>UPPER(VLOOKUP(CK27,SETUP!$M$45:$N$74,2,FALSE))</f>
        <v>0</v>
      </c>
      <c r="CL31" s="287"/>
      <c r="CM31" s="287"/>
      <c r="CN31" s="285" t="str">
        <f>UPPER(VLOOKUP(CN27,SETUP!$M$45:$N$74,2,FALSE))</f>
        <v>0</v>
      </c>
      <c r="CO31" s="287"/>
      <c r="CP31" s="287"/>
      <c r="CQ31" s="285" t="str">
        <f>UPPER(VLOOKUP(CQ27,SETUP!$M$45:$N$74,2,FALSE))</f>
        <v>0</v>
      </c>
      <c r="CR31" s="287"/>
      <c r="CS31" s="287"/>
      <c r="CT31" s="285" t="str">
        <f>UPPER(VLOOKUP(CT27,SETUP!$M$45:$N$74,2,FALSE))</f>
        <v>0</v>
      </c>
      <c r="CU31" s="287"/>
      <c r="CV31" s="287"/>
      <c r="CW31" s="285" t="str">
        <f>UPPER(VLOOKUP(CW27,SETUP!$M$45:$N$74,2,FALSE))</f>
        <v>0</v>
      </c>
      <c r="CX31" s="287"/>
      <c r="CY31" s="287"/>
      <c r="CZ31" s="285" t="str">
        <f>UPPER(VLOOKUP(CZ27,SETUP!$M$45:$N$74,2,FALSE))</f>
        <v>0</v>
      </c>
      <c r="DA31" s="287"/>
      <c r="DB31" s="287"/>
    </row>
    <row r="32" spans="2:106" x14ac:dyDescent="0.5">
      <c r="B32" s="159" t="s">
        <v>87</v>
      </c>
      <c r="C32" s="159"/>
      <c r="D32" s="159"/>
      <c r="E32" s="159"/>
      <c r="F32" s="288"/>
      <c r="G32" s="288"/>
      <c r="H32" s="288"/>
      <c r="I32" s="288"/>
      <c r="K32" s="251" t="s">
        <v>48</v>
      </c>
      <c r="L32" s="252"/>
      <c r="M32" s="253"/>
      <c r="N32" s="254" t="s">
        <v>94</v>
      </c>
      <c r="O32" s="254" t="s">
        <v>101</v>
      </c>
      <c r="P32" s="254" t="s">
        <v>37</v>
      </c>
      <c r="Q32" s="254" t="s">
        <v>94</v>
      </c>
      <c r="R32" s="254" t="s">
        <v>101</v>
      </c>
      <c r="S32" s="254" t="s">
        <v>37</v>
      </c>
      <c r="T32" s="254" t="s">
        <v>94</v>
      </c>
      <c r="U32" s="254" t="s">
        <v>101</v>
      </c>
      <c r="V32" s="254" t="s">
        <v>37</v>
      </c>
      <c r="W32" s="254" t="s">
        <v>94</v>
      </c>
      <c r="X32" s="254" t="s">
        <v>101</v>
      </c>
      <c r="Y32" s="254" t="s">
        <v>37</v>
      </c>
      <c r="Z32" s="254" t="s">
        <v>94</v>
      </c>
      <c r="AA32" s="254" t="s">
        <v>101</v>
      </c>
      <c r="AB32" s="254" t="s">
        <v>37</v>
      </c>
      <c r="AC32" s="254" t="s">
        <v>94</v>
      </c>
      <c r="AD32" s="254" t="s">
        <v>101</v>
      </c>
      <c r="AE32" s="254" t="s">
        <v>37</v>
      </c>
      <c r="AF32" s="254" t="s">
        <v>94</v>
      </c>
      <c r="AG32" s="254" t="s">
        <v>101</v>
      </c>
      <c r="AH32" s="254" t="s">
        <v>37</v>
      </c>
      <c r="AI32" s="254" t="s">
        <v>94</v>
      </c>
      <c r="AJ32" s="254" t="s">
        <v>101</v>
      </c>
      <c r="AK32" s="254" t="s">
        <v>37</v>
      </c>
      <c r="AL32" s="254" t="s">
        <v>94</v>
      </c>
      <c r="AM32" s="254" t="s">
        <v>101</v>
      </c>
      <c r="AN32" s="254" t="s">
        <v>37</v>
      </c>
      <c r="AO32" s="254" t="s">
        <v>94</v>
      </c>
      <c r="AP32" s="254" t="s">
        <v>101</v>
      </c>
      <c r="AQ32" s="254" t="s">
        <v>37</v>
      </c>
      <c r="AR32" s="254" t="s">
        <v>94</v>
      </c>
      <c r="AS32" s="254" t="s">
        <v>101</v>
      </c>
      <c r="AT32" s="254" t="s">
        <v>37</v>
      </c>
      <c r="AU32" s="254" t="s">
        <v>94</v>
      </c>
      <c r="AV32" s="254" t="s">
        <v>101</v>
      </c>
      <c r="AW32" s="254" t="s">
        <v>37</v>
      </c>
      <c r="AX32" s="254" t="s">
        <v>94</v>
      </c>
      <c r="AY32" s="254" t="s">
        <v>101</v>
      </c>
      <c r="AZ32" s="254" t="s">
        <v>37</v>
      </c>
      <c r="BA32" s="254" t="s">
        <v>94</v>
      </c>
      <c r="BB32" s="254" t="s">
        <v>101</v>
      </c>
      <c r="BC32" s="254" t="s">
        <v>37</v>
      </c>
      <c r="BD32" s="254" t="s">
        <v>94</v>
      </c>
      <c r="BE32" s="254" t="s">
        <v>101</v>
      </c>
      <c r="BF32" s="254" t="s">
        <v>37</v>
      </c>
      <c r="BG32" s="254" t="s">
        <v>94</v>
      </c>
      <c r="BH32" s="254" t="s">
        <v>101</v>
      </c>
      <c r="BI32" s="254" t="s">
        <v>37</v>
      </c>
      <c r="BJ32" s="254" t="s">
        <v>94</v>
      </c>
      <c r="BK32" s="254" t="s">
        <v>101</v>
      </c>
      <c r="BL32" s="254" t="s">
        <v>37</v>
      </c>
      <c r="BM32" s="254" t="s">
        <v>94</v>
      </c>
      <c r="BN32" s="254" t="s">
        <v>101</v>
      </c>
      <c r="BO32" s="254" t="s">
        <v>37</v>
      </c>
      <c r="BP32" s="254" t="s">
        <v>94</v>
      </c>
      <c r="BQ32" s="254" t="s">
        <v>101</v>
      </c>
      <c r="BR32" s="254" t="s">
        <v>37</v>
      </c>
      <c r="BS32" s="254" t="s">
        <v>94</v>
      </c>
      <c r="BT32" s="254" t="s">
        <v>101</v>
      </c>
      <c r="BU32" s="254" t="s">
        <v>37</v>
      </c>
      <c r="BV32" s="254" t="s">
        <v>94</v>
      </c>
      <c r="BW32" s="254" t="s">
        <v>101</v>
      </c>
      <c r="BX32" s="254" t="s">
        <v>37</v>
      </c>
      <c r="BY32" s="254" t="s">
        <v>94</v>
      </c>
      <c r="BZ32" s="254" t="s">
        <v>101</v>
      </c>
      <c r="CA32" s="254" t="s">
        <v>37</v>
      </c>
      <c r="CB32" s="254" t="s">
        <v>94</v>
      </c>
      <c r="CC32" s="254" t="s">
        <v>101</v>
      </c>
      <c r="CD32" s="254" t="s">
        <v>37</v>
      </c>
      <c r="CE32" s="254" t="s">
        <v>94</v>
      </c>
      <c r="CF32" s="254" t="s">
        <v>101</v>
      </c>
      <c r="CG32" s="254" t="s">
        <v>37</v>
      </c>
      <c r="CH32" s="254" t="s">
        <v>94</v>
      </c>
      <c r="CI32" s="254" t="s">
        <v>101</v>
      </c>
      <c r="CJ32" s="254" t="s">
        <v>37</v>
      </c>
      <c r="CK32" s="254" t="s">
        <v>94</v>
      </c>
      <c r="CL32" s="254" t="s">
        <v>101</v>
      </c>
      <c r="CM32" s="254" t="s">
        <v>37</v>
      </c>
      <c r="CN32" s="254" t="s">
        <v>94</v>
      </c>
      <c r="CO32" s="254" t="s">
        <v>101</v>
      </c>
      <c r="CP32" s="254" t="s">
        <v>37</v>
      </c>
      <c r="CQ32" s="254" t="s">
        <v>94</v>
      </c>
      <c r="CR32" s="254" t="s">
        <v>101</v>
      </c>
      <c r="CS32" s="254" t="s">
        <v>37</v>
      </c>
      <c r="CT32" s="254" t="s">
        <v>94</v>
      </c>
      <c r="CU32" s="254" t="s">
        <v>101</v>
      </c>
      <c r="CV32" s="254" t="s">
        <v>37</v>
      </c>
      <c r="CW32" s="254" t="s">
        <v>94</v>
      </c>
      <c r="CX32" s="254" t="s">
        <v>101</v>
      </c>
      <c r="CY32" s="254" t="s">
        <v>37</v>
      </c>
      <c r="CZ32" s="254" t="s">
        <v>94</v>
      </c>
      <c r="DA32" s="254" t="s">
        <v>101</v>
      </c>
      <c r="DB32" s="254" t="s">
        <v>37</v>
      </c>
    </row>
    <row r="33" spans="2:106" ht="13.8" x14ac:dyDescent="0.45">
      <c r="B33" s="257">
        <v>1</v>
      </c>
      <c r="C33" s="257"/>
      <c r="D33" s="257"/>
      <c r="E33" s="257"/>
      <c r="F33" s="288"/>
      <c r="G33" s="288"/>
      <c r="H33" s="288"/>
      <c r="I33" s="288"/>
      <c r="K33" s="259" t="str">
        <f t="shared" ref="K33:K39" si="12">UPPER(VLOOKUP(B33,setup_accounts,2,FALSE))</f>
        <v>PERSONAL</v>
      </c>
      <c r="L33" s="260"/>
      <c r="M33" s="260"/>
      <c r="N33" s="261">
        <f t="shared" ref="N33:N39" si="13">SUMIF($Q$32:$DB$32,N$32,$Q33:$DB33)</f>
        <v>0</v>
      </c>
      <c r="O33" s="261">
        <f t="shared" ref="O33:P39" si="14">SUMIF($Q$32:$DB$32,O$32,$Q33:$DB33)</f>
        <v>0</v>
      </c>
      <c r="P33" s="261">
        <f t="shared" si="14"/>
        <v>0</v>
      </c>
      <c r="Q33" s="289">
        <f>SUMIF(TRANSAKTIONER!$H:$H,REGNSKAB!$K33&amp;regnskab_filter_periode_partner&amp;regnskab_filter_land_partner&amp;REGNSKAB!Q$28,TRANSAKTIONER!$AA:$AA)</f>
        <v>0</v>
      </c>
      <c r="R33" s="289">
        <f>IF(regnskab_filter_periode_partner="",Q33,SUMIF(TRANSAKTIONER!$I:$I,$K33&amp;"INCLUDE"&amp;regnskab_filter_land_partner&amp;R$28,TRANSAKTIONER!$AA:$AA))</f>
        <v>0</v>
      </c>
      <c r="S33" s="289">
        <f t="shared" ref="S33:S39" si="15">IF(ISNA(Q$31),0,IF(Q$31=UPPER(0),0,VLOOKUP($K33,setup_budget,MATCH(Q$31,setup_budget_header,0),FALSE)))</f>
        <v>0</v>
      </c>
      <c r="T33" s="289">
        <f>SUMIF(TRANSAKTIONER!$H:$H,REGNSKAB!$K33&amp;regnskab_filter_periode_partner&amp;regnskab_filter_land_partner&amp;REGNSKAB!T$28,TRANSAKTIONER!$AA:$AA)</f>
        <v>0</v>
      </c>
      <c r="U33" s="289">
        <f>IF(regnskab_filter_periode_partner="",T33,SUMIF(TRANSAKTIONER!$I:$I,$K33&amp;"INCLUDE"&amp;regnskab_filter_land_partner&amp;U$28,TRANSAKTIONER!$AA:$AA))</f>
        <v>0</v>
      </c>
      <c r="V33" s="289">
        <f t="shared" ref="V33:V39" si="16">IF(ISNA(T$31),0,IF(T$31=UPPER(0),0,VLOOKUP($K33,setup_budget,MATCH(T$31,setup_budget_header,0),FALSE)))</f>
        <v>0</v>
      </c>
      <c r="W33" s="289">
        <f>SUMIF(TRANSAKTIONER!$H:$H,REGNSKAB!$K33&amp;regnskab_filter_periode_partner&amp;regnskab_filter_land_partner&amp;REGNSKAB!W$28,TRANSAKTIONER!$AA:$AA)</f>
        <v>0</v>
      </c>
      <c r="X33" s="289">
        <f>IF(regnskab_filter_periode_partner="",W33,SUMIF(TRANSAKTIONER!$I:$I,$K33&amp;"INCLUDE"&amp;regnskab_filter_land_partner&amp;X$28,TRANSAKTIONER!$AA:$AA))</f>
        <v>0</v>
      </c>
      <c r="Y33" s="289">
        <f t="shared" ref="Y33:Y39" si="17">IF(ISNA(W$31),0,IF(W$31=UPPER(0),0,VLOOKUP($K33,setup_budget,MATCH(W$31,setup_budget_header,0),FALSE)))</f>
        <v>0</v>
      </c>
      <c r="Z33" s="289">
        <f>SUMIF(TRANSAKTIONER!$H:$H,REGNSKAB!$K33&amp;regnskab_filter_periode_partner&amp;regnskab_filter_land_partner&amp;REGNSKAB!Z$28,TRANSAKTIONER!$AA:$AA)</f>
        <v>0</v>
      </c>
      <c r="AA33" s="289">
        <f>IF(regnskab_filter_periode_partner="",Z33,SUMIF(TRANSAKTIONER!$I:$I,$K33&amp;"INCLUDE"&amp;regnskab_filter_land_partner&amp;AA$28,TRANSAKTIONER!$AA:$AA))</f>
        <v>0</v>
      </c>
      <c r="AB33" s="289">
        <f t="shared" ref="AB33:AB39" si="18">IF(ISNA(Z$31),0,IF(Z$31=UPPER(0),0,VLOOKUP($K33,setup_budget,MATCH(Z$31,setup_budget_header,0),FALSE)))</f>
        <v>0</v>
      </c>
      <c r="AC33" s="289">
        <f>SUMIF(TRANSAKTIONER!$H:$H,REGNSKAB!$K33&amp;regnskab_filter_periode_partner&amp;regnskab_filter_land_partner&amp;REGNSKAB!AC$28,TRANSAKTIONER!$AA:$AA)</f>
        <v>0</v>
      </c>
      <c r="AD33" s="289">
        <f>IF(regnskab_filter_periode_partner="",AC33,SUMIF(TRANSAKTIONER!$I:$I,$K33&amp;"INCLUDE"&amp;regnskab_filter_land_partner&amp;AD$28,TRANSAKTIONER!$AA:$AA))</f>
        <v>0</v>
      </c>
      <c r="AE33" s="289">
        <f t="shared" ref="AE33:AE39" si="19">IF(ISNA(AC$31),0,IF(AC$31=UPPER(0),0,VLOOKUP($K33,setup_budget,MATCH(AC$31,setup_budget_header,0),FALSE)))</f>
        <v>0</v>
      </c>
      <c r="AF33" s="289">
        <f>SUMIF(TRANSAKTIONER!$H:$H,REGNSKAB!$K33&amp;regnskab_filter_periode_partner&amp;regnskab_filter_land_partner&amp;REGNSKAB!AF$28,TRANSAKTIONER!$AA:$AA)</f>
        <v>0</v>
      </c>
      <c r="AG33" s="289">
        <f>IF(regnskab_filter_periode_partner="",AF33,SUMIF(TRANSAKTIONER!$I:$I,$K33&amp;"INCLUDE"&amp;regnskab_filter_land_partner&amp;AG$28,TRANSAKTIONER!$AA:$AA))</f>
        <v>0</v>
      </c>
      <c r="AH33" s="289">
        <f t="shared" ref="AH33:AH39" si="20">IF(ISNA(AF$31),0,IF(AF$31=UPPER(0),0,VLOOKUP($K33,setup_budget,MATCH(AF$31,setup_budget_header,0),FALSE)))</f>
        <v>0</v>
      </c>
      <c r="AI33" s="289">
        <f>SUMIF(TRANSAKTIONER!$H:$H,REGNSKAB!$K33&amp;regnskab_filter_periode_partner&amp;regnskab_filter_land_partner&amp;REGNSKAB!AI$28,TRANSAKTIONER!$AA:$AA)</f>
        <v>0</v>
      </c>
      <c r="AJ33" s="289">
        <f>IF(regnskab_filter_periode_partner="",AI33,SUMIF(TRANSAKTIONER!$I:$I,$K33&amp;"INCLUDE"&amp;regnskab_filter_land_partner&amp;AJ$28,TRANSAKTIONER!$AA:$AA))</f>
        <v>0</v>
      </c>
      <c r="AK33" s="289">
        <f t="shared" ref="AK33:AK39" si="21">IF(ISNA(AI$31),0,IF(AI$31=UPPER(0),0,VLOOKUP($K33,setup_budget,MATCH(AI$31,setup_budget_header,0),FALSE)))</f>
        <v>0</v>
      </c>
      <c r="AL33" s="289">
        <f>SUMIF(TRANSAKTIONER!$H:$H,REGNSKAB!$K33&amp;regnskab_filter_periode_partner&amp;regnskab_filter_land_partner&amp;REGNSKAB!AL$28,TRANSAKTIONER!$AA:$AA)</f>
        <v>0</v>
      </c>
      <c r="AM33" s="289">
        <f>IF(regnskab_filter_periode_partner="",AL33,SUMIF(TRANSAKTIONER!$I:$I,$K33&amp;"INCLUDE"&amp;regnskab_filter_land_partner&amp;AM$28,TRANSAKTIONER!$AA:$AA))</f>
        <v>0</v>
      </c>
      <c r="AN33" s="289">
        <f t="shared" ref="AN33:AN39" si="22">IF(ISNA(AL$31),0,IF(AL$31=UPPER(0),0,VLOOKUP($K33,setup_budget,MATCH(AL$31,setup_budget_header,0),FALSE)))</f>
        <v>0</v>
      </c>
      <c r="AO33" s="289">
        <f>SUMIF(TRANSAKTIONER!$H:$H,REGNSKAB!$K33&amp;regnskab_filter_periode_partner&amp;regnskab_filter_land_partner&amp;REGNSKAB!AO$28,TRANSAKTIONER!$AA:$AA)</f>
        <v>0</v>
      </c>
      <c r="AP33" s="289">
        <f>IF(regnskab_filter_periode_partner="",AO33,SUMIF(TRANSAKTIONER!$I:$I,$K33&amp;"INCLUDE"&amp;regnskab_filter_land_partner&amp;AP$28,TRANSAKTIONER!$AA:$AA))</f>
        <v>0</v>
      </c>
      <c r="AQ33" s="289">
        <f t="shared" ref="AQ33:AQ39" si="23">IF(ISNA(AO$31),0,IF(AO$31=UPPER(0),0,VLOOKUP($K33,setup_budget,MATCH(AO$31,setup_budget_header,0),FALSE)))</f>
        <v>0</v>
      </c>
      <c r="AR33" s="289">
        <f>SUMIF(TRANSAKTIONER!$H:$H,REGNSKAB!$K33&amp;regnskab_filter_periode_partner&amp;regnskab_filter_land_partner&amp;REGNSKAB!AR$28,TRANSAKTIONER!$AA:$AA)</f>
        <v>0</v>
      </c>
      <c r="AS33" s="289">
        <f>IF(regnskab_filter_periode_partner="",AR33,SUMIF(TRANSAKTIONER!$I:$I,$K33&amp;"INCLUDE"&amp;regnskab_filter_land_partner&amp;AS$28,TRANSAKTIONER!$AA:$AA))</f>
        <v>0</v>
      </c>
      <c r="AT33" s="289">
        <f t="shared" ref="AT33:AT39" si="24">IF(ISNA(AR$31),0,IF(AR$31=UPPER(0),0,VLOOKUP($K33,setup_budget,MATCH(AR$31,setup_budget_header,0),FALSE)))</f>
        <v>0</v>
      </c>
      <c r="AU33" s="289">
        <f>SUMIF(TRANSAKTIONER!$H:$H,REGNSKAB!$K33&amp;regnskab_filter_periode_partner&amp;regnskab_filter_land_partner&amp;REGNSKAB!AU$28,TRANSAKTIONER!$AA:$AA)</f>
        <v>0</v>
      </c>
      <c r="AV33" s="289">
        <f>IF(regnskab_filter_periode_partner="",AU33,SUMIF(TRANSAKTIONER!$I:$I,$K33&amp;"INCLUDE"&amp;regnskab_filter_land_partner&amp;AV$28,TRANSAKTIONER!$AA:$AA))</f>
        <v>0</v>
      </c>
      <c r="AW33" s="289">
        <f t="shared" ref="AW33:AW39" si="25">IF(ISNA(AU$31),0,IF(AU$31=UPPER(0),0,VLOOKUP($K33,setup_budget,MATCH(AU$31,setup_budget_header,0),FALSE)))</f>
        <v>0</v>
      </c>
      <c r="AX33" s="289">
        <f>SUMIF(TRANSAKTIONER!$H:$H,REGNSKAB!$K33&amp;regnskab_filter_periode_partner&amp;regnskab_filter_land_partner&amp;REGNSKAB!AX$28,TRANSAKTIONER!$AA:$AA)</f>
        <v>0</v>
      </c>
      <c r="AY33" s="289">
        <f>IF(regnskab_filter_periode_partner="",AX33,SUMIF(TRANSAKTIONER!$I:$I,$K33&amp;"INCLUDE"&amp;regnskab_filter_land_partner&amp;AY$28,TRANSAKTIONER!$AA:$AA))</f>
        <v>0</v>
      </c>
      <c r="AZ33" s="289">
        <f t="shared" ref="AZ33:AZ39" si="26">IF(ISNA(AX$31),0,IF(AX$31=UPPER(0),0,VLOOKUP($K33,setup_budget,MATCH(AX$31,setup_budget_header,0),FALSE)))</f>
        <v>0</v>
      </c>
      <c r="BA33" s="289">
        <f>SUMIF(TRANSAKTIONER!$H:$H,REGNSKAB!$K33&amp;regnskab_filter_periode_partner&amp;regnskab_filter_land_partner&amp;REGNSKAB!BA$28,TRANSAKTIONER!$AA:$AA)</f>
        <v>0</v>
      </c>
      <c r="BB33" s="289">
        <f>IF(regnskab_filter_periode_partner="",BA33,SUMIF(TRANSAKTIONER!$I:$I,$K33&amp;"INCLUDE"&amp;regnskab_filter_land_partner&amp;BB$28,TRANSAKTIONER!$AA:$AA))</f>
        <v>0</v>
      </c>
      <c r="BC33" s="289">
        <f t="shared" ref="BC33:BC39" si="27">IF(ISNA(BA$31),0,IF(BA$31=UPPER(0),0,VLOOKUP($K33,setup_budget,MATCH(BA$31,setup_budget_header,0),FALSE)))</f>
        <v>0</v>
      </c>
      <c r="BD33" s="289">
        <f>SUMIF(TRANSAKTIONER!$H:$H,REGNSKAB!$K33&amp;regnskab_filter_periode_partner&amp;regnskab_filter_land_partner&amp;REGNSKAB!BD$28,TRANSAKTIONER!$AA:$AA)</f>
        <v>0</v>
      </c>
      <c r="BE33" s="289">
        <f>IF(regnskab_filter_periode_partner="",BD33,SUMIF(TRANSAKTIONER!$I:$I,$K33&amp;"INCLUDE"&amp;regnskab_filter_land_partner&amp;BE$28,TRANSAKTIONER!$AA:$AA))</f>
        <v>0</v>
      </c>
      <c r="BF33" s="289">
        <f t="shared" ref="BF33:BF39" si="28">IF(ISNA(BD$31),0,IF(BD$31=UPPER(0),0,VLOOKUP($K33,setup_budget,MATCH(BD$31,setup_budget_header,0),FALSE)))</f>
        <v>0</v>
      </c>
      <c r="BG33" s="289">
        <f>SUMIF(TRANSAKTIONER!$H:$H,REGNSKAB!$K33&amp;regnskab_filter_periode_partner&amp;regnskab_filter_land_partner&amp;REGNSKAB!BG$28,TRANSAKTIONER!$AA:$AA)</f>
        <v>0</v>
      </c>
      <c r="BH33" s="289">
        <f>IF(regnskab_filter_periode_partner="",BG33,SUMIF(TRANSAKTIONER!$I:$I,$K33&amp;"INCLUDE"&amp;regnskab_filter_land_partner&amp;BH$28,TRANSAKTIONER!$AA:$AA))</f>
        <v>0</v>
      </c>
      <c r="BI33" s="289">
        <f t="shared" ref="BI33:BI39" si="29">IF(ISNA(BG$31),0,IF(BG$31=UPPER(0),0,VLOOKUP($K33,setup_budget,MATCH(BG$31,setup_budget_header,0),FALSE)))</f>
        <v>0</v>
      </c>
      <c r="BJ33" s="289">
        <f>SUMIF(TRANSAKTIONER!$H:$H,REGNSKAB!$K33&amp;regnskab_filter_periode_partner&amp;regnskab_filter_land_partner&amp;REGNSKAB!BJ$28,TRANSAKTIONER!$AA:$AA)</f>
        <v>0</v>
      </c>
      <c r="BK33" s="289">
        <f>IF(regnskab_filter_periode_partner="",BJ33,SUMIF(TRANSAKTIONER!$I:$I,$K33&amp;"INCLUDE"&amp;regnskab_filter_land_partner&amp;BK$28,TRANSAKTIONER!$AA:$AA))</f>
        <v>0</v>
      </c>
      <c r="BL33" s="289">
        <f t="shared" ref="BL33:BL39" si="30">IF(ISNA(BJ$31),0,IF(BJ$31=UPPER(0),0,VLOOKUP($K33,setup_budget,MATCH(BJ$31,setup_budget_header,0),FALSE)))</f>
        <v>0</v>
      </c>
      <c r="BM33" s="289">
        <f>SUMIF(TRANSAKTIONER!$H:$H,REGNSKAB!$K33&amp;regnskab_filter_periode_partner&amp;regnskab_filter_land_partner&amp;REGNSKAB!BM$28,TRANSAKTIONER!$AA:$AA)</f>
        <v>0</v>
      </c>
      <c r="BN33" s="289">
        <f>IF(regnskab_filter_periode_partner="",BM33,SUMIF(TRANSAKTIONER!$I:$I,$K33&amp;"INCLUDE"&amp;regnskab_filter_land_partner&amp;BN$28,TRANSAKTIONER!$AA:$AA))</f>
        <v>0</v>
      </c>
      <c r="BO33" s="289">
        <f t="shared" ref="BO33:BO39" si="31">IF(ISNA(BM$31),0,IF(BM$31=UPPER(0),0,VLOOKUP($K33,setup_budget,MATCH(BM$31,setup_budget_header,0),FALSE)))</f>
        <v>0</v>
      </c>
      <c r="BP33" s="289">
        <f>SUMIF(TRANSAKTIONER!$H:$H,REGNSKAB!$K33&amp;regnskab_filter_periode_partner&amp;regnskab_filter_land_partner&amp;REGNSKAB!BP$28,TRANSAKTIONER!$AA:$AA)</f>
        <v>0</v>
      </c>
      <c r="BQ33" s="289">
        <f>IF(regnskab_filter_periode_partner="",BP33,SUMIF(TRANSAKTIONER!$I:$I,$K33&amp;"INCLUDE"&amp;regnskab_filter_land_partner&amp;BQ$28,TRANSAKTIONER!$AA:$AA))</f>
        <v>0</v>
      </c>
      <c r="BR33" s="289">
        <f t="shared" ref="BR33:BR39" si="32">IF(ISNA(BP$31),0,IF(BP$31=UPPER(0),0,VLOOKUP($K33,setup_budget,MATCH(BP$31,setup_budget_header,0),FALSE)))</f>
        <v>0</v>
      </c>
      <c r="BS33" s="289">
        <f>SUMIF(TRANSAKTIONER!$H:$H,REGNSKAB!$K33&amp;regnskab_filter_periode_partner&amp;regnskab_filter_land_partner&amp;REGNSKAB!BS$28,TRANSAKTIONER!$AA:$AA)</f>
        <v>0</v>
      </c>
      <c r="BT33" s="289">
        <f>IF(regnskab_filter_periode_partner="",BS33,SUMIF(TRANSAKTIONER!$I:$I,$K33&amp;"INCLUDE"&amp;regnskab_filter_land_partner&amp;BT$28,TRANSAKTIONER!$AA:$AA))</f>
        <v>0</v>
      </c>
      <c r="BU33" s="289">
        <f t="shared" ref="BU33:BU39" si="33">IF(ISNA(BS$31),0,IF(BS$31=UPPER(0),0,VLOOKUP($K33,setup_budget,MATCH(BS$31,setup_budget_header,0),FALSE)))</f>
        <v>0</v>
      </c>
      <c r="BV33" s="289">
        <f>SUMIF(TRANSAKTIONER!$H:$H,REGNSKAB!$K33&amp;regnskab_filter_periode_partner&amp;regnskab_filter_land_partner&amp;REGNSKAB!BV$28,TRANSAKTIONER!$AA:$AA)</f>
        <v>0</v>
      </c>
      <c r="BW33" s="289">
        <f>IF(regnskab_filter_periode_partner="",BV33,SUMIF(TRANSAKTIONER!$I:$I,$K33&amp;"INCLUDE"&amp;regnskab_filter_land_partner&amp;BW$28,TRANSAKTIONER!$AA:$AA))</f>
        <v>0</v>
      </c>
      <c r="BX33" s="289">
        <f t="shared" ref="BX33:BX39" si="34">IF(ISNA(BV$31),0,IF(BV$31=UPPER(0),0,VLOOKUP($K33,setup_budget,MATCH(BV$31,setup_budget_header,0),FALSE)))</f>
        <v>0</v>
      </c>
      <c r="BY33" s="289">
        <f>SUMIF(TRANSAKTIONER!$H:$H,REGNSKAB!$K33&amp;regnskab_filter_periode_partner&amp;regnskab_filter_land_partner&amp;REGNSKAB!BY$28,TRANSAKTIONER!$AA:$AA)</f>
        <v>0</v>
      </c>
      <c r="BZ33" s="289">
        <f>IF(regnskab_filter_periode_partner="",BY33,SUMIF(TRANSAKTIONER!$I:$I,$K33&amp;"INCLUDE"&amp;regnskab_filter_land_partner&amp;BZ$28,TRANSAKTIONER!$AA:$AA))</f>
        <v>0</v>
      </c>
      <c r="CA33" s="289">
        <f t="shared" ref="CA33:CA39" si="35">IF(ISNA(BY$31),0,IF(BY$31=UPPER(0),0,VLOOKUP($K33,setup_budget,MATCH(BY$31,setup_budget_header,0),FALSE)))</f>
        <v>0</v>
      </c>
      <c r="CB33" s="289">
        <f>SUMIF(TRANSAKTIONER!$H:$H,REGNSKAB!$K33&amp;regnskab_filter_periode_partner&amp;regnskab_filter_land_partner&amp;REGNSKAB!CB$28,TRANSAKTIONER!$AA:$AA)</f>
        <v>0</v>
      </c>
      <c r="CC33" s="289">
        <f>IF(regnskab_filter_periode_partner="",CB33,SUMIF(TRANSAKTIONER!$I:$I,$K33&amp;"INCLUDE"&amp;regnskab_filter_land_partner&amp;CC$28,TRANSAKTIONER!$AA:$AA))</f>
        <v>0</v>
      </c>
      <c r="CD33" s="289">
        <f t="shared" ref="CD33:CD39" si="36">IF(ISNA(CB$31),0,IF(CB$31=UPPER(0),0,VLOOKUP($K33,setup_budget,MATCH(CB$31,setup_budget_header,0),FALSE)))</f>
        <v>0</v>
      </c>
      <c r="CE33" s="289">
        <f>SUMIF(TRANSAKTIONER!$H:$H,REGNSKAB!$K33&amp;regnskab_filter_periode_partner&amp;regnskab_filter_land_partner&amp;REGNSKAB!CE$28,TRANSAKTIONER!$AA:$AA)</f>
        <v>0</v>
      </c>
      <c r="CF33" s="289">
        <f>IF(regnskab_filter_periode_partner="",CE33,SUMIF(TRANSAKTIONER!$I:$I,$K33&amp;"INCLUDE"&amp;regnskab_filter_land_partner&amp;CF$28,TRANSAKTIONER!$AA:$AA))</f>
        <v>0</v>
      </c>
      <c r="CG33" s="289">
        <f t="shared" ref="CG33:CG39" si="37">IF(ISNA(CE$31),0,IF(CE$31=UPPER(0),0,VLOOKUP($K33,setup_budget,MATCH(CE$31,setup_budget_header,0),FALSE)))</f>
        <v>0</v>
      </c>
      <c r="CH33" s="289">
        <f>SUMIF(TRANSAKTIONER!$H:$H,REGNSKAB!$K33&amp;regnskab_filter_periode_partner&amp;regnskab_filter_land_partner&amp;REGNSKAB!CH$28,TRANSAKTIONER!$AA:$AA)</f>
        <v>0</v>
      </c>
      <c r="CI33" s="289">
        <f>IF(regnskab_filter_periode_partner="",CH33,SUMIF(TRANSAKTIONER!$I:$I,$K33&amp;"INCLUDE"&amp;regnskab_filter_land_partner&amp;CI$28,TRANSAKTIONER!$AA:$AA))</f>
        <v>0</v>
      </c>
      <c r="CJ33" s="289">
        <f t="shared" ref="CJ33:CJ39" si="38">IF(ISNA(CH$31),0,IF(CH$31=UPPER(0),0,VLOOKUP($K33,setup_budget,MATCH(CH$31,setup_budget_header,0),FALSE)))</f>
        <v>0</v>
      </c>
      <c r="CK33" s="289">
        <f>SUMIF(TRANSAKTIONER!$H:$H,REGNSKAB!$K33&amp;regnskab_filter_periode_partner&amp;regnskab_filter_land_partner&amp;REGNSKAB!CK$28,TRANSAKTIONER!$AA:$AA)</f>
        <v>0</v>
      </c>
      <c r="CL33" s="289">
        <f>IF(regnskab_filter_periode_partner="",CK33,SUMIF(TRANSAKTIONER!$I:$I,$K33&amp;"INCLUDE"&amp;regnskab_filter_land_partner&amp;CL$28,TRANSAKTIONER!$AA:$AA))</f>
        <v>0</v>
      </c>
      <c r="CM33" s="289">
        <f t="shared" ref="CM33:CM39" si="39">IF(ISNA(CK$31),0,IF(CK$31=UPPER(0),0,VLOOKUP($K33,setup_budget,MATCH(CK$31,setup_budget_header,0),FALSE)))</f>
        <v>0</v>
      </c>
      <c r="CN33" s="289">
        <f>SUMIF(TRANSAKTIONER!$H:$H,REGNSKAB!$K33&amp;regnskab_filter_periode_partner&amp;regnskab_filter_land_partner&amp;REGNSKAB!CN$28,TRANSAKTIONER!$AA:$AA)</f>
        <v>0</v>
      </c>
      <c r="CO33" s="289">
        <f>IF(regnskab_filter_periode_partner="",CN33,SUMIF(TRANSAKTIONER!$I:$I,$K33&amp;"INCLUDE"&amp;regnskab_filter_land_partner&amp;CO$28,TRANSAKTIONER!$AA:$AA))</f>
        <v>0</v>
      </c>
      <c r="CP33" s="289">
        <f t="shared" ref="CP33:CP39" si="40">IF(ISNA(CN$31),0,IF(CN$31=UPPER(0),0,VLOOKUP($K33,setup_budget,MATCH(CN$31,setup_budget_header,0),FALSE)))</f>
        <v>0</v>
      </c>
      <c r="CQ33" s="289">
        <f>SUMIF(TRANSAKTIONER!$H:$H,REGNSKAB!$K33&amp;regnskab_filter_periode_partner&amp;regnskab_filter_land_partner&amp;REGNSKAB!CQ$28,TRANSAKTIONER!$AA:$AA)</f>
        <v>0</v>
      </c>
      <c r="CR33" s="289">
        <f>IF(regnskab_filter_periode_partner="",CQ33,SUMIF(TRANSAKTIONER!$I:$I,$K33&amp;"INCLUDE"&amp;regnskab_filter_land_partner&amp;CR$28,TRANSAKTIONER!$AA:$AA))</f>
        <v>0</v>
      </c>
      <c r="CS33" s="289">
        <f t="shared" ref="CS33:CS39" si="41">IF(ISNA(CQ$31),0,IF(CQ$31=UPPER(0),0,VLOOKUP($K33,setup_budget,MATCH(CQ$31,setup_budget_header,0),FALSE)))</f>
        <v>0</v>
      </c>
      <c r="CT33" s="289">
        <f>SUMIF(TRANSAKTIONER!$H:$H,REGNSKAB!$K33&amp;regnskab_filter_periode_partner&amp;regnskab_filter_land_partner&amp;REGNSKAB!CT$28,TRANSAKTIONER!$AA:$AA)</f>
        <v>0</v>
      </c>
      <c r="CU33" s="289">
        <f>IF(regnskab_filter_periode_partner="",CT33,SUMIF(TRANSAKTIONER!$I:$I,$K33&amp;"INCLUDE"&amp;regnskab_filter_land_partner&amp;CU$28,TRANSAKTIONER!$AA:$AA))</f>
        <v>0</v>
      </c>
      <c r="CV33" s="289">
        <f t="shared" ref="CV33:CV39" si="42">IF(ISNA(CT$31),0,IF(CT$31=UPPER(0),0,VLOOKUP($K33,setup_budget,MATCH(CT$31,setup_budget_header,0),FALSE)))</f>
        <v>0</v>
      </c>
      <c r="CW33" s="289">
        <f>SUMIF(TRANSAKTIONER!$H:$H,REGNSKAB!$K33&amp;regnskab_filter_periode_partner&amp;regnskab_filter_land_partner&amp;REGNSKAB!CW$28,TRANSAKTIONER!$AA:$AA)</f>
        <v>0</v>
      </c>
      <c r="CX33" s="289">
        <f>IF(regnskab_filter_periode_partner="",CW33,SUMIF(TRANSAKTIONER!$I:$I,$K33&amp;"INCLUDE"&amp;regnskab_filter_land_partner&amp;CX$28,TRANSAKTIONER!$AA:$AA))</f>
        <v>0</v>
      </c>
      <c r="CY33" s="289">
        <f t="shared" ref="CY33:CY39" si="43">IF(ISNA(CW$31),0,IF(CW$31=UPPER(0),0,VLOOKUP($K33,setup_budget,MATCH(CW$31,setup_budget_header,0),FALSE)))</f>
        <v>0</v>
      </c>
      <c r="CZ33" s="289">
        <f>SUMIF(TRANSAKTIONER!$H:$H,REGNSKAB!$K33&amp;regnskab_filter_periode_partner&amp;regnskab_filter_land_partner&amp;REGNSKAB!CZ$28,TRANSAKTIONER!$AA:$AA)</f>
        <v>0</v>
      </c>
      <c r="DA33" s="289">
        <f>IF(regnskab_filter_periode_partner="",CZ33,SUMIF(TRANSAKTIONER!$I:$I,$K33&amp;"INCLUDE"&amp;regnskab_filter_land_partner&amp;DA$28,TRANSAKTIONER!$AA:$AA))</f>
        <v>0</v>
      </c>
      <c r="DB33" s="289">
        <f t="shared" ref="DB33:DB39" si="44">IF(ISNA(CZ$31),0,IF(CZ$31=UPPER(0),0,VLOOKUP($K33,setup_budget,MATCH(CZ$31,setup_budget_header,0),FALSE)))</f>
        <v>0</v>
      </c>
    </row>
    <row r="34" spans="2:106" ht="13.8" x14ac:dyDescent="0.45">
      <c r="B34" s="257">
        <v>2</v>
      </c>
      <c r="C34" s="257"/>
      <c r="D34" s="257"/>
      <c r="E34" s="257"/>
      <c r="F34" s="288"/>
      <c r="G34" s="288"/>
      <c r="H34" s="288"/>
      <c r="I34" s="288"/>
      <c r="K34" s="264" t="str">
        <f t="shared" si="12"/>
        <v>KONTOR OCH ADMINISTRATION</v>
      </c>
      <c r="L34" s="265"/>
      <c r="M34" s="265"/>
      <c r="N34" s="266">
        <f t="shared" si="13"/>
        <v>0</v>
      </c>
      <c r="O34" s="290">
        <f t="shared" si="14"/>
        <v>0</v>
      </c>
      <c r="P34" s="290">
        <f t="shared" si="14"/>
        <v>0</v>
      </c>
      <c r="Q34" s="291">
        <f>SUMIF(TRANSAKTIONER!$H:$H,REGNSKAB!$K34&amp;regnskab_filter_periode_partner&amp;regnskab_filter_land_partner&amp;REGNSKAB!Q$28,TRANSAKTIONER!$AA:$AA)</f>
        <v>0</v>
      </c>
      <c r="R34" s="291">
        <f>IF(regnskab_filter_periode_partner="",Q34,SUMIF(TRANSAKTIONER!$I:$I,$K34&amp;"INCLUDE"&amp;regnskab_filter_land_partner&amp;R$28,TRANSAKTIONER!$AA:$AA))</f>
        <v>0</v>
      </c>
      <c r="S34" s="291">
        <f t="shared" si="15"/>
        <v>0</v>
      </c>
      <c r="T34" s="291">
        <f>SUMIF(TRANSAKTIONER!$H:$H,REGNSKAB!$K34&amp;regnskab_filter_periode_partner&amp;regnskab_filter_land_partner&amp;REGNSKAB!T$28,TRANSAKTIONER!$AA:$AA)</f>
        <v>0</v>
      </c>
      <c r="U34" s="291">
        <f>IF(regnskab_filter_periode_partner="",T34,SUMIF(TRANSAKTIONER!$I:$I,$K34&amp;"INCLUDE"&amp;regnskab_filter_land_partner&amp;U$28,TRANSAKTIONER!$AA:$AA))</f>
        <v>0</v>
      </c>
      <c r="V34" s="291">
        <f t="shared" si="16"/>
        <v>0</v>
      </c>
      <c r="W34" s="291">
        <f>SUMIF(TRANSAKTIONER!$H:$H,REGNSKAB!$K34&amp;regnskab_filter_periode_partner&amp;regnskab_filter_land_partner&amp;REGNSKAB!W$28,TRANSAKTIONER!$AA:$AA)</f>
        <v>0</v>
      </c>
      <c r="X34" s="291">
        <f>IF(regnskab_filter_periode_partner="",W34,SUMIF(TRANSAKTIONER!$I:$I,$K34&amp;"INCLUDE"&amp;regnskab_filter_land_partner&amp;X$28,TRANSAKTIONER!$AA:$AA))</f>
        <v>0</v>
      </c>
      <c r="Y34" s="291">
        <f t="shared" si="17"/>
        <v>0</v>
      </c>
      <c r="Z34" s="291">
        <f>SUMIF(TRANSAKTIONER!$H:$H,REGNSKAB!$K34&amp;regnskab_filter_periode_partner&amp;regnskab_filter_land_partner&amp;REGNSKAB!Z$28,TRANSAKTIONER!$AA:$AA)</f>
        <v>0</v>
      </c>
      <c r="AA34" s="291">
        <f>IF(regnskab_filter_periode_partner="",Z34,SUMIF(TRANSAKTIONER!$I:$I,$K34&amp;"INCLUDE"&amp;regnskab_filter_land_partner&amp;AA$28,TRANSAKTIONER!$AA:$AA))</f>
        <v>0</v>
      </c>
      <c r="AB34" s="291">
        <f t="shared" si="18"/>
        <v>0</v>
      </c>
      <c r="AC34" s="291">
        <f>SUMIF(TRANSAKTIONER!$H:$H,REGNSKAB!$K34&amp;regnskab_filter_periode_partner&amp;regnskab_filter_land_partner&amp;REGNSKAB!AC$28,TRANSAKTIONER!$AA:$AA)</f>
        <v>0</v>
      </c>
      <c r="AD34" s="291">
        <f>IF(regnskab_filter_periode_partner="",AC34,SUMIF(TRANSAKTIONER!$I:$I,$K34&amp;"INCLUDE"&amp;regnskab_filter_land_partner&amp;AD$28,TRANSAKTIONER!$AA:$AA))</f>
        <v>0</v>
      </c>
      <c r="AE34" s="291">
        <f t="shared" si="19"/>
        <v>0</v>
      </c>
      <c r="AF34" s="291">
        <f>SUMIF(TRANSAKTIONER!$H:$H,REGNSKAB!$K34&amp;regnskab_filter_periode_partner&amp;regnskab_filter_land_partner&amp;REGNSKAB!AF$28,TRANSAKTIONER!$AA:$AA)</f>
        <v>0</v>
      </c>
      <c r="AG34" s="291">
        <f>IF(regnskab_filter_periode_partner="",AF34,SUMIF(TRANSAKTIONER!$I:$I,$K34&amp;"INCLUDE"&amp;regnskab_filter_land_partner&amp;AG$28,TRANSAKTIONER!$AA:$AA))</f>
        <v>0</v>
      </c>
      <c r="AH34" s="291">
        <f t="shared" si="20"/>
        <v>0</v>
      </c>
      <c r="AI34" s="291">
        <f>SUMIF(TRANSAKTIONER!$H:$H,REGNSKAB!$K34&amp;regnskab_filter_periode_partner&amp;regnskab_filter_land_partner&amp;REGNSKAB!AI$28,TRANSAKTIONER!$AA:$AA)</f>
        <v>0</v>
      </c>
      <c r="AJ34" s="291">
        <f>IF(regnskab_filter_periode_partner="",AI34,SUMIF(TRANSAKTIONER!$I:$I,$K34&amp;"INCLUDE"&amp;regnskab_filter_land_partner&amp;AJ$28,TRANSAKTIONER!$AA:$AA))</f>
        <v>0</v>
      </c>
      <c r="AK34" s="291">
        <f t="shared" si="21"/>
        <v>0</v>
      </c>
      <c r="AL34" s="291">
        <f>SUMIF(TRANSAKTIONER!$H:$H,REGNSKAB!$K34&amp;regnskab_filter_periode_partner&amp;regnskab_filter_land_partner&amp;REGNSKAB!AL$28,TRANSAKTIONER!$AA:$AA)</f>
        <v>0</v>
      </c>
      <c r="AM34" s="291">
        <f>IF(regnskab_filter_periode_partner="",AL34,SUMIF(TRANSAKTIONER!$I:$I,$K34&amp;"INCLUDE"&amp;regnskab_filter_land_partner&amp;AM$28,TRANSAKTIONER!$AA:$AA))</f>
        <v>0</v>
      </c>
      <c r="AN34" s="291">
        <f t="shared" si="22"/>
        <v>0</v>
      </c>
      <c r="AO34" s="291">
        <f>SUMIF(TRANSAKTIONER!$H:$H,REGNSKAB!$K34&amp;regnskab_filter_periode_partner&amp;regnskab_filter_land_partner&amp;REGNSKAB!AO$28,TRANSAKTIONER!$AA:$AA)</f>
        <v>0</v>
      </c>
      <c r="AP34" s="291">
        <f>IF(regnskab_filter_periode_partner="",AO34,SUMIF(TRANSAKTIONER!$I:$I,$K34&amp;"INCLUDE"&amp;regnskab_filter_land_partner&amp;AP$28,TRANSAKTIONER!$AA:$AA))</f>
        <v>0</v>
      </c>
      <c r="AQ34" s="291">
        <f t="shared" si="23"/>
        <v>0</v>
      </c>
      <c r="AR34" s="291">
        <f>SUMIF(TRANSAKTIONER!$H:$H,REGNSKAB!$K34&amp;regnskab_filter_periode_partner&amp;regnskab_filter_land_partner&amp;REGNSKAB!AR$28,TRANSAKTIONER!$AA:$AA)</f>
        <v>0</v>
      </c>
      <c r="AS34" s="291">
        <f>IF(regnskab_filter_periode_partner="",AR34,SUMIF(TRANSAKTIONER!$I:$I,$K34&amp;"INCLUDE"&amp;regnskab_filter_land_partner&amp;AS$28,TRANSAKTIONER!$AA:$AA))</f>
        <v>0</v>
      </c>
      <c r="AT34" s="291">
        <f t="shared" si="24"/>
        <v>0</v>
      </c>
      <c r="AU34" s="291">
        <f>SUMIF(TRANSAKTIONER!$H:$H,REGNSKAB!$K34&amp;regnskab_filter_periode_partner&amp;regnskab_filter_land_partner&amp;REGNSKAB!AU$28,TRANSAKTIONER!$AA:$AA)</f>
        <v>0</v>
      </c>
      <c r="AV34" s="291">
        <f>IF(regnskab_filter_periode_partner="",AU34,SUMIF(TRANSAKTIONER!$I:$I,$K34&amp;"INCLUDE"&amp;regnskab_filter_land_partner&amp;AV$28,TRANSAKTIONER!$AA:$AA))</f>
        <v>0</v>
      </c>
      <c r="AW34" s="291">
        <f t="shared" si="25"/>
        <v>0</v>
      </c>
      <c r="AX34" s="291">
        <f>SUMIF(TRANSAKTIONER!$H:$H,REGNSKAB!$K34&amp;regnskab_filter_periode_partner&amp;regnskab_filter_land_partner&amp;REGNSKAB!AX$28,TRANSAKTIONER!$AA:$AA)</f>
        <v>0</v>
      </c>
      <c r="AY34" s="291">
        <f>IF(regnskab_filter_periode_partner="",AX34,SUMIF(TRANSAKTIONER!$I:$I,$K34&amp;"INCLUDE"&amp;regnskab_filter_land_partner&amp;AY$28,TRANSAKTIONER!$AA:$AA))</f>
        <v>0</v>
      </c>
      <c r="AZ34" s="291">
        <f t="shared" si="26"/>
        <v>0</v>
      </c>
      <c r="BA34" s="291">
        <f>SUMIF(TRANSAKTIONER!$H:$H,REGNSKAB!$K34&amp;regnskab_filter_periode_partner&amp;regnskab_filter_land_partner&amp;REGNSKAB!BA$28,TRANSAKTIONER!$AA:$AA)</f>
        <v>0</v>
      </c>
      <c r="BB34" s="291">
        <f>IF(regnskab_filter_periode_partner="",BA34,SUMIF(TRANSAKTIONER!$I:$I,$K34&amp;"INCLUDE"&amp;regnskab_filter_land_partner&amp;BB$28,TRANSAKTIONER!$AA:$AA))</f>
        <v>0</v>
      </c>
      <c r="BC34" s="291">
        <f t="shared" si="27"/>
        <v>0</v>
      </c>
      <c r="BD34" s="291">
        <f>SUMIF(TRANSAKTIONER!$H:$H,REGNSKAB!$K34&amp;regnskab_filter_periode_partner&amp;regnskab_filter_land_partner&amp;REGNSKAB!BD$28,TRANSAKTIONER!$AA:$AA)</f>
        <v>0</v>
      </c>
      <c r="BE34" s="291">
        <f>IF(regnskab_filter_periode_partner="",BD34,SUMIF(TRANSAKTIONER!$I:$I,$K34&amp;"INCLUDE"&amp;regnskab_filter_land_partner&amp;BE$28,TRANSAKTIONER!$AA:$AA))</f>
        <v>0</v>
      </c>
      <c r="BF34" s="291">
        <f t="shared" si="28"/>
        <v>0</v>
      </c>
      <c r="BG34" s="291">
        <f>SUMIF(TRANSAKTIONER!$H:$H,REGNSKAB!$K34&amp;regnskab_filter_periode_partner&amp;regnskab_filter_land_partner&amp;REGNSKAB!BG$28,TRANSAKTIONER!$AA:$AA)</f>
        <v>0</v>
      </c>
      <c r="BH34" s="291">
        <f>IF(regnskab_filter_periode_partner="",BG34,SUMIF(TRANSAKTIONER!$I:$I,$K34&amp;"INCLUDE"&amp;regnskab_filter_land_partner&amp;BH$28,TRANSAKTIONER!$AA:$AA))</f>
        <v>0</v>
      </c>
      <c r="BI34" s="291">
        <f t="shared" si="29"/>
        <v>0</v>
      </c>
      <c r="BJ34" s="291">
        <f>SUMIF(TRANSAKTIONER!$H:$H,REGNSKAB!$K34&amp;regnskab_filter_periode_partner&amp;regnskab_filter_land_partner&amp;REGNSKAB!BJ$28,TRANSAKTIONER!$AA:$AA)</f>
        <v>0</v>
      </c>
      <c r="BK34" s="291">
        <f>IF(regnskab_filter_periode_partner="",BJ34,SUMIF(TRANSAKTIONER!$I:$I,$K34&amp;"INCLUDE"&amp;regnskab_filter_land_partner&amp;BK$28,TRANSAKTIONER!$AA:$AA))</f>
        <v>0</v>
      </c>
      <c r="BL34" s="291">
        <f t="shared" si="30"/>
        <v>0</v>
      </c>
      <c r="BM34" s="291">
        <f>SUMIF(TRANSAKTIONER!$H:$H,REGNSKAB!$K34&amp;regnskab_filter_periode_partner&amp;regnskab_filter_land_partner&amp;REGNSKAB!BM$28,TRANSAKTIONER!$AA:$AA)</f>
        <v>0</v>
      </c>
      <c r="BN34" s="291">
        <f>IF(regnskab_filter_periode_partner="",BM34,SUMIF(TRANSAKTIONER!$I:$I,$K34&amp;"INCLUDE"&amp;regnskab_filter_land_partner&amp;BN$28,TRANSAKTIONER!$AA:$AA))</f>
        <v>0</v>
      </c>
      <c r="BO34" s="291">
        <f t="shared" si="31"/>
        <v>0</v>
      </c>
      <c r="BP34" s="291">
        <f>SUMIF(TRANSAKTIONER!$H:$H,REGNSKAB!$K34&amp;regnskab_filter_periode_partner&amp;regnskab_filter_land_partner&amp;REGNSKAB!BP$28,TRANSAKTIONER!$AA:$AA)</f>
        <v>0</v>
      </c>
      <c r="BQ34" s="291">
        <f>IF(regnskab_filter_periode_partner="",BP34,SUMIF(TRANSAKTIONER!$I:$I,$K34&amp;"INCLUDE"&amp;regnskab_filter_land_partner&amp;BQ$28,TRANSAKTIONER!$AA:$AA))</f>
        <v>0</v>
      </c>
      <c r="BR34" s="291">
        <f t="shared" si="32"/>
        <v>0</v>
      </c>
      <c r="BS34" s="291">
        <f>SUMIF(TRANSAKTIONER!$H:$H,REGNSKAB!$K34&amp;regnskab_filter_periode_partner&amp;regnskab_filter_land_partner&amp;REGNSKAB!BS$28,TRANSAKTIONER!$AA:$AA)</f>
        <v>0</v>
      </c>
      <c r="BT34" s="291">
        <f>IF(regnskab_filter_periode_partner="",BS34,SUMIF(TRANSAKTIONER!$I:$I,$K34&amp;"INCLUDE"&amp;regnskab_filter_land_partner&amp;BT$28,TRANSAKTIONER!$AA:$AA))</f>
        <v>0</v>
      </c>
      <c r="BU34" s="291">
        <f t="shared" si="33"/>
        <v>0</v>
      </c>
      <c r="BV34" s="291">
        <f>SUMIF(TRANSAKTIONER!$H:$H,REGNSKAB!$K34&amp;regnskab_filter_periode_partner&amp;regnskab_filter_land_partner&amp;REGNSKAB!BV$28,TRANSAKTIONER!$AA:$AA)</f>
        <v>0</v>
      </c>
      <c r="BW34" s="291">
        <f>IF(regnskab_filter_periode_partner="",BV34,SUMIF(TRANSAKTIONER!$I:$I,$K34&amp;"INCLUDE"&amp;regnskab_filter_land_partner&amp;BW$28,TRANSAKTIONER!$AA:$AA))</f>
        <v>0</v>
      </c>
      <c r="BX34" s="291">
        <f t="shared" si="34"/>
        <v>0</v>
      </c>
      <c r="BY34" s="291">
        <f>SUMIF(TRANSAKTIONER!$H:$H,REGNSKAB!$K34&amp;regnskab_filter_periode_partner&amp;regnskab_filter_land_partner&amp;REGNSKAB!BY$28,TRANSAKTIONER!$AA:$AA)</f>
        <v>0</v>
      </c>
      <c r="BZ34" s="291">
        <f>IF(regnskab_filter_periode_partner="",BY34,SUMIF(TRANSAKTIONER!$I:$I,$K34&amp;"INCLUDE"&amp;regnskab_filter_land_partner&amp;BZ$28,TRANSAKTIONER!$AA:$AA))</f>
        <v>0</v>
      </c>
      <c r="CA34" s="291">
        <f t="shared" si="35"/>
        <v>0</v>
      </c>
      <c r="CB34" s="291">
        <f>SUMIF(TRANSAKTIONER!$H:$H,REGNSKAB!$K34&amp;regnskab_filter_periode_partner&amp;regnskab_filter_land_partner&amp;REGNSKAB!CB$28,TRANSAKTIONER!$AA:$AA)</f>
        <v>0</v>
      </c>
      <c r="CC34" s="291">
        <f>IF(regnskab_filter_periode_partner="",CB34,SUMIF(TRANSAKTIONER!$I:$I,$K34&amp;"INCLUDE"&amp;regnskab_filter_land_partner&amp;CC$28,TRANSAKTIONER!$AA:$AA))</f>
        <v>0</v>
      </c>
      <c r="CD34" s="291">
        <f t="shared" si="36"/>
        <v>0</v>
      </c>
      <c r="CE34" s="291">
        <f>SUMIF(TRANSAKTIONER!$H:$H,REGNSKAB!$K34&amp;regnskab_filter_periode_partner&amp;regnskab_filter_land_partner&amp;REGNSKAB!CE$28,TRANSAKTIONER!$AA:$AA)</f>
        <v>0</v>
      </c>
      <c r="CF34" s="291">
        <f>IF(regnskab_filter_periode_partner="",CE34,SUMIF(TRANSAKTIONER!$I:$I,$K34&amp;"INCLUDE"&amp;regnskab_filter_land_partner&amp;CF$28,TRANSAKTIONER!$AA:$AA))</f>
        <v>0</v>
      </c>
      <c r="CG34" s="291">
        <f t="shared" si="37"/>
        <v>0</v>
      </c>
      <c r="CH34" s="291">
        <f>SUMIF(TRANSAKTIONER!$H:$H,REGNSKAB!$K34&amp;regnskab_filter_periode_partner&amp;regnskab_filter_land_partner&amp;REGNSKAB!CH$28,TRANSAKTIONER!$AA:$AA)</f>
        <v>0</v>
      </c>
      <c r="CI34" s="291">
        <f>IF(regnskab_filter_periode_partner="",CH34,SUMIF(TRANSAKTIONER!$I:$I,$K34&amp;"INCLUDE"&amp;regnskab_filter_land_partner&amp;CI$28,TRANSAKTIONER!$AA:$AA))</f>
        <v>0</v>
      </c>
      <c r="CJ34" s="291">
        <f t="shared" si="38"/>
        <v>0</v>
      </c>
      <c r="CK34" s="291">
        <f>SUMIF(TRANSAKTIONER!$H:$H,REGNSKAB!$K34&amp;regnskab_filter_periode_partner&amp;regnskab_filter_land_partner&amp;REGNSKAB!CK$28,TRANSAKTIONER!$AA:$AA)</f>
        <v>0</v>
      </c>
      <c r="CL34" s="291">
        <f>IF(regnskab_filter_periode_partner="",CK34,SUMIF(TRANSAKTIONER!$I:$I,$K34&amp;"INCLUDE"&amp;regnskab_filter_land_partner&amp;CL$28,TRANSAKTIONER!$AA:$AA))</f>
        <v>0</v>
      </c>
      <c r="CM34" s="291">
        <f t="shared" si="39"/>
        <v>0</v>
      </c>
      <c r="CN34" s="291">
        <f>SUMIF(TRANSAKTIONER!$H:$H,REGNSKAB!$K34&amp;regnskab_filter_periode_partner&amp;regnskab_filter_land_partner&amp;REGNSKAB!CN$28,TRANSAKTIONER!$AA:$AA)</f>
        <v>0</v>
      </c>
      <c r="CO34" s="291">
        <f>IF(regnskab_filter_periode_partner="",CN34,SUMIF(TRANSAKTIONER!$I:$I,$K34&amp;"INCLUDE"&amp;regnskab_filter_land_partner&amp;CO$28,TRANSAKTIONER!$AA:$AA))</f>
        <v>0</v>
      </c>
      <c r="CP34" s="291">
        <f t="shared" si="40"/>
        <v>0</v>
      </c>
      <c r="CQ34" s="291">
        <f>SUMIF(TRANSAKTIONER!$H:$H,REGNSKAB!$K34&amp;regnskab_filter_periode_partner&amp;regnskab_filter_land_partner&amp;REGNSKAB!CQ$28,TRANSAKTIONER!$AA:$AA)</f>
        <v>0</v>
      </c>
      <c r="CR34" s="291">
        <f>IF(regnskab_filter_periode_partner="",CQ34,SUMIF(TRANSAKTIONER!$I:$I,$K34&amp;"INCLUDE"&amp;regnskab_filter_land_partner&amp;CR$28,TRANSAKTIONER!$AA:$AA))</f>
        <v>0</v>
      </c>
      <c r="CS34" s="291">
        <f t="shared" si="41"/>
        <v>0</v>
      </c>
      <c r="CT34" s="291">
        <f>SUMIF(TRANSAKTIONER!$H:$H,REGNSKAB!$K34&amp;regnskab_filter_periode_partner&amp;regnskab_filter_land_partner&amp;REGNSKAB!CT$28,TRANSAKTIONER!$AA:$AA)</f>
        <v>0</v>
      </c>
      <c r="CU34" s="291">
        <f>IF(regnskab_filter_periode_partner="",CT34,SUMIF(TRANSAKTIONER!$I:$I,$K34&amp;"INCLUDE"&amp;regnskab_filter_land_partner&amp;CU$28,TRANSAKTIONER!$AA:$AA))</f>
        <v>0</v>
      </c>
      <c r="CV34" s="291">
        <f t="shared" si="42"/>
        <v>0</v>
      </c>
      <c r="CW34" s="291">
        <f>SUMIF(TRANSAKTIONER!$H:$H,REGNSKAB!$K34&amp;regnskab_filter_periode_partner&amp;regnskab_filter_land_partner&amp;REGNSKAB!CW$28,TRANSAKTIONER!$AA:$AA)</f>
        <v>0</v>
      </c>
      <c r="CX34" s="291">
        <f>IF(regnskab_filter_periode_partner="",CW34,SUMIF(TRANSAKTIONER!$I:$I,$K34&amp;"INCLUDE"&amp;regnskab_filter_land_partner&amp;CX$28,TRANSAKTIONER!$AA:$AA))</f>
        <v>0</v>
      </c>
      <c r="CY34" s="291">
        <f t="shared" si="43"/>
        <v>0</v>
      </c>
      <c r="CZ34" s="291">
        <f>SUMIF(TRANSAKTIONER!$H:$H,REGNSKAB!$K34&amp;regnskab_filter_periode_partner&amp;regnskab_filter_land_partner&amp;REGNSKAB!CZ$28,TRANSAKTIONER!$AA:$AA)</f>
        <v>0</v>
      </c>
      <c r="DA34" s="291">
        <f>IF(regnskab_filter_periode_partner="",CZ34,SUMIF(TRANSAKTIONER!$I:$I,$K34&amp;"INCLUDE"&amp;regnskab_filter_land_partner&amp;DA$28,TRANSAKTIONER!$AA:$AA))</f>
        <v>0</v>
      </c>
      <c r="DB34" s="291">
        <f t="shared" si="44"/>
        <v>0</v>
      </c>
    </row>
    <row r="35" spans="2:106" ht="13.8" x14ac:dyDescent="0.45">
      <c r="B35" s="257">
        <v>3</v>
      </c>
      <c r="C35" s="257"/>
      <c r="D35" s="257"/>
      <c r="E35" s="257"/>
      <c r="F35" s="288"/>
      <c r="G35" s="288"/>
      <c r="H35" s="288"/>
      <c r="I35" s="288"/>
      <c r="K35" s="264" t="str">
        <f t="shared" si="12"/>
        <v>EXTERN SAKKUNSKAP OCH EXTERNA TJÄNSTER</v>
      </c>
      <c r="L35" s="265"/>
      <c r="M35" s="265"/>
      <c r="N35" s="266">
        <f t="shared" si="13"/>
        <v>0</v>
      </c>
      <c r="O35" s="290">
        <f t="shared" si="14"/>
        <v>0</v>
      </c>
      <c r="P35" s="290">
        <f t="shared" si="14"/>
        <v>0</v>
      </c>
      <c r="Q35" s="291">
        <f>SUMIF(TRANSAKTIONER!$H:$H,REGNSKAB!$K35&amp;regnskab_filter_periode_partner&amp;regnskab_filter_land_partner&amp;REGNSKAB!Q$28,TRANSAKTIONER!$AA:$AA)</f>
        <v>0</v>
      </c>
      <c r="R35" s="291">
        <f>IF(regnskab_filter_periode_partner="",Q35,SUMIF(TRANSAKTIONER!$I:$I,$K35&amp;"INCLUDE"&amp;regnskab_filter_land_partner&amp;R$28,TRANSAKTIONER!$AA:$AA))</f>
        <v>0</v>
      </c>
      <c r="S35" s="291">
        <f t="shared" si="15"/>
        <v>0</v>
      </c>
      <c r="T35" s="291">
        <f>SUMIF(TRANSAKTIONER!$H:$H,REGNSKAB!$K35&amp;regnskab_filter_periode_partner&amp;regnskab_filter_land_partner&amp;REGNSKAB!T$28,TRANSAKTIONER!$AA:$AA)</f>
        <v>0</v>
      </c>
      <c r="U35" s="291">
        <f>IF(regnskab_filter_periode_partner="",T35,SUMIF(TRANSAKTIONER!$I:$I,$K35&amp;"INCLUDE"&amp;regnskab_filter_land_partner&amp;U$28,TRANSAKTIONER!$AA:$AA))</f>
        <v>0</v>
      </c>
      <c r="V35" s="291">
        <f t="shared" si="16"/>
        <v>0</v>
      </c>
      <c r="W35" s="291">
        <f>SUMIF(TRANSAKTIONER!$H:$H,REGNSKAB!$K35&amp;regnskab_filter_periode_partner&amp;regnskab_filter_land_partner&amp;REGNSKAB!W$28,TRANSAKTIONER!$AA:$AA)</f>
        <v>0</v>
      </c>
      <c r="X35" s="291">
        <f>IF(regnskab_filter_periode_partner="",W35,SUMIF(TRANSAKTIONER!$I:$I,$K35&amp;"INCLUDE"&amp;regnskab_filter_land_partner&amp;X$28,TRANSAKTIONER!$AA:$AA))</f>
        <v>0</v>
      </c>
      <c r="Y35" s="291">
        <f t="shared" si="17"/>
        <v>0</v>
      </c>
      <c r="Z35" s="291">
        <f>SUMIF(TRANSAKTIONER!$H:$H,REGNSKAB!$K35&amp;regnskab_filter_periode_partner&amp;regnskab_filter_land_partner&amp;REGNSKAB!Z$28,TRANSAKTIONER!$AA:$AA)</f>
        <v>0</v>
      </c>
      <c r="AA35" s="291">
        <f>IF(regnskab_filter_periode_partner="",Z35,SUMIF(TRANSAKTIONER!$I:$I,$K35&amp;"INCLUDE"&amp;regnskab_filter_land_partner&amp;AA$28,TRANSAKTIONER!$AA:$AA))</f>
        <v>0</v>
      </c>
      <c r="AB35" s="291">
        <f t="shared" si="18"/>
        <v>0</v>
      </c>
      <c r="AC35" s="291">
        <f>SUMIF(TRANSAKTIONER!$H:$H,REGNSKAB!$K35&amp;regnskab_filter_periode_partner&amp;regnskab_filter_land_partner&amp;REGNSKAB!AC$28,TRANSAKTIONER!$AA:$AA)</f>
        <v>0</v>
      </c>
      <c r="AD35" s="291">
        <f>IF(regnskab_filter_periode_partner="",AC35,SUMIF(TRANSAKTIONER!$I:$I,$K35&amp;"INCLUDE"&amp;regnskab_filter_land_partner&amp;AD$28,TRANSAKTIONER!$AA:$AA))</f>
        <v>0</v>
      </c>
      <c r="AE35" s="291">
        <f t="shared" si="19"/>
        <v>0</v>
      </c>
      <c r="AF35" s="291">
        <f>SUMIF(TRANSAKTIONER!$H:$H,REGNSKAB!$K35&amp;regnskab_filter_periode_partner&amp;regnskab_filter_land_partner&amp;REGNSKAB!AF$28,TRANSAKTIONER!$AA:$AA)</f>
        <v>0</v>
      </c>
      <c r="AG35" s="291">
        <f>IF(regnskab_filter_periode_partner="",AF35,SUMIF(TRANSAKTIONER!$I:$I,$K35&amp;"INCLUDE"&amp;regnskab_filter_land_partner&amp;AG$28,TRANSAKTIONER!$AA:$AA))</f>
        <v>0</v>
      </c>
      <c r="AH35" s="291">
        <f t="shared" si="20"/>
        <v>0</v>
      </c>
      <c r="AI35" s="291">
        <f>SUMIF(TRANSAKTIONER!$H:$H,REGNSKAB!$K35&amp;regnskab_filter_periode_partner&amp;regnskab_filter_land_partner&amp;REGNSKAB!AI$28,TRANSAKTIONER!$AA:$AA)</f>
        <v>0</v>
      </c>
      <c r="AJ35" s="291">
        <f>IF(regnskab_filter_periode_partner="",AI35,SUMIF(TRANSAKTIONER!$I:$I,$K35&amp;"INCLUDE"&amp;regnskab_filter_land_partner&amp;AJ$28,TRANSAKTIONER!$AA:$AA))</f>
        <v>0</v>
      </c>
      <c r="AK35" s="291">
        <f t="shared" si="21"/>
        <v>0</v>
      </c>
      <c r="AL35" s="291">
        <f>SUMIF(TRANSAKTIONER!$H:$H,REGNSKAB!$K35&amp;regnskab_filter_periode_partner&amp;regnskab_filter_land_partner&amp;REGNSKAB!AL$28,TRANSAKTIONER!$AA:$AA)</f>
        <v>0</v>
      </c>
      <c r="AM35" s="291">
        <f>IF(regnskab_filter_periode_partner="",AL35,SUMIF(TRANSAKTIONER!$I:$I,$K35&amp;"INCLUDE"&amp;regnskab_filter_land_partner&amp;AM$28,TRANSAKTIONER!$AA:$AA))</f>
        <v>0</v>
      </c>
      <c r="AN35" s="291">
        <f t="shared" si="22"/>
        <v>0</v>
      </c>
      <c r="AO35" s="291">
        <f>SUMIF(TRANSAKTIONER!$H:$H,REGNSKAB!$K35&amp;regnskab_filter_periode_partner&amp;regnskab_filter_land_partner&amp;REGNSKAB!AO$28,TRANSAKTIONER!$AA:$AA)</f>
        <v>0</v>
      </c>
      <c r="AP35" s="291">
        <f>IF(regnskab_filter_periode_partner="",AO35,SUMIF(TRANSAKTIONER!$I:$I,$K35&amp;"INCLUDE"&amp;regnskab_filter_land_partner&amp;AP$28,TRANSAKTIONER!$AA:$AA))</f>
        <v>0</v>
      </c>
      <c r="AQ35" s="291">
        <f t="shared" si="23"/>
        <v>0</v>
      </c>
      <c r="AR35" s="291">
        <f>SUMIF(TRANSAKTIONER!$H:$H,REGNSKAB!$K35&amp;regnskab_filter_periode_partner&amp;regnskab_filter_land_partner&amp;REGNSKAB!AR$28,TRANSAKTIONER!$AA:$AA)</f>
        <v>0</v>
      </c>
      <c r="AS35" s="291">
        <f>IF(regnskab_filter_periode_partner="",AR35,SUMIF(TRANSAKTIONER!$I:$I,$K35&amp;"INCLUDE"&amp;regnskab_filter_land_partner&amp;AS$28,TRANSAKTIONER!$AA:$AA))</f>
        <v>0</v>
      </c>
      <c r="AT35" s="291">
        <f t="shared" si="24"/>
        <v>0</v>
      </c>
      <c r="AU35" s="291">
        <f>SUMIF(TRANSAKTIONER!$H:$H,REGNSKAB!$K35&amp;regnskab_filter_periode_partner&amp;regnskab_filter_land_partner&amp;REGNSKAB!AU$28,TRANSAKTIONER!$AA:$AA)</f>
        <v>0</v>
      </c>
      <c r="AV35" s="291">
        <f>IF(regnskab_filter_periode_partner="",AU35,SUMIF(TRANSAKTIONER!$I:$I,$K35&amp;"INCLUDE"&amp;regnskab_filter_land_partner&amp;AV$28,TRANSAKTIONER!$AA:$AA))</f>
        <v>0</v>
      </c>
      <c r="AW35" s="291">
        <f t="shared" si="25"/>
        <v>0</v>
      </c>
      <c r="AX35" s="291">
        <f>SUMIF(TRANSAKTIONER!$H:$H,REGNSKAB!$K35&amp;regnskab_filter_periode_partner&amp;regnskab_filter_land_partner&amp;REGNSKAB!AX$28,TRANSAKTIONER!$AA:$AA)</f>
        <v>0</v>
      </c>
      <c r="AY35" s="291">
        <f>IF(regnskab_filter_periode_partner="",AX35,SUMIF(TRANSAKTIONER!$I:$I,$K35&amp;"INCLUDE"&amp;regnskab_filter_land_partner&amp;AY$28,TRANSAKTIONER!$AA:$AA))</f>
        <v>0</v>
      </c>
      <c r="AZ35" s="291">
        <f t="shared" si="26"/>
        <v>0</v>
      </c>
      <c r="BA35" s="291">
        <f>SUMIF(TRANSAKTIONER!$H:$H,REGNSKAB!$K35&amp;regnskab_filter_periode_partner&amp;regnskab_filter_land_partner&amp;REGNSKAB!BA$28,TRANSAKTIONER!$AA:$AA)</f>
        <v>0</v>
      </c>
      <c r="BB35" s="291">
        <f>IF(regnskab_filter_periode_partner="",BA35,SUMIF(TRANSAKTIONER!$I:$I,$K35&amp;"INCLUDE"&amp;regnskab_filter_land_partner&amp;BB$28,TRANSAKTIONER!$AA:$AA))</f>
        <v>0</v>
      </c>
      <c r="BC35" s="291">
        <f t="shared" si="27"/>
        <v>0</v>
      </c>
      <c r="BD35" s="291">
        <f>SUMIF(TRANSAKTIONER!$H:$H,REGNSKAB!$K35&amp;regnskab_filter_periode_partner&amp;regnskab_filter_land_partner&amp;REGNSKAB!BD$28,TRANSAKTIONER!$AA:$AA)</f>
        <v>0</v>
      </c>
      <c r="BE35" s="291">
        <f>IF(regnskab_filter_periode_partner="",BD35,SUMIF(TRANSAKTIONER!$I:$I,$K35&amp;"INCLUDE"&amp;regnskab_filter_land_partner&amp;BE$28,TRANSAKTIONER!$AA:$AA))</f>
        <v>0</v>
      </c>
      <c r="BF35" s="291">
        <f t="shared" si="28"/>
        <v>0</v>
      </c>
      <c r="BG35" s="291">
        <f>SUMIF(TRANSAKTIONER!$H:$H,REGNSKAB!$K35&amp;regnskab_filter_periode_partner&amp;regnskab_filter_land_partner&amp;REGNSKAB!BG$28,TRANSAKTIONER!$AA:$AA)</f>
        <v>0</v>
      </c>
      <c r="BH35" s="291">
        <f>IF(regnskab_filter_periode_partner="",BG35,SUMIF(TRANSAKTIONER!$I:$I,$K35&amp;"INCLUDE"&amp;regnskab_filter_land_partner&amp;BH$28,TRANSAKTIONER!$AA:$AA))</f>
        <v>0</v>
      </c>
      <c r="BI35" s="291">
        <f t="shared" si="29"/>
        <v>0</v>
      </c>
      <c r="BJ35" s="291">
        <f>SUMIF(TRANSAKTIONER!$H:$H,REGNSKAB!$K35&amp;regnskab_filter_periode_partner&amp;regnskab_filter_land_partner&amp;REGNSKAB!BJ$28,TRANSAKTIONER!$AA:$AA)</f>
        <v>0</v>
      </c>
      <c r="BK35" s="291">
        <f>IF(regnskab_filter_periode_partner="",BJ35,SUMIF(TRANSAKTIONER!$I:$I,$K35&amp;"INCLUDE"&amp;regnskab_filter_land_partner&amp;BK$28,TRANSAKTIONER!$AA:$AA))</f>
        <v>0</v>
      </c>
      <c r="BL35" s="291">
        <f t="shared" si="30"/>
        <v>0</v>
      </c>
      <c r="BM35" s="291">
        <f>SUMIF(TRANSAKTIONER!$H:$H,REGNSKAB!$K35&amp;regnskab_filter_periode_partner&amp;regnskab_filter_land_partner&amp;REGNSKAB!BM$28,TRANSAKTIONER!$AA:$AA)</f>
        <v>0</v>
      </c>
      <c r="BN35" s="291">
        <f>IF(regnskab_filter_periode_partner="",BM35,SUMIF(TRANSAKTIONER!$I:$I,$K35&amp;"INCLUDE"&amp;regnskab_filter_land_partner&amp;BN$28,TRANSAKTIONER!$AA:$AA))</f>
        <v>0</v>
      </c>
      <c r="BO35" s="291">
        <f t="shared" si="31"/>
        <v>0</v>
      </c>
      <c r="BP35" s="291">
        <f>SUMIF(TRANSAKTIONER!$H:$H,REGNSKAB!$K35&amp;regnskab_filter_periode_partner&amp;regnskab_filter_land_partner&amp;REGNSKAB!BP$28,TRANSAKTIONER!$AA:$AA)</f>
        <v>0</v>
      </c>
      <c r="BQ35" s="291">
        <f>IF(regnskab_filter_periode_partner="",BP35,SUMIF(TRANSAKTIONER!$I:$I,$K35&amp;"INCLUDE"&amp;regnskab_filter_land_partner&amp;BQ$28,TRANSAKTIONER!$AA:$AA))</f>
        <v>0</v>
      </c>
      <c r="BR35" s="291">
        <f t="shared" si="32"/>
        <v>0</v>
      </c>
      <c r="BS35" s="291">
        <f>SUMIF(TRANSAKTIONER!$H:$H,REGNSKAB!$K35&amp;regnskab_filter_periode_partner&amp;regnskab_filter_land_partner&amp;REGNSKAB!BS$28,TRANSAKTIONER!$AA:$AA)</f>
        <v>0</v>
      </c>
      <c r="BT35" s="291">
        <f>IF(regnskab_filter_periode_partner="",BS35,SUMIF(TRANSAKTIONER!$I:$I,$K35&amp;"INCLUDE"&amp;regnskab_filter_land_partner&amp;BT$28,TRANSAKTIONER!$AA:$AA))</f>
        <v>0</v>
      </c>
      <c r="BU35" s="291">
        <f t="shared" si="33"/>
        <v>0</v>
      </c>
      <c r="BV35" s="291">
        <f>SUMIF(TRANSAKTIONER!$H:$H,REGNSKAB!$K35&amp;regnskab_filter_periode_partner&amp;regnskab_filter_land_partner&amp;REGNSKAB!BV$28,TRANSAKTIONER!$AA:$AA)</f>
        <v>0</v>
      </c>
      <c r="BW35" s="291">
        <f>IF(regnskab_filter_periode_partner="",BV35,SUMIF(TRANSAKTIONER!$I:$I,$K35&amp;"INCLUDE"&amp;regnskab_filter_land_partner&amp;BW$28,TRANSAKTIONER!$AA:$AA))</f>
        <v>0</v>
      </c>
      <c r="BX35" s="291">
        <f t="shared" si="34"/>
        <v>0</v>
      </c>
      <c r="BY35" s="291">
        <f>SUMIF(TRANSAKTIONER!$H:$H,REGNSKAB!$K35&amp;regnskab_filter_periode_partner&amp;regnskab_filter_land_partner&amp;REGNSKAB!BY$28,TRANSAKTIONER!$AA:$AA)</f>
        <v>0</v>
      </c>
      <c r="BZ35" s="291">
        <f>IF(regnskab_filter_periode_partner="",BY35,SUMIF(TRANSAKTIONER!$I:$I,$K35&amp;"INCLUDE"&amp;regnskab_filter_land_partner&amp;BZ$28,TRANSAKTIONER!$AA:$AA))</f>
        <v>0</v>
      </c>
      <c r="CA35" s="291">
        <f t="shared" si="35"/>
        <v>0</v>
      </c>
      <c r="CB35" s="291">
        <f>SUMIF(TRANSAKTIONER!$H:$H,REGNSKAB!$K35&amp;regnskab_filter_periode_partner&amp;regnskab_filter_land_partner&amp;REGNSKAB!CB$28,TRANSAKTIONER!$AA:$AA)</f>
        <v>0</v>
      </c>
      <c r="CC35" s="291">
        <f>IF(regnskab_filter_periode_partner="",CB35,SUMIF(TRANSAKTIONER!$I:$I,$K35&amp;"INCLUDE"&amp;regnskab_filter_land_partner&amp;CC$28,TRANSAKTIONER!$AA:$AA))</f>
        <v>0</v>
      </c>
      <c r="CD35" s="291">
        <f t="shared" si="36"/>
        <v>0</v>
      </c>
      <c r="CE35" s="291">
        <f>SUMIF(TRANSAKTIONER!$H:$H,REGNSKAB!$K35&amp;regnskab_filter_periode_partner&amp;regnskab_filter_land_partner&amp;REGNSKAB!CE$28,TRANSAKTIONER!$AA:$AA)</f>
        <v>0</v>
      </c>
      <c r="CF35" s="291">
        <f>IF(regnskab_filter_periode_partner="",CE35,SUMIF(TRANSAKTIONER!$I:$I,$K35&amp;"INCLUDE"&amp;regnskab_filter_land_partner&amp;CF$28,TRANSAKTIONER!$AA:$AA))</f>
        <v>0</v>
      </c>
      <c r="CG35" s="291">
        <f t="shared" si="37"/>
        <v>0</v>
      </c>
      <c r="CH35" s="291">
        <f>SUMIF(TRANSAKTIONER!$H:$H,REGNSKAB!$K35&amp;regnskab_filter_periode_partner&amp;regnskab_filter_land_partner&amp;REGNSKAB!CH$28,TRANSAKTIONER!$AA:$AA)</f>
        <v>0</v>
      </c>
      <c r="CI35" s="291">
        <f>IF(regnskab_filter_periode_partner="",CH35,SUMIF(TRANSAKTIONER!$I:$I,$K35&amp;"INCLUDE"&amp;regnskab_filter_land_partner&amp;CI$28,TRANSAKTIONER!$AA:$AA))</f>
        <v>0</v>
      </c>
      <c r="CJ35" s="291">
        <f t="shared" si="38"/>
        <v>0</v>
      </c>
      <c r="CK35" s="291">
        <f>SUMIF(TRANSAKTIONER!$H:$H,REGNSKAB!$K35&amp;regnskab_filter_periode_partner&amp;regnskab_filter_land_partner&amp;REGNSKAB!CK$28,TRANSAKTIONER!$AA:$AA)</f>
        <v>0</v>
      </c>
      <c r="CL35" s="291">
        <f>IF(regnskab_filter_periode_partner="",CK35,SUMIF(TRANSAKTIONER!$I:$I,$K35&amp;"INCLUDE"&amp;regnskab_filter_land_partner&amp;CL$28,TRANSAKTIONER!$AA:$AA))</f>
        <v>0</v>
      </c>
      <c r="CM35" s="291">
        <f t="shared" si="39"/>
        <v>0</v>
      </c>
      <c r="CN35" s="291">
        <f>SUMIF(TRANSAKTIONER!$H:$H,REGNSKAB!$K35&amp;regnskab_filter_periode_partner&amp;regnskab_filter_land_partner&amp;REGNSKAB!CN$28,TRANSAKTIONER!$AA:$AA)</f>
        <v>0</v>
      </c>
      <c r="CO35" s="291">
        <f>IF(regnskab_filter_periode_partner="",CN35,SUMIF(TRANSAKTIONER!$I:$I,$K35&amp;"INCLUDE"&amp;regnskab_filter_land_partner&amp;CO$28,TRANSAKTIONER!$AA:$AA))</f>
        <v>0</v>
      </c>
      <c r="CP35" s="291">
        <f t="shared" si="40"/>
        <v>0</v>
      </c>
      <c r="CQ35" s="291">
        <f>SUMIF(TRANSAKTIONER!$H:$H,REGNSKAB!$K35&amp;regnskab_filter_periode_partner&amp;regnskab_filter_land_partner&amp;REGNSKAB!CQ$28,TRANSAKTIONER!$AA:$AA)</f>
        <v>0</v>
      </c>
      <c r="CR35" s="291">
        <f>IF(regnskab_filter_periode_partner="",CQ35,SUMIF(TRANSAKTIONER!$I:$I,$K35&amp;"INCLUDE"&amp;regnskab_filter_land_partner&amp;CR$28,TRANSAKTIONER!$AA:$AA))</f>
        <v>0</v>
      </c>
      <c r="CS35" s="291">
        <f t="shared" si="41"/>
        <v>0</v>
      </c>
      <c r="CT35" s="291">
        <f>SUMIF(TRANSAKTIONER!$H:$H,REGNSKAB!$K35&amp;regnskab_filter_periode_partner&amp;regnskab_filter_land_partner&amp;REGNSKAB!CT$28,TRANSAKTIONER!$AA:$AA)</f>
        <v>0</v>
      </c>
      <c r="CU35" s="291">
        <f>IF(regnskab_filter_periode_partner="",CT35,SUMIF(TRANSAKTIONER!$I:$I,$K35&amp;"INCLUDE"&amp;regnskab_filter_land_partner&amp;CU$28,TRANSAKTIONER!$AA:$AA))</f>
        <v>0</v>
      </c>
      <c r="CV35" s="291">
        <f t="shared" si="42"/>
        <v>0</v>
      </c>
      <c r="CW35" s="291">
        <f>SUMIF(TRANSAKTIONER!$H:$H,REGNSKAB!$K35&amp;regnskab_filter_periode_partner&amp;regnskab_filter_land_partner&amp;REGNSKAB!CW$28,TRANSAKTIONER!$AA:$AA)</f>
        <v>0</v>
      </c>
      <c r="CX35" s="291">
        <f>IF(regnskab_filter_periode_partner="",CW35,SUMIF(TRANSAKTIONER!$I:$I,$K35&amp;"INCLUDE"&amp;regnskab_filter_land_partner&amp;CX$28,TRANSAKTIONER!$AA:$AA))</f>
        <v>0</v>
      </c>
      <c r="CY35" s="291">
        <f t="shared" si="43"/>
        <v>0</v>
      </c>
      <c r="CZ35" s="291">
        <f>SUMIF(TRANSAKTIONER!$H:$H,REGNSKAB!$K35&amp;regnskab_filter_periode_partner&amp;regnskab_filter_land_partner&amp;REGNSKAB!CZ$28,TRANSAKTIONER!$AA:$AA)</f>
        <v>0</v>
      </c>
      <c r="DA35" s="291">
        <f>IF(regnskab_filter_periode_partner="",CZ35,SUMIF(TRANSAKTIONER!$I:$I,$K35&amp;"INCLUDE"&amp;regnskab_filter_land_partner&amp;DA$28,TRANSAKTIONER!$AA:$AA))</f>
        <v>0</v>
      </c>
      <c r="DB35" s="291">
        <f t="shared" si="44"/>
        <v>0</v>
      </c>
    </row>
    <row r="36" spans="2:106" ht="13.8" x14ac:dyDescent="0.45">
      <c r="B36" s="257">
        <v>4</v>
      </c>
      <c r="C36" s="257"/>
      <c r="D36" s="257"/>
      <c r="E36" s="257"/>
      <c r="F36" s="288"/>
      <c r="G36" s="288"/>
      <c r="H36" s="288"/>
      <c r="I36" s="288"/>
      <c r="K36" s="264" t="str">
        <f t="shared" si="12"/>
        <v>RESOR OCH LOGI</v>
      </c>
      <c r="L36" s="265"/>
      <c r="M36" s="265"/>
      <c r="N36" s="266">
        <f t="shared" si="13"/>
        <v>0</v>
      </c>
      <c r="O36" s="290">
        <f t="shared" si="14"/>
        <v>0</v>
      </c>
      <c r="P36" s="290">
        <f t="shared" si="14"/>
        <v>0</v>
      </c>
      <c r="Q36" s="291">
        <f>SUMIF(TRANSAKTIONER!$H:$H,REGNSKAB!$K36&amp;regnskab_filter_periode_partner&amp;regnskab_filter_land_partner&amp;REGNSKAB!Q$28,TRANSAKTIONER!$AA:$AA)</f>
        <v>0</v>
      </c>
      <c r="R36" s="291">
        <f>IF(regnskab_filter_periode_partner="",Q36,SUMIF(TRANSAKTIONER!$I:$I,$K36&amp;"INCLUDE"&amp;regnskab_filter_land_partner&amp;R$28,TRANSAKTIONER!$AA:$AA))</f>
        <v>0</v>
      </c>
      <c r="S36" s="291">
        <f t="shared" si="15"/>
        <v>0</v>
      </c>
      <c r="T36" s="291">
        <f>SUMIF(TRANSAKTIONER!$H:$H,REGNSKAB!$K36&amp;regnskab_filter_periode_partner&amp;regnskab_filter_land_partner&amp;REGNSKAB!T$28,TRANSAKTIONER!$AA:$AA)</f>
        <v>0</v>
      </c>
      <c r="U36" s="291">
        <f>IF(regnskab_filter_periode_partner="",T36,SUMIF(TRANSAKTIONER!$I:$I,$K36&amp;"INCLUDE"&amp;regnskab_filter_land_partner&amp;U$28,TRANSAKTIONER!$AA:$AA))</f>
        <v>0</v>
      </c>
      <c r="V36" s="291">
        <f t="shared" si="16"/>
        <v>0</v>
      </c>
      <c r="W36" s="291">
        <f>SUMIF(TRANSAKTIONER!$H:$H,REGNSKAB!$K36&amp;regnskab_filter_periode_partner&amp;regnskab_filter_land_partner&amp;REGNSKAB!W$28,TRANSAKTIONER!$AA:$AA)</f>
        <v>0</v>
      </c>
      <c r="X36" s="291">
        <f>IF(regnskab_filter_periode_partner="",W36,SUMIF(TRANSAKTIONER!$I:$I,$K36&amp;"INCLUDE"&amp;regnskab_filter_land_partner&amp;X$28,TRANSAKTIONER!$AA:$AA))</f>
        <v>0</v>
      </c>
      <c r="Y36" s="291">
        <f t="shared" si="17"/>
        <v>0</v>
      </c>
      <c r="Z36" s="291">
        <f>SUMIF(TRANSAKTIONER!$H:$H,REGNSKAB!$K36&amp;regnskab_filter_periode_partner&amp;regnskab_filter_land_partner&amp;REGNSKAB!Z$28,TRANSAKTIONER!$AA:$AA)</f>
        <v>0</v>
      </c>
      <c r="AA36" s="291">
        <f>IF(regnskab_filter_periode_partner="",Z36,SUMIF(TRANSAKTIONER!$I:$I,$K36&amp;"INCLUDE"&amp;regnskab_filter_land_partner&amp;AA$28,TRANSAKTIONER!$AA:$AA))</f>
        <v>0</v>
      </c>
      <c r="AB36" s="291">
        <f t="shared" si="18"/>
        <v>0</v>
      </c>
      <c r="AC36" s="291">
        <f>SUMIF(TRANSAKTIONER!$H:$H,REGNSKAB!$K36&amp;regnskab_filter_periode_partner&amp;regnskab_filter_land_partner&amp;REGNSKAB!AC$28,TRANSAKTIONER!$AA:$AA)</f>
        <v>0</v>
      </c>
      <c r="AD36" s="291">
        <f>IF(regnskab_filter_periode_partner="",AC36,SUMIF(TRANSAKTIONER!$I:$I,$K36&amp;"INCLUDE"&amp;regnskab_filter_land_partner&amp;AD$28,TRANSAKTIONER!$AA:$AA))</f>
        <v>0</v>
      </c>
      <c r="AE36" s="291">
        <f t="shared" si="19"/>
        <v>0</v>
      </c>
      <c r="AF36" s="291">
        <f>SUMIF(TRANSAKTIONER!$H:$H,REGNSKAB!$K36&amp;regnskab_filter_periode_partner&amp;regnskab_filter_land_partner&amp;REGNSKAB!AF$28,TRANSAKTIONER!$AA:$AA)</f>
        <v>0</v>
      </c>
      <c r="AG36" s="291">
        <f>IF(regnskab_filter_periode_partner="",AF36,SUMIF(TRANSAKTIONER!$I:$I,$K36&amp;"INCLUDE"&amp;regnskab_filter_land_partner&amp;AG$28,TRANSAKTIONER!$AA:$AA))</f>
        <v>0</v>
      </c>
      <c r="AH36" s="291">
        <f t="shared" si="20"/>
        <v>0</v>
      </c>
      <c r="AI36" s="291">
        <f>SUMIF(TRANSAKTIONER!$H:$H,REGNSKAB!$K36&amp;regnskab_filter_periode_partner&amp;regnskab_filter_land_partner&amp;REGNSKAB!AI$28,TRANSAKTIONER!$AA:$AA)</f>
        <v>0</v>
      </c>
      <c r="AJ36" s="291">
        <f>IF(regnskab_filter_periode_partner="",AI36,SUMIF(TRANSAKTIONER!$I:$I,$K36&amp;"INCLUDE"&amp;regnskab_filter_land_partner&amp;AJ$28,TRANSAKTIONER!$AA:$AA))</f>
        <v>0</v>
      </c>
      <c r="AK36" s="291">
        <f t="shared" si="21"/>
        <v>0</v>
      </c>
      <c r="AL36" s="291">
        <f>SUMIF(TRANSAKTIONER!$H:$H,REGNSKAB!$K36&amp;regnskab_filter_periode_partner&amp;regnskab_filter_land_partner&amp;REGNSKAB!AL$28,TRANSAKTIONER!$AA:$AA)</f>
        <v>0</v>
      </c>
      <c r="AM36" s="291">
        <f>IF(regnskab_filter_periode_partner="",AL36,SUMIF(TRANSAKTIONER!$I:$I,$K36&amp;"INCLUDE"&amp;regnskab_filter_land_partner&amp;AM$28,TRANSAKTIONER!$AA:$AA))</f>
        <v>0</v>
      </c>
      <c r="AN36" s="291">
        <f t="shared" si="22"/>
        <v>0</v>
      </c>
      <c r="AO36" s="291">
        <f>SUMIF(TRANSAKTIONER!$H:$H,REGNSKAB!$K36&amp;regnskab_filter_periode_partner&amp;regnskab_filter_land_partner&amp;REGNSKAB!AO$28,TRANSAKTIONER!$AA:$AA)</f>
        <v>0</v>
      </c>
      <c r="AP36" s="291">
        <f>IF(regnskab_filter_periode_partner="",AO36,SUMIF(TRANSAKTIONER!$I:$I,$K36&amp;"INCLUDE"&amp;regnskab_filter_land_partner&amp;AP$28,TRANSAKTIONER!$AA:$AA))</f>
        <v>0</v>
      </c>
      <c r="AQ36" s="291">
        <f t="shared" si="23"/>
        <v>0</v>
      </c>
      <c r="AR36" s="291">
        <f>SUMIF(TRANSAKTIONER!$H:$H,REGNSKAB!$K36&amp;regnskab_filter_periode_partner&amp;regnskab_filter_land_partner&amp;REGNSKAB!AR$28,TRANSAKTIONER!$AA:$AA)</f>
        <v>0</v>
      </c>
      <c r="AS36" s="291">
        <f>IF(regnskab_filter_periode_partner="",AR36,SUMIF(TRANSAKTIONER!$I:$I,$K36&amp;"INCLUDE"&amp;regnskab_filter_land_partner&amp;AS$28,TRANSAKTIONER!$AA:$AA))</f>
        <v>0</v>
      </c>
      <c r="AT36" s="291">
        <f t="shared" si="24"/>
        <v>0</v>
      </c>
      <c r="AU36" s="291">
        <f>SUMIF(TRANSAKTIONER!$H:$H,REGNSKAB!$K36&amp;regnskab_filter_periode_partner&amp;regnskab_filter_land_partner&amp;REGNSKAB!AU$28,TRANSAKTIONER!$AA:$AA)</f>
        <v>0</v>
      </c>
      <c r="AV36" s="291">
        <f>IF(regnskab_filter_periode_partner="",AU36,SUMIF(TRANSAKTIONER!$I:$I,$K36&amp;"INCLUDE"&amp;regnskab_filter_land_partner&amp;AV$28,TRANSAKTIONER!$AA:$AA))</f>
        <v>0</v>
      </c>
      <c r="AW36" s="291">
        <f t="shared" si="25"/>
        <v>0</v>
      </c>
      <c r="AX36" s="291">
        <f>SUMIF(TRANSAKTIONER!$H:$H,REGNSKAB!$K36&amp;regnskab_filter_periode_partner&amp;regnskab_filter_land_partner&amp;REGNSKAB!AX$28,TRANSAKTIONER!$AA:$AA)</f>
        <v>0</v>
      </c>
      <c r="AY36" s="291">
        <f>IF(regnskab_filter_periode_partner="",AX36,SUMIF(TRANSAKTIONER!$I:$I,$K36&amp;"INCLUDE"&amp;regnskab_filter_land_partner&amp;AY$28,TRANSAKTIONER!$AA:$AA))</f>
        <v>0</v>
      </c>
      <c r="AZ36" s="291">
        <f t="shared" si="26"/>
        <v>0</v>
      </c>
      <c r="BA36" s="291">
        <f>SUMIF(TRANSAKTIONER!$H:$H,REGNSKAB!$K36&amp;regnskab_filter_periode_partner&amp;regnskab_filter_land_partner&amp;REGNSKAB!BA$28,TRANSAKTIONER!$AA:$AA)</f>
        <v>0</v>
      </c>
      <c r="BB36" s="291">
        <f>IF(regnskab_filter_periode_partner="",BA36,SUMIF(TRANSAKTIONER!$I:$I,$K36&amp;"INCLUDE"&amp;regnskab_filter_land_partner&amp;BB$28,TRANSAKTIONER!$AA:$AA))</f>
        <v>0</v>
      </c>
      <c r="BC36" s="291">
        <f t="shared" si="27"/>
        <v>0</v>
      </c>
      <c r="BD36" s="291">
        <f>SUMIF(TRANSAKTIONER!$H:$H,REGNSKAB!$K36&amp;regnskab_filter_periode_partner&amp;regnskab_filter_land_partner&amp;REGNSKAB!BD$28,TRANSAKTIONER!$AA:$AA)</f>
        <v>0</v>
      </c>
      <c r="BE36" s="291">
        <f>IF(regnskab_filter_periode_partner="",BD36,SUMIF(TRANSAKTIONER!$I:$I,$K36&amp;"INCLUDE"&amp;regnskab_filter_land_partner&amp;BE$28,TRANSAKTIONER!$AA:$AA))</f>
        <v>0</v>
      </c>
      <c r="BF36" s="291">
        <f t="shared" si="28"/>
        <v>0</v>
      </c>
      <c r="BG36" s="291">
        <f>SUMIF(TRANSAKTIONER!$H:$H,REGNSKAB!$K36&amp;regnskab_filter_periode_partner&amp;regnskab_filter_land_partner&amp;REGNSKAB!BG$28,TRANSAKTIONER!$AA:$AA)</f>
        <v>0</v>
      </c>
      <c r="BH36" s="291">
        <f>IF(regnskab_filter_periode_partner="",BG36,SUMIF(TRANSAKTIONER!$I:$I,$K36&amp;"INCLUDE"&amp;regnskab_filter_land_partner&amp;BH$28,TRANSAKTIONER!$AA:$AA))</f>
        <v>0</v>
      </c>
      <c r="BI36" s="291">
        <f t="shared" si="29"/>
        <v>0</v>
      </c>
      <c r="BJ36" s="291">
        <f>SUMIF(TRANSAKTIONER!$H:$H,REGNSKAB!$K36&amp;regnskab_filter_periode_partner&amp;regnskab_filter_land_partner&amp;REGNSKAB!BJ$28,TRANSAKTIONER!$AA:$AA)</f>
        <v>0</v>
      </c>
      <c r="BK36" s="291">
        <f>IF(regnskab_filter_periode_partner="",BJ36,SUMIF(TRANSAKTIONER!$I:$I,$K36&amp;"INCLUDE"&amp;regnskab_filter_land_partner&amp;BK$28,TRANSAKTIONER!$AA:$AA))</f>
        <v>0</v>
      </c>
      <c r="BL36" s="291">
        <f t="shared" si="30"/>
        <v>0</v>
      </c>
      <c r="BM36" s="291">
        <f>SUMIF(TRANSAKTIONER!$H:$H,REGNSKAB!$K36&amp;regnskab_filter_periode_partner&amp;regnskab_filter_land_partner&amp;REGNSKAB!BM$28,TRANSAKTIONER!$AA:$AA)</f>
        <v>0</v>
      </c>
      <c r="BN36" s="291">
        <f>IF(regnskab_filter_periode_partner="",BM36,SUMIF(TRANSAKTIONER!$I:$I,$K36&amp;"INCLUDE"&amp;regnskab_filter_land_partner&amp;BN$28,TRANSAKTIONER!$AA:$AA))</f>
        <v>0</v>
      </c>
      <c r="BO36" s="291">
        <f t="shared" si="31"/>
        <v>0</v>
      </c>
      <c r="BP36" s="291">
        <f>SUMIF(TRANSAKTIONER!$H:$H,REGNSKAB!$K36&amp;regnskab_filter_periode_partner&amp;regnskab_filter_land_partner&amp;REGNSKAB!BP$28,TRANSAKTIONER!$AA:$AA)</f>
        <v>0</v>
      </c>
      <c r="BQ36" s="291">
        <f>IF(regnskab_filter_periode_partner="",BP36,SUMIF(TRANSAKTIONER!$I:$I,$K36&amp;"INCLUDE"&amp;regnskab_filter_land_partner&amp;BQ$28,TRANSAKTIONER!$AA:$AA))</f>
        <v>0</v>
      </c>
      <c r="BR36" s="291">
        <f t="shared" si="32"/>
        <v>0</v>
      </c>
      <c r="BS36" s="291">
        <f>SUMIF(TRANSAKTIONER!$H:$H,REGNSKAB!$K36&amp;regnskab_filter_periode_partner&amp;regnskab_filter_land_partner&amp;REGNSKAB!BS$28,TRANSAKTIONER!$AA:$AA)</f>
        <v>0</v>
      </c>
      <c r="BT36" s="291">
        <f>IF(regnskab_filter_periode_partner="",BS36,SUMIF(TRANSAKTIONER!$I:$I,$K36&amp;"INCLUDE"&amp;regnskab_filter_land_partner&amp;BT$28,TRANSAKTIONER!$AA:$AA))</f>
        <v>0</v>
      </c>
      <c r="BU36" s="291">
        <f t="shared" si="33"/>
        <v>0</v>
      </c>
      <c r="BV36" s="291">
        <f>SUMIF(TRANSAKTIONER!$H:$H,REGNSKAB!$K36&amp;regnskab_filter_periode_partner&amp;regnskab_filter_land_partner&amp;REGNSKAB!BV$28,TRANSAKTIONER!$AA:$AA)</f>
        <v>0</v>
      </c>
      <c r="BW36" s="291">
        <f>IF(regnskab_filter_periode_partner="",BV36,SUMIF(TRANSAKTIONER!$I:$I,$K36&amp;"INCLUDE"&amp;regnskab_filter_land_partner&amp;BW$28,TRANSAKTIONER!$AA:$AA))</f>
        <v>0</v>
      </c>
      <c r="BX36" s="291">
        <f t="shared" si="34"/>
        <v>0</v>
      </c>
      <c r="BY36" s="291">
        <f>SUMIF(TRANSAKTIONER!$H:$H,REGNSKAB!$K36&amp;regnskab_filter_periode_partner&amp;regnskab_filter_land_partner&amp;REGNSKAB!BY$28,TRANSAKTIONER!$AA:$AA)</f>
        <v>0</v>
      </c>
      <c r="BZ36" s="291">
        <f>IF(regnskab_filter_periode_partner="",BY36,SUMIF(TRANSAKTIONER!$I:$I,$K36&amp;"INCLUDE"&amp;regnskab_filter_land_partner&amp;BZ$28,TRANSAKTIONER!$AA:$AA))</f>
        <v>0</v>
      </c>
      <c r="CA36" s="291">
        <f t="shared" si="35"/>
        <v>0</v>
      </c>
      <c r="CB36" s="291">
        <f>SUMIF(TRANSAKTIONER!$H:$H,REGNSKAB!$K36&amp;regnskab_filter_periode_partner&amp;regnskab_filter_land_partner&amp;REGNSKAB!CB$28,TRANSAKTIONER!$AA:$AA)</f>
        <v>0</v>
      </c>
      <c r="CC36" s="291">
        <f>IF(regnskab_filter_periode_partner="",CB36,SUMIF(TRANSAKTIONER!$I:$I,$K36&amp;"INCLUDE"&amp;regnskab_filter_land_partner&amp;CC$28,TRANSAKTIONER!$AA:$AA))</f>
        <v>0</v>
      </c>
      <c r="CD36" s="291">
        <f t="shared" si="36"/>
        <v>0</v>
      </c>
      <c r="CE36" s="291">
        <f>SUMIF(TRANSAKTIONER!$H:$H,REGNSKAB!$K36&amp;regnskab_filter_periode_partner&amp;regnskab_filter_land_partner&amp;REGNSKAB!CE$28,TRANSAKTIONER!$AA:$AA)</f>
        <v>0</v>
      </c>
      <c r="CF36" s="291">
        <f>IF(regnskab_filter_periode_partner="",CE36,SUMIF(TRANSAKTIONER!$I:$I,$K36&amp;"INCLUDE"&amp;regnskab_filter_land_partner&amp;CF$28,TRANSAKTIONER!$AA:$AA))</f>
        <v>0</v>
      </c>
      <c r="CG36" s="291">
        <f t="shared" si="37"/>
        <v>0</v>
      </c>
      <c r="CH36" s="291">
        <f>SUMIF(TRANSAKTIONER!$H:$H,REGNSKAB!$K36&amp;regnskab_filter_periode_partner&amp;regnskab_filter_land_partner&amp;REGNSKAB!CH$28,TRANSAKTIONER!$AA:$AA)</f>
        <v>0</v>
      </c>
      <c r="CI36" s="291">
        <f>IF(regnskab_filter_periode_partner="",CH36,SUMIF(TRANSAKTIONER!$I:$I,$K36&amp;"INCLUDE"&amp;regnskab_filter_land_partner&amp;CI$28,TRANSAKTIONER!$AA:$AA))</f>
        <v>0</v>
      </c>
      <c r="CJ36" s="291">
        <f t="shared" si="38"/>
        <v>0</v>
      </c>
      <c r="CK36" s="291">
        <f>SUMIF(TRANSAKTIONER!$H:$H,REGNSKAB!$K36&amp;regnskab_filter_periode_partner&amp;regnskab_filter_land_partner&amp;REGNSKAB!CK$28,TRANSAKTIONER!$AA:$AA)</f>
        <v>0</v>
      </c>
      <c r="CL36" s="291">
        <f>IF(regnskab_filter_periode_partner="",CK36,SUMIF(TRANSAKTIONER!$I:$I,$K36&amp;"INCLUDE"&amp;regnskab_filter_land_partner&amp;CL$28,TRANSAKTIONER!$AA:$AA))</f>
        <v>0</v>
      </c>
      <c r="CM36" s="291">
        <f t="shared" si="39"/>
        <v>0</v>
      </c>
      <c r="CN36" s="291">
        <f>SUMIF(TRANSAKTIONER!$H:$H,REGNSKAB!$K36&amp;regnskab_filter_periode_partner&amp;regnskab_filter_land_partner&amp;REGNSKAB!CN$28,TRANSAKTIONER!$AA:$AA)</f>
        <v>0</v>
      </c>
      <c r="CO36" s="291">
        <f>IF(regnskab_filter_periode_partner="",CN36,SUMIF(TRANSAKTIONER!$I:$I,$K36&amp;"INCLUDE"&amp;regnskab_filter_land_partner&amp;CO$28,TRANSAKTIONER!$AA:$AA))</f>
        <v>0</v>
      </c>
      <c r="CP36" s="291">
        <f t="shared" si="40"/>
        <v>0</v>
      </c>
      <c r="CQ36" s="291">
        <f>SUMIF(TRANSAKTIONER!$H:$H,REGNSKAB!$K36&amp;regnskab_filter_periode_partner&amp;regnskab_filter_land_partner&amp;REGNSKAB!CQ$28,TRANSAKTIONER!$AA:$AA)</f>
        <v>0</v>
      </c>
      <c r="CR36" s="291">
        <f>IF(regnskab_filter_periode_partner="",CQ36,SUMIF(TRANSAKTIONER!$I:$I,$K36&amp;"INCLUDE"&amp;regnskab_filter_land_partner&amp;CR$28,TRANSAKTIONER!$AA:$AA))</f>
        <v>0</v>
      </c>
      <c r="CS36" s="291">
        <f t="shared" si="41"/>
        <v>0</v>
      </c>
      <c r="CT36" s="291">
        <f>SUMIF(TRANSAKTIONER!$H:$H,REGNSKAB!$K36&amp;regnskab_filter_periode_partner&amp;regnskab_filter_land_partner&amp;REGNSKAB!CT$28,TRANSAKTIONER!$AA:$AA)</f>
        <v>0</v>
      </c>
      <c r="CU36" s="291">
        <f>IF(regnskab_filter_periode_partner="",CT36,SUMIF(TRANSAKTIONER!$I:$I,$K36&amp;"INCLUDE"&amp;regnskab_filter_land_partner&amp;CU$28,TRANSAKTIONER!$AA:$AA))</f>
        <v>0</v>
      </c>
      <c r="CV36" s="291">
        <f t="shared" si="42"/>
        <v>0</v>
      </c>
      <c r="CW36" s="291">
        <f>SUMIF(TRANSAKTIONER!$H:$H,REGNSKAB!$K36&amp;regnskab_filter_periode_partner&amp;regnskab_filter_land_partner&amp;REGNSKAB!CW$28,TRANSAKTIONER!$AA:$AA)</f>
        <v>0</v>
      </c>
      <c r="CX36" s="291">
        <f>IF(regnskab_filter_periode_partner="",CW36,SUMIF(TRANSAKTIONER!$I:$I,$K36&amp;"INCLUDE"&amp;regnskab_filter_land_partner&amp;CX$28,TRANSAKTIONER!$AA:$AA))</f>
        <v>0</v>
      </c>
      <c r="CY36" s="291">
        <f t="shared" si="43"/>
        <v>0</v>
      </c>
      <c r="CZ36" s="291">
        <f>SUMIF(TRANSAKTIONER!$H:$H,REGNSKAB!$K36&amp;regnskab_filter_periode_partner&amp;regnskab_filter_land_partner&amp;REGNSKAB!CZ$28,TRANSAKTIONER!$AA:$AA)</f>
        <v>0</v>
      </c>
      <c r="DA36" s="291">
        <f>IF(regnskab_filter_periode_partner="",CZ36,SUMIF(TRANSAKTIONER!$I:$I,$K36&amp;"INCLUDE"&amp;regnskab_filter_land_partner&amp;DA$28,TRANSAKTIONER!$AA:$AA))</f>
        <v>0</v>
      </c>
      <c r="DB36" s="291">
        <f t="shared" si="44"/>
        <v>0</v>
      </c>
    </row>
    <row r="37" spans="2:106" ht="13.8" x14ac:dyDescent="0.45">
      <c r="B37" s="257">
        <v>5</v>
      </c>
      <c r="C37" s="257"/>
      <c r="D37" s="257"/>
      <c r="E37" s="257"/>
      <c r="F37" s="288"/>
      <c r="G37" s="288"/>
      <c r="H37" s="288"/>
      <c r="I37" s="288"/>
      <c r="K37" s="264" t="str">
        <f t="shared" si="12"/>
        <v>UTRUSTNING</v>
      </c>
      <c r="L37" s="265"/>
      <c r="M37" s="265"/>
      <c r="N37" s="266">
        <f t="shared" si="13"/>
        <v>0</v>
      </c>
      <c r="O37" s="290">
        <f t="shared" si="14"/>
        <v>0</v>
      </c>
      <c r="P37" s="290">
        <f t="shared" si="14"/>
        <v>0</v>
      </c>
      <c r="Q37" s="291">
        <f>SUMIF(TRANSAKTIONER!$H:$H,REGNSKAB!$K37&amp;regnskab_filter_periode_partner&amp;regnskab_filter_land_partner&amp;REGNSKAB!Q$28,TRANSAKTIONER!$AA:$AA)</f>
        <v>0</v>
      </c>
      <c r="R37" s="291">
        <f>IF(regnskab_filter_periode_partner="",Q37,SUMIF(TRANSAKTIONER!$I:$I,$K37&amp;"INCLUDE"&amp;regnskab_filter_land_partner&amp;R$28,TRANSAKTIONER!$AA:$AA))</f>
        <v>0</v>
      </c>
      <c r="S37" s="291">
        <f t="shared" si="15"/>
        <v>0</v>
      </c>
      <c r="T37" s="291">
        <f>SUMIF(TRANSAKTIONER!$H:$H,REGNSKAB!$K37&amp;regnskab_filter_periode_partner&amp;regnskab_filter_land_partner&amp;REGNSKAB!T$28,TRANSAKTIONER!$AA:$AA)</f>
        <v>0</v>
      </c>
      <c r="U37" s="291">
        <f>IF(regnskab_filter_periode_partner="",T37,SUMIF(TRANSAKTIONER!$I:$I,$K37&amp;"INCLUDE"&amp;regnskab_filter_land_partner&amp;U$28,TRANSAKTIONER!$AA:$AA))</f>
        <v>0</v>
      </c>
      <c r="V37" s="291">
        <f t="shared" si="16"/>
        <v>0</v>
      </c>
      <c r="W37" s="291">
        <f>SUMIF(TRANSAKTIONER!$H:$H,REGNSKAB!$K37&amp;regnskab_filter_periode_partner&amp;regnskab_filter_land_partner&amp;REGNSKAB!W$28,TRANSAKTIONER!$AA:$AA)</f>
        <v>0</v>
      </c>
      <c r="X37" s="291">
        <f>IF(regnskab_filter_periode_partner="",W37,SUMIF(TRANSAKTIONER!$I:$I,$K37&amp;"INCLUDE"&amp;regnskab_filter_land_partner&amp;X$28,TRANSAKTIONER!$AA:$AA))</f>
        <v>0</v>
      </c>
      <c r="Y37" s="291">
        <f t="shared" si="17"/>
        <v>0</v>
      </c>
      <c r="Z37" s="291">
        <f>SUMIF(TRANSAKTIONER!$H:$H,REGNSKAB!$K37&amp;regnskab_filter_periode_partner&amp;regnskab_filter_land_partner&amp;REGNSKAB!Z$28,TRANSAKTIONER!$AA:$AA)</f>
        <v>0</v>
      </c>
      <c r="AA37" s="291">
        <f>IF(regnskab_filter_periode_partner="",Z37,SUMIF(TRANSAKTIONER!$I:$I,$K37&amp;"INCLUDE"&amp;regnskab_filter_land_partner&amp;AA$28,TRANSAKTIONER!$AA:$AA))</f>
        <v>0</v>
      </c>
      <c r="AB37" s="291">
        <f t="shared" si="18"/>
        <v>0</v>
      </c>
      <c r="AC37" s="291">
        <f>SUMIF(TRANSAKTIONER!$H:$H,REGNSKAB!$K37&amp;regnskab_filter_periode_partner&amp;regnskab_filter_land_partner&amp;REGNSKAB!AC$28,TRANSAKTIONER!$AA:$AA)</f>
        <v>0</v>
      </c>
      <c r="AD37" s="291">
        <f>IF(regnskab_filter_periode_partner="",AC37,SUMIF(TRANSAKTIONER!$I:$I,$K37&amp;"INCLUDE"&amp;regnskab_filter_land_partner&amp;AD$28,TRANSAKTIONER!$AA:$AA))</f>
        <v>0</v>
      </c>
      <c r="AE37" s="291">
        <f t="shared" si="19"/>
        <v>0</v>
      </c>
      <c r="AF37" s="291">
        <f>SUMIF(TRANSAKTIONER!$H:$H,REGNSKAB!$K37&amp;regnskab_filter_periode_partner&amp;regnskab_filter_land_partner&amp;REGNSKAB!AF$28,TRANSAKTIONER!$AA:$AA)</f>
        <v>0</v>
      </c>
      <c r="AG37" s="291">
        <f>IF(regnskab_filter_periode_partner="",AF37,SUMIF(TRANSAKTIONER!$I:$I,$K37&amp;"INCLUDE"&amp;regnskab_filter_land_partner&amp;AG$28,TRANSAKTIONER!$AA:$AA))</f>
        <v>0</v>
      </c>
      <c r="AH37" s="291">
        <f t="shared" si="20"/>
        <v>0</v>
      </c>
      <c r="AI37" s="291">
        <f>SUMIF(TRANSAKTIONER!$H:$H,REGNSKAB!$K37&amp;regnskab_filter_periode_partner&amp;regnskab_filter_land_partner&amp;REGNSKAB!AI$28,TRANSAKTIONER!$AA:$AA)</f>
        <v>0</v>
      </c>
      <c r="AJ37" s="291">
        <f>IF(regnskab_filter_periode_partner="",AI37,SUMIF(TRANSAKTIONER!$I:$I,$K37&amp;"INCLUDE"&amp;regnskab_filter_land_partner&amp;AJ$28,TRANSAKTIONER!$AA:$AA))</f>
        <v>0</v>
      </c>
      <c r="AK37" s="291">
        <f t="shared" si="21"/>
        <v>0</v>
      </c>
      <c r="AL37" s="291">
        <f>SUMIF(TRANSAKTIONER!$H:$H,REGNSKAB!$K37&amp;regnskab_filter_periode_partner&amp;regnskab_filter_land_partner&amp;REGNSKAB!AL$28,TRANSAKTIONER!$AA:$AA)</f>
        <v>0</v>
      </c>
      <c r="AM37" s="291">
        <f>IF(regnskab_filter_periode_partner="",AL37,SUMIF(TRANSAKTIONER!$I:$I,$K37&amp;"INCLUDE"&amp;regnskab_filter_land_partner&amp;AM$28,TRANSAKTIONER!$AA:$AA))</f>
        <v>0</v>
      </c>
      <c r="AN37" s="291">
        <f t="shared" si="22"/>
        <v>0</v>
      </c>
      <c r="AO37" s="291">
        <f>SUMIF(TRANSAKTIONER!$H:$H,REGNSKAB!$K37&amp;regnskab_filter_periode_partner&amp;regnskab_filter_land_partner&amp;REGNSKAB!AO$28,TRANSAKTIONER!$AA:$AA)</f>
        <v>0</v>
      </c>
      <c r="AP37" s="291">
        <f>IF(regnskab_filter_periode_partner="",AO37,SUMIF(TRANSAKTIONER!$I:$I,$K37&amp;"INCLUDE"&amp;regnskab_filter_land_partner&amp;AP$28,TRANSAKTIONER!$AA:$AA))</f>
        <v>0</v>
      </c>
      <c r="AQ37" s="291">
        <f t="shared" si="23"/>
        <v>0</v>
      </c>
      <c r="AR37" s="291">
        <f>SUMIF(TRANSAKTIONER!$H:$H,REGNSKAB!$K37&amp;regnskab_filter_periode_partner&amp;regnskab_filter_land_partner&amp;REGNSKAB!AR$28,TRANSAKTIONER!$AA:$AA)</f>
        <v>0</v>
      </c>
      <c r="AS37" s="291">
        <f>IF(regnskab_filter_periode_partner="",AR37,SUMIF(TRANSAKTIONER!$I:$I,$K37&amp;"INCLUDE"&amp;regnskab_filter_land_partner&amp;AS$28,TRANSAKTIONER!$AA:$AA))</f>
        <v>0</v>
      </c>
      <c r="AT37" s="291">
        <f t="shared" si="24"/>
        <v>0</v>
      </c>
      <c r="AU37" s="291">
        <f>SUMIF(TRANSAKTIONER!$H:$H,REGNSKAB!$K37&amp;regnskab_filter_periode_partner&amp;regnskab_filter_land_partner&amp;REGNSKAB!AU$28,TRANSAKTIONER!$AA:$AA)</f>
        <v>0</v>
      </c>
      <c r="AV37" s="291">
        <f>IF(regnskab_filter_periode_partner="",AU37,SUMIF(TRANSAKTIONER!$I:$I,$K37&amp;"INCLUDE"&amp;regnskab_filter_land_partner&amp;AV$28,TRANSAKTIONER!$AA:$AA))</f>
        <v>0</v>
      </c>
      <c r="AW37" s="291">
        <f t="shared" si="25"/>
        <v>0</v>
      </c>
      <c r="AX37" s="291">
        <f>SUMIF(TRANSAKTIONER!$H:$H,REGNSKAB!$K37&amp;regnskab_filter_periode_partner&amp;regnskab_filter_land_partner&amp;REGNSKAB!AX$28,TRANSAKTIONER!$AA:$AA)</f>
        <v>0</v>
      </c>
      <c r="AY37" s="291">
        <f>IF(regnskab_filter_periode_partner="",AX37,SUMIF(TRANSAKTIONER!$I:$I,$K37&amp;"INCLUDE"&amp;regnskab_filter_land_partner&amp;AY$28,TRANSAKTIONER!$AA:$AA))</f>
        <v>0</v>
      </c>
      <c r="AZ37" s="291">
        <f t="shared" si="26"/>
        <v>0</v>
      </c>
      <c r="BA37" s="291">
        <f>SUMIF(TRANSAKTIONER!$H:$H,REGNSKAB!$K37&amp;regnskab_filter_periode_partner&amp;regnskab_filter_land_partner&amp;REGNSKAB!BA$28,TRANSAKTIONER!$AA:$AA)</f>
        <v>0</v>
      </c>
      <c r="BB37" s="291">
        <f>IF(regnskab_filter_periode_partner="",BA37,SUMIF(TRANSAKTIONER!$I:$I,$K37&amp;"INCLUDE"&amp;regnskab_filter_land_partner&amp;BB$28,TRANSAKTIONER!$AA:$AA))</f>
        <v>0</v>
      </c>
      <c r="BC37" s="291">
        <f t="shared" si="27"/>
        <v>0</v>
      </c>
      <c r="BD37" s="291">
        <f>SUMIF(TRANSAKTIONER!$H:$H,REGNSKAB!$K37&amp;regnskab_filter_periode_partner&amp;regnskab_filter_land_partner&amp;REGNSKAB!BD$28,TRANSAKTIONER!$AA:$AA)</f>
        <v>0</v>
      </c>
      <c r="BE37" s="291">
        <f>IF(regnskab_filter_periode_partner="",BD37,SUMIF(TRANSAKTIONER!$I:$I,$K37&amp;"INCLUDE"&amp;regnskab_filter_land_partner&amp;BE$28,TRANSAKTIONER!$AA:$AA))</f>
        <v>0</v>
      </c>
      <c r="BF37" s="291">
        <f t="shared" si="28"/>
        <v>0</v>
      </c>
      <c r="BG37" s="291">
        <f>SUMIF(TRANSAKTIONER!$H:$H,REGNSKAB!$K37&amp;regnskab_filter_periode_partner&amp;regnskab_filter_land_partner&amp;REGNSKAB!BG$28,TRANSAKTIONER!$AA:$AA)</f>
        <v>0</v>
      </c>
      <c r="BH37" s="291">
        <f>IF(regnskab_filter_periode_partner="",BG37,SUMIF(TRANSAKTIONER!$I:$I,$K37&amp;"INCLUDE"&amp;regnskab_filter_land_partner&amp;BH$28,TRANSAKTIONER!$AA:$AA))</f>
        <v>0</v>
      </c>
      <c r="BI37" s="291">
        <f t="shared" si="29"/>
        <v>0</v>
      </c>
      <c r="BJ37" s="291">
        <f>SUMIF(TRANSAKTIONER!$H:$H,REGNSKAB!$K37&amp;regnskab_filter_periode_partner&amp;regnskab_filter_land_partner&amp;REGNSKAB!BJ$28,TRANSAKTIONER!$AA:$AA)</f>
        <v>0</v>
      </c>
      <c r="BK37" s="291">
        <f>IF(regnskab_filter_periode_partner="",BJ37,SUMIF(TRANSAKTIONER!$I:$I,$K37&amp;"INCLUDE"&amp;regnskab_filter_land_partner&amp;BK$28,TRANSAKTIONER!$AA:$AA))</f>
        <v>0</v>
      </c>
      <c r="BL37" s="291">
        <f t="shared" si="30"/>
        <v>0</v>
      </c>
      <c r="BM37" s="291">
        <f>SUMIF(TRANSAKTIONER!$H:$H,REGNSKAB!$K37&amp;regnskab_filter_periode_partner&amp;regnskab_filter_land_partner&amp;REGNSKAB!BM$28,TRANSAKTIONER!$AA:$AA)</f>
        <v>0</v>
      </c>
      <c r="BN37" s="291">
        <f>IF(regnskab_filter_periode_partner="",BM37,SUMIF(TRANSAKTIONER!$I:$I,$K37&amp;"INCLUDE"&amp;regnskab_filter_land_partner&amp;BN$28,TRANSAKTIONER!$AA:$AA))</f>
        <v>0</v>
      </c>
      <c r="BO37" s="291">
        <f t="shared" si="31"/>
        <v>0</v>
      </c>
      <c r="BP37" s="291">
        <f>SUMIF(TRANSAKTIONER!$H:$H,REGNSKAB!$K37&amp;regnskab_filter_periode_partner&amp;regnskab_filter_land_partner&amp;REGNSKAB!BP$28,TRANSAKTIONER!$AA:$AA)</f>
        <v>0</v>
      </c>
      <c r="BQ37" s="291">
        <f>IF(regnskab_filter_periode_partner="",BP37,SUMIF(TRANSAKTIONER!$I:$I,$K37&amp;"INCLUDE"&amp;regnskab_filter_land_partner&amp;BQ$28,TRANSAKTIONER!$AA:$AA))</f>
        <v>0</v>
      </c>
      <c r="BR37" s="291">
        <f t="shared" si="32"/>
        <v>0</v>
      </c>
      <c r="BS37" s="291">
        <f>SUMIF(TRANSAKTIONER!$H:$H,REGNSKAB!$K37&amp;regnskab_filter_periode_partner&amp;regnskab_filter_land_partner&amp;REGNSKAB!BS$28,TRANSAKTIONER!$AA:$AA)</f>
        <v>0</v>
      </c>
      <c r="BT37" s="291">
        <f>IF(regnskab_filter_periode_partner="",BS37,SUMIF(TRANSAKTIONER!$I:$I,$K37&amp;"INCLUDE"&amp;regnskab_filter_land_partner&amp;BT$28,TRANSAKTIONER!$AA:$AA))</f>
        <v>0</v>
      </c>
      <c r="BU37" s="291">
        <f t="shared" si="33"/>
        <v>0</v>
      </c>
      <c r="BV37" s="291">
        <f>SUMIF(TRANSAKTIONER!$H:$H,REGNSKAB!$K37&amp;regnskab_filter_periode_partner&amp;regnskab_filter_land_partner&amp;REGNSKAB!BV$28,TRANSAKTIONER!$AA:$AA)</f>
        <v>0</v>
      </c>
      <c r="BW37" s="291">
        <f>IF(regnskab_filter_periode_partner="",BV37,SUMIF(TRANSAKTIONER!$I:$I,$K37&amp;"INCLUDE"&amp;regnskab_filter_land_partner&amp;BW$28,TRANSAKTIONER!$AA:$AA))</f>
        <v>0</v>
      </c>
      <c r="BX37" s="291">
        <f t="shared" si="34"/>
        <v>0</v>
      </c>
      <c r="BY37" s="291">
        <f>SUMIF(TRANSAKTIONER!$H:$H,REGNSKAB!$K37&amp;regnskab_filter_periode_partner&amp;regnskab_filter_land_partner&amp;REGNSKAB!BY$28,TRANSAKTIONER!$AA:$AA)</f>
        <v>0</v>
      </c>
      <c r="BZ37" s="291">
        <f>IF(regnskab_filter_periode_partner="",BY37,SUMIF(TRANSAKTIONER!$I:$I,$K37&amp;"INCLUDE"&amp;regnskab_filter_land_partner&amp;BZ$28,TRANSAKTIONER!$AA:$AA))</f>
        <v>0</v>
      </c>
      <c r="CA37" s="291">
        <f t="shared" si="35"/>
        <v>0</v>
      </c>
      <c r="CB37" s="291">
        <f>SUMIF(TRANSAKTIONER!$H:$H,REGNSKAB!$K37&amp;regnskab_filter_periode_partner&amp;regnskab_filter_land_partner&amp;REGNSKAB!CB$28,TRANSAKTIONER!$AA:$AA)</f>
        <v>0</v>
      </c>
      <c r="CC37" s="291">
        <f>IF(regnskab_filter_periode_partner="",CB37,SUMIF(TRANSAKTIONER!$I:$I,$K37&amp;"INCLUDE"&amp;regnskab_filter_land_partner&amp;CC$28,TRANSAKTIONER!$AA:$AA))</f>
        <v>0</v>
      </c>
      <c r="CD37" s="291">
        <f t="shared" si="36"/>
        <v>0</v>
      </c>
      <c r="CE37" s="291">
        <f>SUMIF(TRANSAKTIONER!$H:$H,REGNSKAB!$K37&amp;regnskab_filter_periode_partner&amp;regnskab_filter_land_partner&amp;REGNSKAB!CE$28,TRANSAKTIONER!$AA:$AA)</f>
        <v>0</v>
      </c>
      <c r="CF37" s="291">
        <f>IF(regnskab_filter_periode_partner="",CE37,SUMIF(TRANSAKTIONER!$I:$I,$K37&amp;"INCLUDE"&amp;regnskab_filter_land_partner&amp;CF$28,TRANSAKTIONER!$AA:$AA))</f>
        <v>0</v>
      </c>
      <c r="CG37" s="291">
        <f t="shared" si="37"/>
        <v>0</v>
      </c>
      <c r="CH37" s="291">
        <f>SUMIF(TRANSAKTIONER!$H:$H,REGNSKAB!$K37&amp;regnskab_filter_periode_partner&amp;regnskab_filter_land_partner&amp;REGNSKAB!CH$28,TRANSAKTIONER!$AA:$AA)</f>
        <v>0</v>
      </c>
      <c r="CI37" s="291">
        <f>IF(regnskab_filter_periode_partner="",CH37,SUMIF(TRANSAKTIONER!$I:$I,$K37&amp;"INCLUDE"&amp;regnskab_filter_land_partner&amp;CI$28,TRANSAKTIONER!$AA:$AA))</f>
        <v>0</v>
      </c>
      <c r="CJ37" s="291">
        <f t="shared" si="38"/>
        <v>0</v>
      </c>
      <c r="CK37" s="291">
        <f>SUMIF(TRANSAKTIONER!$H:$H,REGNSKAB!$K37&amp;regnskab_filter_periode_partner&amp;regnskab_filter_land_partner&amp;REGNSKAB!CK$28,TRANSAKTIONER!$AA:$AA)</f>
        <v>0</v>
      </c>
      <c r="CL37" s="291">
        <f>IF(regnskab_filter_periode_partner="",CK37,SUMIF(TRANSAKTIONER!$I:$I,$K37&amp;"INCLUDE"&amp;regnskab_filter_land_partner&amp;CL$28,TRANSAKTIONER!$AA:$AA))</f>
        <v>0</v>
      </c>
      <c r="CM37" s="291">
        <f t="shared" si="39"/>
        <v>0</v>
      </c>
      <c r="CN37" s="291">
        <f>SUMIF(TRANSAKTIONER!$H:$H,REGNSKAB!$K37&amp;regnskab_filter_periode_partner&amp;regnskab_filter_land_partner&amp;REGNSKAB!CN$28,TRANSAKTIONER!$AA:$AA)</f>
        <v>0</v>
      </c>
      <c r="CO37" s="291">
        <f>IF(regnskab_filter_periode_partner="",CN37,SUMIF(TRANSAKTIONER!$I:$I,$K37&amp;"INCLUDE"&amp;regnskab_filter_land_partner&amp;CO$28,TRANSAKTIONER!$AA:$AA))</f>
        <v>0</v>
      </c>
      <c r="CP37" s="291">
        <f t="shared" si="40"/>
        <v>0</v>
      </c>
      <c r="CQ37" s="291">
        <f>SUMIF(TRANSAKTIONER!$H:$H,REGNSKAB!$K37&amp;regnskab_filter_periode_partner&amp;regnskab_filter_land_partner&amp;REGNSKAB!CQ$28,TRANSAKTIONER!$AA:$AA)</f>
        <v>0</v>
      </c>
      <c r="CR37" s="291">
        <f>IF(regnskab_filter_periode_partner="",CQ37,SUMIF(TRANSAKTIONER!$I:$I,$K37&amp;"INCLUDE"&amp;regnskab_filter_land_partner&amp;CR$28,TRANSAKTIONER!$AA:$AA))</f>
        <v>0</v>
      </c>
      <c r="CS37" s="291">
        <f t="shared" si="41"/>
        <v>0</v>
      </c>
      <c r="CT37" s="291">
        <f>SUMIF(TRANSAKTIONER!$H:$H,REGNSKAB!$K37&amp;regnskab_filter_periode_partner&amp;regnskab_filter_land_partner&amp;REGNSKAB!CT$28,TRANSAKTIONER!$AA:$AA)</f>
        <v>0</v>
      </c>
      <c r="CU37" s="291">
        <f>IF(regnskab_filter_periode_partner="",CT37,SUMIF(TRANSAKTIONER!$I:$I,$K37&amp;"INCLUDE"&amp;regnskab_filter_land_partner&amp;CU$28,TRANSAKTIONER!$AA:$AA))</f>
        <v>0</v>
      </c>
      <c r="CV37" s="291">
        <f t="shared" si="42"/>
        <v>0</v>
      </c>
      <c r="CW37" s="291">
        <f>SUMIF(TRANSAKTIONER!$H:$H,REGNSKAB!$K37&amp;regnskab_filter_periode_partner&amp;regnskab_filter_land_partner&amp;REGNSKAB!CW$28,TRANSAKTIONER!$AA:$AA)</f>
        <v>0</v>
      </c>
      <c r="CX37" s="291">
        <f>IF(regnskab_filter_periode_partner="",CW37,SUMIF(TRANSAKTIONER!$I:$I,$K37&amp;"INCLUDE"&amp;regnskab_filter_land_partner&amp;CX$28,TRANSAKTIONER!$AA:$AA))</f>
        <v>0</v>
      </c>
      <c r="CY37" s="291">
        <f t="shared" si="43"/>
        <v>0</v>
      </c>
      <c r="CZ37" s="291">
        <f>SUMIF(TRANSAKTIONER!$H:$H,REGNSKAB!$K37&amp;regnskab_filter_periode_partner&amp;regnskab_filter_land_partner&amp;REGNSKAB!CZ$28,TRANSAKTIONER!$AA:$AA)</f>
        <v>0</v>
      </c>
      <c r="DA37" s="291">
        <f>IF(regnskab_filter_periode_partner="",CZ37,SUMIF(TRANSAKTIONER!$I:$I,$K37&amp;"INCLUDE"&amp;regnskab_filter_land_partner&amp;DA$28,TRANSAKTIONER!$AA:$AA))</f>
        <v>0</v>
      </c>
      <c r="DB37" s="291">
        <f t="shared" si="44"/>
        <v>0</v>
      </c>
    </row>
    <row r="38" spans="2:106" ht="13.8" x14ac:dyDescent="0.45">
      <c r="B38" s="257">
        <v>6</v>
      </c>
      <c r="C38" s="257"/>
      <c r="D38" s="257"/>
      <c r="E38" s="257"/>
      <c r="F38" s="288"/>
      <c r="G38" s="288"/>
      <c r="H38" s="288"/>
      <c r="I38" s="288"/>
      <c r="K38" s="264" t="str">
        <f t="shared" si="12"/>
        <v>SCHABLONKOSTNADER</v>
      </c>
      <c r="L38" s="265"/>
      <c r="M38" s="265"/>
      <c r="N38" s="266">
        <f t="shared" si="13"/>
        <v>0</v>
      </c>
      <c r="O38" s="290">
        <f t="shared" si="14"/>
        <v>0</v>
      </c>
      <c r="P38" s="290">
        <f t="shared" si="14"/>
        <v>0</v>
      </c>
      <c r="Q38" s="291">
        <f>SUMIF(TRANSAKTIONER!$H:$H,REGNSKAB!$K38&amp;regnskab_filter_periode_partner&amp;regnskab_filter_land_partner&amp;REGNSKAB!Q$28,TRANSAKTIONER!$AA:$AA)</f>
        <v>0</v>
      </c>
      <c r="R38" s="291">
        <f>IF(regnskab_filter_periode_partner="",Q38,SUMIF(TRANSAKTIONER!$I:$I,$K38&amp;"INCLUDE"&amp;regnskab_filter_land_partner&amp;R$28,TRANSAKTIONER!$AA:$AA))</f>
        <v>0</v>
      </c>
      <c r="S38" s="291">
        <f t="shared" si="15"/>
        <v>0</v>
      </c>
      <c r="T38" s="291">
        <f>SUMIF(TRANSAKTIONER!$H:$H,REGNSKAB!$K38&amp;regnskab_filter_periode_partner&amp;regnskab_filter_land_partner&amp;REGNSKAB!T$28,TRANSAKTIONER!$AA:$AA)</f>
        <v>0</v>
      </c>
      <c r="U38" s="291">
        <f>IF(regnskab_filter_periode_partner="",T38,SUMIF(TRANSAKTIONER!$I:$I,$K38&amp;"INCLUDE"&amp;regnskab_filter_land_partner&amp;U$28,TRANSAKTIONER!$AA:$AA))</f>
        <v>0</v>
      </c>
      <c r="V38" s="291">
        <f t="shared" si="16"/>
        <v>0</v>
      </c>
      <c r="W38" s="291">
        <f>SUMIF(TRANSAKTIONER!$H:$H,REGNSKAB!$K38&amp;regnskab_filter_periode_partner&amp;regnskab_filter_land_partner&amp;REGNSKAB!W$28,TRANSAKTIONER!$AA:$AA)</f>
        <v>0</v>
      </c>
      <c r="X38" s="291">
        <f>IF(regnskab_filter_periode_partner="",W38,SUMIF(TRANSAKTIONER!$I:$I,$K38&amp;"INCLUDE"&amp;regnskab_filter_land_partner&amp;X$28,TRANSAKTIONER!$AA:$AA))</f>
        <v>0</v>
      </c>
      <c r="Y38" s="291">
        <f t="shared" si="17"/>
        <v>0</v>
      </c>
      <c r="Z38" s="291">
        <f>SUMIF(TRANSAKTIONER!$H:$H,REGNSKAB!$K38&amp;regnskab_filter_periode_partner&amp;regnskab_filter_land_partner&amp;REGNSKAB!Z$28,TRANSAKTIONER!$AA:$AA)</f>
        <v>0</v>
      </c>
      <c r="AA38" s="291">
        <f>IF(regnskab_filter_periode_partner="",Z38,SUMIF(TRANSAKTIONER!$I:$I,$K38&amp;"INCLUDE"&amp;regnskab_filter_land_partner&amp;AA$28,TRANSAKTIONER!$AA:$AA))</f>
        <v>0</v>
      </c>
      <c r="AB38" s="291">
        <f t="shared" si="18"/>
        <v>0</v>
      </c>
      <c r="AC38" s="291">
        <f>SUMIF(TRANSAKTIONER!$H:$H,REGNSKAB!$K38&amp;regnskab_filter_periode_partner&amp;regnskab_filter_land_partner&amp;REGNSKAB!AC$28,TRANSAKTIONER!$AA:$AA)</f>
        <v>0</v>
      </c>
      <c r="AD38" s="291">
        <f>IF(regnskab_filter_periode_partner="",AC38,SUMIF(TRANSAKTIONER!$I:$I,$K38&amp;"INCLUDE"&amp;regnskab_filter_land_partner&amp;AD$28,TRANSAKTIONER!$AA:$AA))</f>
        <v>0</v>
      </c>
      <c r="AE38" s="291">
        <f t="shared" si="19"/>
        <v>0</v>
      </c>
      <c r="AF38" s="291">
        <f>SUMIF(TRANSAKTIONER!$H:$H,REGNSKAB!$K38&amp;regnskab_filter_periode_partner&amp;regnskab_filter_land_partner&amp;REGNSKAB!AF$28,TRANSAKTIONER!$AA:$AA)</f>
        <v>0</v>
      </c>
      <c r="AG38" s="291">
        <f>IF(regnskab_filter_periode_partner="",AF38,SUMIF(TRANSAKTIONER!$I:$I,$K38&amp;"INCLUDE"&amp;regnskab_filter_land_partner&amp;AG$28,TRANSAKTIONER!$AA:$AA))</f>
        <v>0</v>
      </c>
      <c r="AH38" s="291">
        <f t="shared" si="20"/>
        <v>0</v>
      </c>
      <c r="AI38" s="291">
        <f>SUMIF(TRANSAKTIONER!$H:$H,REGNSKAB!$K38&amp;regnskab_filter_periode_partner&amp;regnskab_filter_land_partner&amp;REGNSKAB!AI$28,TRANSAKTIONER!$AA:$AA)</f>
        <v>0</v>
      </c>
      <c r="AJ38" s="291">
        <f>IF(regnskab_filter_periode_partner="",AI38,SUMIF(TRANSAKTIONER!$I:$I,$K38&amp;"INCLUDE"&amp;regnskab_filter_land_partner&amp;AJ$28,TRANSAKTIONER!$AA:$AA))</f>
        <v>0</v>
      </c>
      <c r="AK38" s="291">
        <f t="shared" si="21"/>
        <v>0</v>
      </c>
      <c r="AL38" s="291">
        <f>SUMIF(TRANSAKTIONER!$H:$H,REGNSKAB!$K38&amp;regnskab_filter_periode_partner&amp;regnskab_filter_land_partner&amp;REGNSKAB!AL$28,TRANSAKTIONER!$AA:$AA)</f>
        <v>0</v>
      </c>
      <c r="AM38" s="291">
        <f>IF(regnskab_filter_periode_partner="",AL38,SUMIF(TRANSAKTIONER!$I:$I,$K38&amp;"INCLUDE"&amp;regnskab_filter_land_partner&amp;AM$28,TRANSAKTIONER!$AA:$AA))</f>
        <v>0</v>
      </c>
      <c r="AN38" s="291">
        <f t="shared" si="22"/>
        <v>0</v>
      </c>
      <c r="AO38" s="291">
        <f>SUMIF(TRANSAKTIONER!$H:$H,REGNSKAB!$K38&amp;regnskab_filter_periode_partner&amp;regnskab_filter_land_partner&amp;REGNSKAB!AO$28,TRANSAKTIONER!$AA:$AA)</f>
        <v>0</v>
      </c>
      <c r="AP38" s="291">
        <f>IF(regnskab_filter_periode_partner="",AO38,SUMIF(TRANSAKTIONER!$I:$I,$K38&amp;"INCLUDE"&amp;regnskab_filter_land_partner&amp;AP$28,TRANSAKTIONER!$AA:$AA))</f>
        <v>0</v>
      </c>
      <c r="AQ38" s="291">
        <f t="shared" si="23"/>
        <v>0</v>
      </c>
      <c r="AR38" s="291">
        <f>SUMIF(TRANSAKTIONER!$H:$H,REGNSKAB!$K38&amp;regnskab_filter_periode_partner&amp;regnskab_filter_land_partner&amp;REGNSKAB!AR$28,TRANSAKTIONER!$AA:$AA)</f>
        <v>0</v>
      </c>
      <c r="AS38" s="291">
        <f>IF(regnskab_filter_periode_partner="",AR38,SUMIF(TRANSAKTIONER!$I:$I,$K38&amp;"INCLUDE"&amp;regnskab_filter_land_partner&amp;AS$28,TRANSAKTIONER!$AA:$AA))</f>
        <v>0</v>
      </c>
      <c r="AT38" s="291">
        <f t="shared" si="24"/>
        <v>0</v>
      </c>
      <c r="AU38" s="291">
        <f>SUMIF(TRANSAKTIONER!$H:$H,REGNSKAB!$K38&amp;regnskab_filter_periode_partner&amp;regnskab_filter_land_partner&amp;REGNSKAB!AU$28,TRANSAKTIONER!$AA:$AA)</f>
        <v>0</v>
      </c>
      <c r="AV38" s="291">
        <f>IF(regnskab_filter_periode_partner="",AU38,SUMIF(TRANSAKTIONER!$I:$I,$K38&amp;"INCLUDE"&amp;regnskab_filter_land_partner&amp;AV$28,TRANSAKTIONER!$AA:$AA))</f>
        <v>0</v>
      </c>
      <c r="AW38" s="291">
        <f t="shared" si="25"/>
        <v>0</v>
      </c>
      <c r="AX38" s="291">
        <f>SUMIF(TRANSAKTIONER!$H:$H,REGNSKAB!$K38&amp;regnskab_filter_periode_partner&amp;regnskab_filter_land_partner&amp;REGNSKAB!AX$28,TRANSAKTIONER!$AA:$AA)</f>
        <v>0</v>
      </c>
      <c r="AY38" s="291">
        <f>IF(regnskab_filter_periode_partner="",AX38,SUMIF(TRANSAKTIONER!$I:$I,$K38&amp;"INCLUDE"&amp;regnskab_filter_land_partner&amp;AY$28,TRANSAKTIONER!$AA:$AA))</f>
        <v>0</v>
      </c>
      <c r="AZ38" s="291">
        <f t="shared" si="26"/>
        <v>0</v>
      </c>
      <c r="BA38" s="291">
        <f>SUMIF(TRANSAKTIONER!$H:$H,REGNSKAB!$K38&amp;regnskab_filter_periode_partner&amp;regnskab_filter_land_partner&amp;REGNSKAB!BA$28,TRANSAKTIONER!$AA:$AA)</f>
        <v>0</v>
      </c>
      <c r="BB38" s="291">
        <f>IF(regnskab_filter_periode_partner="",BA38,SUMIF(TRANSAKTIONER!$I:$I,$K38&amp;"INCLUDE"&amp;regnskab_filter_land_partner&amp;BB$28,TRANSAKTIONER!$AA:$AA))</f>
        <v>0</v>
      </c>
      <c r="BC38" s="291">
        <f t="shared" si="27"/>
        <v>0</v>
      </c>
      <c r="BD38" s="291">
        <f>SUMIF(TRANSAKTIONER!$H:$H,REGNSKAB!$K38&amp;regnskab_filter_periode_partner&amp;regnskab_filter_land_partner&amp;REGNSKAB!BD$28,TRANSAKTIONER!$AA:$AA)</f>
        <v>0</v>
      </c>
      <c r="BE38" s="291">
        <f>IF(regnskab_filter_periode_partner="",BD38,SUMIF(TRANSAKTIONER!$I:$I,$K38&amp;"INCLUDE"&amp;regnskab_filter_land_partner&amp;BE$28,TRANSAKTIONER!$AA:$AA))</f>
        <v>0</v>
      </c>
      <c r="BF38" s="291">
        <f t="shared" si="28"/>
        <v>0</v>
      </c>
      <c r="BG38" s="291">
        <f>SUMIF(TRANSAKTIONER!$H:$H,REGNSKAB!$K38&amp;regnskab_filter_periode_partner&amp;regnskab_filter_land_partner&amp;REGNSKAB!BG$28,TRANSAKTIONER!$AA:$AA)</f>
        <v>0</v>
      </c>
      <c r="BH38" s="291">
        <f>IF(regnskab_filter_periode_partner="",BG38,SUMIF(TRANSAKTIONER!$I:$I,$K38&amp;"INCLUDE"&amp;regnskab_filter_land_partner&amp;BH$28,TRANSAKTIONER!$AA:$AA))</f>
        <v>0</v>
      </c>
      <c r="BI38" s="291">
        <f t="shared" si="29"/>
        <v>0</v>
      </c>
      <c r="BJ38" s="291">
        <f>SUMIF(TRANSAKTIONER!$H:$H,REGNSKAB!$K38&amp;regnskab_filter_periode_partner&amp;regnskab_filter_land_partner&amp;REGNSKAB!BJ$28,TRANSAKTIONER!$AA:$AA)</f>
        <v>0</v>
      </c>
      <c r="BK38" s="291">
        <f>IF(regnskab_filter_periode_partner="",BJ38,SUMIF(TRANSAKTIONER!$I:$I,$K38&amp;"INCLUDE"&amp;regnskab_filter_land_partner&amp;BK$28,TRANSAKTIONER!$AA:$AA))</f>
        <v>0</v>
      </c>
      <c r="BL38" s="291">
        <f t="shared" si="30"/>
        <v>0</v>
      </c>
      <c r="BM38" s="291">
        <f>SUMIF(TRANSAKTIONER!$H:$H,REGNSKAB!$K38&amp;regnskab_filter_periode_partner&amp;regnskab_filter_land_partner&amp;REGNSKAB!BM$28,TRANSAKTIONER!$AA:$AA)</f>
        <v>0</v>
      </c>
      <c r="BN38" s="291">
        <f>IF(regnskab_filter_periode_partner="",BM38,SUMIF(TRANSAKTIONER!$I:$I,$K38&amp;"INCLUDE"&amp;regnskab_filter_land_partner&amp;BN$28,TRANSAKTIONER!$AA:$AA))</f>
        <v>0</v>
      </c>
      <c r="BO38" s="291">
        <f t="shared" si="31"/>
        <v>0</v>
      </c>
      <c r="BP38" s="291">
        <f>SUMIF(TRANSAKTIONER!$H:$H,REGNSKAB!$K38&amp;regnskab_filter_periode_partner&amp;regnskab_filter_land_partner&amp;REGNSKAB!BP$28,TRANSAKTIONER!$AA:$AA)</f>
        <v>0</v>
      </c>
      <c r="BQ38" s="291">
        <f>IF(regnskab_filter_periode_partner="",BP38,SUMIF(TRANSAKTIONER!$I:$I,$K38&amp;"INCLUDE"&amp;regnskab_filter_land_partner&amp;BQ$28,TRANSAKTIONER!$AA:$AA))</f>
        <v>0</v>
      </c>
      <c r="BR38" s="291">
        <f t="shared" si="32"/>
        <v>0</v>
      </c>
      <c r="BS38" s="291">
        <f>SUMIF(TRANSAKTIONER!$H:$H,REGNSKAB!$K38&amp;regnskab_filter_periode_partner&amp;regnskab_filter_land_partner&amp;REGNSKAB!BS$28,TRANSAKTIONER!$AA:$AA)</f>
        <v>0</v>
      </c>
      <c r="BT38" s="291">
        <f>IF(regnskab_filter_periode_partner="",BS38,SUMIF(TRANSAKTIONER!$I:$I,$K38&amp;"INCLUDE"&amp;regnskab_filter_land_partner&amp;BT$28,TRANSAKTIONER!$AA:$AA))</f>
        <v>0</v>
      </c>
      <c r="BU38" s="291">
        <f t="shared" si="33"/>
        <v>0</v>
      </c>
      <c r="BV38" s="291">
        <f>SUMIF(TRANSAKTIONER!$H:$H,REGNSKAB!$K38&amp;regnskab_filter_periode_partner&amp;regnskab_filter_land_partner&amp;REGNSKAB!BV$28,TRANSAKTIONER!$AA:$AA)</f>
        <v>0</v>
      </c>
      <c r="BW38" s="291">
        <f>IF(regnskab_filter_periode_partner="",BV38,SUMIF(TRANSAKTIONER!$I:$I,$K38&amp;"INCLUDE"&amp;regnskab_filter_land_partner&amp;BW$28,TRANSAKTIONER!$AA:$AA))</f>
        <v>0</v>
      </c>
      <c r="BX38" s="291">
        <f t="shared" si="34"/>
        <v>0</v>
      </c>
      <c r="BY38" s="291">
        <f>SUMIF(TRANSAKTIONER!$H:$H,REGNSKAB!$K38&amp;regnskab_filter_periode_partner&amp;regnskab_filter_land_partner&amp;REGNSKAB!BY$28,TRANSAKTIONER!$AA:$AA)</f>
        <v>0</v>
      </c>
      <c r="BZ38" s="291">
        <f>IF(regnskab_filter_periode_partner="",BY38,SUMIF(TRANSAKTIONER!$I:$I,$K38&amp;"INCLUDE"&amp;regnskab_filter_land_partner&amp;BZ$28,TRANSAKTIONER!$AA:$AA))</f>
        <v>0</v>
      </c>
      <c r="CA38" s="291">
        <f t="shared" si="35"/>
        <v>0</v>
      </c>
      <c r="CB38" s="291">
        <f>SUMIF(TRANSAKTIONER!$H:$H,REGNSKAB!$K38&amp;regnskab_filter_periode_partner&amp;regnskab_filter_land_partner&amp;REGNSKAB!CB$28,TRANSAKTIONER!$AA:$AA)</f>
        <v>0</v>
      </c>
      <c r="CC38" s="291">
        <f>IF(regnskab_filter_periode_partner="",CB38,SUMIF(TRANSAKTIONER!$I:$I,$K38&amp;"INCLUDE"&amp;regnskab_filter_land_partner&amp;CC$28,TRANSAKTIONER!$AA:$AA))</f>
        <v>0</v>
      </c>
      <c r="CD38" s="291">
        <f t="shared" si="36"/>
        <v>0</v>
      </c>
      <c r="CE38" s="291">
        <f>SUMIF(TRANSAKTIONER!$H:$H,REGNSKAB!$K38&amp;regnskab_filter_periode_partner&amp;regnskab_filter_land_partner&amp;REGNSKAB!CE$28,TRANSAKTIONER!$AA:$AA)</f>
        <v>0</v>
      </c>
      <c r="CF38" s="291">
        <f>IF(regnskab_filter_periode_partner="",CE38,SUMIF(TRANSAKTIONER!$I:$I,$K38&amp;"INCLUDE"&amp;regnskab_filter_land_partner&amp;CF$28,TRANSAKTIONER!$AA:$AA))</f>
        <v>0</v>
      </c>
      <c r="CG38" s="291">
        <f t="shared" si="37"/>
        <v>0</v>
      </c>
      <c r="CH38" s="291">
        <f>SUMIF(TRANSAKTIONER!$H:$H,REGNSKAB!$K38&amp;regnskab_filter_periode_partner&amp;regnskab_filter_land_partner&amp;REGNSKAB!CH$28,TRANSAKTIONER!$AA:$AA)</f>
        <v>0</v>
      </c>
      <c r="CI38" s="291">
        <f>IF(regnskab_filter_periode_partner="",CH38,SUMIF(TRANSAKTIONER!$I:$I,$K38&amp;"INCLUDE"&amp;regnskab_filter_land_partner&amp;CI$28,TRANSAKTIONER!$AA:$AA))</f>
        <v>0</v>
      </c>
      <c r="CJ38" s="291">
        <f t="shared" si="38"/>
        <v>0</v>
      </c>
      <c r="CK38" s="291">
        <f>SUMIF(TRANSAKTIONER!$H:$H,REGNSKAB!$K38&amp;regnskab_filter_periode_partner&amp;regnskab_filter_land_partner&amp;REGNSKAB!CK$28,TRANSAKTIONER!$AA:$AA)</f>
        <v>0</v>
      </c>
      <c r="CL38" s="291">
        <f>IF(regnskab_filter_periode_partner="",CK38,SUMIF(TRANSAKTIONER!$I:$I,$K38&amp;"INCLUDE"&amp;regnskab_filter_land_partner&amp;CL$28,TRANSAKTIONER!$AA:$AA))</f>
        <v>0</v>
      </c>
      <c r="CM38" s="291">
        <f t="shared" si="39"/>
        <v>0</v>
      </c>
      <c r="CN38" s="291">
        <f>SUMIF(TRANSAKTIONER!$H:$H,REGNSKAB!$K38&amp;regnskab_filter_periode_partner&amp;regnskab_filter_land_partner&amp;REGNSKAB!CN$28,TRANSAKTIONER!$AA:$AA)</f>
        <v>0</v>
      </c>
      <c r="CO38" s="291">
        <f>IF(regnskab_filter_periode_partner="",CN38,SUMIF(TRANSAKTIONER!$I:$I,$K38&amp;"INCLUDE"&amp;regnskab_filter_land_partner&amp;CO$28,TRANSAKTIONER!$AA:$AA))</f>
        <v>0</v>
      </c>
      <c r="CP38" s="291">
        <f t="shared" si="40"/>
        <v>0</v>
      </c>
      <c r="CQ38" s="291">
        <f>SUMIF(TRANSAKTIONER!$H:$H,REGNSKAB!$K38&amp;regnskab_filter_periode_partner&amp;regnskab_filter_land_partner&amp;REGNSKAB!CQ$28,TRANSAKTIONER!$AA:$AA)</f>
        <v>0</v>
      </c>
      <c r="CR38" s="291">
        <f>IF(regnskab_filter_periode_partner="",CQ38,SUMIF(TRANSAKTIONER!$I:$I,$K38&amp;"INCLUDE"&amp;regnskab_filter_land_partner&amp;CR$28,TRANSAKTIONER!$AA:$AA))</f>
        <v>0</v>
      </c>
      <c r="CS38" s="291">
        <f t="shared" si="41"/>
        <v>0</v>
      </c>
      <c r="CT38" s="291">
        <f>SUMIF(TRANSAKTIONER!$H:$H,REGNSKAB!$K38&amp;regnskab_filter_periode_partner&amp;regnskab_filter_land_partner&amp;REGNSKAB!CT$28,TRANSAKTIONER!$AA:$AA)</f>
        <v>0</v>
      </c>
      <c r="CU38" s="291">
        <f>IF(regnskab_filter_periode_partner="",CT38,SUMIF(TRANSAKTIONER!$I:$I,$K38&amp;"INCLUDE"&amp;regnskab_filter_land_partner&amp;CU$28,TRANSAKTIONER!$AA:$AA))</f>
        <v>0</v>
      </c>
      <c r="CV38" s="291">
        <f t="shared" si="42"/>
        <v>0</v>
      </c>
      <c r="CW38" s="291">
        <f>SUMIF(TRANSAKTIONER!$H:$H,REGNSKAB!$K38&amp;regnskab_filter_periode_partner&amp;regnskab_filter_land_partner&amp;REGNSKAB!CW$28,TRANSAKTIONER!$AA:$AA)</f>
        <v>0</v>
      </c>
      <c r="CX38" s="291">
        <f>IF(regnskab_filter_periode_partner="",CW38,SUMIF(TRANSAKTIONER!$I:$I,$K38&amp;"INCLUDE"&amp;regnskab_filter_land_partner&amp;CX$28,TRANSAKTIONER!$AA:$AA))</f>
        <v>0</v>
      </c>
      <c r="CY38" s="291">
        <f t="shared" si="43"/>
        <v>0</v>
      </c>
      <c r="CZ38" s="291">
        <f>SUMIF(TRANSAKTIONER!$H:$H,REGNSKAB!$K38&amp;regnskab_filter_periode_partner&amp;regnskab_filter_land_partner&amp;REGNSKAB!CZ$28,TRANSAKTIONER!$AA:$AA)</f>
        <v>0</v>
      </c>
      <c r="DA38" s="291">
        <f>IF(regnskab_filter_periode_partner="",CZ38,SUMIF(TRANSAKTIONER!$I:$I,$K38&amp;"INCLUDE"&amp;regnskab_filter_land_partner&amp;DA$28,TRANSAKTIONER!$AA:$AA))</f>
        <v>0</v>
      </c>
      <c r="DB38" s="291">
        <f t="shared" si="44"/>
        <v>0</v>
      </c>
    </row>
    <row r="39" spans="2:106" ht="13.8" x14ac:dyDescent="0.45">
      <c r="B39" s="257">
        <v>7</v>
      </c>
      <c r="C39" s="257"/>
      <c r="D39" s="257"/>
      <c r="E39" s="257"/>
      <c r="F39" s="288"/>
      <c r="G39" s="288"/>
      <c r="H39" s="288"/>
      <c r="I39" s="288"/>
      <c r="K39" s="264" t="str">
        <f t="shared" si="12"/>
        <v>AVGÅR INTÄKTER (NEGATIV KOSTNAD)</v>
      </c>
      <c r="L39" s="265"/>
      <c r="M39" s="265"/>
      <c r="N39" s="266">
        <f t="shared" si="13"/>
        <v>0</v>
      </c>
      <c r="O39" s="290">
        <f t="shared" si="14"/>
        <v>0</v>
      </c>
      <c r="P39" s="290">
        <f t="shared" si="14"/>
        <v>0</v>
      </c>
      <c r="Q39" s="291">
        <f>SUMIF(TRANSAKTIONER!$H:$H,REGNSKAB!$K39&amp;regnskab_filter_periode_partner&amp;regnskab_filter_land_partner&amp;REGNSKAB!Q$28,TRANSAKTIONER!$AA:$AA)</f>
        <v>0</v>
      </c>
      <c r="R39" s="291">
        <f>IF(regnskab_filter_periode_partner="",Q39,SUMIF(TRANSAKTIONER!$I:$I,$K39&amp;"INCLUDE"&amp;regnskab_filter_land_partner&amp;R$28,TRANSAKTIONER!$AA:$AA))</f>
        <v>0</v>
      </c>
      <c r="S39" s="291">
        <f t="shared" si="15"/>
        <v>0</v>
      </c>
      <c r="T39" s="291">
        <f>SUMIF(TRANSAKTIONER!$H:$H,REGNSKAB!$K39&amp;regnskab_filter_periode_partner&amp;regnskab_filter_land_partner&amp;REGNSKAB!T$28,TRANSAKTIONER!$AA:$AA)</f>
        <v>0</v>
      </c>
      <c r="U39" s="291">
        <f>IF(regnskab_filter_periode_partner="",T39,SUMIF(TRANSAKTIONER!$I:$I,$K39&amp;"INCLUDE"&amp;regnskab_filter_land_partner&amp;U$28,TRANSAKTIONER!$AA:$AA))</f>
        <v>0</v>
      </c>
      <c r="V39" s="291">
        <f t="shared" si="16"/>
        <v>0</v>
      </c>
      <c r="W39" s="291">
        <f>SUMIF(TRANSAKTIONER!$H:$H,REGNSKAB!$K39&amp;regnskab_filter_periode_partner&amp;regnskab_filter_land_partner&amp;REGNSKAB!W$28,TRANSAKTIONER!$AA:$AA)</f>
        <v>0</v>
      </c>
      <c r="X39" s="291">
        <f>IF(regnskab_filter_periode_partner="",W39,SUMIF(TRANSAKTIONER!$I:$I,$K39&amp;"INCLUDE"&amp;regnskab_filter_land_partner&amp;X$28,TRANSAKTIONER!$AA:$AA))</f>
        <v>0</v>
      </c>
      <c r="Y39" s="291">
        <f t="shared" si="17"/>
        <v>0</v>
      </c>
      <c r="Z39" s="291">
        <f>SUMIF(TRANSAKTIONER!$H:$H,REGNSKAB!$K39&amp;regnskab_filter_periode_partner&amp;regnskab_filter_land_partner&amp;REGNSKAB!Z$28,TRANSAKTIONER!$AA:$AA)</f>
        <v>0</v>
      </c>
      <c r="AA39" s="291">
        <f>IF(regnskab_filter_periode_partner="",Z39,SUMIF(TRANSAKTIONER!$I:$I,$K39&amp;"INCLUDE"&amp;regnskab_filter_land_partner&amp;AA$28,TRANSAKTIONER!$AA:$AA))</f>
        <v>0</v>
      </c>
      <c r="AB39" s="291">
        <f t="shared" si="18"/>
        <v>0</v>
      </c>
      <c r="AC39" s="291">
        <f>SUMIF(TRANSAKTIONER!$H:$H,REGNSKAB!$K39&amp;regnskab_filter_periode_partner&amp;regnskab_filter_land_partner&amp;REGNSKAB!AC$28,TRANSAKTIONER!$AA:$AA)</f>
        <v>0</v>
      </c>
      <c r="AD39" s="291">
        <f>IF(regnskab_filter_periode_partner="",AC39,SUMIF(TRANSAKTIONER!$I:$I,$K39&amp;"INCLUDE"&amp;regnskab_filter_land_partner&amp;AD$28,TRANSAKTIONER!$AA:$AA))</f>
        <v>0</v>
      </c>
      <c r="AE39" s="291">
        <f t="shared" si="19"/>
        <v>0</v>
      </c>
      <c r="AF39" s="291">
        <f>SUMIF(TRANSAKTIONER!$H:$H,REGNSKAB!$K39&amp;regnskab_filter_periode_partner&amp;regnskab_filter_land_partner&amp;REGNSKAB!AF$28,TRANSAKTIONER!$AA:$AA)</f>
        <v>0</v>
      </c>
      <c r="AG39" s="291">
        <f>IF(regnskab_filter_periode_partner="",AF39,SUMIF(TRANSAKTIONER!$I:$I,$K39&amp;"INCLUDE"&amp;regnskab_filter_land_partner&amp;AG$28,TRANSAKTIONER!$AA:$AA))</f>
        <v>0</v>
      </c>
      <c r="AH39" s="291">
        <f t="shared" si="20"/>
        <v>0</v>
      </c>
      <c r="AI39" s="291">
        <f>SUMIF(TRANSAKTIONER!$H:$H,REGNSKAB!$K39&amp;regnskab_filter_periode_partner&amp;regnskab_filter_land_partner&amp;REGNSKAB!AI$28,TRANSAKTIONER!$AA:$AA)</f>
        <v>0</v>
      </c>
      <c r="AJ39" s="291">
        <f>IF(regnskab_filter_periode_partner="",AI39,SUMIF(TRANSAKTIONER!$I:$I,$K39&amp;"INCLUDE"&amp;regnskab_filter_land_partner&amp;AJ$28,TRANSAKTIONER!$AA:$AA))</f>
        <v>0</v>
      </c>
      <c r="AK39" s="291">
        <f t="shared" si="21"/>
        <v>0</v>
      </c>
      <c r="AL39" s="291">
        <f>SUMIF(TRANSAKTIONER!$H:$H,REGNSKAB!$K39&amp;regnskab_filter_periode_partner&amp;regnskab_filter_land_partner&amp;REGNSKAB!AL$28,TRANSAKTIONER!$AA:$AA)</f>
        <v>0</v>
      </c>
      <c r="AM39" s="291">
        <f>IF(regnskab_filter_periode_partner="",AL39,SUMIF(TRANSAKTIONER!$I:$I,$K39&amp;"INCLUDE"&amp;regnskab_filter_land_partner&amp;AM$28,TRANSAKTIONER!$AA:$AA))</f>
        <v>0</v>
      </c>
      <c r="AN39" s="291">
        <f t="shared" si="22"/>
        <v>0</v>
      </c>
      <c r="AO39" s="291">
        <f>SUMIF(TRANSAKTIONER!$H:$H,REGNSKAB!$K39&amp;regnskab_filter_periode_partner&amp;regnskab_filter_land_partner&amp;REGNSKAB!AO$28,TRANSAKTIONER!$AA:$AA)</f>
        <v>0</v>
      </c>
      <c r="AP39" s="291">
        <f>IF(regnskab_filter_periode_partner="",AO39,SUMIF(TRANSAKTIONER!$I:$I,$K39&amp;"INCLUDE"&amp;regnskab_filter_land_partner&amp;AP$28,TRANSAKTIONER!$AA:$AA))</f>
        <v>0</v>
      </c>
      <c r="AQ39" s="291">
        <f t="shared" si="23"/>
        <v>0</v>
      </c>
      <c r="AR39" s="291">
        <f>SUMIF(TRANSAKTIONER!$H:$H,REGNSKAB!$K39&amp;regnskab_filter_periode_partner&amp;regnskab_filter_land_partner&amp;REGNSKAB!AR$28,TRANSAKTIONER!$AA:$AA)</f>
        <v>0</v>
      </c>
      <c r="AS39" s="291">
        <f>IF(regnskab_filter_periode_partner="",AR39,SUMIF(TRANSAKTIONER!$I:$I,$K39&amp;"INCLUDE"&amp;regnskab_filter_land_partner&amp;AS$28,TRANSAKTIONER!$AA:$AA))</f>
        <v>0</v>
      </c>
      <c r="AT39" s="291">
        <f t="shared" si="24"/>
        <v>0</v>
      </c>
      <c r="AU39" s="291">
        <f>SUMIF(TRANSAKTIONER!$H:$H,REGNSKAB!$K39&amp;regnskab_filter_periode_partner&amp;regnskab_filter_land_partner&amp;REGNSKAB!AU$28,TRANSAKTIONER!$AA:$AA)</f>
        <v>0</v>
      </c>
      <c r="AV39" s="291">
        <f>IF(regnskab_filter_periode_partner="",AU39,SUMIF(TRANSAKTIONER!$I:$I,$K39&amp;"INCLUDE"&amp;regnskab_filter_land_partner&amp;AV$28,TRANSAKTIONER!$AA:$AA))</f>
        <v>0</v>
      </c>
      <c r="AW39" s="291">
        <f t="shared" si="25"/>
        <v>0</v>
      </c>
      <c r="AX39" s="291">
        <f>SUMIF(TRANSAKTIONER!$H:$H,REGNSKAB!$K39&amp;regnskab_filter_periode_partner&amp;regnskab_filter_land_partner&amp;REGNSKAB!AX$28,TRANSAKTIONER!$AA:$AA)</f>
        <v>0</v>
      </c>
      <c r="AY39" s="291">
        <f>IF(regnskab_filter_periode_partner="",AX39,SUMIF(TRANSAKTIONER!$I:$I,$K39&amp;"INCLUDE"&amp;regnskab_filter_land_partner&amp;AY$28,TRANSAKTIONER!$AA:$AA))</f>
        <v>0</v>
      </c>
      <c r="AZ39" s="291">
        <f t="shared" si="26"/>
        <v>0</v>
      </c>
      <c r="BA39" s="291">
        <f>SUMIF(TRANSAKTIONER!$H:$H,REGNSKAB!$K39&amp;regnskab_filter_periode_partner&amp;regnskab_filter_land_partner&amp;REGNSKAB!BA$28,TRANSAKTIONER!$AA:$AA)</f>
        <v>0</v>
      </c>
      <c r="BB39" s="291">
        <f>IF(regnskab_filter_periode_partner="",BA39,SUMIF(TRANSAKTIONER!$I:$I,$K39&amp;"INCLUDE"&amp;regnskab_filter_land_partner&amp;BB$28,TRANSAKTIONER!$AA:$AA))</f>
        <v>0</v>
      </c>
      <c r="BC39" s="291">
        <f t="shared" si="27"/>
        <v>0</v>
      </c>
      <c r="BD39" s="291">
        <f>SUMIF(TRANSAKTIONER!$H:$H,REGNSKAB!$K39&amp;regnskab_filter_periode_partner&amp;regnskab_filter_land_partner&amp;REGNSKAB!BD$28,TRANSAKTIONER!$AA:$AA)</f>
        <v>0</v>
      </c>
      <c r="BE39" s="291">
        <f>IF(regnskab_filter_periode_partner="",BD39,SUMIF(TRANSAKTIONER!$I:$I,$K39&amp;"INCLUDE"&amp;regnskab_filter_land_partner&amp;BE$28,TRANSAKTIONER!$AA:$AA))</f>
        <v>0</v>
      </c>
      <c r="BF39" s="291">
        <f t="shared" si="28"/>
        <v>0</v>
      </c>
      <c r="BG39" s="291">
        <f>SUMIF(TRANSAKTIONER!$H:$H,REGNSKAB!$K39&amp;regnskab_filter_periode_partner&amp;regnskab_filter_land_partner&amp;REGNSKAB!BG$28,TRANSAKTIONER!$AA:$AA)</f>
        <v>0</v>
      </c>
      <c r="BH39" s="291">
        <f>IF(regnskab_filter_periode_partner="",BG39,SUMIF(TRANSAKTIONER!$I:$I,$K39&amp;"INCLUDE"&amp;regnskab_filter_land_partner&amp;BH$28,TRANSAKTIONER!$AA:$AA))</f>
        <v>0</v>
      </c>
      <c r="BI39" s="291">
        <f t="shared" si="29"/>
        <v>0</v>
      </c>
      <c r="BJ39" s="291">
        <f>SUMIF(TRANSAKTIONER!$H:$H,REGNSKAB!$K39&amp;regnskab_filter_periode_partner&amp;regnskab_filter_land_partner&amp;REGNSKAB!BJ$28,TRANSAKTIONER!$AA:$AA)</f>
        <v>0</v>
      </c>
      <c r="BK39" s="291">
        <f>IF(regnskab_filter_periode_partner="",BJ39,SUMIF(TRANSAKTIONER!$I:$I,$K39&amp;"INCLUDE"&amp;regnskab_filter_land_partner&amp;BK$28,TRANSAKTIONER!$AA:$AA))</f>
        <v>0</v>
      </c>
      <c r="BL39" s="291">
        <f t="shared" si="30"/>
        <v>0</v>
      </c>
      <c r="BM39" s="291">
        <f>SUMIF(TRANSAKTIONER!$H:$H,REGNSKAB!$K39&amp;regnskab_filter_periode_partner&amp;regnskab_filter_land_partner&amp;REGNSKAB!BM$28,TRANSAKTIONER!$AA:$AA)</f>
        <v>0</v>
      </c>
      <c r="BN39" s="291">
        <f>IF(regnskab_filter_periode_partner="",BM39,SUMIF(TRANSAKTIONER!$I:$I,$K39&amp;"INCLUDE"&amp;regnskab_filter_land_partner&amp;BN$28,TRANSAKTIONER!$AA:$AA))</f>
        <v>0</v>
      </c>
      <c r="BO39" s="291">
        <f t="shared" si="31"/>
        <v>0</v>
      </c>
      <c r="BP39" s="291">
        <f>SUMIF(TRANSAKTIONER!$H:$H,REGNSKAB!$K39&amp;regnskab_filter_periode_partner&amp;regnskab_filter_land_partner&amp;REGNSKAB!BP$28,TRANSAKTIONER!$AA:$AA)</f>
        <v>0</v>
      </c>
      <c r="BQ39" s="291">
        <f>IF(regnskab_filter_periode_partner="",BP39,SUMIF(TRANSAKTIONER!$I:$I,$K39&amp;"INCLUDE"&amp;regnskab_filter_land_partner&amp;BQ$28,TRANSAKTIONER!$AA:$AA))</f>
        <v>0</v>
      </c>
      <c r="BR39" s="291">
        <f t="shared" si="32"/>
        <v>0</v>
      </c>
      <c r="BS39" s="291">
        <f>SUMIF(TRANSAKTIONER!$H:$H,REGNSKAB!$K39&amp;regnskab_filter_periode_partner&amp;regnskab_filter_land_partner&amp;REGNSKAB!BS$28,TRANSAKTIONER!$AA:$AA)</f>
        <v>0</v>
      </c>
      <c r="BT39" s="291">
        <f>IF(regnskab_filter_periode_partner="",BS39,SUMIF(TRANSAKTIONER!$I:$I,$K39&amp;"INCLUDE"&amp;regnskab_filter_land_partner&amp;BT$28,TRANSAKTIONER!$AA:$AA))</f>
        <v>0</v>
      </c>
      <c r="BU39" s="291">
        <f t="shared" si="33"/>
        <v>0</v>
      </c>
      <c r="BV39" s="291">
        <f>SUMIF(TRANSAKTIONER!$H:$H,REGNSKAB!$K39&amp;regnskab_filter_periode_partner&amp;regnskab_filter_land_partner&amp;REGNSKAB!BV$28,TRANSAKTIONER!$AA:$AA)</f>
        <v>0</v>
      </c>
      <c r="BW39" s="291">
        <f>IF(regnskab_filter_periode_partner="",BV39,SUMIF(TRANSAKTIONER!$I:$I,$K39&amp;"INCLUDE"&amp;regnskab_filter_land_partner&amp;BW$28,TRANSAKTIONER!$AA:$AA))</f>
        <v>0</v>
      </c>
      <c r="BX39" s="291">
        <f t="shared" si="34"/>
        <v>0</v>
      </c>
      <c r="BY39" s="291">
        <f>SUMIF(TRANSAKTIONER!$H:$H,REGNSKAB!$K39&amp;regnskab_filter_periode_partner&amp;regnskab_filter_land_partner&amp;REGNSKAB!BY$28,TRANSAKTIONER!$AA:$AA)</f>
        <v>0</v>
      </c>
      <c r="BZ39" s="291">
        <f>IF(regnskab_filter_periode_partner="",BY39,SUMIF(TRANSAKTIONER!$I:$I,$K39&amp;"INCLUDE"&amp;regnskab_filter_land_partner&amp;BZ$28,TRANSAKTIONER!$AA:$AA))</f>
        <v>0</v>
      </c>
      <c r="CA39" s="291">
        <f t="shared" si="35"/>
        <v>0</v>
      </c>
      <c r="CB39" s="291">
        <f>SUMIF(TRANSAKTIONER!$H:$H,REGNSKAB!$K39&amp;regnskab_filter_periode_partner&amp;regnskab_filter_land_partner&amp;REGNSKAB!CB$28,TRANSAKTIONER!$AA:$AA)</f>
        <v>0</v>
      </c>
      <c r="CC39" s="291">
        <f>IF(regnskab_filter_periode_partner="",CB39,SUMIF(TRANSAKTIONER!$I:$I,$K39&amp;"INCLUDE"&amp;regnskab_filter_land_partner&amp;CC$28,TRANSAKTIONER!$AA:$AA))</f>
        <v>0</v>
      </c>
      <c r="CD39" s="291">
        <f t="shared" si="36"/>
        <v>0</v>
      </c>
      <c r="CE39" s="291">
        <f>SUMIF(TRANSAKTIONER!$H:$H,REGNSKAB!$K39&amp;regnskab_filter_periode_partner&amp;regnskab_filter_land_partner&amp;REGNSKAB!CE$28,TRANSAKTIONER!$AA:$AA)</f>
        <v>0</v>
      </c>
      <c r="CF39" s="291">
        <f>IF(regnskab_filter_periode_partner="",CE39,SUMIF(TRANSAKTIONER!$I:$I,$K39&amp;"INCLUDE"&amp;regnskab_filter_land_partner&amp;CF$28,TRANSAKTIONER!$AA:$AA))</f>
        <v>0</v>
      </c>
      <c r="CG39" s="291">
        <f t="shared" si="37"/>
        <v>0</v>
      </c>
      <c r="CH39" s="291">
        <f>SUMIF(TRANSAKTIONER!$H:$H,REGNSKAB!$K39&amp;regnskab_filter_periode_partner&amp;regnskab_filter_land_partner&amp;REGNSKAB!CH$28,TRANSAKTIONER!$AA:$AA)</f>
        <v>0</v>
      </c>
      <c r="CI39" s="291">
        <f>IF(regnskab_filter_periode_partner="",CH39,SUMIF(TRANSAKTIONER!$I:$I,$K39&amp;"INCLUDE"&amp;regnskab_filter_land_partner&amp;CI$28,TRANSAKTIONER!$AA:$AA))</f>
        <v>0</v>
      </c>
      <c r="CJ39" s="291">
        <f t="shared" si="38"/>
        <v>0</v>
      </c>
      <c r="CK39" s="291">
        <f>SUMIF(TRANSAKTIONER!$H:$H,REGNSKAB!$K39&amp;regnskab_filter_periode_partner&amp;regnskab_filter_land_partner&amp;REGNSKAB!CK$28,TRANSAKTIONER!$AA:$AA)</f>
        <v>0</v>
      </c>
      <c r="CL39" s="291">
        <f>IF(regnskab_filter_periode_partner="",CK39,SUMIF(TRANSAKTIONER!$I:$I,$K39&amp;"INCLUDE"&amp;regnskab_filter_land_partner&amp;CL$28,TRANSAKTIONER!$AA:$AA))</f>
        <v>0</v>
      </c>
      <c r="CM39" s="291">
        <f t="shared" si="39"/>
        <v>0</v>
      </c>
      <c r="CN39" s="291">
        <f>SUMIF(TRANSAKTIONER!$H:$H,REGNSKAB!$K39&amp;regnskab_filter_periode_partner&amp;regnskab_filter_land_partner&amp;REGNSKAB!CN$28,TRANSAKTIONER!$AA:$AA)</f>
        <v>0</v>
      </c>
      <c r="CO39" s="291">
        <f>IF(regnskab_filter_periode_partner="",CN39,SUMIF(TRANSAKTIONER!$I:$I,$K39&amp;"INCLUDE"&amp;regnskab_filter_land_partner&amp;CO$28,TRANSAKTIONER!$AA:$AA))</f>
        <v>0</v>
      </c>
      <c r="CP39" s="291">
        <f t="shared" si="40"/>
        <v>0</v>
      </c>
      <c r="CQ39" s="291">
        <f>SUMIF(TRANSAKTIONER!$H:$H,REGNSKAB!$K39&amp;regnskab_filter_periode_partner&amp;regnskab_filter_land_partner&amp;REGNSKAB!CQ$28,TRANSAKTIONER!$AA:$AA)</f>
        <v>0</v>
      </c>
      <c r="CR39" s="291">
        <f>IF(regnskab_filter_periode_partner="",CQ39,SUMIF(TRANSAKTIONER!$I:$I,$K39&amp;"INCLUDE"&amp;regnskab_filter_land_partner&amp;CR$28,TRANSAKTIONER!$AA:$AA))</f>
        <v>0</v>
      </c>
      <c r="CS39" s="291">
        <f t="shared" si="41"/>
        <v>0</v>
      </c>
      <c r="CT39" s="291">
        <f>SUMIF(TRANSAKTIONER!$H:$H,REGNSKAB!$K39&amp;regnskab_filter_periode_partner&amp;regnskab_filter_land_partner&amp;REGNSKAB!CT$28,TRANSAKTIONER!$AA:$AA)</f>
        <v>0</v>
      </c>
      <c r="CU39" s="291">
        <f>IF(regnskab_filter_periode_partner="",CT39,SUMIF(TRANSAKTIONER!$I:$I,$K39&amp;"INCLUDE"&amp;regnskab_filter_land_partner&amp;CU$28,TRANSAKTIONER!$AA:$AA))</f>
        <v>0</v>
      </c>
      <c r="CV39" s="291">
        <f t="shared" si="42"/>
        <v>0</v>
      </c>
      <c r="CW39" s="291">
        <f>SUMIF(TRANSAKTIONER!$H:$H,REGNSKAB!$K39&amp;regnskab_filter_periode_partner&amp;regnskab_filter_land_partner&amp;REGNSKAB!CW$28,TRANSAKTIONER!$AA:$AA)</f>
        <v>0</v>
      </c>
      <c r="CX39" s="291">
        <f>IF(regnskab_filter_periode_partner="",CW39,SUMIF(TRANSAKTIONER!$I:$I,$K39&amp;"INCLUDE"&amp;regnskab_filter_land_partner&amp;CX$28,TRANSAKTIONER!$AA:$AA))</f>
        <v>0</v>
      </c>
      <c r="CY39" s="291">
        <f t="shared" si="43"/>
        <v>0</v>
      </c>
      <c r="CZ39" s="291">
        <f>SUMIF(TRANSAKTIONER!$H:$H,REGNSKAB!$K39&amp;regnskab_filter_periode_partner&amp;regnskab_filter_land_partner&amp;REGNSKAB!CZ$28,TRANSAKTIONER!$AA:$AA)</f>
        <v>0</v>
      </c>
      <c r="DA39" s="291">
        <f>IF(regnskab_filter_periode_partner="",CZ39,SUMIF(TRANSAKTIONER!$I:$I,$K39&amp;"INCLUDE"&amp;regnskab_filter_land_partner&amp;DA$28,TRANSAKTIONER!$AA:$AA))</f>
        <v>0</v>
      </c>
      <c r="DB39" s="291">
        <f t="shared" si="44"/>
        <v>0</v>
      </c>
    </row>
    <row r="40" spans="2:106" x14ac:dyDescent="0.5">
      <c r="B40" s="257"/>
      <c r="C40" s="257"/>
      <c r="D40" s="257"/>
      <c r="E40" s="257"/>
      <c r="F40" s="288"/>
      <c r="G40" s="288"/>
      <c r="H40" s="288"/>
      <c r="I40" s="288"/>
      <c r="K40" s="269" t="s">
        <v>34</v>
      </c>
      <c r="L40" s="270"/>
      <c r="M40" s="271"/>
      <c r="N40" s="272">
        <f t="shared" ref="N40:AS40" si="45">SUM(N33:N39)</f>
        <v>0</v>
      </c>
      <c r="O40" s="272">
        <f t="shared" si="45"/>
        <v>0</v>
      </c>
      <c r="P40" s="272">
        <f t="shared" si="45"/>
        <v>0</v>
      </c>
      <c r="Q40" s="292">
        <f t="shared" si="45"/>
        <v>0</v>
      </c>
      <c r="R40" s="292">
        <f t="shared" si="45"/>
        <v>0</v>
      </c>
      <c r="S40" s="292">
        <f t="shared" si="45"/>
        <v>0</v>
      </c>
      <c r="T40" s="292">
        <f t="shared" si="45"/>
        <v>0</v>
      </c>
      <c r="U40" s="292">
        <f t="shared" si="45"/>
        <v>0</v>
      </c>
      <c r="V40" s="292">
        <f t="shared" si="45"/>
        <v>0</v>
      </c>
      <c r="W40" s="292">
        <f t="shared" si="45"/>
        <v>0</v>
      </c>
      <c r="X40" s="292">
        <f t="shared" si="45"/>
        <v>0</v>
      </c>
      <c r="Y40" s="292">
        <f t="shared" si="45"/>
        <v>0</v>
      </c>
      <c r="Z40" s="292">
        <f t="shared" si="45"/>
        <v>0</v>
      </c>
      <c r="AA40" s="292">
        <f t="shared" si="45"/>
        <v>0</v>
      </c>
      <c r="AB40" s="292">
        <f t="shared" si="45"/>
        <v>0</v>
      </c>
      <c r="AC40" s="292">
        <f t="shared" si="45"/>
        <v>0</v>
      </c>
      <c r="AD40" s="292">
        <f t="shared" si="45"/>
        <v>0</v>
      </c>
      <c r="AE40" s="292">
        <f t="shared" si="45"/>
        <v>0</v>
      </c>
      <c r="AF40" s="292">
        <f t="shared" si="45"/>
        <v>0</v>
      </c>
      <c r="AG40" s="292">
        <f t="shared" si="45"/>
        <v>0</v>
      </c>
      <c r="AH40" s="292">
        <f t="shared" si="45"/>
        <v>0</v>
      </c>
      <c r="AI40" s="292">
        <f t="shared" si="45"/>
        <v>0</v>
      </c>
      <c r="AJ40" s="292">
        <f t="shared" si="45"/>
        <v>0</v>
      </c>
      <c r="AK40" s="292">
        <f t="shared" si="45"/>
        <v>0</v>
      </c>
      <c r="AL40" s="292">
        <f t="shared" si="45"/>
        <v>0</v>
      </c>
      <c r="AM40" s="292">
        <f t="shared" si="45"/>
        <v>0</v>
      </c>
      <c r="AN40" s="292">
        <f t="shared" si="45"/>
        <v>0</v>
      </c>
      <c r="AO40" s="292">
        <f t="shared" si="45"/>
        <v>0</v>
      </c>
      <c r="AP40" s="292">
        <f t="shared" si="45"/>
        <v>0</v>
      </c>
      <c r="AQ40" s="292">
        <f t="shared" si="45"/>
        <v>0</v>
      </c>
      <c r="AR40" s="292">
        <f t="shared" si="45"/>
        <v>0</v>
      </c>
      <c r="AS40" s="292">
        <f t="shared" si="45"/>
        <v>0</v>
      </c>
      <c r="AT40" s="292">
        <f t="shared" ref="AT40:BY40" si="46">SUM(AT33:AT39)</f>
        <v>0</v>
      </c>
      <c r="AU40" s="292">
        <f t="shared" si="46"/>
        <v>0</v>
      </c>
      <c r="AV40" s="292">
        <f t="shared" si="46"/>
        <v>0</v>
      </c>
      <c r="AW40" s="292">
        <f t="shared" si="46"/>
        <v>0</v>
      </c>
      <c r="AX40" s="292">
        <f t="shared" si="46"/>
        <v>0</v>
      </c>
      <c r="AY40" s="292">
        <f t="shared" si="46"/>
        <v>0</v>
      </c>
      <c r="AZ40" s="292">
        <f t="shared" si="46"/>
        <v>0</v>
      </c>
      <c r="BA40" s="292">
        <f t="shared" si="46"/>
        <v>0</v>
      </c>
      <c r="BB40" s="292">
        <f t="shared" si="46"/>
        <v>0</v>
      </c>
      <c r="BC40" s="292">
        <f t="shared" si="46"/>
        <v>0</v>
      </c>
      <c r="BD40" s="292">
        <f t="shared" si="46"/>
        <v>0</v>
      </c>
      <c r="BE40" s="292">
        <f t="shared" si="46"/>
        <v>0</v>
      </c>
      <c r="BF40" s="292">
        <f t="shared" si="46"/>
        <v>0</v>
      </c>
      <c r="BG40" s="292">
        <f t="shared" si="46"/>
        <v>0</v>
      </c>
      <c r="BH40" s="292">
        <f t="shared" si="46"/>
        <v>0</v>
      </c>
      <c r="BI40" s="292">
        <f t="shared" si="46"/>
        <v>0</v>
      </c>
      <c r="BJ40" s="292">
        <f t="shared" si="46"/>
        <v>0</v>
      </c>
      <c r="BK40" s="292">
        <f t="shared" si="46"/>
        <v>0</v>
      </c>
      <c r="BL40" s="292">
        <f t="shared" si="46"/>
        <v>0</v>
      </c>
      <c r="BM40" s="292">
        <f t="shared" si="46"/>
        <v>0</v>
      </c>
      <c r="BN40" s="292">
        <f t="shared" si="46"/>
        <v>0</v>
      </c>
      <c r="BO40" s="292">
        <f t="shared" si="46"/>
        <v>0</v>
      </c>
      <c r="BP40" s="292">
        <f t="shared" si="46"/>
        <v>0</v>
      </c>
      <c r="BQ40" s="292">
        <f t="shared" si="46"/>
        <v>0</v>
      </c>
      <c r="BR40" s="292">
        <f t="shared" si="46"/>
        <v>0</v>
      </c>
      <c r="BS40" s="292">
        <f t="shared" si="46"/>
        <v>0</v>
      </c>
      <c r="BT40" s="292">
        <f t="shared" si="46"/>
        <v>0</v>
      </c>
      <c r="BU40" s="292">
        <f t="shared" si="46"/>
        <v>0</v>
      </c>
      <c r="BV40" s="292">
        <f t="shared" si="46"/>
        <v>0</v>
      </c>
      <c r="BW40" s="292">
        <f t="shared" si="46"/>
        <v>0</v>
      </c>
      <c r="BX40" s="292">
        <f t="shared" si="46"/>
        <v>0</v>
      </c>
      <c r="BY40" s="292">
        <f t="shared" si="46"/>
        <v>0</v>
      </c>
      <c r="BZ40" s="292">
        <f t="shared" ref="BZ40:DB40" si="47">SUM(BZ33:BZ39)</f>
        <v>0</v>
      </c>
      <c r="CA40" s="292">
        <f t="shared" si="47"/>
        <v>0</v>
      </c>
      <c r="CB40" s="292">
        <f t="shared" si="47"/>
        <v>0</v>
      </c>
      <c r="CC40" s="292">
        <f t="shared" si="47"/>
        <v>0</v>
      </c>
      <c r="CD40" s="292">
        <f t="shared" si="47"/>
        <v>0</v>
      </c>
      <c r="CE40" s="292">
        <f t="shared" si="47"/>
        <v>0</v>
      </c>
      <c r="CF40" s="292">
        <f t="shared" si="47"/>
        <v>0</v>
      </c>
      <c r="CG40" s="292">
        <f t="shared" si="47"/>
        <v>0</v>
      </c>
      <c r="CH40" s="292">
        <f t="shared" si="47"/>
        <v>0</v>
      </c>
      <c r="CI40" s="292">
        <f t="shared" si="47"/>
        <v>0</v>
      </c>
      <c r="CJ40" s="292">
        <f t="shared" si="47"/>
        <v>0</v>
      </c>
      <c r="CK40" s="292">
        <f t="shared" si="47"/>
        <v>0</v>
      </c>
      <c r="CL40" s="292">
        <f t="shared" si="47"/>
        <v>0</v>
      </c>
      <c r="CM40" s="292">
        <f t="shared" si="47"/>
        <v>0</v>
      </c>
      <c r="CN40" s="292">
        <f t="shared" si="47"/>
        <v>0</v>
      </c>
      <c r="CO40" s="292">
        <f t="shared" si="47"/>
        <v>0</v>
      </c>
      <c r="CP40" s="292">
        <f t="shared" si="47"/>
        <v>0</v>
      </c>
      <c r="CQ40" s="292">
        <f t="shared" si="47"/>
        <v>0</v>
      </c>
      <c r="CR40" s="292">
        <f t="shared" si="47"/>
        <v>0</v>
      </c>
      <c r="CS40" s="292">
        <f t="shared" si="47"/>
        <v>0</v>
      </c>
      <c r="CT40" s="292">
        <f t="shared" si="47"/>
        <v>0</v>
      </c>
      <c r="CU40" s="292">
        <f t="shared" si="47"/>
        <v>0</v>
      </c>
      <c r="CV40" s="292">
        <f t="shared" si="47"/>
        <v>0</v>
      </c>
      <c r="CW40" s="292">
        <f t="shared" si="47"/>
        <v>0</v>
      </c>
      <c r="CX40" s="292">
        <f t="shared" si="47"/>
        <v>0</v>
      </c>
      <c r="CY40" s="292">
        <f t="shared" si="47"/>
        <v>0</v>
      </c>
      <c r="CZ40" s="292">
        <f t="shared" si="47"/>
        <v>0</v>
      </c>
      <c r="DA40" s="292">
        <f t="shared" si="47"/>
        <v>0</v>
      </c>
      <c r="DB40" s="292">
        <f t="shared" si="47"/>
        <v>0</v>
      </c>
    </row>
  </sheetData>
  <sheetProtection algorithmName="SHA-512" hashValue="hrqwAu0UXWB23d8LhRbvLWNWBNpobiO8xm+hsZVCN10Ygy7oanmuAmPXQtGzfIAb6Jct9cISApdTlEBA+OOuWQ==" saltValue="iiP/TBeAl5TQ1mwj5yqmZw==" spinCount="100000" sheet="1" objects="1" scenarios="1"/>
  <phoneticPr fontId="26" type="noConversion"/>
  <conditionalFormatting sqref="N32:P32 Q27:DB30">
    <cfRule type="expression" dxfId="8" priority="4" stopIfTrue="1">
      <formula>ISNA(N$28)</formula>
    </cfRule>
  </conditionalFormatting>
  <conditionalFormatting sqref="U10:U11 U19 R10:T19">
    <cfRule type="expression" dxfId="7" priority="2" stopIfTrue="1">
      <formula>$L$4=""</formula>
    </cfRule>
  </conditionalFormatting>
  <conditionalFormatting sqref="Q31:DB40">
    <cfRule type="expression" dxfId="6" priority="7" stopIfTrue="1">
      <formula>IF(ISNA(Q$28),TRUE,IF(Q$28="0",TRUE,FALSE))</formula>
    </cfRule>
  </conditionalFormatting>
  <conditionalFormatting sqref="U12:U18">
    <cfRule type="expression" dxfId="5" priority="8" stopIfTrue="1">
      <formula>$L$4=""</formula>
    </cfRule>
    <cfRule type="cellIs" dxfId="4" priority="9" stopIfTrue="1" operator="lessThan">
      <formula>0</formula>
    </cfRule>
  </conditionalFormatting>
  <dataValidations count="2">
    <dataValidation type="list" allowBlank="1" showInputMessage="1" showErrorMessage="1" sqref="L6" xr:uid="{00000000-0002-0000-0200-000000000000}">
      <formula1>lst_regnskab_filter</formula1>
    </dataValidation>
    <dataValidation type="list" allowBlank="1" showInputMessage="1" showErrorMessage="1" sqref="L4" xr:uid="{00000000-0002-0000-0200-000001000000}">
      <formula1>lst_periods</formula1>
    </dataValidation>
  </dataValidations>
  <pageMargins left="0.70866141732283472" right="0.70866141732283472" top="0.62992125984251968" bottom="0.47244094488188981" header="0.43307086614173229" footer="0.19685039370078741"/>
  <pageSetup paperSize="9" fitToWidth="0" orientation="landscape" r:id="rId1"/>
  <headerFooter>
    <oddFooter>&amp;L&amp;F &amp;A &amp;D&amp;R&amp;P  av  &amp;N</oddFooter>
  </headerFooter>
  <rowBreaks count="1" manualBreakCount="1">
    <brk id="19" max="16383" man="1"/>
  </rowBreaks>
  <colBreaks count="3" manualBreakCount="3">
    <brk id="21" max="39" man="1"/>
    <brk id="24" max="1048575" man="1"/>
    <brk id="3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3"/>
    <pageSetUpPr fitToPage="1"/>
  </sheetPr>
  <dimension ref="B1:CL480"/>
  <sheetViews>
    <sheetView showGridLines="0" zoomScaleNormal="95" workbookViewId="0">
      <selection activeCell="AE6" sqref="AE6:AF6"/>
    </sheetView>
  </sheetViews>
  <sheetFormatPr defaultColWidth="3.578125" defaultRowHeight="15" customHeight="1" x14ac:dyDescent="0.35"/>
  <cols>
    <col min="1" max="1" width="1.68359375" style="77" customWidth="1"/>
    <col min="2" max="2" width="3.578125" style="147" customWidth="1"/>
    <col min="3" max="3" width="2.15625" style="77" customWidth="1"/>
    <col min="4" max="9" width="2.83984375" style="77" customWidth="1"/>
    <col min="10" max="10" width="6.83984375" style="77" customWidth="1"/>
    <col min="11" max="14" width="2.83984375" style="77" customWidth="1"/>
    <col min="15" max="15" width="3.83984375" style="77" customWidth="1"/>
    <col min="16" max="16" width="2.578125" style="77" customWidth="1"/>
    <col min="17" max="29" width="3.15625" style="77" customWidth="1"/>
    <col min="30" max="30" width="0.41796875" style="77" customWidth="1"/>
    <col min="31" max="32" width="2.83984375" style="77" customWidth="1"/>
    <col min="33" max="37" width="3.15625" style="77" customWidth="1"/>
    <col min="38" max="38" width="3.15625" style="77" customWidth="1" collapsed="1"/>
    <col min="39" max="47" width="3.15625" style="77" customWidth="1"/>
    <col min="48" max="86" width="3.578125" style="77" customWidth="1"/>
    <col min="87" max="88" width="3.83984375" style="77" customWidth="1"/>
    <col min="89" max="89" width="3.578125" style="77" customWidth="1"/>
    <col min="90" max="90" width="10.68359375" style="77" customWidth="1"/>
    <col min="91" max="16384" width="3.578125" style="77"/>
  </cols>
  <sheetData>
    <row r="1" spans="2:90" ht="2.25" customHeight="1" x14ac:dyDescent="0.35"/>
    <row r="2" spans="2:90" ht="28.5" customHeight="1" x14ac:dyDescent="0.4">
      <c r="D2" s="122" t="s">
        <v>42</v>
      </c>
      <c r="E2" s="123"/>
      <c r="F2" s="123"/>
      <c r="G2" s="123"/>
      <c r="H2" s="123"/>
      <c r="I2" s="123"/>
      <c r="J2" s="124"/>
      <c r="K2" s="411">
        <f>+EU_ANSÖKAN!H3</f>
        <v>0</v>
      </c>
      <c r="L2" s="411"/>
      <c r="M2" s="122" t="s">
        <v>43</v>
      </c>
      <c r="N2" s="122"/>
      <c r="O2" s="122"/>
      <c r="P2" s="124" t="e">
        <f>+EU_ANSÖKAN!#REF!</f>
        <v>#REF!</v>
      </c>
      <c r="Q2" s="122"/>
      <c r="R2" s="122"/>
      <c r="S2" s="122"/>
      <c r="T2" s="122"/>
      <c r="U2" s="122"/>
      <c r="V2" s="122"/>
      <c r="W2" s="122"/>
      <c r="X2" s="125"/>
      <c r="Y2" s="126"/>
      <c r="Z2" s="126"/>
      <c r="AA2" s="126"/>
      <c r="AB2" s="126"/>
      <c r="AC2" s="126"/>
      <c r="AD2" s="127"/>
      <c r="AE2" s="127"/>
      <c r="AF2" s="127"/>
      <c r="AG2" s="127"/>
      <c r="AH2" s="127"/>
      <c r="AI2" s="127"/>
      <c r="AJ2" s="127"/>
      <c r="AK2" s="127"/>
      <c r="AL2" s="127"/>
      <c r="AM2" s="127"/>
      <c r="AN2" s="127"/>
      <c r="AO2" s="127"/>
      <c r="AP2" s="127"/>
      <c r="AQ2" s="127"/>
      <c r="AR2" s="127"/>
      <c r="AS2" s="127"/>
      <c r="AT2" s="127"/>
    </row>
    <row r="3" spans="2:90" s="76" customFormat="1" ht="21.75" customHeight="1" x14ac:dyDescent="0.4">
      <c r="B3" s="148"/>
      <c r="D3" s="120" t="s">
        <v>36</v>
      </c>
      <c r="E3" s="120"/>
      <c r="F3" s="120"/>
      <c r="G3" s="120"/>
      <c r="H3" s="120"/>
      <c r="I3" s="120"/>
      <c r="J3" s="120"/>
      <c r="K3" s="120"/>
      <c r="L3" s="120"/>
      <c r="M3" s="120"/>
      <c r="N3" s="120"/>
      <c r="O3" s="128"/>
      <c r="P3" s="128"/>
      <c r="Q3" s="128"/>
      <c r="R3" s="128"/>
      <c r="S3" s="128"/>
      <c r="T3" s="128"/>
      <c r="U3" s="128"/>
      <c r="V3" s="128"/>
      <c r="W3" s="128"/>
      <c r="X3" s="128"/>
      <c r="Y3" s="128"/>
      <c r="Z3" s="128"/>
      <c r="AA3" s="128"/>
      <c r="AB3" s="128"/>
      <c r="AC3" s="128"/>
    </row>
    <row r="4" spans="2:90" ht="15" customHeight="1" x14ac:dyDescent="0.4">
      <c r="B4" s="149" t="s">
        <v>87</v>
      </c>
      <c r="D4" s="129" t="s">
        <v>48</v>
      </c>
      <c r="E4" s="129"/>
      <c r="F4" s="129"/>
      <c r="G4" s="129"/>
      <c r="H4" s="129"/>
      <c r="I4" s="129"/>
      <c r="J4" s="129"/>
      <c r="K4" s="129"/>
      <c r="L4" s="129"/>
      <c r="M4" s="129"/>
      <c r="N4" s="129"/>
      <c r="O4" s="403" t="s">
        <v>37</v>
      </c>
      <c r="P4" s="403"/>
      <c r="Q4" s="403"/>
      <c r="R4" s="403"/>
      <c r="S4" s="403"/>
      <c r="T4" s="403" t="s">
        <v>38</v>
      </c>
      <c r="U4" s="403"/>
      <c r="V4" s="403"/>
      <c r="W4" s="403"/>
      <c r="X4" s="403"/>
      <c r="Y4" s="403" t="s">
        <v>39</v>
      </c>
      <c r="Z4" s="403"/>
      <c r="AA4" s="403"/>
      <c r="AB4" s="403"/>
      <c r="AC4" s="403"/>
      <c r="AD4" s="129"/>
      <c r="AE4" s="400" t="s">
        <v>41</v>
      </c>
      <c r="AF4" s="400"/>
      <c r="BY4" s="130"/>
      <c r="CL4" s="130"/>
    </row>
    <row r="5" spans="2:90" ht="17.25" customHeight="1" x14ac:dyDescent="0.5">
      <c r="B5" s="147">
        <v>1</v>
      </c>
      <c r="D5" s="413" t="str">
        <f t="shared" ref="D5:D13" si="0">UPPER(VLOOKUP(B5,setup_accounts,2,FALSE))</f>
        <v>PERSONAL</v>
      </c>
      <c r="E5" s="413"/>
      <c r="F5" s="413"/>
      <c r="G5" s="413"/>
      <c r="H5" s="413"/>
      <c r="I5" s="413"/>
      <c r="J5" s="413"/>
      <c r="K5" s="413"/>
      <c r="L5" s="413"/>
      <c r="M5" s="413"/>
      <c r="N5" s="413"/>
      <c r="O5" s="402" t="e">
        <f>#REF!/VLOOKUP(1,setup_currency,MATCH("NOK/EUR",setup_currency_header,0))</f>
        <v>#REF!</v>
      </c>
      <c r="P5" s="402"/>
      <c r="Q5" s="402"/>
      <c r="R5" s="402"/>
      <c r="S5" s="402"/>
      <c r="T5" s="402" t="e">
        <f>#REF!/VLOOKUP(1,setup_currency,MATCH("NOK/EUR",setup_currency_header,0))</f>
        <v>#REF!</v>
      </c>
      <c r="U5" s="402"/>
      <c r="V5" s="402"/>
      <c r="W5" s="402"/>
      <c r="X5" s="402"/>
      <c r="Y5" s="410" t="e">
        <f>+O5-T5</f>
        <v>#REF!</v>
      </c>
      <c r="Z5" s="410"/>
      <c r="AA5" s="410"/>
      <c r="AB5" s="410"/>
      <c r="AC5" s="410"/>
      <c r="AD5" s="153"/>
      <c r="AE5" s="409" t="e">
        <f>IF(O5=0,"",Y5/O5)</f>
        <v>#REF!</v>
      </c>
      <c r="AF5" s="409"/>
      <c r="AJ5" s="406"/>
      <c r="AK5" s="407"/>
      <c r="AL5" s="407"/>
      <c r="AM5" s="407"/>
    </row>
    <row r="6" spans="2:90" ht="15" customHeight="1" x14ac:dyDescent="0.4">
      <c r="B6" s="147">
        <v>2</v>
      </c>
      <c r="D6" s="412" t="str">
        <f t="shared" si="0"/>
        <v>KONTOR OCH ADMINISTRATION</v>
      </c>
      <c r="E6" s="412"/>
      <c r="F6" s="412"/>
      <c r="G6" s="412"/>
      <c r="H6" s="412"/>
      <c r="I6" s="412"/>
      <c r="J6" s="412"/>
      <c r="K6" s="412"/>
      <c r="L6" s="412"/>
      <c r="M6" s="412"/>
      <c r="N6" s="412"/>
      <c r="O6" s="401" t="e">
        <f>#REF!/VLOOKUP(1,setup_currency,MATCH("NOK/EUR",setup_currency_header,0))</f>
        <v>#REF!</v>
      </c>
      <c r="P6" s="401"/>
      <c r="Q6" s="401"/>
      <c r="R6" s="401"/>
      <c r="S6" s="401"/>
      <c r="T6" s="401" t="e">
        <f>#REF!/VLOOKUP(1,setup_currency,MATCH("NOK/EUR",setup_currency_header,0))</f>
        <v>#REF!</v>
      </c>
      <c r="U6" s="401"/>
      <c r="V6" s="401"/>
      <c r="W6" s="401"/>
      <c r="X6" s="401"/>
      <c r="Y6" s="405" t="e">
        <f t="shared" ref="Y6:Y13" si="1">+O6-T6</f>
        <v>#REF!</v>
      </c>
      <c r="Z6" s="405"/>
      <c r="AA6" s="405"/>
      <c r="AB6" s="405"/>
      <c r="AC6" s="405"/>
      <c r="AD6" s="153"/>
      <c r="AE6" s="408" t="e">
        <f t="shared" ref="AE6:AE18" si="2">IF(O6=0,"",Y6/O6)</f>
        <v>#REF!</v>
      </c>
      <c r="AF6" s="408"/>
      <c r="CL6" s="131"/>
    </row>
    <row r="7" spans="2:90" ht="15" customHeight="1" x14ac:dyDescent="0.35">
      <c r="B7" s="147">
        <v>3</v>
      </c>
      <c r="D7" s="412" t="str">
        <f t="shared" si="0"/>
        <v>EXTERN SAKKUNSKAP OCH EXTERNA TJÄNSTER</v>
      </c>
      <c r="E7" s="412"/>
      <c r="F7" s="412"/>
      <c r="G7" s="412"/>
      <c r="H7" s="412"/>
      <c r="I7" s="412"/>
      <c r="J7" s="412"/>
      <c r="K7" s="412"/>
      <c r="L7" s="412"/>
      <c r="M7" s="412"/>
      <c r="N7" s="412"/>
      <c r="O7" s="401" t="e">
        <f>#REF!/VLOOKUP(1,setup_currency,MATCH("NOK/EUR",setup_currency_header,0))</f>
        <v>#REF!</v>
      </c>
      <c r="P7" s="401"/>
      <c r="Q7" s="401"/>
      <c r="R7" s="401"/>
      <c r="S7" s="401"/>
      <c r="T7" s="401" t="e">
        <f>#REF!/VLOOKUP(1,setup_currency,MATCH("NOK/EUR",setup_currency_header,0))</f>
        <v>#REF!</v>
      </c>
      <c r="U7" s="401"/>
      <c r="V7" s="401"/>
      <c r="W7" s="401"/>
      <c r="X7" s="401"/>
      <c r="Y7" s="405" t="e">
        <f t="shared" si="1"/>
        <v>#REF!</v>
      </c>
      <c r="Z7" s="405"/>
      <c r="AA7" s="405"/>
      <c r="AB7" s="405"/>
      <c r="AC7" s="405"/>
      <c r="AD7" s="153"/>
      <c r="AE7" s="408" t="e">
        <f t="shared" si="2"/>
        <v>#REF!</v>
      </c>
      <c r="AF7" s="408"/>
    </row>
    <row r="8" spans="2:90" ht="15" customHeight="1" x14ac:dyDescent="0.35">
      <c r="B8" s="147">
        <v>4</v>
      </c>
      <c r="D8" s="412" t="str">
        <f t="shared" si="0"/>
        <v>RESOR OCH LOGI</v>
      </c>
      <c r="E8" s="412"/>
      <c r="F8" s="412"/>
      <c r="G8" s="412"/>
      <c r="H8" s="412"/>
      <c r="I8" s="412"/>
      <c r="J8" s="412"/>
      <c r="K8" s="412"/>
      <c r="L8" s="412"/>
      <c r="M8" s="412"/>
      <c r="N8" s="412"/>
      <c r="O8" s="401" t="e">
        <f>#REF!/VLOOKUP(1,setup_currency,MATCH("NOK/EUR",setup_currency_header,0))</f>
        <v>#REF!</v>
      </c>
      <c r="P8" s="401"/>
      <c r="Q8" s="401"/>
      <c r="R8" s="401"/>
      <c r="S8" s="401"/>
      <c r="T8" s="401" t="e">
        <f>#REF!/VLOOKUP(1,setup_currency,MATCH("NOK/EUR",setup_currency_header,0))</f>
        <v>#REF!</v>
      </c>
      <c r="U8" s="401"/>
      <c r="V8" s="401"/>
      <c r="W8" s="401"/>
      <c r="X8" s="401"/>
      <c r="Y8" s="405" t="e">
        <f t="shared" si="1"/>
        <v>#REF!</v>
      </c>
      <c r="Z8" s="405"/>
      <c r="AA8" s="405"/>
      <c r="AB8" s="405"/>
      <c r="AC8" s="405"/>
      <c r="AD8" s="153"/>
      <c r="AE8" s="408" t="e">
        <f t="shared" si="2"/>
        <v>#REF!</v>
      </c>
      <c r="AF8" s="408"/>
      <c r="AL8" s="404"/>
      <c r="AM8" s="404"/>
      <c r="AN8" s="404"/>
      <c r="AO8" s="404"/>
      <c r="AP8" s="404"/>
    </row>
    <row r="9" spans="2:90" ht="15" customHeight="1" x14ac:dyDescent="0.35">
      <c r="B9" s="147">
        <v>5</v>
      </c>
      <c r="D9" s="412" t="str">
        <f t="shared" si="0"/>
        <v>UTRUSTNING</v>
      </c>
      <c r="E9" s="412"/>
      <c r="F9" s="412"/>
      <c r="G9" s="412"/>
      <c r="H9" s="412"/>
      <c r="I9" s="412"/>
      <c r="J9" s="412"/>
      <c r="K9" s="412"/>
      <c r="L9" s="412"/>
      <c r="M9" s="412"/>
      <c r="N9" s="412"/>
      <c r="O9" s="401" t="e">
        <f>#REF!/VLOOKUP(1,setup_currency,MATCH("NOK/EUR",setup_currency_header,0))</f>
        <v>#REF!</v>
      </c>
      <c r="P9" s="401"/>
      <c r="Q9" s="401"/>
      <c r="R9" s="401"/>
      <c r="S9" s="401"/>
      <c r="T9" s="401" t="e">
        <f>#REF!/VLOOKUP(1,setup_currency,MATCH("NOK/EUR",setup_currency_header,0))</f>
        <v>#REF!</v>
      </c>
      <c r="U9" s="401"/>
      <c r="V9" s="401"/>
      <c r="W9" s="401"/>
      <c r="X9" s="401"/>
      <c r="Y9" s="405" t="e">
        <f t="shared" si="1"/>
        <v>#REF!</v>
      </c>
      <c r="Z9" s="405"/>
      <c r="AA9" s="405"/>
      <c r="AB9" s="405"/>
      <c r="AC9" s="405"/>
      <c r="AD9" s="153"/>
      <c r="AE9" s="408" t="e">
        <f t="shared" si="2"/>
        <v>#REF!</v>
      </c>
      <c r="AF9" s="408"/>
    </row>
    <row r="10" spans="2:90" ht="15" customHeight="1" x14ac:dyDescent="0.35">
      <c r="B10" s="147">
        <v>6</v>
      </c>
      <c r="D10" s="412" t="str">
        <f t="shared" si="0"/>
        <v>SCHABLONKOSTNADER</v>
      </c>
      <c r="E10" s="412"/>
      <c r="F10" s="412"/>
      <c r="G10" s="412"/>
      <c r="H10" s="412"/>
      <c r="I10" s="412"/>
      <c r="J10" s="412"/>
      <c r="K10" s="412"/>
      <c r="L10" s="412"/>
      <c r="M10" s="412"/>
      <c r="N10" s="412"/>
      <c r="O10" s="401" t="e">
        <f>#REF!/VLOOKUP(1,setup_currency,MATCH("NOK/EUR",setup_currency_header,0))</f>
        <v>#REF!</v>
      </c>
      <c r="P10" s="401"/>
      <c r="Q10" s="401"/>
      <c r="R10" s="401"/>
      <c r="S10" s="401"/>
      <c r="T10" s="401" t="e">
        <f>#REF!/VLOOKUP(1,setup_currency,MATCH("NOK/EUR",setup_currency_header,0))</f>
        <v>#REF!</v>
      </c>
      <c r="U10" s="401"/>
      <c r="V10" s="401"/>
      <c r="W10" s="401"/>
      <c r="X10" s="401"/>
      <c r="Y10" s="405" t="e">
        <f t="shared" si="1"/>
        <v>#REF!</v>
      </c>
      <c r="Z10" s="405"/>
      <c r="AA10" s="405"/>
      <c r="AB10" s="405"/>
      <c r="AC10" s="405"/>
      <c r="AD10" s="153"/>
      <c r="AE10" s="408" t="e">
        <f t="shared" si="2"/>
        <v>#REF!</v>
      </c>
      <c r="AF10" s="408"/>
      <c r="CL10" s="132"/>
    </row>
    <row r="11" spans="2:90" ht="15" customHeight="1" x14ac:dyDescent="0.35">
      <c r="B11" s="147">
        <v>7</v>
      </c>
      <c r="D11" s="412" t="str">
        <f t="shared" si="0"/>
        <v>AVGÅR INTÄKTER (NEGATIV KOSTNAD)</v>
      </c>
      <c r="E11" s="412"/>
      <c r="F11" s="412"/>
      <c r="G11" s="412"/>
      <c r="H11" s="412"/>
      <c r="I11" s="412"/>
      <c r="J11" s="412"/>
      <c r="K11" s="412"/>
      <c r="L11" s="412"/>
      <c r="M11" s="412"/>
      <c r="N11" s="412"/>
      <c r="O11" s="401" t="e">
        <f>#REF!/VLOOKUP(1,setup_currency,MATCH("NOK/EUR",setup_currency_header,0))</f>
        <v>#REF!</v>
      </c>
      <c r="P11" s="401"/>
      <c r="Q11" s="401"/>
      <c r="R11" s="401"/>
      <c r="S11" s="401"/>
      <c r="T11" s="401" t="e">
        <f>#REF!/VLOOKUP(1,setup_currency,MATCH("NOK/EUR",setup_currency_header,0))</f>
        <v>#REF!</v>
      </c>
      <c r="U11" s="401"/>
      <c r="V11" s="401"/>
      <c r="W11" s="401"/>
      <c r="X11" s="401"/>
      <c r="Y11" s="405" t="e">
        <f t="shared" si="1"/>
        <v>#REF!</v>
      </c>
      <c r="Z11" s="405"/>
      <c r="AA11" s="405"/>
      <c r="AB11" s="405"/>
      <c r="AC11" s="405"/>
      <c r="AD11" s="153"/>
      <c r="AE11" s="408" t="e">
        <f t="shared" si="2"/>
        <v>#REF!</v>
      </c>
      <c r="AF11" s="408"/>
    </row>
    <row r="12" spans="2:90" ht="15" customHeight="1" x14ac:dyDescent="0.35">
      <c r="B12" s="147">
        <v>8</v>
      </c>
      <c r="D12" s="412" t="str">
        <f t="shared" si="0"/>
        <v/>
      </c>
      <c r="E12" s="412"/>
      <c r="F12" s="412"/>
      <c r="G12" s="412"/>
      <c r="H12" s="412"/>
      <c r="I12" s="412"/>
      <c r="J12" s="412"/>
      <c r="K12" s="412"/>
      <c r="L12" s="412"/>
      <c r="M12" s="412"/>
      <c r="N12" s="412"/>
      <c r="O12" s="401" t="e">
        <f>#REF!/VLOOKUP(1,setup_currency,MATCH("NOK/EUR",setup_currency_header,0))</f>
        <v>#REF!</v>
      </c>
      <c r="P12" s="401"/>
      <c r="Q12" s="401"/>
      <c r="R12" s="401"/>
      <c r="S12" s="401"/>
      <c r="T12" s="401" t="e">
        <f>#REF!/VLOOKUP(1,setup_currency,MATCH("NOK/EUR",setup_currency_header,0))</f>
        <v>#REF!</v>
      </c>
      <c r="U12" s="401"/>
      <c r="V12" s="401"/>
      <c r="W12" s="401"/>
      <c r="X12" s="401"/>
      <c r="Y12" s="405" t="e">
        <f t="shared" si="1"/>
        <v>#REF!</v>
      </c>
      <c r="Z12" s="405"/>
      <c r="AA12" s="405"/>
      <c r="AB12" s="405"/>
      <c r="AC12" s="405"/>
      <c r="AD12" s="153"/>
      <c r="AE12" s="408" t="e">
        <f t="shared" si="2"/>
        <v>#REF!</v>
      </c>
      <c r="AF12" s="408"/>
    </row>
    <row r="13" spans="2:90" ht="15" customHeight="1" x14ac:dyDescent="0.35">
      <c r="B13" s="147">
        <v>9</v>
      </c>
      <c r="D13" s="396" t="str">
        <f t="shared" si="0"/>
        <v/>
      </c>
      <c r="E13" s="396"/>
      <c r="F13" s="396"/>
      <c r="G13" s="396"/>
      <c r="H13" s="396"/>
      <c r="I13" s="396"/>
      <c r="J13" s="396"/>
      <c r="K13" s="396"/>
      <c r="L13" s="396"/>
      <c r="M13" s="396"/>
      <c r="N13" s="396"/>
      <c r="O13" s="397" t="e">
        <f>#REF!/VLOOKUP(1,setup_currency,MATCH("NOK/EUR",setup_currency_header,0))</f>
        <v>#REF!</v>
      </c>
      <c r="P13" s="397"/>
      <c r="Q13" s="397"/>
      <c r="R13" s="397"/>
      <c r="S13" s="397"/>
      <c r="T13" s="397" t="e">
        <f>#REF!/VLOOKUP(1,setup_currency,MATCH("NOK/EUR",setup_currency_header,0))</f>
        <v>#REF!</v>
      </c>
      <c r="U13" s="397"/>
      <c r="V13" s="397"/>
      <c r="W13" s="397"/>
      <c r="X13" s="397"/>
      <c r="Y13" s="398" t="e">
        <f t="shared" si="1"/>
        <v>#REF!</v>
      </c>
      <c r="Z13" s="398"/>
      <c r="AA13" s="398"/>
      <c r="AB13" s="398"/>
      <c r="AC13" s="398"/>
      <c r="AD13" s="153"/>
      <c r="AE13" s="399" t="e">
        <f t="shared" si="2"/>
        <v>#REF!</v>
      </c>
      <c r="AF13" s="399"/>
    </row>
    <row r="14" spans="2:90" ht="15" customHeight="1" x14ac:dyDescent="0.4">
      <c r="D14" s="392" t="s">
        <v>4</v>
      </c>
      <c r="E14" s="392"/>
      <c r="F14" s="392"/>
      <c r="G14" s="392"/>
      <c r="H14" s="392"/>
      <c r="I14" s="392"/>
      <c r="J14" s="392"/>
      <c r="K14" s="392"/>
      <c r="L14" s="392"/>
      <c r="M14" s="392"/>
      <c r="N14" s="392"/>
      <c r="O14" s="393" t="e">
        <f>SUM(O5:S13)</f>
        <v>#REF!</v>
      </c>
      <c r="P14" s="393"/>
      <c r="Q14" s="393"/>
      <c r="R14" s="393"/>
      <c r="S14" s="393"/>
      <c r="T14" s="393" t="e">
        <f>SUM(T5:X13)</f>
        <v>#REF!</v>
      </c>
      <c r="U14" s="393"/>
      <c r="V14" s="393"/>
      <c r="W14" s="393"/>
      <c r="X14" s="393"/>
      <c r="Y14" s="394" t="e">
        <f>SUM(Y5:AC13)</f>
        <v>#REF!</v>
      </c>
      <c r="Z14" s="394"/>
      <c r="AA14" s="394"/>
      <c r="AB14" s="394"/>
      <c r="AC14" s="394"/>
      <c r="AD14" s="133"/>
      <c r="AE14" s="395" t="e">
        <f t="shared" si="2"/>
        <v>#REF!</v>
      </c>
      <c r="AF14" s="395"/>
    </row>
    <row r="15" spans="2:90" ht="15" customHeight="1" x14ac:dyDescent="0.35">
      <c r="B15" s="147">
        <v>10</v>
      </c>
      <c r="D15" s="413" t="str">
        <f>UPPER(VLOOKUP(B15,setup_accounts,2,FALSE))</f>
        <v/>
      </c>
      <c r="E15" s="413"/>
      <c r="F15" s="413"/>
      <c r="G15" s="413"/>
      <c r="H15" s="413"/>
      <c r="I15" s="413"/>
      <c r="J15" s="413"/>
      <c r="K15" s="413"/>
      <c r="L15" s="413"/>
      <c r="M15" s="413"/>
      <c r="N15" s="413"/>
      <c r="O15" s="402" t="e">
        <f>#REF!/VLOOKUP(1,setup_currency,MATCH("NOK/EUR",setup_currency_header,0))</f>
        <v>#REF!</v>
      </c>
      <c r="P15" s="402"/>
      <c r="Q15" s="402"/>
      <c r="R15" s="402"/>
      <c r="S15" s="402"/>
      <c r="T15" s="402" t="e">
        <f>#REF!/VLOOKUP(1,setup_currency,MATCH("NOK/EUR",setup_currency_header,0))</f>
        <v>#REF!</v>
      </c>
      <c r="U15" s="402"/>
      <c r="V15" s="402"/>
      <c r="W15" s="402"/>
      <c r="X15" s="402"/>
      <c r="Y15" s="410" t="e">
        <f>+O15-T15</f>
        <v>#REF!</v>
      </c>
      <c r="Z15" s="410"/>
      <c r="AA15" s="410"/>
      <c r="AB15" s="410"/>
      <c r="AC15" s="410"/>
      <c r="AD15" s="153"/>
      <c r="AE15" s="409" t="e">
        <f t="shared" si="2"/>
        <v>#REF!</v>
      </c>
      <c r="AF15" s="409"/>
    </row>
    <row r="16" spans="2:90" ht="15" customHeight="1" x14ac:dyDescent="0.35">
      <c r="B16" s="147">
        <v>11</v>
      </c>
      <c r="D16" s="412" t="e">
        <f>UPPER(VLOOKUP(B16,setup_accounts,2,FALSE))</f>
        <v>#N/A</v>
      </c>
      <c r="E16" s="412"/>
      <c r="F16" s="412"/>
      <c r="G16" s="412"/>
      <c r="H16" s="412"/>
      <c r="I16" s="412"/>
      <c r="J16" s="412"/>
      <c r="K16" s="412"/>
      <c r="L16" s="412"/>
      <c r="M16" s="412"/>
      <c r="N16" s="412"/>
      <c r="O16" s="401" t="e">
        <f>#REF!/VLOOKUP(1,setup_currency,MATCH("NOK/EUR",setup_currency_header,0))</f>
        <v>#REF!</v>
      </c>
      <c r="P16" s="401"/>
      <c r="Q16" s="401"/>
      <c r="R16" s="401"/>
      <c r="S16" s="401"/>
      <c r="T16" s="401" t="e">
        <f>#REF!/VLOOKUP(1,setup_currency,MATCH("NOK/EUR",setup_currency_header,0))</f>
        <v>#REF!</v>
      </c>
      <c r="U16" s="401"/>
      <c r="V16" s="401"/>
      <c r="W16" s="401"/>
      <c r="X16" s="401"/>
      <c r="Y16" s="405" t="e">
        <f>+O16-T16</f>
        <v>#REF!</v>
      </c>
      <c r="Z16" s="405"/>
      <c r="AA16" s="405"/>
      <c r="AB16" s="405"/>
      <c r="AC16" s="405"/>
      <c r="AD16" s="153"/>
      <c r="AE16" s="408" t="e">
        <f t="shared" si="2"/>
        <v>#REF!</v>
      </c>
      <c r="AF16" s="408"/>
    </row>
    <row r="17" spans="2:90" ht="15" customHeight="1" x14ac:dyDescent="0.35">
      <c r="B17" s="147">
        <v>12</v>
      </c>
      <c r="D17" s="396" t="e">
        <f>UPPER(VLOOKUP(B17,setup_accounts,2,FALSE))</f>
        <v>#N/A</v>
      </c>
      <c r="E17" s="396"/>
      <c r="F17" s="396"/>
      <c r="G17" s="396"/>
      <c r="H17" s="396"/>
      <c r="I17" s="396"/>
      <c r="J17" s="396"/>
      <c r="K17" s="396"/>
      <c r="L17" s="396"/>
      <c r="M17" s="396"/>
      <c r="N17" s="396"/>
      <c r="O17" s="397" t="e">
        <f>#REF!/VLOOKUP(1,setup_currency,MATCH("NOK/EUR",setup_currency_header,0))</f>
        <v>#REF!</v>
      </c>
      <c r="P17" s="397"/>
      <c r="Q17" s="397"/>
      <c r="R17" s="397"/>
      <c r="S17" s="397"/>
      <c r="T17" s="397" t="e">
        <f>#REF!/VLOOKUP(1,setup_currency,MATCH("NOK/EUR",setup_currency_header,0))</f>
        <v>#REF!</v>
      </c>
      <c r="U17" s="397"/>
      <c r="V17" s="397"/>
      <c r="W17" s="397"/>
      <c r="X17" s="397"/>
      <c r="Y17" s="398" t="e">
        <f>+O17-T17</f>
        <v>#REF!</v>
      </c>
      <c r="Z17" s="398"/>
      <c r="AA17" s="398"/>
      <c r="AB17" s="398"/>
      <c r="AC17" s="398"/>
      <c r="AD17" s="153"/>
      <c r="AE17" s="399" t="e">
        <f t="shared" si="2"/>
        <v>#REF!</v>
      </c>
      <c r="AF17" s="399"/>
    </row>
    <row r="18" spans="2:90" ht="15" customHeight="1" x14ac:dyDescent="0.4">
      <c r="D18" s="392" t="s">
        <v>33</v>
      </c>
      <c r="E18" s="392"/>
      <c r="F18" s="392"/>
      <c r="G18" s="392"/>
      <c r="H18" s="392"/>
      <c r="I18" s="392"/>
      <c r="J18" s="392"/>
      <c r="K18" s="392"/>
      <c r="L18" s="392"/>
      <c r="M18" s="392"/>
      <c r="N18" s="392"/>
      <c r="O18" s="393" t="e">
        <f>SUM(O15:S17)</f>
        <v>#REF!</v>
      </c>
      <c r="P18" s="393"/>
      <c r="Q18" s="393"/>
      <c r="R18" s="393"/>
      <c r="S18" s="393"/>
      <c r="T18" s="393" t="e">
        <f>SUM(T15:X17)</f>
        <v>#REF!</v>
      </c>
      <c r="U18" s="393"/>
      <c r="V18" s="393"/>
      <c r="W18" s="393"/>
      <c r="X18" s="393"/>
      <c r="Y18" s="394" t="e">
        <f>SUM(Y15:AC17)</f>
        <v>#REF!</v>
      </c>
      <c r="Z18" s="394"/>
      <c r="AA18" s="394"/>
      <c r="AB18" s="394"/>
      <c r="AC18" s="394"/>
      <c r="AD18" s="133"/>
      <c r="AE18" s="395" t="e">
        <f t="shared" si="2"/>
        <v>#REF!</v>
      </c>
      <c r="AF18" s="395"/>
    </row>
    <row r="19" spans="2:90" ht="6.75" customHeight="1" x14ac:dyDescent="0.35">
      <c r="O19" s="134"/>
      <c r="P19" s="134"/>
      <c r="Q19" s="134"/>
      <c r="R19" s="134"/>
      <c r="S19" s="134"/>
      <c r="T19" s="134"/>
      <c r="U19" s="134"/>
      <c r="V19" s="134"/>
      <c r="W19" s="134"/>
      <c r="X19" s="134"/>
      <c r="Y19" s="135"/>
      <c r="Z19" s="135"/>
      <c r="AA19" s="135"/>
      <c r="AB19" s="135"/>
      <c r="AC19" s="135"/>
      <c r="AE19" s="391"/>
      <c r="AF19" s="391"/>
    </row>
    <row r="20" spans="2:90" ht="15" customHeight="1" x14ac:dyDescent="0.4">
      <c r="D20" s="392" t="s">
        <v>34</v>
      </c>
      <c r="E20" s="392"/>
      <c r="F20" s="392"/>
      <c r="G20" s="392"/>
      <c r="H20" s="392"/>
      <c r="I20" s="392"/>
      <c r="J20" s="392"/>
      <c r="K20" s="392"/>
      <c r="L20" s="392"/>
      <c r="M20" s="392"/>
      <c r="N20" s="392"/>
      <c r="O20" s="393" t="e">
        <f>+O18+O14</f>
        <v>#REF!</v>
      </c>
      <c r="P20" s="393"/>
      <c r="Q20" s="393"/>
      <c r="R20" s="393"/>
      <c r="S20" s="393"/>
      <c r="T20" s="393" t="e">
        <f>+T18+T14</f>
        <v>#REF!</v>
      </c>
      <c r="U20" s="393"/>
      <c r="V20" s="393"/>
      <c r="W20" s="393"/>
      <c r="X20" s="393"/>
      <c r="Y20" s="394" t="e">
        <f>+Y18+Y14</f>
        <v>#REF!</v>
      </c>
      <c r="Z20" s="394"/>
      <c r="AA20" s="394"/>
      <c r="AB20" s="394"/>
      <c r="AC20" s="394"/>
      <c r="AD20" s="133"/>
      <c r="AE20" s="395" t="e">
        <f>IF(O20=0,"",Y20/O20)</f>
        <v>#REF!</v>
      </c>
      <c r="AF20" s="395"/>
    </row>
    <row r="21" spans="2:90" ht="16.5" customHeight="1" x14ac:dyDescent="0.35"/>
    <row r="22" spans="2:90" ht="16.5" customHeight="1" x14ac:dyDescent="0.4">
      <c r="D22" s="130" t="s">
        <v>35</v>
      </c>
    </row>
    <row r="23" spans="2:90" ht="15" customHeight="1" x14ac:dyDescent="0.4">
      <c r="B23" s="149" t="s">
        <v>87</v>
      </c>
      <c r="D23" s="129" t="s">
        <v>48</v>
      </c>
      <c r="E23" s="129"/>
      <c r="F23" s="129"/>
      <c r="G23" s="129"/>
      <c r="H23" s="129"/>
      <c r="I23" s="129"/>
      <c r="J23" s="129"/>
      <c r="K23" s="129"/>
      <c r="L23" s="129"/>
      <c r="M23" s="129"/>
      <c r="N23" s="129"/>
      <c r="O23" s="403" t="s">
        <v>37</v>
      </c>
      <c r="P23" s="403"/>
      <c r="Q23" s="403"/>
      <c r="R23" s="403"/>
      <c r="S23" s="403"/>
      <c r="T23" s="403" t="s">
        <v>38</v>
      </c>
      <c r="U23" s="403"/>
      <c r="V23" s="403"/>
      <c r="W23" s="403"/>
      <c r="X23" s="403"/>
      <c r="Y23" s="403" t="s">
        <v>39</v>
      </c>
      <c r="Z23" s="403"/>
      <c r="AA23" s="403"/>
      <c r="AB23" s="403"/>
      <c r="AC23" s="403"/>
      <c r="AD23" s="129"/>
      <c r="AE23" s="400" t="s">
        <v>41</v>
      </c>
      <c r="AF23" s="400"/>
      <c r="BY23" s="130"/>
      <c r="CL23" s="130"/>
    </row>
    <row r="24" spans="2:90" ht="17.25" customHeight="1" x14ac:dyDescent="0.5">
      <c r="B24" s="147">
        <v>1</v>
      </c>
      <c r="D24" s="413" t="str">
        <f t="shared" ref="D24:D32" si="3">UPPER(VLOOKUP(B24,setup_accounts,2,FALSE))</f>
        <v>PERSONAL</v>
      </c>
      <c r="E24" s="413"/>
      <c r="F24" s="413"/>
      <c r="G24" s="413"/>
      <c r="H24" s="413"/>
      <c r="I24" s="413"/>
      <c r="J24" s="413"/>
      <c r="K24" s="413"/>
      <c r="L24" s="413"/>
      <c r="M24" s="413"/>
      <c r="N24" s="413"/>
      <c r="O24" s="402">
        <f>+EU_ANSÖKAN!E5</f>
        <v>0</v>
      </c>
      <c r="P24" s="402"/>
      <c r="Q24" s="402"/>
      <c r="R24" s="402"/>
      <c r="S24" s="402"/>
      <c r="T24" s="402">
        <f>+EU_ANSÖKAN!H5</f>
        <v>0</v>
      </c>
      <c r="U24" s="402"/>
      <c r="V24" s="402"/>
      <c r="W24" s="402"/>
      <c r="X24" s="402"/>
      <c r="Y24" s="410">
        <f>+O24-T24</f>
        <v>0</v>
      </c>
      <c r="Z24" s="410"/>
      <c r="AA24" s="410"/>
      <c r="AB24" s="410"/>
      <c r="AC24" s="410"/>
      <c r="AD24" s="153"/>
      <c r="AE24" s="409" t="str">
        <f>IF(O24=0,"",Y24/O24)</f>
        <v/>
      </c>
      <c r="AF24" s="409"/>
      <c r="AJ24" s="406"/>
      <c r="AK24" s="407"/>
      <c r="AL24" s="407"/>
      <c r="AM24" s="407"/>
    </row>
    <row r="25" spans="2:90" ht="15" customHeight="1" x14ac:dyDescent="0.4">
      <c r="B25" s="147">
        <v>2</v>
      </c>
      <c r="D25" s="412" t="str">
        <f t="shared" si="3"/>
        <v>KONTOR OCH ADMINISTRATION</v>
      </c>
      <c r="E25" s="412"/>
      <c r="F25" s="412"/>
      <c r="G25" s="412"/>
      <c r="H25" s="412"/>
      <c r="I25" s="412"/>
      <c r="J25" s="412"/>
      <c r="K25" s="412"/>
      <c r="L25" s="412"/>
      <c r="M25" s="412"/>
      <c r="N25" s="412"/>
      <c r="O25" s="401">
        <f>+EU_ANSÖKAN!E6</f>
        <v>0</v>
      </c>
      <c r="P25" s="401"/>
      <c r="Q25" s="401"/>
      <c r="R25" s="401"/>
      <c r="S25" s="401"/>
      <c r="T25" s="401">
        <f>+EU_ANSÖKAN!H6</f>
        <v>0</v>
      </c>
      <c r="U25" s="401"/>
      <c r="V25" s="401"/>
      <c r="W25" s="401"/>
      <c r="X25" s="401"/>
      <c r="Y25" s="405">
        <f t="shared" ref="Y25:Y32" si="4">+O25-T25</f>
        <v>0</v>
      </c>
      <c r="Z25" s="405"/>
      <c r="AA25" s="405"/>
      <c r="AB25" s="405"/>
      <c r="AC25" s="405"/>
      <c r="AD25" s="153"/>
      <c r="AE25" s="408" t="str">
        <f t="shared" ref="AE25:AE37" si="5">IF(O25=0,"",Y25/O25)</f>
        <v/>
      </c>
      <c r="AF25" s="408"/>
      <c r="CL25" s="131"/>
    </row>
    <row r="26" spans="2:90" ht="15" customHeight="1" x14ac:dyDescent="0.35">
      <c r="B26" s="147">
        <v>3</v>
      </c>
      <c r="D26" s="412" t="str">
        <f t="shared" si="3"/>
        <v>EXTERN SAKKUNSKAP OCH EXTERNA TJÄNSTER</v>
      </c>
      <c r="E26" s="412"/>
      <c r="F26" s="412"/>
      <c r="G26" s="412"/>
      <c r="H26" s="412"/>
      <c r="I26" s="412"/>
      <c r="J26" s="412"/>
      <c r="K26" s="412"/>
      <c r="L26" s="412"/>
      <c r="M26" s="412"/>
      <c r="N26" s="412"/>
      <c r="O26" s="401">
        <f>+EU_ANSÖKAN!E7</f>
        <v>0</v>
      </c>
      <c r="P26" s="401"/>
      <c r="Q26" s="401"/>
      <c r="R26" s="401"/>
      <c r="S26" s="401"/>
      <c r="T26" s="401">
        <f>+EU_ANSÖKAN!H7</f>
        <v>0</v>
      </c>
      <c r="U26" s="401"/>
      <c r="V26" s="401"/>
      <c r="W26" s="401"/>
      <c r="X26" s="401"/>
      <c r="Y26" s="405">
        <f t="shared" si="4"/>
        <v>0</v>
      </c>
      <c r="Z26" s="405"/>
      <c r="AA26" s="405"/>
      <c r="AB26" s="405"/>
      <c r="AC26" s="405"/>
      <c r="AD26" s="153"/>
      <c r="AE26" s="408" t="str">
        <f t="shared" si="5"/>
        <v/>
      </c>
      <c r="AF26" s="408"/>
    </row>
    <row r="27" spans="2:90" ht="15" customHeight="1" x14ac:dyDescent="0.35">
      <c r="B27" s="147">
        <v>4</v>
      </c>
      <c r="D27" s="412" t="str">
        <f t="shared" si="3"/>
        <v>RESOR OCH LOGI</v>
      </c>
      <c r="E27" s="412"/>
      <c r="F27" s="412"/>
      <c r="G27" s="412"/>
      <c r="H27" s="412"/>
      <c r="I27" s="412"/>
      <c r="J27" s="412"/>
      <c r="K27" s="412"/>
      <c r="L27" s="412"/>
      <c r="M27" s="412"/>
      <c r="N27" s="412"/>
      <c r="O27" s="401">
        <f>+EU_ANSÖKAN!E8</f>
        <v>0</v>
      </c>
      <c r="P27" s="401"/>
      <c r="Q27" s="401"/>
      <c r="R27" s="401"/>
      <c r="S27" s="401"/>
      <c r="T27" s="401">
        <f>+EU_ANSÖKAN!H8</f>
        <v>0</v>
      </c>
      <c r="U27" s="401"/>
      <c r="V27" s="401"/>
      <c r="W27" s="401"/>
      <c r="X27" s="401"/>
      <c r="Y27" s="405">
        <f t="shared" si="4"/>
        <v>0</v>
      </c>
      <c r="Z27" s="405"/>
      <c r="AA27" s="405"/>
      <c r="AB27" s="405"/>
      <c r="AC27" s="405"/>
      <c r="AD27" s="153"/>
      <c r="AE27" s="408" t="str">
        <f t="shared" si="5"/>
        <v/>
      </c>
      <c r="AF27" s="408"/>
      <c r="AL27" s="404"/>
      <c r="AM27" s="404"/>
      <c r="AN27" s="404"/>
      <c r="AO27" s="404"/>
      <c r="AP27" s="404"/>
    </row>
    <row r="28" spans="2:90" ht="15" customHeight="1" x14ac:dyDescent="0.35">
      <c r="B28" s="147">
        <v>5</v>
      </c>
      <c r="D28" s="412" t="str">
        <f t="shared" si="3"/>
        <v>UTRUSTNING</v>
      </c>
      <c r="E28" s="412"/>
      <c r="F28" s="412"/>
      <c r="G28" s="412"/>
      <c r="H28" s="412"/>
      <c r="I28" s="412"/>
      <c r="J28" s="412"/>
      <c r="K28" s="412"/>
      <c r="L28" s="412"/>
      <c r="M28" s="412"/>
      <c r="N28" s="412"/>
      <c r="O28" s="401">
        <f>+EU_ANSÖKAN!E9</f>
        <v>0</v>
      </c>
      <c r="P28" s="401"/>
      <c r="Q28" s="401"/>
      <c r="R28" s="401"/>
      <c r="S28" s="401"/>
      <c r="T28" s="401">
        <f>+EU_ANSÖKAN!H9</f>
        <v>0</v>
      </c>
      <c r="U28" s="401"/>
      <c r="V28" s="401"/>
      <c r="W28" s="401"/>
      <c r="X28" s="401"/>
      <c r="Y28" s="405">
        <f t="shared" si="4"/>
        <v>0</v>
      </c>
      <c r="Z28" s="405"/>
      <c r="AA28" s="405"/>
      <c r="AB28" s="405"/>
      <c r="AC28" s="405"/>
      <c r="AD28" s="153"/>
      <c r="AE28" s="408" t="str">
        <f t="shared" si="5"/>
        <v/>
      </c>
      <c r="AF28" s="408"/>
    </row>
    <row r="29" spans="2:90" ht="15" customHeight="1" x14ac:dyDescent="0.35">
      <c r="B29" s="147">
        <v>6</v>
      </c>
      <c r="D29" s="412" t="str">
        <f t="shared" si="3"/>
        <v>SCHABLONKOSTNADER</v>
      </c>
      <c r="E29" s="412"/>
      <c r="F29" s="412"/>
      <c r="G29" s="412"/>
      <c r="H29" s="412"/>
      <c r="I29" s="412"/>
      <c r="J29" s="412"/>
      <c r="K29" s="412"/>
      <c r="L29" s="412"/>
      <c r="M29" s="412"/>
      <c r="N29" s="412"/>
      <c r="O29" s="401">
        <f>+EU_ANSÖKAN!E10</f>
        <v>0</v>
      </c>
      <c r="P29" s="401"/>
      <c r="Q29" s="401"/>
      <c r="R29" s="401"/>
      <c r="S29" s="401"/>
      <c r="T29" s="401">
        <f>+EU_ANSÖKAN!H10</f>
        <v>0</v>
      </c>
      <c r="U29" s="401"/>
      <c r="V29" s="401"/>
      <c r="W29" s="401"/>
      <c r="X29" s="401"/>
      <c r="Y29" s="405">
        <f t="shared" si="4"/>
        <v>0</v>
      </c>
      <c r="Z29" s="405"/>
      <c r="AA29" s="405"/>
      <c r="AB29" s="405"/>
      <c r="AC29" s="405"/>
      <c r="AD29" s="153"/>
      <c r="AE29" s="408" t="str">
        <f t="shared" si="5"/>
        <v/>
      </c>
      <c r="AF29" s="408"/>
      <c r="CL29" s="132"/>
    </row>
    <row r="30" spans="2:90" ht="15" customHeight="1" x14ac:dyDescent="0.35">
      <c r="B30" s="147">
        <v>7</v>
      </c>
      <c r="D30" s="412" t="str">
        <f t="shared" si="3"/>
        <v>AVGÅR INTÄKTER (NEGATIV KOSTNAD)</v>
      </c>
      <c r="E30" s="412"/>
      <c r="F30" s="412"/>
      <c r="G30" s="412"/>
      <c r="H30" s="412"/>
      <c r="I30" s="412"/>
      <c r="J30" s="412"/>
      <c r="K30" s="412"/>
      <c r="L30" s="412"/>
      <c r="M30" s="412"/>
      <c r="N30" s="412"/>
      <c r="O30" s="401">
        <f>+EU_ANSÖKAN!E11</f>
        <v>0</v>
      </c>
      <c r="P30" s="401"/>
      <c r="Q30" s="401"/>
      <c r="R30" s="401"/>
      <c r="S30" s="401"/>
      <c r="T30" s="401">
        <f>+EU_ANSÖKAN!H11</f>
        <v>0</v>
      </c>
      <c r="U30" s="401"/>
      <c r="V30" s="401"/>
      <c r="W30" s="401"/>
      <c r="X30" s="401"/>
      <c r="Y30" s="405">
        <f t="shared" si="4"/>
        <v>0</v>
      </c>
      <c r="Z30" s="405"/>
      <c r="AA30" s="405"/>
      <c r="AB30" s="405"/>
      <c r="AC30" s="405"/>
      <c r="AD30" s="153"/>
      <c r="AE30" s="408" t="str">
        <f t="shared" si="5"/>
        <v/>
      </c>
      <c r="AF30" s="408"/>
    </row>
    <row r="31" spans="2:90" ht="15" customHeight="1" x14ac:dyDescent="0.35">
      <c r="B31" s="147">
        <v>8</v>
      </c>
      <c r="D31" s="412" t="str">
        <f t="shared" si="3"/>
        <v/>
      </c>
      <c r="E31" s="412"/>
      <c r="F31" s="412"/>
      <c r="G31" s="412"/>
      <c r="H31" s="412"/>
      <c r="I31" s="412"/>
      <c r="J31" s="412"/>
      <c r="K31" s="412"/>
      <c r="L31" s="412"/>
      <c r="M31" s="412"/>
      <c r="N31" s="412"/>
      <c r="O31" s="401" t="e">
        <f>+EU_ANSÖKAN!#REF!</f>
        <v>#REF!</v>
      </c>
      <c r="P31" s="401"/>
      <c r="Q31" s="401"/>
      <c r="R31" s="401"/>
      <c r="S31" s="401"/>
      <c r="T31" s="401" t="e">
        <f>+EU_ANSÖKAN!#REF!</f>
        <v>#REF!</v>
      </c>
      <c r="U31" s="401"/>
      <c r="V31" s="401"/>
      <c r="W31" s="401"/>
      <c r="X31" s="401"/>
      <c r="Y31" s="405" t="e">
        <f t="shared" si="4"/>
        <v>#REF!</v>
      </c>
      <c r="Z31" s="405"/>
      <c r="AA31" s="405"/>
      <c r="AB31" s="405"/>
      <c r="AC31" s="405"/>
      <c r="AD31" s="153"/>
      <c r="AE31" s="408" t="e">
        <f t="shared" si="5"/>
        <v>#REF!</v>
      </c>
      <c r="AF31" s="408"/>
    </row>
    <row r="32" spans="2:90" ht="15" customHeight="1" x14ac:dyDescent="0.35">
      <c r="B32" s="147">
        <v>9</v>
      </c>
      <c r="D32" s="396" t="str">
        <f t="shared" si="3"/>
        <v/>
      </c>
      <c r="E32" s="396"/>
      <c r="F32" s="396"/>
      <c r="G32" s="396"/>
      <c r="H32" s="396"/>
      <c r="I32" s="396"/>
      <c r="J32" s="396"/>
      <c r="K32" s="396"/>
      <c r="L32" s="396"/>
      <c r="M32" s="396"/>
      <c r="N32" s="396"/>
      <c r="O32" s="397" t="e">
        <f>+EU_ANSÖKAN!#REF!</f>
        <v>#REF!</v>
      </c>
      <c r="P32" s="397"/>
      <c r="Q32" s="397"/>
      <c r="R32" s="397"/>
      <c r="S32" s="397"/>
      <c r="T32" s="397" t="e">
        <f>+EU_ANSÖKAN!#REF!</f>
        <v>#REF!</v>
      </c>
      <c r="U32" s="397"/>
      <c r="V32" s="397"/>
      <c r="W32" s="397"/>
      <c r="X32" s="397"/>
      <c r="Y32" s="398" t="e">
        <f t="shared" si="4"/>
        <v>#REF!</v>
      </c>
      <c r="Z32" s="398"/>
      <c r="AA32" s="398"/>
      <c r="AB32" s="398"/>
      <c r="AC32" s="398"/>
      <c r="AD32" s="153"/>
      <c r="AE32" s="399" t="e">
        <f t="shared" si="5"/>
        <v>#REF!</v>
      </c>
      <c r="AF32" s="399"/>
    </row>
    <row r="33" spans="2:90" ht="15" customHeight="1" x14ac:dyDescent="0.4">
      <c r="D33" s="392" t="s">
        <v>4</v>
      </c>
      <c r="E33" s="392"/>
      <c r="F33" s="392"/>
      <c r="G33" s="392"/>
      <c r="H33" s="392"/>
      <c r="I33" s="392"/>
      <c r="J33" s="392"/>
      <c r="K33" s="392"/>
      <c r="L33" s="392"/>
      <c r="M33" s="392"/>
      <c r="N33" s="392"/>
      <c r="O33" s="393" t="e">
        <f>SUM(O24:S32)</f>
        <v>#REF!</v>
      </c>
      <c r="P33" s="393"/>
      <c r="Q33" s="393"/>
      <c r="R33" s="393"/>
      <c r="S33" s="393"/>
      <c r="T33" s="393" t="e">
        <f>SUM(T24:X32)</f>
        <v>#REF!</v>
      </c>
      <c r="U33" s="393"/>
      <c r="V33" s="393"/>
      <c r="W33" s="393"/>
      <c r="X33" s="393"/>
      <c r="Y33" s="394" t="e">
        <f>SUM(Y24:AC32)</f>
        <v>#REF!</v>
      </c>
      <c r="Z33" s="394"/>
      <c r="AA33" s="394"/>
      <c r="AB33" s="394"/>
      <c r="AC33" s="394"/>
      <c r="AD33" s="133"/>
      <c r="AE33" s="395" t="e">
        <f t="shared" si="5"/>
        <v>#REF!</v>
      </c>
      <c r="AF33" s="395"/>
    </row>
    <row r="34" spans="2:90" ht="15" customHeight="1" x14ac:dyDescent="0.35">
      <c r="B34" s="147">
        <v>10</v>
      </c>
      <c r="D34" s="413" t="str">
        <f>UPPER(VLOOKUP(B34,setup_accounts,2,FALSE))</f>
        <v/>
      </c>
      <c r="E34" s="413"/>
      <c r="F34" s="413"/>
      <c r="G34" s="413"/>
      <c r="H34" s="413"/>
      <c r="I34" s="413"/>
      <c r="J34" s="413"/>
      <c r="K34" s="413"/>
      <c r="L34" s="413"/>
      <c r="M34" s="413"/>
      <c r="N34" s="413"/>
      <c r="O34" s="402" t="e">
        <f>+EU_ANSÖKAN!#REF!</f>
        <v>#REF!</v>
      </c>
      <c r="P34" s="402"/>
      <c r="Q34" s="402"/>
      <c r="R34" s="402"/>
      <c r="S34" s="402"/>
      <c r="T34" s="402" t="e">
        <f>+EU_ANSÖKAN!#REF!</f>
        <v>#REF!</v>
      </c>
      <c r="U34" s="402"/>
      <c r="V34" s="402"/>
      <c r="W34" s="402"/>
      <c r="X34" s="402"/>
      <c r="Y34" s="410" t="e">
        <f>+O34-T34</f>
        <v>#REF!</v>
      </c>
      <c r="Z34" s="410"/>
      <c r="AA34" s="410"/>
      <c r="AB34" s="410"/>
      <c r="AC34" s="410"/>
      <c r="AD34" s="153"/>
      <c r="AE34" s="409" t="e">
        <f t="shared" si="5"/>
        <v>#REF!</v>
      </c>
      <c r="AF34" s="409"/>
    </row>
    <row r="35" spans="2:90" ht="15" customHeight="1" x14ac:dyDescent="0.35">
      <c r="B35" s="147">
        <v>11</v>
      </c>
      <c r="D35" s="412" t="e">
        <f>UPPER(VLOOKUP(B35,setup_accounts,2,FALSE))</f>
        <v>#N/A</v>
      </c>
      <c r="E35" s="412"/>
      <c r="F35" s="412"/>
      <c r="G35" s="412"/>
      <c r="H35" s="412"/>
      <c r="I35" s="412"/>
      <c r="J35" s="412"/>
      <c r="K35" s="412"/>
      <c r="L35" s="412"/>
      <c r="M35" s="412"/>
      <c r="N35" s="412"/>
      <c r="O35" s="401" t="e">
        <f>+EU_ANSÖKAN!#REF!</f>
        <v>#REF!</v>
      </c>
      <c r="P35" s="401"/>
      <c r="Q35" s="401"/>
      <c r="R35" s="401"/>
      <c r="S35" s="401"/>
      <c r="T35" s="401" t="e">
        <f>+EU_ANSÖKAN!#REF!</f>
        <v>#REF!</v>
      </c>
      <c r="U35" s="401"/>
      <c r="V35" s="401"/>
      <c r="W35" s="401"/>
      <c r="X35" s="401"/>
      <c r="Y35" s="405" t="e">
        <f>+O35-T35</f>
        <v>#REF!</v>
      </c>
      <c r="Z35" s="405"/>
      <c r="AA35" s="405"/>
      <c r="AB35" s="405"/>
      <c r="AC35" s="405"/>
      <c r="AD35" s="153"/>
      <c r="AE35" s="408" t="e">
        <f t="shared" si="5"/>
        <v>#REF!</v>
      </c>
      <c r="AF35" s="408"/>
    </row>
    <row r="36" spans="2:90" ht="15" customHeight="1" x14ac:dyDescent="0.35">
      <c r="B36" s="147">
        <v>12</v>
      </c>
      <c r="D36" s="396" t="e">
        <f>UPPER(VLOOKUP(B36,setup_accounts,2,FALSE))</f>
        <v>#N/A</v>
      </c>
      <c r="E36" s="396"/>
      <c r="F36" s="396"/>
      <c r="G36" s="396"/>
      <c r="H36" s="396"/>
      <c r="I36" s="396"/>
      <c r="J36" s="396"/>
      <c r="K36" s="396"/>
      <c r="L36" s="396"/>
      <c r="M36" s="396"/>
      <c r="N36" s="396"/>
      <c r="O36" s="397" t="e">
        <f>+EU_ANSÖKAN!#REF!</f>
        <v>#REF!</v>
      </c>
      <c r="P36" s="397"/>
      <c r="Q36" s="397"/>
      <c r="R36" s="397"/>
      <c r="S36" s="397"/>
      <c r="T36" s="397" t="e">
        <f>+EU_ANSÖKAN!#REF!</f>
        <v>#REF!</v>
      </c>
      <c r="U36" s="397"/>
      <c r="V36" s="397"/>
      <c r="W36" s="397"/>
      <c r="X36" s="397"/>
      <c r="Y36" s="398" t="e">
        <f>+O36-T36</f>
        <v>#REF!</v>
      </c>
      <c r="Z36" s="398"/>
      <c r="AA36" s="398"/>
      <c r="AB36" s="398"/>
      <c r="AC36" s="398"/>
      <c r="AD36" s="153"/>
      <c r="AE36" s="399" t="e">
        <f t="shared" si="5"/>
        <v>#REF!</v>
      </c>
      <c r="AF36" s="399"/>
    </row>
    <row r="37" spans="2:90" ht="15" customHeight="1" x14ac:dyDescent="0.4">
      <c r="D37" s="392" t="s">
        <v>33</v>
      </c>
      <c r="E37" s="392"/>
      <c r="F37" s="392"/>
      <c r="G37" s="392"/>
      <c r="H37" s="392"/>
      <c r="I37" s="392"/>
      <c r="J37" s="392"/>
      <c r="K37" s="392"/>
      <c r="L37" s="392"/>
      <c r="M37" s="392"/>
      <c r="N37" s="392"/>
      <c r="O37" s="393" t="e">
        <f>SUM(O34:S36)</f>
        <v>#REF!</v>
      </c>
      <c r="P37" s="393"/>
      <c r="Q37" s="393"/>
      <c r="R37" s="393"/>
      <c r="S37" s="393"/>
      <c r="T37" s="393" t="e">
        <f>SUM(T34:X36)</f>
        <v>#REF!</v>
      </c>
      <c r="U37" s="393"/>
      <c r="V37" s="393"/>
      <c r="W37" s="393"/>
      <c r="X37" s="393"/>
      <c r="Y37" s="394" t="e">
        <f>SUM(Y34:AC36)</f>
        <v>#REF!</v>
      </c>
      <c r="Z37" s="394"/>
      <c r="AA37" s="394"/>
      <c r="AB37" s="394"/>
      <c r="AC37" s="394"/>
      <c r="AD37" s="133"/>
      <c r="AE37" s="395" t="e">
        <f t="shared" si="5"/>
        <v>#REF!</v>
      </c>
      <c r="AF37" s="395"/>
    </row>
    <row r="38" spans="2:90" ht="6.75" customHeight="1" x14ac:dyDescent="0.35">
      <c r="O38" s="134"/>
      <c r="P38" s="134"/>
      <c r="Q38" s="134"/>
      <c r="R38" s="134"/>
      <c r="S38" s="134"/>
      <c r="T38" s="134"/>
      <c r="U38" s="134"/>
      <c r="V38" s="134"/>
      <c r="W38" s="134"/>
      <c r="X38" s="134"/>
      <c r="Y38" s="135"/>
      <c r="Z38" s="135"/>
      <c r="AA38" s="135"/>
      <c r="AB38" s="135"/>
      <c r="AC38" s="135"/>
      <c r="AE38" s="391"/>
      <c r="AF38" s="391"/>
    </row>
    <row r="39" spans="2:90" ht="15" customHeight="1" x14ac:dyDescent="0.4">
      <c r="D39" s="392" t="s">
        <v>34</v>
      </c>
      <c r="E39" s="392"/>
      <c r="F39" s="392"/>
      <c r="G39" s="392"/>
      <c r="H39" s="392"/>
      <c r="I39" s="392"/>
      <c r="J39" s="392"/>
      <c r="K39" s="392"/>
      <c r="L39" s="392"/>
      <c r="M39" s="392"/>
      <c r="N39" s="392"/>
      <c r="O39" s="393" t="e">
        <f>+O37+O33</f>
        <v>#REF!</v>
      </c>
      <c r="P39" s="393"/>
      <c r="Q39" s="393"/>
      <c r="R39" s="393"/>
      <c r="S39" s="393"/>
      <c r="T39" s="393" t="e">
        <f>+T37+T33</f>
        <v>#REF!</v>
      </c>
      <c r="U39" s="393"/>
      <c r="V39" s="393"/>
      <c r="W39" s="393"/>
      <c r="X39" s="393"/>
      <c r="Y39" s="394" t="e">
        <f>+Y37+Y33</f>
        <v>#REF!</v>
      </c>
      <c r="Z39" s="394"/>
      <c r="AA39" s="394"/>
      <c r="AB39" s="394"/>
      <c r="AC39" s="394"/>
      <c r="AD39" s="133"/>
      <c r="AE39" s="395" t="e">
        <f>IF(O39=0,"",Y39/O39)</f>
        <v>#REF!</v>
      </c>
      <c r="AF39" s="395"/>
    </row>
    <row r="40" spans="2:90" ht="15" customHeight="1" x14ac:dyDescent="0.35">
      <c r="AD40" s="121"/>
      <c r="AE40" s="78"/>
      <c r="AF40" s="78"/>
      <c r="AG40" s="78"/>
    </row>
    <row r="41" spans="2:90" ht="15" customHeight="1" x14ac:dyDescent="0.4">
      <c r="D41" s="130" t="s">
        <v>40</v>
      </c>
      <c r="AD41" s="121"/>
      <c r="AE41" s="78"/>
      <c r="AF41" s="78"/>
      <c r="AG41" s="78"/>
    </row>
    <row r="42" spans="2:90" ht="15" customHeight="1" x14ac:dyDescent="0.4">
      <c r="B42" s="149" t="s">
        <v>87</v>
      </c>
      <c r="D42" s="129" t="s">
        <v>48</v>
      </c>
      <c r="E42" s="129"/>
      <c r="F42" s="129"/>
      <c r="G42" s="129"/>
      <c r="H42" s="129"/>
      <c r="I42" s="129"/>
      <c r="J42" s="129"/>
      <c r="K42" s="129"/>
      <c r="L42" s="129"/>
      <c r="M42" s="129"/>
      <c r="N42" s="129"/>
      <c r="O42" s="403" t="s">
        <v>37</v>
      </c>
      <c r="P42" s="403"/>
      <c r="Q42" s="403"/>
      <c r="R42" s="403"/>
      <c r="S42" s="403"/>
      <c r="T42" s="403" t="s">
        <v>38</v>
      </c>
      <c r="U42" s="403"/>
      <c r="V42" s="403"/>
      <c r="W42" s="403"/>
      <c r="X42" s="403"/>
      <c r="Y42" s="403" t="s">
        <v>39</v>
      </c>
      <c r="Z42" s="403"/>
      <c r="AA42" s="403"/>
      <c r="AB42" s="403"/>
      <c r="AC42" s="403"/>
      <c r="AD42" s="129"/>
      <c r="AE42" s="400" t="s">
        <v>41</v>
      </c>
      <c r="AF42" s="400"/>
      <c r="BY42" s="130"/>
      <c r="CL42" s="130"/>
    </row>
    <row r="43" spans="2:90" ht="17.25" customHeight="1" x14ac:dyDescent="0.5">
      <c r="B43" s="147">
        <v>1</v>
      </c>
      <c r="D43" s="413" t="str">
        <f t="shared" ref="D43:D51" si="6">UPPER(VLOOKUP(B43,setup_accounts,2,FALSE))</f>
        <v>PERSONAL</v>
      </c>
      <c r="E43" s="413"/>
      <c r="F43" s="413"/>
      <c r="G43" s="413"/>
      <c r="H43" s="413"/>
      <c r="I43" s="413"/>
      <c r="J43" s="413"/>
      <c r="K43" s="413"/>
      <c r="L43" s="413"/>
      <c r="M43" s="413"/>
      <c r="N43" s="413"/>
      <c r="O43" s="402" t="e">
        <f>+O5+O24</f>
        <v>#REF!</v>
      </c>
      <c r="P43" s="402"/>
      <c r="Q43" s="402"/>
      <c r="R43" s="402"/>
      <c r="S43" s="402"/>
      <c r="T43" s="402" t="e">
        <f t="shared" ref="T43:T51" si="7">+T5+T24</f>
        <v>#REF!</v>
      </c>
      <c r="U43" s="402"/>
      <c r="V43" s="402"/>
      <c r="W43" s="402"/>
      <c r="X43" s="402"/>
      <c r="Y43" s="410" t="e">
        <f t="shared" ref="Y43:Y51" si="8">+Y5+Y24</f>
        <v>#REF!</v>
      </c>
      <c r="Z43" s="410"/>
      <c r="AA43" s="410"/>
      <c r="AB43" s="410"/>
      <c r="AC43" s="410"/>
      <c r="AD43" s="153"/>
      <c r="AE43" s="409" t="e">
        <f>IF(O43=0,"",Y43/O43)</f>
        <v>#REF!</v>
      </c>
      <c r="AF43" s="409"/>
      <c r="AJ43" s="406"/>
      <c r="AK43" s="407"/>
      <c r="AL43" s="407"/>
      <c r="AM43" s="407"/>
    </row>
    <row r="44" spans="2:90" ht="15" customHeight="1" x14ac:dyDescent="0.4">
      <c r="B44" s="147">
        <v>2</v>
      </c>
      <c r="D44" s="412" t="str">
        <f t="shared" si="6"/>
        <v>KONTOR OCH ADMINISTRATION</v>
      </c>
      <c r="E44" s="412"/>
      <c r="F44" s="412"/>
      <c r="G44" s="412"/>
      <c r="H44" s="412"/>
      <c r="I44" s="412"/>
      <c r="J44" s="412"/>
      <c r="K44" s="412"/>
      <c r="L44" s="412"/>
      <c r="M44" s="412"/>
      <c r="N44" s="412"/>
      <c r="O44" s="401" t="e">
        <f t="shared" ref="O44:O51" si="9">+O6+O25</f>
        <v>#REF!</v>
      </c>
      <c r="P44" s="401"/>
      <c r="Q44" s="401"/>
      <c r="R44" s="401"/>
      <c r="S44" s="401"/>
      <c r="T44" s="401" t="e">
        <f t="shared" si="7"/>
        <v>#REF!</v>
      </c>
      <c r="U44" s="401"/>
      <c r="V44" s="401"/>
      <c r="W44" s="401"/>
      <c r="X44" s="401"/>
      <c r="Y44" s="405" t="e">
        <f t="shared" si="8"/>
        <v>#REF!</v>
      </c>
      <c r="Z44" s="405"/>
      <c r="AA44" s="405"/>
      <c r="AB44" s="405"/>
      <c r="AC44" s="405"/>
      <c r="AD44" s="153"/>
      <c r="AE44" s="408" t="e">
        <f t="shared" ref="AE44:AE56" si="10">IF(O44=0,"",Y44/O44)</f>
        <v>#REF!</v>
      </c>
      <c r="AF44" s="408"/>
      <c r="CL44" s="131"/>
    </row>
    <row r="45" spans="2:90" ht="15" customHeight="1" x14ac:dyDescent="0.35">
      <c r="B45" s="147">
        <v>3</v>
      </c>
      <c r="D45" s="412" t="str">
        <f t="shared" si="6"/>
        <v>EXTERN SAKKUNSKAP OCH EXTERNA TJÄNSTER</v>
      </c>
      <c r="E45" s="412"/>
      <c r="F45" s="412"/>
      <c r="G45" s="412"/>
      <c r="H45" s="412"/>
      <c r="I45" s="412"/>
      <c r="J45" s="412"/>
      <c r="K45" s="412"/>
      <c r="L45" s="412"/>
      <c r="M45" s="412"/>
      <c r="N45" s="412"/>
      <c r="O45" s="401" t="e">
        <f t="shared" si="9"/>
        <v>#REF!</v>
      </c>
      <c r="P45" s="401"/>
      <c r="Q45" s="401"/>
      <c r="R45" s="401"/>
      <c r="S45" s="401"/>
      <c r="T45" s="401" t="e">
        <f t="shared" si="7"/>
        <v>#REF!</v>
      </c>
      <c r="U45" s="401"/>
      <c r="V45" s="401"/>
      <c r="W45" s="401"/>
      <c r="X45" s="401"/>
      <c r="Y45" s="405" t="e">
        <f t="shared" si="8"/>
        <v>#REF!</v>
      </c>
      <c r="Z45" s="405"/>
      <c r="AA45" s="405"/>
      <c r="AB45" s="405"/>
      <c r="AC45" s="405"/>
      <c r="AD45" s="153"/>
      <c r="AE45" s="408" t="e">
        <f t="shared" si="10"/>
        <v>#REF!</v>
      </c>
      <c r="AF45" s="408"/>
    </row>
    <row r="46" spans="2:90" ht="15" customHeight="1" x14ac:dyDescent="0.35">
      <c r="B46" s="147">
        <v>4</v>
      </c>
      <c r="D46" s="412" t="str">
        <f t="shared" si="6"/>
        <v>RESOR OCH LOGI</v>
      </c>
      <c r="E46" s="412"/>
      <c r="F46" s="412"/>
      <c r="G46" s="412"/>
      <c r="H46" s="412"/>
      <c r="I46" s="412"/>
      <c r="J46" s="412"/>
      <c r="K46" s="412"/>
      <c r="L46" s="412"/>
      <c r="M46" s="412"/>
      <c r="N46" s="412"/>
      <c r="O46" s="401" t="e">
        <f t="shared" si="9"/>
        <v>#REF!</v>
      </c>
      <c r="P46" s="401"/>
      <c r="Q46" s="401"/>
      <c r="R46" s="401"/>
      <c r="S46" s="401"/>
      <c r="T46" s="401" t="e">
        <f t="shared" si="7"/>
        <v>#REF!</v>
      </c>
      <c r="U46" s="401"/>
      <c r="V46" s="401"/>
      <c r="W46" s="401"/>
      <c r="X46" s="401"/>
      <c r="Y46" s="405" t="e">
        <f t="shared" si="8"/>
        <v>#REF!</v>
      </c>
      <c r="Z46" s="405"/>
      <c r="AA46" s="405"/>
      <c r="AB46" s="405"/>
      <c r="AC46" s="405"/>
      <c r="AD46" s="153"/>
      <c r="AE46" s="408" t="e">
        <f t="shared" si="10"/>
        <v>#REF!</v>
      </c>
      <c r="AF46" s="408"/>
      <c r="AL46" s="404"/>
      <c r="AM46" s="404"/>
      <c r="AN46" s="404"/>
      <c r="AO46" s="404"/>
      <c r="AP46" s="404"/>
    </row>
    <row r="47" spans="2:90" ht="15" customHeight="1" x14ac:dyDescent="0.35">
      <c r="B47" s="147">
        <v>5</v>
      </c>
      <c r="D47" s="412" t="str">
        <f t="shared" si="6"/>
        <v>UTRUSTNING</v>
      </c>
      <c r="E47" s="412"/>
      <c r="F47" s="412"/>
      <c r="G47" s="412"/>
      <c r="H47" s="412"/>
      <c r="I47" s="412"/>
      <c r="J47" s="412"/>
      <c r="K47" s="412"/>
      <c r="L47" s="412"/>
      <c r="M47" s="412"/>
      <c r="N47" s="412"/>
      <c r="O47" s="401" t="e">
        <f t="shared" si="9"/>
        <v>#REF!</v>
      </c>
      <c r="P47" s="401"/>
      <c r="Q47" s="401"/>
      <c r="R47" s="401"/>
      <c r="S47" s="401"/>
      <c r="T47" s="401" t="e">
        <f t="shared" si="7"/>
        <v>#REF!</v>
      </c>
      <c r="U47" s="401"/>
      <c r="V47" s="401"/>
      <c r="W47" s="401"/>
      <c r="X47" s="401"/>
      <c r="Y47" s="405" t="e">
        <f t="shared" si="8"/>
        <v>#REF!</v>
      </c>
      <c r="Z47" s="405"/>
      <c r="AA47" s="405"/>
      <c r="AB47" s="405"/>
      <c r="AC47" s="405"/>
      <c r="AD47" s="153"/>
      <c r="AE47" s="408" t="e">
        <f t="shared" si="10"/>
        <v>#REF!</v>
      </c>
      <c r="AF47" s="408"/>
    </row>
    <row r="48" spans="2:90" ht="15" customHeight="1" x14ac:dyDescent="0.35">
      <c r="B48" s="147">
        <v>6</v>
      </c>
      <c r="D48" s="412" t="str">
        <f t="shared" si="6"/>
        <v>SCHABLONKOSTNADER</v>
      </c>
      <c r="E48" s="412"/>
      <c r="F48" s="412"/>
      <c r="G48" s="412"/>
      <c r="H48" s="412"/>
      <c r="I48" s="412"/>
      <c r="J48" s="412"/>
      <c r="K48" s="412"/>
      <c r="L48" s="412"/>
      <c r="M48" s="412"/>
      <c r="N48" s="412"/>
      <c r="O48" s="401" t="e">
        <f t="shared" si="9"/>
        <v>#REF!</v>
      </c>
      <c r="P48" s="401"/>
      <c r="Q48" s="401"/>
      <c r="R48" s="401"/>
      <c r="S48" s="401"/>
      <c r="T48" s="401" t="e">
        <f t="shared" si="7"/>
        <v>#REF!</v>
      </c>
      <c r="U48" s="401"/>
      <c r="V48" s="401"/>
      <c r="W48" s="401"/>
      <c r="X48" s="401"/>
      <c r="Y48" s="405" t="e">
        <f t="shared" si="8"/>
        <v>#REF!</v>
      </c>
      <c r="Z48" s="405"/>
      <c r="AA48" s="405"/>
      <c r="AB48" s="405"/>
      <c r="AC48" s="405"/>
      <c r="AD48" s="153"/>
      <c r="AE48" s="408" t="e">
        <f t="shared" si="10"/>
        <v>#REF!</v>
      </c>
      <c r="AF48" s="408"/>
      <c r="CL48" s="132"/>
    </row>
    <row r="49" spans="2:33" ht="15" customHeight="1" x14ac:dyDescent="0.35">
      <c r="B49" s="147">
        <v>7</v>
      </c>
      <c r="D49" s="412" t="str">
        <f t="shared" si="6"/>
        <v>AVGÅR INTÄKTER (NEGATIV KOSTNAD)</v>
      </c>
      <c r="E49" s="412"/>
      <c r="F49" s="412"/>
      <c r="G49" s="412"/>
      <c r="H49" s="412"/>
      <c r="I49" s="412"/>
      <c r="J49" s="412"/>
      <c r="K49" s="412"/>
      <c r="L49" s="412"/>
      <c r="M49" s="412"/>
      <c r="N49" s="412"/>
      <c r="O49" s="401" t="e">
        <f t="shared" si="9"/>
        <v>#REF!</v>
      </c>
      <c r="P49" s="401"/>
      <c r="Q49" s="401"/>
      <c r="R49" s="401"/>
      <c r="S49" s="401"/>
      <c r="T49" s="401" t="e">
        <f t="shared" si="7"/>
        <v>#REF!</v>
      </c>
      <c r="U49" s="401"/>
      <c r="V49" s="401"/>
      <c r="W49" s="401"/>
      <c r="X49" s="401"/>
      <c r="Y49" s="405" t="e">
        <f t="shared" si="8"/>
        <v>#REF!</v>
      </c>
      <c r="Z49" s="405"/>
      <c r="AA49" s="405"/>
      <c r="AB49" s="405"/>
      <c r="AC49" s="405"/>
      <c r="AD49" s="153"/>
      <c r="AE49" s="408" t="e">
        <f t="shared" si="10"/>
        <v>#REF!</v>
      </c>
      <c r="AF49" s="408"/>
    </row>
    <row r="50" spans="2:33" ht="15" customHeight="1" x14ac:dyDescent="0.35">
      <c r="B50" s="147">
        <v>8</v>
      </c>
      <c r="D50" s="412" t="str">
        <f t="shared" si="6"/>
        <v/>
      </c>
      <c r="E50" s="412"/>
      <c r="F50" s="412"/>
      <c r="G50" s="412"/>
      <c r="H50" s="412"/>
      <c r="I50" s="412"/>
      <c r="J50" s="412"/>
      <c r="K50" s="412"/>
      <c r="L50" s="412"/>
      <c r="M50" s="412"/>
      <c r="N50" s="412"/>
      <c r="O50" s="401" t="e">
        <f t="shared" si="9"/>
        <v>#REF!</v>
      </c>
      <c r="P50" s="401"/>
      <c r="Q50" s="401"/>
      <c r="R50" s="401"/>
      <c r="S50" s="401"/>
      <c r="T50" s="401" t="e">
        <f t="shared" si="7"/>
        <v>#REF!</v>
      </c>
      <c r="U50" s="401"/>
      <c r="V50" s="401"/>
      <c r="W50" s="401"/>
      <c r="X50" s="401"/>
      <c r="Y50" s="405" t="e">
        <f t="shared" si="8"/>
        <v>#REF!</v>
      </c>
      <c r="Z50" s="405"/>
      <c r="AA50" s="405"/>
      <c r="AB50" s="405"/>
      <c r="AC50" s="405"/>
      <c r="AD50" s="153"/>
      <c r="AE50" s="408" t="e">
        <f t="shared" si="10"/>
        <v>#REF!</v>
      </c>
      <c r="AF50" s="408"/>
    </row>
    <row r="51" spans="2:33" ht="15" customHeight="1" x14ac:dyDescent="0.35">
      <c r="B51" s="147">
        <v>9</v>
      </c>
      <c r="D51" s="396" t="str">
        <f t="shared" si="6"/>
        <v/>
      </c>
      <c r="E51" s="396"/>
      <c r="F51" s="396"/>
      <c r="G51" s="396"/>
      <c r="H51" s="396"/>
      <c r="I51" s="396"/>
      <c r="J51" s="396"/>
      <c r="K51" s="396"/>
      <c r="L51" s="396"/>
      <c r="M51" s="396"/>
      <c r="N51" s="396"/>
      <c r="O51" s="397" t="e">
        <f t="shared" si="9"/>
        <v>#REF!</v>
      </c>
      <c r="P51" s="397"/>
      <c r="Q51" s="397"/>
      <c r="R51" s="397"/>
      <c r="S51" s="397"/>
      <c r="T51" s="397" t="e">
        <f t="shared" si="7"/>
        <v>#REF!</v>
      </c>
      <c r="U51" s="397"/>
      <c r="V51" s="397"/>
      <c r="W51" s="397"/>
      <c r="X51" s="397"/>
      <c r="Y51" s="398" t="e">
        <f t="shared" si="8"/>
        <v>#REF!</v>
      </c>
      <c r="Z51" s="398"/>
      <c r="AA51" s="398"/>
      <c r="AB51" s="398"/>
      <c r="AC51" s="398"/>
      <c r="AD51" s="153"/>
      <c r="AE51" s="399" t="e">
        <f t="shared" si="10"/>
        <v>#REF!</v>
      </c>
      <c r="AF51" s="399"/>
    </row>
    <row r="52" spans="2:33" ht="15" customHeight="1" x14ac:dyDescent="0.4">
      <c r="D52" s="392" t="s">
        <v>4</v>
      </c>
      <c r="E52" s="392"/>
      <c r="F52" s="392"/>
      <c r="G52" s="392"/>
      <c r="H52" s="392"/>
      <c r="I52" s="392"/>
      <c r="J52" s="392"/>
      <c r="K52" s="392"/>
      <c r="L52" s="392"/>
      <c r="M52" s="392"/>
      <c r="N52" s="392"/>
      <c r="O52" s="393" t="e">
        <f>SUM(O43:S51)</f>
        <v>#REF!</v>
      </c>
      <c r="P52" s="393"/>
      <c r="Q52" s="393"/>
      <c r="R52" s="393"/>
      <c r="S52" s="393"/>
      <c r="T52" s="393" t="e">
        <f>SUM(T43:X51)</f>
        <v>#REF!</v>
      </c>
      <c r="U52" s="393"/>
      <c r="V52" s="393"/>
      <c r="W52" s="393"/>
      <c r="X52" s="393"/>
      <c r="Y52" s="394" t="e">
        <f>SUM(Y43:AC51)</f>
        <v>#REF!</v>
      </c>
      <c r="Z52" s="394"/>
      <c r="AA52" s="394"/>
      <c r="AB52" s="394"/>
      <c r="AC52" s="394"/>
      <c r="AD52" s="133"/>
      <c r="AE52" s="395" t="e">
        <f t="shared" si="10"/>
        <v>#REF!</v>
      </c>
      <c r="AF52" s="395"/>
    </row>
    <row r="53" spans="2:33" ht="15" customHeight="1" x14ac:dyDescent="0.35">
      <c r="B53" s="147">
        <v>10</v>
      </c>
      <c r="D53" s="413" t="str">
        <f>UPPER(VLOOKUP(B53,setup_accounts,2,FALSE))</f>
        <v/>
      </c>
      <c r="E53" s="413"/>
      <c r="F53" s="413"/>
      <c r="G53" s="413"/>
      <c r="H53" s="413"/>
      <c r="I53" s="413"/>
      <c r="J53" s="413"/>
      <c r="K53" s="413"/>
      <c r="L53" s="413"/>
      <c r="M53" s="413"/>
      <c r="N53" s="413"/>
      <c r="O53" s="402" t="e">
        <f>+O15+O34</f>
        <v>#REF!</v>
      </c>
      <c r="P53" s="402"/>
      <c r="Q53" s="402"/>
      <c r="R53" s="402"/>
      <c r="S53" s="402"/>
      <c r="T53" s="402" t="e">
        <f>+T15+T34</f>
        <v>#REF!</v>
      </c>
      <c r="U53" s="402"/>
      <c r="V53" s="402"/>
      <c r="W53" s="402"/>
      <c r="X53" s="402"/>
      <c r="Y53" s="410" t="e">
        <f>+Y15+Y34</f>
        <v>#REF!</v>
      </c>
      <c r="Z53" s="410"/>
      <c r="AA53" s="410"/>
      <c r="AB53" s="410"/>
      <c r="AC53" s="410"/>
      <c r="AD53" s="153"/>
      <c r="AE53" s="409" t="e">
        <f t="shared" si="10"/>
        <v>#REF!</v>
      </c>
      <c r="AF53" s="409"/>
    </row>
    <row r="54" spans="2:33" ht="15" customHeight="1" x14ac:dyDescent="0.35">
      <c r="B54" s="147">
        <v>11</v>
      </c>
      <c r="D54" s="412" t="e">
        <f>UPPER(VLOOKUP(B54,setup_accounts,2,FALSE))</f>
        <v>#N/A</v>
      </c>
      <c r="E54" s="412"/>
      <c r="F54" s="412"/>
      <c r="G54" s="412"/>
      <c r="H54" s="412"/>
      <c r="I54" s="412"/>
      <c r="J54" s="412"/>
      <c r="K54" s="412"/>
      <c r="L54" s="412"/>
      <c r="M54" s="412"/>
      <c r="N54" s="412"/>
      <c r="O54" s="401" t="e">
        <f>+O16+O35</f>
        <v>#REF!</v>
      </c>
      <c r="P54" s="401"/>
      <c r="Q54" s="401"/>
      <c r="R54" s="401"/>
      <c r="S54" s="401"/>
      <c r="T54" s="401" t="e">
        <f>+T16+T35</f>
        <v>#REF!</v>
      </c>
      <c r="U54" s="401"/>
      <c r="V54" s="401"/>
      <c r="W54" s="401"/>
      <c r="X54" s="401"/>
      <c r="Y54" s="405" t="e">
        <f>+Y16+Y35</f>
        <v>#REF!</v>
      </c>
      <c r="Z54" s="405"/>
      <c r="AA54" s="405"/>
      <c r="AB54" s="405"/>
      <c r="AC54" s="405"/>
      <c r="AD54" s="153"/>
      <c r="AE54" s="408" t="e">
        <f t="shared" si="10"/>
        <v>#REF!</v>
      </c>
      <c r="AF54" s="408"/>
    </row>
    <row r="55" spans="2:33" ht="15" customHeight="1" x14ac:dyDescent="0.35">
      <c r="B55" s="147">
        <v>12</v>
      </c>
      <c r="D55" s="396" t="e">
        <f>UPPER(VLOOKUP(B55,setup_accounts,2,FALSE))</f>
        <v>#N/A</v>
      </c>
      <c r="E55" s="396"/>
      <c r="F55" s="396"/>
      <c r="G55" s="396"/>
      <c r="H55" s="396"/>
      <c r="I55" s="396"/>
      <c r="J55" s="396"/>
      <c r="K55" s="396"/>
      <c r="L55" s="396"/>
      <c r="M55" s="396"/>
      <c r="N55" s="396"/>
      <c r="O55" s="397" t="e">
        <f>+O17+O36</f>
        <v>#REF!</v>
      </c>
      <c r="P55" s="397"/>
      <c r="Q55" s="397"/>
      <c r="R55" s="397"/>
      <c r="S55" s="397"/>
      <c r="T55" s="397" t="e">
        <f>+T17+T36</f>
        <v>#REF!</v>
      </c>
      <c r="U55" s="397"/>
      <c r="V55" s="397"/>
      <c r="W55" s="397"/>
      <c r="X55" s="397"/>
      <c r="Y55" s="398" t="e">
        <f>+Y17+Y36</f>
        <v>#REF!</v>
      </c>
      <c r="Z55" s="398"/>
      <c r="AA55" s="398"/>
      <c r="AB55" s="398"/>
      <c r="AC55" s="398"/>
      <c r="AD55" s="153"/>
      <c r="AE55" s="399" t="e">
        <f t="shared" si="10"/>
        <v>#REF!</v>
      </c>
      <c r="AF55" s="399"/>
    </row>
    <row r="56" spans="2:33" ht="15" customHeight="1" x14ac:dyDescent="0.4">
      <c r="D56" s="392" t="s">
        <v>33</v>
      </c>
      <c r="E56" s="392"/>
      <c r="F56" s="392"/>
      <c r="G56" s="392"/>
      <c r="H56" s="392"/>
      <c r="I56" s="392"/>
      <c r="J56" s="392"/>
      <c r="K56" s="392"/>
      <c r="L56" s="392"/>
      <c r="M56" s="392"/>
      <c r="N56" s="392"/>
      <c r="O56" s="393" t="e">
        <f>SUM(O53:S55)</f>
        <v>#REF!</v>
      </c>
      <c r="P56" s="393"/>
      <c r="Q56" s="393"/>
      <c r="R56" s="393"/>
      <c r="S56" s="393"/>
      <c r="T56" s="393" t="e">
        <f>SUM(T53:X55)</f>
        <v>#REF!</v>
      </c>
      <c r="U56" s="393"/>
      <c r="V56" s="393"/>
      <c r="W56" s="393"/>
      <c r="X56" s="393"/>
      <c r="Y56" s="394" t="e">
        <f>SUM(Y53:AC55)</f>
        <v>#REF!</v>
      </c>
      <c r="Z56" s="394"/>
      <c r="AA56" s="394"/>
      <c r="AB56" s="394"/>
      <c r="AC56" s="394"/>
      <c r="AD56" s="133"/>
      <c r="AE56" s="395" t="e">
        <f t="shared" si="10"/>
        <v>#REF!</v>
      </c>
      <c r="AF56" s="395"/>
    </row>
    <row r="57" spans="2:33" ht="6.75" customHeight="1" x14ac:dyDescent="0.35">
      <c r="O57" s="134"/>
      <c r="P57" s="134"/>
      <c r="Q57" s="134"/>
      <c r="R57" s="134"/>
      <c r="S57" s="134"/>
      <c r="T57" s="134"/>
      <c r="U57" s="134"/>
      <c r="V57" s="134"/>
      <c r="W57" s="134"/>
      <c r="X57" s="134"/>
      <c r="Y57" s="135"/>
      <c r="Z57" s="135"/>
      <c r="AA57" s="135"/>
      <c r="AB57" s="135"/>
      <c r="AC57" s="135"/>
      <c r="AE57" s="391"/>
      <c r="AF57" s="391"/>
    </row>
    <row r="58" spans="2:33" ht="15" customHeight="1" x14ac:dyDescent="0.4">
      <c r="D58" s="392" t="s">
        <v>34</v>
      </c>
      <c r="E58" s="392"/>
      <c r="F58" s="392"/>
      <c r="G58" s="392"/>
      <c r="H58" s="392"/>
      <c r="I58" s="392"/>
      <c r="J58" s="392"/>
      <c r="K58" s="392"/>
      <c r="L58" s="392"/>
      <c r="M58" s="392"/>
      <c r="N58" s="392"/>
      <c r="O58" s="393" t="e">
        <f>+O56+O52</f>
        <v>#REF!</v>
      </c>
      <c r="P58" s="393"/>
      <c r="Q58" s="393"/>
      <c r="R58" s="393"/>
      <c r="S58" s="393"/>
      <c r="T58" s="393" t="e">
        <f>+T56+T52</f>
        <v>#REF!</v>
      </c>
      <c r="U58" s="393"/>
      <c r="V58" s="393"/>
      <c r="W58" s="393"/>
      <c r="X58" s="393"/>
      <c r="Y58" s="394" t="e">
        <f>+Y56+Y52</f>
        <v>#REF!</v>
      </c>
      <c r="Z58" s="394"/>
      <c r="AA58" s="394"/>
      <c r="AB58" s="394"/>
      <c r="AC58" s="394"/>
      <c r="AD58" s="133"/>
      <c r="AE58" s="395" t="e">
        <f>IF(O58=0,"",Y58/O58)</f>
        <v>#REF!</v>
      </c>
      <c r="AF58" s="395"/>
    </row>
    <row r="59" spans="2:33" ht="15" customHeight="1" x14ac:dyDescent="0.35">
      <c r="AD59" s="121"/>
      <c r="AE59" s="78"/>
      <c r="AF59" s="78"/>
      <c r="AG59" s="78"/>
    </row>
    <row r="60" spans="2:33" ht="15" customHeight="1" x14ac:dyDescent="0.35">
      <c r="AD60" s="121"/>
      <c r="AE60" s="78"/>
      <c r="AF60" s="78"/>
      <c r="AG60" s="78"/>
    </row>
    <row r="61" spans="2:33" ht="15" customHeight="1" x14ac:dyDescent="0.35">
      <c r="AD61" s="121"/>
      <c r="AE61" s="78"/>
      <c r="AF61" s="78"/>
      <c r="AG61" s="78"/>
    </row>
    <row r="62" spans="2:33" ht="15" customHeight="1" x14ac:dyDescent="0.35">
      <c r="AD62" s="121"/>
      <c r="AE62" s="78"/>
      <c r="AF62" s="78"/>
      <c r="AG62" s="78"/>
    </row>
    <row r="63" spans="2:33" ht="15" customHeight="1" x14ac:dyDescent="0.35">
      <c r="AD63" s="121"/>
      <c r="AE63" s="78"/>
      <c r="AF63" s="78"/>
      <c r="AG63" s="78"/>
    </row>
    <row r="64" spans="2:33" ht="15" customHeight="1" x14ac:dyDescent="0.35">
      <c r="AD64" s="121"/>
      <c r="AE64" s="78"/>
      <c r="AF64" s="78"/>
      <c r="AG64" s="78"/>
    </row>
    <row r="65" spans="30:33" ht="15" customHeight="1" x14ac:dyDescent="0.35">
      <c r="AD65" s="121"/>
      <c r="AE65" s="78"/>
      <c r="AF65" s="78"/>
      <c r="AG65" s="78"/>
    </row>
    <row r="66" spans="30:33" ht="15" customHeight="1" x14ac:dyDescent="0.35">
      <c r="AD66" s="121"/>
      <c r="AE66" s="78"/>
      <c r="AF66" s="78"/>
      <c r="AG66" s="78"/>
    </row>
    <row r="67" spans="30:33" ht="15" customHeight="1" x14ac:dyDescent="0.35">
      <c r="AD67" s="121"/>
      <c r="AE67" s="78"/>
      <c r="AF67" s="78"/>
      <c r="AG67" s="78"/>
    </row>
    <row r="68" spans="30:33" ht="15" customHeight="1" x14ac:dyDescent="0.35">
      <c r="AD68" s="121"/>
      <c r="AE68" s="78"/>
      <c r="AF68" s="78"/>
      <c r="AG68" s="78"/>
    </row>
    <row r="69" spans="30:33" ht="15" customHeight="1" x14ac:dyDescent="0.35">
      <c r="AD69" s="121"/>
      <c r="AE69" s="78"/>
      <c r="AF69" s="78"/>
      <c r="AG69" s="78"/>
    </row>
    <row r="70" spans="30:33" ht="15" customHeight="1" x14ac:dyDescent="0.35">
      <c r="AD70" s="121"/>
      <c r="AE70" s="78"/>
      <c r="AF70" s="78"/>
      <c r="AG70" s="78"/>
    </row>
    <row r="71" spans="30:33" ht="15" customHeight="1" x14ac:dyDescent="0.35">
      <c r="AD71" s="121"/>
      <c r="AE71" s="78"/>
      <c r="AF71" s="78"/>
      <c r="AG71" s="78"/>
    </row>
    <row r="72" spans="30:33" ht="15" customHeight="1" x14ac:dyDescent="0.35">
      <c r="AD72" s="121"/>
      <c r="AE72" s="78"/>
      <c r="AF72" s="78"/>
      <c r="AG72" s="78"/>
    </row>
    <row r="73" spans="30:33" ht="15" customHeight="1" x14ac:dyDescent="0.35">
      <c r="AD73" s="121"/>
      <c r="AE73" s="78"/>
      <c r="AF73" s="78"/>
      <c r="AG73" s="78"/>
    </row>
    <row r="74" spans="30:33" ht="15" customHeight="1" x14ac:dyDescent="0.35">
      <c r="AD74" s="121"/>
      <c r="AE74" s="78"/>
      <c r="AF74" s="78"/>
      <c r="AG74" s="78"/>
    </row>
    <row r="75" spans="30:33" ht="15" customHeight="1" x14ac:dyDescent="0.35">
      <c r="AD75" s="121"/>
      <c r="AE75" s="78"/>
      <c r="AF75" s="78"/>
      <c r="AG75" s="78"/>
    </row>
    <row r="76" spans="30:33" ht="15" customHeight="1" x14ac:dyDescent="0.35">
      <c r="AD76" s="121"/>
      <c r="AE76" s="78"/>
      <c r="AF76" s="78"/>
      <c r="AG76" s="78"/>
    </row>
    <row r="77" spans="30:33" ht="15" customHeight="1" x14ac:dyDescent="0.35">
      <c r="AD77" s="121"/>
      <c r="AE77" s="78"/>
      <c r="AF77" s="78"/>
      <c r="AG77" s="78"/>
    </row>
    <row r="78" spans="30:33" ht="15" customHeight="1" x14ac:dyDescent="0.35">
      <c r="AD78" s="121"/>
      <c r="AE78" s="78"/>
      <c r="AF78" s="78"/>
      <c r="AG78" s="78"/>
    </row>
    <row r="79" spans="30:33" ht="15" customHeight="1" x14ac:dyDescent="0.35">
      <c r="AD79" s="121"/>
      <c r="AE79" s="78"/>
      <c r="AF79" s="78"/>
      <c r="AG79" s="78"/>
    </row>
    <row r="80" spans="30:33" ht="15" customHeight="1" x14ac:dyDescent="0.35">
      <c r="AD80" s="121"/>
      <c r="AE80" s="78"/>
      <c r="AF80" s="78"/>
      <c r="AG80" s="78"/>
    </row>
    <row r="81" spans="30:33" ht="15" customHeight="1" x14ac:dyDescent="0.35">
      <c r="AD81" s="121"/>
      <c r="AE81" s="78"/>
      <c r="AF81" s="78"/>
      <c r="AG81" s="78"/>
    </row>
    <row r="82" spans="30:33" ht="15" customHeight="1" x14ac:dyDescent="0.35">
      <c r="AD82" s="121"/>
      <c r="AE82" s="78"/>
      <c r="AF82" s="78"/>
      <c r="AG82" s="78"/>
    </row>
    <row r="83" spans="30:33" ht="15" customHeight="1" x14ac:dyDescent="0.35">
      <c r="AD83" s="121"/>
      <c r="AE83" s="78"/>
      <c r="AF83" s="78"/>
      <c r="AG83" s="78"/>
    </row>
    <row r="84" spans="30:33" ht="15" customHeight="1" x14ac:dyDescent="0.35">
      <c r="AD84" s="121"/>
      <c r="AE84" s="78"/>
      <c r="AF84" s="78"/>
      <c r="AG84" s="78"/>
    </row>
    <row r="85" spans="30:33" ht="15" customHeight="1" x14ac:dyDescent="0.35">
      <c r="AD85" s="121"/>
      <c r="AE85" s="78"/>
      <c r="AF85" s="78"/>
      <c r="AG85" s="78"/>
    </row>
    <row r="86" spans="30:33" ht="15" customHeight="1" x14ac:dyDescent="0.35">
      <c r="AD86" s="121"/>
      <c r="AE86" s="78"/>
      <c r="AF86" s="78"/>
      <c r="AG86" s="78"/>
    </row>
    <row r="87" spans="30:33" ht="15" customHeight="1" x14ac:dyDescent="0.35">
      <c r="AD87" s="121"/>
      <c r="AE87" s="78"/>
      <c r="AF87" s="78"/>
      <c r="AG87" s="78"/>
    </row>
    <row r="88" spans="30:33" ht="15" customHeight="1" x14ac:dyDescent="0.35">
      <c r="AD88" s="121"/>
      <c r="AE88" s="78"/>
      <c r="AF88" s="78"/>
      <c r="AG88" s="78"/>
    </row>
    <row r="89" spans="30:33" ht="15" customHeight="1" x14ac:dyDescent="0.35">
      <c r="AD89" s="121"/>
      <c r="AE89" s="78"/>
      <c r="AF89" s="78"/>
      <c r="AG89" s="78"/>
    </row>
    <row r="90" spans="30:33" ht="15" customHeight="1" x14ac:dyDescent="0.35">
      <c r="AD90" s="121"/>
      <c r="AE90" s="78"/>
      <c r="AF90" s="78"/>
      <c r="AG90" s="78"/>
    </row>
    <row r="91" spans="30:33" ht="15" customHeight="1" x14ac:dyDescent="0.35">
      <c r="AD91" s="121"/>
      <c r="AE91" s="78"/>
      <c r="AF91" s="78"/>
      <c r="AG91" s="78"/>
    </row>
    <row r="92" spans="30:33" ht="15" customHeight="1" x14ac:dyDescent="0.35">
      <c r="AD92" s="121"/>
      <c r="AE92" s="78"/>
      <c r="AF92" s="78"/>
      <c r="AG92" s="78"/>
    </row>
    <row r="93" spans="30:33" ht="15" customHeight="1" x14ac:dyDescent="0.35">
      <c r="AD93" s="121"/>
      <c r="AE93" s="78"/>
      <c r="AF93" s="78"/>
      <c r="AG93" s="78"/>
    </row>
    <row r="94" spans="30:33" ht="15" customHeight="1" x14ac:dyDescent="0.35">
      <c r="AD94" s="121"/>
      <c r="AE94" s="78"/>
      <c r="AF94" s="78"/>
      <c r="AG94" s="78"/>
    </row>
    <row r="95" spans="30:33" ht="15" customHeight="1" x14ac:dyDescent="0.35">
      <c r="AD95" s="121"/>
      <c r="AE95" s="78"/>
      <c r="AF95" s="78"/>
      <c r="AG95" s="78"/>
    </row>
    <row r="96" spans="30:33" ht="15" customHeight="1" x14ac:dyDescent="0.35">
      <c r="AD96" s="121"/>
      <c r="AE96" s="78"/>
      <c r="AF96" s="78"/>
      <c r="AG96" s="78"/>
    </row>
    <row r="97" spans="30:33" ht="15" customHeight="1" x14ac:dyDescent="0.35">
      <c r="AD97" s="121"/>
      <c r="AE97" s="78"/>
      <c r="AF97" s="78"/>
      <c r="AG97" s="78"/>
    </row>
    <row r="98" spans="30:33" ht="15" customHeight="1" x14ac:dyDescent="0.35">
      <c r="AD98" s="121"/>
      <c r="AE98" s="78"/>
      <c r="AF98" s="78"/>
      <c r="AG98" s="78"/>
    </row>
    <row r="99" spans="30:33" ht="15" customHeight="1" x14ac:dyDescent="0.35">
      <c r="AD99" s="121"/>
      <c r="AE99" s="78"/>
      <c r="AF99" s="78"/>
      <c r="AG99" s="78"/>
    </row>
    <row r="100" spans="30:33" ht="15" customHeight="1" x14ac:dyDescent="0.35">
      <c r="AD100" s="121"/>
      <c r="AE100" s="78"/>
      <c r="AF100" s="78"/>
      <c r="AG100" s="78"/>
    </row>
    <row r="101" spans="30:33" ht="15" customHeight="1" x14ac:dyDescent="0.35">
      <c r="AD101" s="121"/>
      <c r="AE101" s="78"/>
      <c r="AF101" s="78"/>
      <c r="AG101" s="78"/>
    </row>
    <row r="102" spans="30:33" ht="15" customHeight="1" x14ac:dyDescent="0.35">
      <c r="AD102" s="121"/>
      <c r="AE102" s="78"/>
      <c r="AF102" s="78"/>
      <c r="AG102" s="78"/>
    </row>
    <row r="103" spans="30:33" ht="15" customHeight="1" x14ac:dyDescent="0.35">
      <c r="AD103" s="121"/>
      <c r="AE103" s="78"/>
      <c r="AF103" s="78"/>
      <c r="AG103" s="78"/>
    </row>
    <row r="104" spans="30:33" ht="15" customHeight="1" x14ac:dyDescent="0.35">
      <c r="AD104" s="121"/>
      <c r="AE104" s="78"/>
      <c r="AF104" s="78"/>
      <c r="AG104" s="78"/>
    </row>
    <row r="105" spans="30:33" ht="15" customHeight="1" x14ac:dyDescent="0.35">
      <c r="AD105" s="121"/>
      <c r="AE105" s="78"/>
      <c r="AF105" s="78"/>
      <c r="AG105" s="78"/>
    </row>
    <row r="106" spans="30:33" ht="15" customHeight="1" x14ac:dyDescent="0.35">
      <c r="AD106" s="121"/>
      <c r="AE106" s="78"/>
      <c r="AF106" s="78"/>
      <c r="AG106" s="78"/>
    </row>
    <row r="107" spans="30:33" ht="15" customHeight="1" x14ac:dyDescent="0.35">
      <c r="AD107" s="121"/>
      <c r="AE107" s="78"/>
      <c r="AF107" s="78"/>
      <c r="AG107" s="78"/>
    </row>
    <row r="108" spans="30:33" ht="15" customHeight="1" x14ac:dyDescent="0.35">
      <c r="AD108" s="121"/>
      <c r="AE108" s="78"/>
      <c r="AF108" s="78"/>
      <c r="AG108" s="78"/>
    </row>
    <row r="109" spans="30:33" ht="15" customHeight="1" x14ac:dyDescent="0.35">
      <c r="AD109" s="121"/>
      <c r="AE109" s="78"/>
      <c r="AF109" s="78"/>
      <c r="AG109" s="78"/>
    </row>
    <row r="110" spans="30:33" ht="15" customHeight="1" x14ac:dyDescent="0.35">
      <c r="AD110" s="121"/>
      <c r="AE110" s="78"/>
      <c r="AF110" s="78"/>
      <c r="AG110" s="78"/>
    </row>
    <row r="111" spans="30:33" ht="15" customHeight="1" x14ac:dyDescent="0.35">
      <c r="AD111" s="121"/>
      <c r="AE111" s="78"/>
      <c r="AF111" s="78"/>
      <c r="AG111" s="78"/>
    </row>
    <row r="112" spans="30:33" ht="15" customHeight="1" x14ac:dyDescent="0.35">
      <c r="AD112" s="121"/>
      <c r="AE112" s="78"/>
      <c r="AF112" s="78"/>
      <c r="AG112" s="78"/>
    </row>
    <row r="113" spans="30:33" ht="15" customHeight="1" x14ac:dyDescent="0.35">
      <c r="AD113" s="121"/>
      <c r="AE113" s="78"/>
      <c r="AF113" s="78"/>
      <c r="AG113" s="78"/>
    </row>
    <row r="114" spans="30:33" ht="15" customHeight="1" x14ac:dyDescent="0.35">
      <c r="AD114" s="121"/>
      <c r="AE114" s="78"/>
      <c r="AF114" s="78"/>
      <c r="AG114" s="78"/>
    </row>
    <row r="115" spans="30:33" ht="15" customHeight="1" x14ac:dyDescent="0.35">
      <c r="AD115" s="121"/>
      <c r="AE115" s="78"/>
      <c r="AF115" s="78"/>
      <c r="AG115" s="78"/>
    </row>
    <row r="116" spans="30:33" ht="15" customHeight="1" x14ac:dyDescent="0.35">
      <c r="AD116" s="121"/>
      <c r="AE116" s="78"/>
      <c r="AF116" s="78"/>
      <c r="AG116" s="78"/>
    </row>
    <row r="117" spans="30:33" ht="15" customHeight="1" x14ac:dyDescent="0.35">
      <c r="AD117" s="121"/>
      <c r="AE117" s="78"/>
      <c r="AF117" s="78"/>
      <c r="AG117" s="78"/>
    </row>
    <row r="118" spans="30:33" ht="15" customHeight="1" x14ac:dyDescent="0.35">
      <c r="AD118" s="121"/>
      <c r="AE118" s="78"/>
      <c r="AF118" s="78"/>
      <c r="AG118" s="78"/>
    </row>
    <row r="119" spans="30:33" ht="15" customHeight="1" x14ac:dyDescent="0.35">
      <c r="AD119" s="121"/>
      <c r="AE119" s="78"/>
      <c r="AF119" s="78"/>
      <c r="AG119" s="78"/>
    </row>
    <row r="120" spans="30:33" ht="15" customHeight="1" x14ac:dyDescent="0.35">
      <c r="AD120" s="121"/>
      <c r="AE120" s="78"/>
      <c r="AF120" s="78"/>
      <c r="AG120" s="78"/>
    </row>
    <row r="121" spans="30:33" ht="15" customHeight="1" x14ac:dyDescent="0.35">
      <c r="AD121" s="121"/>
      <c r="AE121" s="78"/>
      <c r="AF121" s="78"/>
      <c r="AG121" s="78"/>
    </row>
    <row r="122" spans="30:33" ht="15" customHeight="1" x14ac:dyDescent="0.35">
      <c r="AD122" s="121"/>
      <c r="AE122" s="78"/>
      <c r="AF122" s="78"/>
      <c r="AG122" s="78"/>
    </row>
    <row r="123" spans="30:33" ht="15" customHeight="1" x14ac:dyDescent="0.35">
      <c r="AD123" s="121"/>
      <c r="AE123" s="78"/>
      <c r="AF123" s="78"/>
      <c r="AG123" s="78"/>
    </row>
    <row r="124" spans="30:33" ht="15" customHeight="1" x14ac:dyDescent="0.35">
      <c r="AD124" s="121"/>
      <c r="AE124" s="78"/>
      <c r="AF124" s="78"/>
      <c r="AG124" s="78"/>
    </row>
    <row r="125" spans="30:33" ht="15" customHeight="1" x14ac:dyDescent="0.35">
      <c r="AD125" s="121"/>
      <c r="AE125" s="78"/>
      <c r="AF125" s="78"/>
      <c r="AG125" s="78"/>
    </row>
    <row r="126" spans="30:33" ht="15" customHeight="1" x14ac:dyDescent="0.35">
      <c r="AD126" s="121"/>
      <c r="AE126" s="78"/>
      <c r="AF126" s="78"/>
      <c r="AG126" s="78"/>
    </row>
    <row r="127" spans="30:33" ht="15" customHeight="1" x14ac:dyDescent="0.35">
      <c r="AD127" s="121"/>
      <c r="AE127" s="78"/>
      <c r="AF127" s="78"/>
      <c r="AG127" s="78"/>
    </row>
    <row r="128" spans="30:33" ht="15" customHeight="1" x14ac:dyDescent="0.35">
      <c r="AD128" s="121"/>
      <c r="AE128" s="78"/>
      <c r="AF128" s="78"/>
      <c r="AG128" s="78"/>
    </row>
    <row r="129" spans="30:33" ht="15" customHeight="1" x14ac:dyDescent="0.35">
      <c r="AD129" s="121"/>
      <c r="AE129" s="78"/>
      <c r="AF129" s="78"/>
      <c r="AG129" s="78"/>
    </row>
    <row r="130" spans="30:33" ht="15" customHeight="1" x14ac:dyDescent="0.35">
      <c r="AD130" s="121"/>
      <c r="AE130" s="78"/>
      <c r="AF130" s="78"/>
      <c r="AG130" s="78"/>
    </row>
    <row r="131" spans="30:33" ht="15" customHeight="1" x14ac:dyDescent="0.35">
      <c r="AD131" s="121"/>
      <c r="AE131" s="78"/>
      <c r="AF131" s="78"/>
      <c r="AG131" s="78"/>
    </row>
    <row r="132" spans="30:33" ht="15" customHeight="1" x14ac:dyDescent="0.35">
      <c r="AD132" s="121"/>
      <c r="AE132" s="78"/>
      <c r="AF132" s="78"/>
      <c r="AG132" s="78"/>
    </row>
    <row r="133" spans="30:33" ht="15" customHeight="1" x14ac:dyDescent="0.35">
      <c r="AD133" s="121"/>
      <c r="AE133" s="78"/>
      <c r="AF133" s="78"/>
      <c r="AG133" s="78"/>
    </row>
    <row r="134" spans="30:33" ht="15" customHeight="1" x14ac:dyDescent="0.35">
      <c r="AD134" s="121"/>
      <c r="AE134" s="78"/>
      <c r="AF134" s="78"/>
      <c r="AG134" s="78"/>
    </row>
    <row r="135" spans="30:33" ht="15" customHeight="1" x14ac:dyDescent="0.35">
      <c r="AD135" s="121"/>
      <c r="AE135" s="78"/>
      <c r="AF135" s="78"/>
      <c r="AG135" s="78"/>
    </row>
    <row r="136" spans="30:33" ht="15" customHeight="1" x14ac:dyDescent="0.35">
      <c r="AD136" s="121"/>
      <c r="AE136" s="78"/>
      <c r="AF136" s="78"/>
      <c r="AG136" s="78"/>
    </row>
    <row r="137" spans="30:33" ht="15" customHeight="1" x14ac:dyDescent="0.35">
      <c r="AD137" s="121"/>
      <c r="AE137" s="78"/>
      <c r="AF137" s="78"/>
      <c r="AG137" s="78"/>
    </row>
    <row r="138" spans="30:33" ht="15" customHeight="1" x14ac:dyDescent="0.35">
      <c r="AD138" s="121"/>
      <c r="AE138" s="78"/>
      <c r="AF138" s="78"/>
      <c r="AG138" s="78"/>
    </row>
    <row r="139" spans="30:33" ht="15" customHeight="1" x14ac:dyDescent="0.35">
      <c r="AD139" s="121"/>
      <c r="AE139" s="78"/>
      <c r="AF139" s="78"/>
      <c r="AG139" s="78"/>
    </row>
    <row r="140" spans="30:33" ht="15" customHeight="1" x14ac:dyDescent="0.35">
      <c r="AD140" s="121"/>
      <c r="AE140" s="78"/>
      <c r="AF140" s="78"/>
      <c r="AG140" s="78"/>
    </row>
    <row r="141" spans="30:33" ht="15" customHeight="1" x14ac:dyDescent="0.35">
      <c r="AD141" s="121"/>
      <c r="AE141" s="78"/>
      <c r="AF141" s="78"/>
      <c r="AG141" s="78"/>
    </row>
    <row r="142" spans="30:33" ht="15" customHeight="1" x14ac:dyDescent="0.35">
      <c r="AD142" s="121"/>
      <c r="AE142" s="78"/>
      <c r="AF142" s="78"/>
      <c r="AG142" s="78"/>
    </row>
    <row r="143" spans="30:33" ht="15" customHeight="1" x14ac:dyDescent="0.35">
      <c r="AD143" s="121"/>
      <c r="AE143" s="78"/>
      <c r="AF143" s="78"/>
      <c r="AG143" s="78"/>
    </row>
    <row r="144" spans="30:33" ht="15" customHeight="1" x14ac:dyDescent="0.35">
      <c r="AD144" s="121"/>
      <c r="AE144" s="78"/>
      <c r="AF144" s="78"/>
      <c r="AG144" s="78"/>
    </row>
    <row r="145" spans="30:33" ht="15" customHeight="1" x14ac:dyDescent="0.35">
      <c r="AD145" s="121"/>
      <c r="AE145" s="78"/>
      <c r="AF145" s="78"/>
      <c r="AG145" s="78"/>
    </row>
    <row r="146" spans="30:33" ht="15" customHeight="1" x14ac:dyDescent="0.35">
      <c r="AD146" s="121"/>
      <c r="AE146" s="78"/>
      <c r="AF146" s="78"/>
      <c r="AG146" s="78"/>
    </row>
    <row r="147" spans="30:33" ht="15" customHeight="1" x14ac:dyDescent="0.35">
      <c r="AD147" s="121"/>
      <c r="AE147" s="78"/>
      <c r="AF147" s="78"/>
      <c r="AG147" s="78"/>
    </row>
    <row r="148" spans="30:33" ht="15" customHeight="1" x14ac:dyDescent="0.35">
      <c r="AD148" s="121"/>
      <c r="AE148" s="78"/>
      <c r="AF148" s="78"/>
      <c r="AG148" s="78"/>
    </row>
    <row r="149" spans="30:33" ht="15" customHeight="1" x14ac:dyDescent="0.35">
      <c r="AD149" s="121"/>
      <c r="AE149" s="78"/>
      <c r="AF149" s="78"/>
      <c r="AG149" s="78"/>
    </row>
    <row r="150" spans="30:33" ht="15" customHeight="1" x14ac:dyDescent="0.35">
      <c r="AD150" s="121"/>
      <c r="AE150" s="78"/>
      <c r="AF150" s="78"/>
      <c r="AG150" s="78"/>
    </row>
    <row r="151" spans="30:33" ht="15" customHeight="1" x14ac:dyDescent="0.35">
      <c r="AD151" s="121"/>
      <c r="AE151" s="78"/>
      <c r="AF151" s="78"/>
      <c r="AG151" s="78"/>
    </row>
    <row r="152" spans="30:33" ht="15" customHeight="1" x14ac:dyDescent="0.35">
      <c r="AD152" s="121"/>
      <c r="AE152" s="78"/>
      <c r="AF152" s="78"/>
      <c r="AG152" s="78"/>
    </row>
    <row r="153" spans="30:33" ht="15" customHeight="1" x14ac:dyDescent="0.35">
      <c r="AD153" s="121"/>
      <c r="AE153" s="78"/>
      <c r="AF153" s="78"/>
      <c r="AG153" s="78"/>
    </row>
    <row r="154" spans="30:33" ht="15" customHeight="1" x14ac:dyDescent="0.35">
      <c r="AD154" s="121"/>
      <c r="AE154" s="78"/>
      <c r="AF154" s="78"/>
      <c r="AG154" s="78"/>
    </row>
    <row r="155" spans="30:33" ht="15" customHeight="1" x14ac:dyDescent="0.35">
      <c r="AD155" s="121"/>
      <c r="AE155" s="78"/>
      <c r="AF155" s="78"/>
      <c r="AG155" s="78"/>
    </row>
    <row r="156" spans="30:33" ht="15" customHeight="1" x14ac:dyDescent="0.35">
      <c r="AD156" s="121"/>
      <c r="AE156" s="78"/>
      <c r="AF156" s="78"/>
      <c r="AG156" s="78"/>
    </row>
    <row r="157" spans="30:33" ht="15" customHeight="1" x14ac:dyDescent="0.35">
      <c r="AD157" s="121"/>
      <c r="AE157" s="78"/>
      <c r="AF157" s="78"/>
      <c r="AG157" s="78"/>
    </row>
    <row r="158" spans="30:33" ht="15" customHeight="1" x14ac:dyDescent="0.35">
      <c r="AD158" s="121"/>
      <c r="AE158" s="78"/>
      <c r="AF158" s="78"/>
      <c r="AG158" s="78"/>
    </row>
    <row r="159" spans="30:33" ht="15" customHeight="1" x14ac:dyDescent="0.35">
      <c r="AD159" s="121"/>
      <c r="AE159" s="78"/>
      <c r="AF159" s="78"/>
      <c r="AG159" s="78"/>
    </row>
    <row r="160" spans="30:33" ht="15" customHeight="1" x14ac:dyDescent="0.35">
      <c r="AD160" s="121"/>
      <c r="AE160" s="78"/>
      <c r="AF160" s="78"/>
      <c r="AG160" s="78"/>
    </row>
    <row r="161" spans="30:33" ht="15" customHeight="1" x14ac:dyDescent="0.35">
      <c r="AD161" s="121"/>
      <c r="AE161" s="78"/>
      <c r="AF161" s="78"/>
      <c r="AG161" s="78"/>
    </row>
    <row r="162" spans="30:33" ht="15" customHeight="1" x14ac:dyDescent="0.35">
      <c r="AD162" s="121"/>
      <c r="AE162" s="78"/>
      <c r="AF162" s="78"/>
      <c r="AG162" s="78"/>
    </row>
    <row r="163" spans="30:33" ht="15" customHeight="1" x14ac:dyDescent="0.35">
      <c r="AD163" s="121"/>
      <c r="AE163" s="78"/>
      <c r="AF163" s="78"/>
      <c r="AG163" s="78"/>
    </row>
    <row r="164" spans="30:33" ht="15" customHeight="1" x14ac:dyDescent="0.35">
      <c r="AD164" s="121"/>
      <c r="AE164" s="78"/>
      <c r="AF164" s="78"/>
      <c r="AG164" s="78"/>
    </row>
    <row r="165" spans="30:33" ht="15" customHeight="1" x14ac:dyDescent="0.35">
      <c r="AD165" s="121"/>
      <c r="AE165" s="78"/>
      <c r="AF165" s="78"/>
      <c r="AG165" s="78"/>
    </row>
    <row r="166" spans="30:33" ht="15" customHeight="1" x14ac:dyDescent="0.35">
      <c r="AD166" s="121"/>
      <c r="AE166" s="78"/>
      <c r="AF166" s="78"/>
      <c r="AG166" s="78"/>
    </row>
    <row r="167" spans="30:33" ht="15" customHeight="1" x14ac:dyDescent="0.35">
      <c r="AD167" s="121"/>
      <c r="AE167" s="78"/>
      <c r="AF167" s="78"/>
      <c r="AG167" s="78"/>
    </row>
    <row r="168" spans="30:33" ht="15" customHeight="1" x14ac:dyDescent="0.35">
      <c r="AD168" s="121"/>
      <c r="AE168" s="78"/>
      <c r="AF168" s="78"/>
      <c r="AG168" s="78"/>
    </row>
    <row r="169" spans="30:33" ht="15" customHeight="1" x14ac:dyDescent="0.35">
      <c r="AD169" s="121"/>
      <c r="AE169" s="78"/>
      <c r="AF169" s="78"/>
      <c r="AG169" s="78"/>
    </row>
    <row r="170" spans="30:33" ht="15" customHeight="1" x14ac:dyDescent="0.35">
      <c r="AD170" s="121"/>
      <c r="AE170" s="78"/>
      <c r="AF170" s="78"/>
      <c r="AG170" s="78"/>
    </row>
    <row r="171" spans="30:33" ht="15" customHeight="1" x14ac:dyDescent="0.35">
      <c r="AD171" s="121"/>
      <c r="AE171" s="78"/>
      <c r="AF171" s="78"/>
      <c r="AG171" s="78"/>
    </row>
    <row r="172" spans="30:33" ht="15" customHeight="1" x14ac:dyDescent="0.35">
      <c r="AD172" s="121"/>
      <c r="AE172" s="78"/>
      <c r="AF172" s="78"/>
      <c r="AG172" s="78"/>
    </row>
    <row r="173" spans="30:33" ht="15" customHeight="1" x14ac:dyDescent="0.35">
      <c r="AD173" s="121"/>
      <c r="AE173" s="78"/>
      <c r="AF173" s="78"/>
      <c r="AG173" s="78"/>
    </row>
    <row r="174" spans="30:33" ht="15" customHeight="1" x14ac:dyDescent="0.35">
      <c r="AD174" s="121"/>
      <c r="AE174" s="78"/>
      <c r="AF174" s="78"/>
      <c r="AG174" s="78"/>
    </row>
    <row r="175" spans="30:33" ht="15" customHeight="1" x14ac:dyDescent="0.35">
      <c r="AD175" s="121"/>
      <c r="AE175" s="78"/>
      <c r="AF175" s="78"/>
      <c r="AG175" s="78"/>
    </row>
    <row r="176" spans="30:33" ht="15" customHeight="1" x14ac:dyDescent="0.35">
      <c r="AD176" s="121"/>
      <c r="AE176" s="78"/>
      <c r="AF176" s="78"/>
      <c r="AG176" s="78"/>
    </row>
    <row r="177" spans="30:33" ht="15" customHeight="1" x14ac:dyDescent="0.35">
      <c r="AD177" s="121"/>
      <c r="AE177" s="78"/>
      <c r="AF177" s="78"/>
      <c r="AG177" s="78"/>
    </row>
    <row r="178" spans="30:33" ht="15" customHeight="1" x14ac:dyDescent="0.35">
      <c r="AD178" s="121"/>
      <c r="AE178" s="78"/>
      <c r="AF178" s="78"/>
      <c r="AG178" s="78"/>
    </row>
    <row r="179" spans="30:33" ht="15" customHeight="1" x14ac:dyDescent="0.35">
      <c r="AD179" s="121"/>
      <c r="AE179" s="78"/>
      <c r="AF179" s="78"/>
      <c r="AG179" s="78"/>
    </row>
    <row r="180" spans="30:33" ht="15" customHeight="1" x14ac:dyDescent="0.35">
      <c r="AD180" s="121"/>
      <c r="AE180" s="78"/>
      <c r="AF180" s="78"/>
      <c r="AG180" s="78"/>
    </row>
    <row r="181" spans="30:33" ht="15" customHeight="1" x14ac:dyDescent="0.35">
      <c r="AD181" s="121"/>
      <c r="AE181" s="78"/>
      <c r="AF181" s="78"/>
      <c r="AG181" s="78"/>
    </row>
    <row r="182" spans="30:33" ht="15" customHeight="1" x14ac:dyDescent="0.35">
      <c r="AD182" s="121"/>
      <c r="AE182" s="78"/>
      <c r="AF182" s="78"/>
      <c r="AG182" s="78"/>
    </row>
    <row r="183" spans="30:33" ht="15" customHeight="1" x14ac:dyDescent="0.35">
      <c r="AD183" s="121"/>
      <c r="AE183" s="78"/>
      <c r="AF183" s="78"/>
      <c r="AG183" s="78"/>
    </row>
    <row r="184" spans="30:33" ht="15" customHeight="1" x14ac:dyDescent="0.35">
      <c r="AD184" s="121"/>
      <c r="AE184" s="78"/>
      <c r="AF184" s="78"/>
      <c r="AG184" s="78"/>
    </row>
    <row r="185" spans="30:33" ht="15" customHeight="1" x14ac:dyDescent="0.35">
      <c r="AD185" s="121"/>
      <c r="AE185" s="78"/>
      <c r="AF185" s="78"/>
      <c r="AG185" s="78"/>
    </row>
    <row r="186" spans="30:33" ht="15" customHeight="1" x14ac:dyDescent="0.35">
      <c r="AD186" s="121"/>
      <c r="AE186" s="78"/>
      <c r="AF186" s="78"/>
      <c r="AG186" s="78"/>
    </row>
    <row r="187" spans="30:33" ht="15" customHeight="1" x14ac:dyDescent="0.35">
      <c r="AD187" s="121"/>
      <c r="AE187" s="78"/>
      <c r="AF187" s="78"/>
      <c r="AG187" s="78"/>
    </row>
    <row r="188" spans="30:33" ht="15" customHeight="1" x14ac:dyDescent="0.35">
      <c r="AD188" s="121"/>
      <c r="AE188" s="78"/>
      <c r="AF188" s="78"/>
      <c r="AG188" s="78"/>
    </row>
    <row r="189" spans="30:33" ht="15" customHeight="1" x14ac:dyDescent="0.35">
      <c r="AD189" s="121"/>
      <c r="AE189" s="78"/>
      <c r="AF189" s="78"/>
      <c r="AG189" s="78"/>
    </row>
    <row r="190" spans="30:33" ht="15" customHeight="1" x14ac:dyDescent="0.35">
      <c r="AD190" s="121"/>
      <c r="AE190" s="78"/>
      <c r="AF190" s="78"/>
      <c r="AG190" s="78"/>
    </row>
    <row r="191" spans="30:33" ht="15" customHeight="1" x14ac:dyDescent="0.35">
      <c r="AD191" s="121"/>
      <c r="AE191" s="78"/>
      <c r="AF191" s="78"/>
      <c r="AG191" s="78"/>
    </row>
    <row r="192" spans="30:33" ht="15" customHeight="1" x14ac:dyDescent="0.35">
      <c r="AD192" s="121"/>
      <c r="AE192" s="78"/>
      <c r="AF192" s="78"/>
      <c r="AG192" s="78"/>
    </row>
    <row r="193" spans="30:33" ht="15" customHeight="1" x14ac:dyDescent="0.35">
      <c r="AD193" s="121"/>
      <c r="AE193" s="78"/>
      <c r="AF193" s="78"/>
      <c r="AG193" s="78"/>
    </row>
    <row r="194" spans="30:33" ht="15" customHeight="1" x14ac:dyDescent="0.35">
      <c r="AD194" s="121"/>
      <c r="AE194" s="78"/>
      <c r="AF194" s="78"/>
      <c r="AG194" s="78"/>
    </row>
    <row r="195" spans="30:33" ht="15" customHeight="1" x14ac:dyDescent="0.35">
      <c r="AD195" s="121"/>
      <c r="AE195" s="78"/>
      <c r="AF195" s="78"/>
      <c r="AG195" s="78"/>
    </row>
    <row r="196" spans="30:33" ht="15" customHeight="1" x14ac:dyDescent="0.35">
      <c r="AD196" s="121"/>
      <c r="AE196" s="78"/>
      <c r="AF196" s="78"/>
      <c r="AG196" s="78"/>
    </row>
    <row r="197" spans="30:33" ht="15" customHeight="1" x14ac:dyDescent="0.35">
      <c r="AD197" s="121"/>
      <c r="AE197" s="78"/>
      <c r="AF197" s="78"/>
      <c r="AG197" s="78"/>
    </row>
    <row r="198" spans="30:33" ht="15" customHeight="1" x14ac:dyDescent="0.35">
      <c r="AD198" s="121"/>
      <c r="AE198" s="78"/>
      <c r="AF198" s="78"/>
      <c r="AG198" s="78"/>
    </row>
    <row r="199" spans="30:33" ht="15" customHeight="1" x14ac:dyDescent="0.35">
      <c r="AD199" s="121"/>
      <c r="AE199" s="78"/>
      <c r="AF199" s="78"/>
      <c r="AG199" s="78"/>
    </row>
    <row r="200" spans="30:33" ht="15" customHeight="1" x14ac:dyDescent="0.35">
      <c r="AD200" s="121"/>
      <c r="AE200" s="78"/>
      <c r="AF200" s="78"/>
      <c r="AG200" s="78"/>
    </row>
    <row r="201" spans="30:33" ht="15" customHeight="1" x14ac:dyDescent="0.35">
      <c r="AD201" s="121"/>
      <c r="AE201" s="78"/>
      <c r="AF201" s="78"/>
      <c r="AG201" s="78"/>
    </row>
    <row r="202" spans="30:33" ht="15" customHeight="1" x14ac:dyDescent="0.35">
      <c r="AD202" s="121"/>
      <c r="AE202" s="78"/>
      <c r="AF202" s="78"/>
      <c r="AG202" s="78"/>
    </row>
    <row r="203" spans="30:33" ht="15" customHeight="1" x14ac:dyDescent="0.35">
      <c r="AD203" s="121"/>
      <c r="AE203" s="78"/>
      <c r="AF203" s="78"/>
      <c r="AG203" s="78"/>
    </row>
    <row r="204" spans="30:33" ht="15" customHeight="1" x14ac:dyDescent="0.35">
      <c r="AD204" s="121"/>
      <c r="AE204" s="78"/>
      <c r="AF204" s="78"/>
      <c r="AG204" s="78"/>
    </row>
    <row r="205" spans="30:33" ht="15" customHeight="1" x14ac:dyDescent="0.35">
      <c r="AD205" s="121"/>
      <c r="AE205" s="78"/>
      <c r="AF205" s="78"/>
      <c r="AG205" s="78"/>
    </row>
    <row r="206" spans="30:33" ht="15" customHeight="1" x14ac:dyDescent="0.35">
      <c r="AD206" s="121"/>
      <c r="AE206" s="78"/>
      <c r="AF206" s="78"/>
      <c r="AG206" s="78"/>
    </row>
    <row r="207" spans="30:33" ht="15" customHeight="1" x14ac:dyDescent="0.35">
      <c r="AD207" s="121"/>
      <c r="AE207" s="78"/>
      <c r="AF207" s="78"/>
      <c r="AG207" s="78"/>
    </row>
    <row r="208" spans="30:33" ht="15" customHeight="1" x14ac:dyDescent="0.35">
      <c r="AD208" s="121"/>
      <c r="AE208" s="78"/>
      <c r="AF208" s="78"/>
      <c r="AG208" s="78"/>
    </row>
    <row r="209" spans="30:33" ht="15" customHeight="1" x14ac:dyDescent="0.35">
      <c r="AD209" s="121"/>
      <c r="AE209" s="78"/>
      <c r="AF209" s="78"/>
      <c r="AG209" s="78"/>
    </row>
    <row r="210" spans="30:33" ht="15" customHeight="1" x14ac:dyDescent="0.35">
      <c r="AD210" s="121"/>
      <c r="AE210" s="78"/>
      <c r="AF210" s="78"/>
      <c r="AG210" s="78"/>
    </row>
    <row r="211" spans="30:33" ht="15" customHeight="1" x14ac:dyDescent="0.35">
      <c r="AD211" s="121"/>
      <c r="AE211" s="78"/>
      <c r="AF211" s="78"/>
      <c r="AG211" s="78"/>
    </row>
    <row r="212" spans="30:33" ht="15" customHeight="1" x14ac:dyDescent="0.35">
      <c r="AD212" s="121"/>
      <c r="AE212" s="78"/>
      <c r="AF212" s="78"/>
      <c r="AG212" s="78"/>
    </row>
    <row r="213" spans="30:33" ht="15" customHeight="1" x14ac:dyDescent="0.35">
      <c r="AD213" s="121"/>
      <c r="AE213" s="78"/>
      <c r="AF213" s="78"/>
      <c r="AG213" s="78"/>
    </row>
    <row r="214" spans="30:33" ht="15" customHeight="1" x14ac:dyDescent="0.35">
      <c r="AD214" s="121"/>
      <c r="AE214" s="78"/>
      <c r="AF214" s="78"/>
      <c r="AG214" s="78"/>
    </row>
    <row r="215" spans="30:33" ht="15" customHeight="1" x14ac:dyDescent="0.35">
      <c r="AD215" s="121"/>
      <c r="AE215" s="78"/>
      <c r="AF215" s="78"/>
      <c r="AG215" s="78"/>
    </row>
    <row r="216" spans="30:33" ht="15" customHeight="1" x14ac:dyDescent="0.35">
      <c r="AD216" s="121"/>
      <c r="AE216" s="78"/>
      <c r="AF216" s="78"/>
      <c r="AG216" s="78"/>
    </row>
    <row r="217" spans="30:33" ht="15" customHeight="1" x14ac:dyDescent="0.35">
      <c r="AD217" s="121"/>
      <c r="AE217" s="78"/>
      <c r="AF217" s="78"/>
      <c r="AG217" s="78"/>
    </row>
    <row r="218" spans="30:33" ht="15" customHeight="1" x14ac:dyDescent="0.35">
      <c r="AD218" s="121"/>
      <c r="AE218" s="78"/>
      <c r="AF218" s="78"/>
      <c r="AG218" s="78"/>
    </row>
    <row r="219" spans="30:33" ht="15" customHeight="1" x14ac:dyDescent="0.35">
      <c r="AD219" s="121"/>
      <c r="AE219" s="78"/>
      <c r="AF219" s="78"/>
      <c r="AG219" s="78"/>
    </row>
    <row r="220" spans="30:33" ht="15" customHeight="1" x14ac:dyDescent="0.35">
      <c r="AD220" s="121"/>
      <c r="AE220" s="78"/>
      <c r="AF220" s="78"/>
      <c r="AG220" s="78"/>
    </row>
    <row r="221" spans="30:33" ht="15" customHeight="1" x14ac:dyDescent="0.35">
      <c r="AD221" s="121"/>
      <c r="AE221" s="78"/>
      <c r="AF221" s="78"/>
      <c r="AG221" s="78"/>
    </row>
    <row r="222" spans="30:33" ht="15" customHeight="1" x14ac:dyDescent="0.35">
      <c r="AD222" s="121"/>
      <c r="AE222" s="78"/>
      <c r="AF222" s="78"/>
      <c r="AG222" s="78"/>
    </row>
    <row r="223" spans="30:33" ht="15" customHeight="1" x14ac:dyDescent="0.35">
      <c r="AD223" s="121"/>
      <c r="AE223" s="78"/>
      <c r="AF223" s="78"/>
      <c r="AG223" s="78"/>
    </row>
    <row r="224" spans="30:33" ht="15" customHeight="1" x14ac:dyDescent="0.35">
      <c r="AD224" s="121"/>
      <c r="AE224" s="78"/>
      <c r="AF224" s="78"/>
      <c r="AG224" s="78"/>
    </row>
    <row r="225" spans="30:33" ht="15" customHeight="1" x14ac:dyDescent="0.35">
      <c r="AD225" s="121"/>
      <c r="AE225" s="78"/>
      <c r="AF225" s="78"/>
      <c r="AG225" s="78"/>
    </row>
    <row r="226" spans="30:33" ht="15" customHeight="1" x14ac:dyDescent="0.35">
      <c r="AD226" s="121"/>
      <c r="AE226" s="78"/>
      <c r="AF226" s="78"/>
      <c r="AG226" s="78"/>
    </row>
    <row r="227" spans="30:33" ht="15" customHeight="1" x14ac:dyDescent="0.35">
      <c r="AD227" s="121"/>
      <c r="AE227" s="78"/>
      <c r="AF227" s="78"/>
      <c r="AG227" s="78"/>
    </row>
    <row r="228" spans="30:33" ht="15" customHeight="1" x14ac:dyDescent="0.35">
      <c r="AD228" s="121"/>
      <c r="AE228" s="78"/>
      <c r="AF228" s="78"/>
      <c r="AG228" s="78"/>
    </row>
    <row r="229" spans="30:33" ht="15" customHeight="1" x14ac:dyDescent="0.35">
      <c r="AD229" s="121"/>
      <c r="AE229" s="78"/>
      <c r="AF229" s="78"/>
      <c r="AG229" s="78"/>
    </row>
    <row r="230" spans="30:33" ht="15" customHeight="1" x14ac:dyDescent="0.35">
      <c r="AD230" s="121"/>
      <c r="AE230" s="78"/>
      <c r="AF230" s="78"/>
      <c r="AG230" s="78"/>
    </row>
    <row r="231" spans="30:33" ht="15" customHeight="1" x14ac:dyDescent="0.35">
      <c r="AD231" s="121"/>
      <c r="AE231" s="78"/>
      <c r="AF231" s="78"/>
      <c r="AG231" s="78"/>
    </row>
    <row r="232" spans="30:33" ht="15" customHeight="1" x14ac:dyDescent="0.35">
      <c r="AD232" s="121"/>
      <c r="AE232" s="78"/>
      <c r="AF232" s="78"/>
      <c r="AG232" s="78"/>
    </row>
    <row r="233" spans="30:33" ht="15" customHeight="1" x14ac:dyDescent="0.35">
      <c r="AD233" s="121"/>
      <c r="AE233" s="78"/>
      <c r="AF233" s="78"/>
      <c r="AG233" s="78"/>
    </row>
    <row r="234" spans="30:33" ht="15" customHeight="1" x14ac:dyDescent="0.35">
      <c r="AD234" s="121"/>
      <c r="AE234" s="78"/>
      <c r="AF234" s="78"/>
      <c r="AG234" s="78"/>
    </row>
    <row r="235" spans="30:33" ht="15" customHeight="1" x14ac:dyDescent="0.35">
      <c r="AD235" s="121"/>
      <c r="AE235" s="78"/>
      <c r="AF235" s="78"/>
      <c r="AG235" s="78"/>
    </row>
    <row r="236" spans="30:33" ht="15" customHeight="1" x14ac:dyDescent="0.35">
      <c r="AD236" s="121"/>
      <c r="AE236" s="78"/>
      <c r="AF236" s="78"/>
      <c r="AG236" s="78"/>
    </row>
    <row r="237" spans="30:33" ht="15" customHeight="1" x14ac:dyDescent="0.35">
      <c r="AD237" s="121"/>
      <c r="AE237" s="78"/>
      <c r="AF237" s="78"/>
      <c r="AG237" s="78"/>
    </row>
    <row r="238" spans="30:33" ht="15" customHeight="1" x14ac:dyDescent="0.35">
      <c r="AD238" s="121"/>
      <c r="AE238" s="78"/>
      <c r="AF238" s="78"/>
      <c r="AG238" s="78"/>
    </row>
    <row r="239" spans="30:33" ht="15" customHeight="1" x14ac:dyDescent="0.35">
      <c r="AD239" s="121"/>
      <c r="AE239" s="78"/>
      <c r="AF239" s="78"/>
      <c r="AG239" s="78"/>
    </row>
    <row r="240" spans="30:33" ht="15" customHeight="1" x14ac:dyDescent="0.35">
      <c r="AD240" s="121"/>
      <c r="AE240" s="78"/>
      <c r="AF240" s="78"/>
      <c r="AG240" s="78"/>
    </row>
    <row r="241" spans="30:33" ht="15" customHeight="1" x14ac:dyDescent="0.35">
      <c r="AD241" s="121"/>
      <c r="AE241" s="78"/>
      <c r="AF241" s="78"/>
      <c r="AG241" s="78"/>
    </row>
    <row r="242" spans="30:33" ht="15" customHeight="1" x14ac:dyDescent="0.35">
      <c r="AD242" s="121"/>
      <c r="AE242" s="78"/>
      <c r="AF242" s="78"/>
      <c r="AG242" s="78"/>
    </row>
    <row r="243" spans="30:33" ht="15" customHeight="1" x14ac:dyDescent="0.35">
      <c r="AD243" s="121"/>
      <c r="AE243" s="78"/>
      <c r="AF243" s="78"/>
      <c r="AG243" s="78"/>
    </row>
    <row r="244" spans="30:33" ht="15" customHeight="1" x14ac:dyDescent="0.35">
      <c r="AD244" s="121"/>
      <c r="AE244" s="78"/>
      <c r="AF244" s="78"/>
      <c r="AG244" s="78"/>
    </row>
    <row r="245" spans="30:33" ht="15" customHeight="1" x14ac:dyDescent="0.35">
      <c r="AD245" s="121"/>
      <c r="AE245" s="78"/>
      <c r="AF245" s="78"/>
      <c r="AG245" s="78"/>
    </row>
    <row r="246" spans="30:33" ht="15" customHeight="1" x14ac:dyDescent="0.35">
      <c r="AD246" s="121"/>
      <c r="AE246" s="78"/>
      <c r="AF246" s="78"/>
      <c r="AG246" s="78"/>
    </row>
    <row r="247" spans="30:33" ht="15" customHeight="1" x14ac:dyDescent="0.35">
      <c r="AD247" s="121"/>
      <c r="AE247" s="78"/>
      <c r="AF247" s="78"/>
      <c r="AG247" s="78"/>
    </row>
    <row r="248" spans="30:33" ht="15" customHeight="1" x14ac:dyDescent="0.35">
      <c r="AD248" s="121"/>
      <c r="AE248" s="78"/>
      <c r="AF248" s="78"/>
      <c r="AG248" s="78"/>
    </row>
    <row r="249" spans="30:33" ht="15" customHeight="1" x14ac:dyDescent="0.35">
      <c r="AD249" s="121"/>
      <c r="AE249" s="78"/>
      <c r="AF249" s="78"/>
      <c r="AG249" s="78"/>
    </row>
    <row r="250" spans="30:33" ht="15" customHeight="1" x14ac:dyDescent="0.35">
      <c r="AD250" s="121"/>
      <c r="AE250" s="78"/>
      <c r="AF250" s="78"/>
      <c r="AG250" s="78"/>
    </row>
    <row r="251" spans="30:33" ht="15" customHeight="1" x14ac:dyDescent="0.35">
      <c r="AD251" s="121"/>
      <c r="AE251" s="78"/>
      <c r="AF251" s="78"/>
      <c r="AG251" s="78"/>
    </row>
    <row r="252" spans="30:33" ht="15" customHeight="1" x14ac:dyDescent="0.35">
      <c r="AD252" s="121"/>
      <c r="AE252" s="78"/>
      <c r="AF252" s="78"/>
      <c r="AG252" s="78"/>
    </row>
    <row r="253" spans="30:33" ht="15" customHeight="1" x14ac:dyDescent="0.35">
      <c r="AD253" s="121"/>
      <c r="AE253" s="78"/>
      <c r="AF253" s="78"/>
      <c r="AG253" s="78"/>
    </row>
    <row r="254" spans="30:33" ht="15" customHeight="1" x14ac:dyDescent="0.35">
      <c r="AD254" s="121"/>
      <c r="AE254" s="78"/>
      <c r="AF254" s="78"/>
      <c r="AG254" s="78"/>
    </row>
    <row r="255" spans="30:33" ht="15" customHeight="1" x14ac:dyDescent="0.35">
      <c r="AD255" s="121"/>
      <c r="AE255" s="78"/>
      <c r="AF255" s="78"/>
      <c r="AG255" s="78"/>
    </row>
    <row r="256" spans="30:33" ht="15" customHeight="1" x14ac:dyDescent="0.35">
      <c r="AD256" s="121"/>
      <c r="AE256" s="78"/>
      <c r="AF256" s="78"/>
      <c r="AG256" s="78"/>
    </row>
    <row r="257" spans="30:33" ht="15" customHeight="1" x14ac:dyDescent="0.35">
      <c r="AD257" s="121"/>
      <c r="AE257" s="78"/>
      <c r="AF257" s="78"/>
      <c r="AG257" s="78"/>
    </row>
    <row r="258" spans="30:33" ht="15" customHeight="1" x14ac:dyDescent="0.35">
      <c r="AD258" s="121"/>
      <c r="AE258" s="78"/>
      <c r="AF258" s="78"/>
      <c r="AG258" s="78"/>
    </row>
    <row r="259" spans="30:33" ht="15" customHeight="1" x14ac:dyDescent="0.35">
      <c r="AD259" s="121"/>
      <c r="AE259" s="78"/>
      <c r="AF259" s="78"/>
      <c r="AG259" s="78"/>
    </row>
    <row r="260" spans="30:33" ht="15" customHeight="1" x14ac:dyDescent="0.35">
      <c r="AD260" s="121"/>
      <c r="AE260" s="78"/>
      <c r="AF260" s="78"/>
      <c r="AG260" s="78"/>
    </row>
    <row r="261" spans="30:33" ht="15" customHeight="1" x14ac:dyDescent="0.35">
      <c r="AD261" s="121"/>
      <c r="AE261" s="78"/>
      <c r="AF261" s="78"/>
      <c r="AG261" s="78"/>
    </row>
    <row r="262" spans="30:33" ht="15" customHeight="1" x14ac:dyDescent="0.35">
      <c r="AD262" s="121"/>
      <c r="AE262" s="78"/>
      <c r="AF262" s="78"/>
      <c r="AG262" s="78"/>
    </row>
    <row r="263" spans="30:33" ht="15" customHeight="1" x14ac:dyDescent="0.35">
      <c r="AD263" s="121"/>
      <c r="AE263" s="78"/>
      <c r="AF263" s="78"/>
      <c r="AG263" s="78"/>
    </row>
    <row r="264" spans="30:33" ht="15" customHeight="1" x14ac:dyDescent="0.35">
      <c r="AD264" s="121"/>
      <c r="AE264" s="78"/>
      <c r="AF264" s="78"/>
      <c r="AG264" s="78"/>
    </row>
    <row r="265" spans="30:33" ht="15" customHeight="1" x14ac:dyDescent="0.35">
      <c r="AD265" s="121"/>
      <c r="AE265" s="78"/>
      <c r="AF265" s="78"/>
      <c r="AG265" s="78"/>
    </row>
    <row r="266" spans="30:33" ht="15" customHeight="1" x14ac:dyDescent="0.35">
      <c r="AD266" s="121"/>
      <c r="AE266" s="78"/>
      <c r="AF266" s="78"/>
      <c r="AG266" s="78"/>
    </row>
    <row r="267" spans="30:33" ht="15" customHeight="1" x14ac:dyDescent="0.35">
      <c r="AD267" s="121"/>
      <c r="AE267" s="78"/>
      <c r="AF267" s="78"/>
      <c r="AG267" s="78"/>
    </row>
    <row r="268" spans="30:33" ht="15" customHeight="1" x14ac:dyDescent="0.35">
      <c r="AD268" s="121"/>
      <c r="AE268" s="78"/>
      <c r="AF268" s="78"/>
      <c r="AG268" s="78"/>
    </row>
    <row r="269" spans="30:33" ht="15" customHeight="1" x14ac:dyDescent="0.35">
      <c r="AD269" s="121"/>
      <c r="AE269" s="78"/>
      <c r="AF269" s="78"/>
      <c r="AG269" s="78"/>
    </row>
    <row r="270" spans="30:33" ht="15" customHeight="1" x14ac:dyDescent="0.35">
      <c r="AD270" s="121"/>
      <c r="AE270" s="78"/>
      <c r="AF270" s="78"/>
      <c r="AG270" s="78"/>
    </row>
    <row r="271" spans="30:33" ht="15" customHeight="1" x14ac:dyDescent="0.35">
      <c r="AD271" s="121"/>
      <c r="AE271" s="78"/>
      <c r="AF271" s="78"/>
      <c r="AG271" s="78"/>
    </row>
    <row r="272" spans="30:33" ht="15" customHeight="1" x14ac:dyDescent="0.35">
      <c r="AD272" s="121"/>
      <c r="AE272" s="78"/>
      <c r="AF272" s="78"/>
      <c r="AG272" s="78"/>
    </row>
    <row r="273" spans="30:33" ht="15" customHeight="1" x14ac:dyDescent="0.35">
      <c r="AD273" s="121"/>
      <c r="AE273" s="78"/>
      <c r="AF273" s="78"/>
      <c r="AG273" s="78"/>
    </row>
    <row r="274" spans="30:33" ht="15" customHeight="1" x14ac:dyDescent="0.35">
      <c r="AD274" s="121"/>
      <c r="AE274" s="78"/>
      <c r="AF274" s="78"/>
      <c r="AG274" s="78"/>
    </row>
    <row r="275" spans="30:33" ht="15" customHeight="1" x14ac:dyDescent="0.35">
      <c r="AD275" s="121"/>
      <c r="AE275" s="78"/>
      <c r="AF275" s="78"/>
      <c r="AG275" s="78"/>
    </row>
    <row r="276" spans="30:33" ht="15" customHeight="1" x14ac:dyDescent="0.35">
      <c r="AD276" s="121"/>
      <c r="AE276" s="78"/>
      <c r="AF276" s="78"/>
      <c r="AG276" s="78"/>
    </row>
    <row r="277" spans="30:33" ht="15" customHeight="1" x14ac:dyDescent="0.35">
      <c r="AD277" s="121"/>
      <c r="AE277" s="78"/>
      <c r="AF277" s="78"/>
      <c r="AG277" s="78"/>
    </row>
    <row r="278" spans="30:33" ht="15" customHeight="1" x14ac:dyDescent="0.35">
      <c r="AD278" s="121"/>
      <c r="AE278" s="78"/>
      <c r="AF278" s="78"/>
      <c r="AG278" s="78"/>
    </row>
    <row r="279" spans="30:33" ht="15" customHeight="1" x14ac:dyDescent="0.35">
      <c r="AD279" s="121"/>
      <c r="AE279" s="78"/>
      <c r="AF279" s="78"/>
      <c r="AG279" s="78"/>
    </row>
    <row r="280" spans="30:33" ht="15" customHeight="1" x14ac:dyDescent="0.35">
      <c r="AD280" s="121"/>
      <c r="AE280" s="78"/>
      <c r="AF280" s="78"/>
      <c r="AG280" s="78"/>
    </row>
    <row r="281" spans="30:33" ht="15" customHeight="1" x14ac:dyDescent="0.35">
      <c r="AD281" s="121"/>
      <c r="AE281" s="78"/>
      <c r="AF281" s="78"/>
      <c r="AG281" s="78"/>
    </row>
    <row r="282" spans="30:33" ht="15" customHeight="1" x14ac:dyDescent="0.35">
      <c r="AD282" s="121"/>
      <c r="AE282" s="78"/>
      <c r="AF282" s="78"/>
      <c r="AG282" s="78"/>
    </row>
    <row r="283" spans="30:33" ht="15" customHeight="1" x14ac:dyDescent="0.35">
      <c r="AD283" s="121"/>
      <c r="AE283" s="78"/>
      <c r="AF283" s="78"/>
      <c r="AG283" s="78"/>
    </row>
    <row r="284" spans="30:33" ht="15" customHeight="1" x14ac:dyDescent="0.35">
      <c r="AD284" s="121"/>
      <c r="AE284" s="78"/>
      <c r="AF284" s="78"/>
      <c r="AG284" s="78"/>
    </row>
    <row r="285" spans="30:33" ht="15" customHeight="1" x14ac:dyDescent="0.35">
      <c r="AD285" s="121"/>
      <c r="AE285" s="78"/>
      <c r="AF285" s="78"/>
      <c r="AG285" s="78"/>
    </row>
    <row r="286" spans="30:33" ht="15" customHeight="1" x14ac:dyDescent="0.35">
      <c r="AD286" s="121"/>
      <c r="AE286" s="78"/>
      <c r="AF286" s="78"/>
      <c r="AG286" s="78"/>
    </row>
    <row r="287" spans="30:33" ht="15" customHeight="1" x14ac:dyDescent="0.35">
      <c r="AD287" s="121"/>
      <c r="AE287" s="78"/>
      <c r="AF287" s="78"/>
      <c r="AG287" s="78"/>
    </row>
    <row r="288" spans="30:33" ht="15" customHeight="1" x14ac:dyDescent="0.35">
      <c r="AD288" s="121"/>
      <c r="AE288" s="78"/>
      <c r="AF288" s="78"/>
      <c r="AG288" s="78"/>
    </row>
    <row r="289" spans="30:33" ht="15" customHeight="1" x14ac:dyDescent="0.35">
      <c r="AD289" s="121"/>
      <c r="AE289" s="78"/>
      <c r="AF289" s="78"/>
      <c r="AG289" s="78"/>
    </row>
    <row r="290" spans="30:33" ht="15" customHeight="1" x14ac:dyDescent="0.35">
      <c r="AD290" s="121"/>
      <c r="AE290" s="78"/>
      <c r="AF290" s="78"/>
      <c r="AG290" s="78"/>
    </row>
    <row r="291" spans="30:33" ht="15" customHeight="1" x14ac:dyDescent="0.35">
      <c r="AD291" s="121"/>
      <c r="AE291" s="78"/>
      <c r="AF291" s="78"/>
      <c r="AG291" s="78"/>
    </row>
    <row r="292" spans="30:33" ht="15" customHeight="1" x14ac:dyDescent="0.35">
      <c r="AD292" s="121"/>
      <c r="AE292" s="78"/>
      <c r="AF292" s="78"/>
      <c r="AG292" s="78"/>
    </row>
    <row r="293" spans="30:33" ht="15" customHeight="1" x14ac:dyDescent="0.35">
      <c r="AD293" s="121"/>
      <c r="AE293" s="78"/>
      <c r="AF293" s="78"/>
      <c r="AG293" s="78"/>
    </row>
    <row r="294" spans="30:33" ht="15" customHeight="1" x14ac:dyDescent="0.35">
      <c r="AD294" s="121"/>
      <c r="AE294" s="78"/>
      <c r="AF294" s="78"/>
      <c r="AG294" s="78"/>
    </row>
    <row r="295" spans="30:33" ht="15" customHeight="1" x14ac:dyDescent="0.35">
      <c r="AD295" s="121"/>
      <c r="AE295" s="78"/>
      <c r="AF295" s="78"/>
      <c r="AG295" s="78"/>
    </row>
    <row r="296" spans="30:33" ht="15" customHeight="1" x14ac:dyDescent="0.35">
      <c r="AD296" s="121"/>
      <c r="AE296" s="78"/>
      <c r="AF296" s="78"/>
      <c r="AG296" s="78"/>
    </row>
    <row r="297" spans="30:33" ht="15" customHeight="1" x14ac:dyDescent="0.35">
      <c r="AD297" s="121"/>
      <c r="AE297" s="78"/>
      <c r="AF297" s="78"/>
      <c r="AG297" s="78"/>
    </row>
    <row r="298" spans="30:33" ht="15" customHeight="1" x14ac:dyDescent="0.35">
      <c r="AD298" s="121"/>
      <c r="AE298" s="78"/>
      <c r="AF298" s="78"/>
      <c r="AG298" s="78"/>
    </row>
    <row r="299" spans="30:33" ht="15" customHeight="1" x14ac:dyDescent="0.35">
      <c r="AD299" s="121"/>
      <c r="AE299" s="78"/>
      <c r="AF299" s="78"/>
      <c r="AG299" s="78"/>
    </row>
    <row r="300" spans="30:33" ht="15" customHeight="1" x14ac:dyDescent="0.35">
      <c r="AD300" s="121"/>
      <c r="AE300" s="78"/>
      <c r="AF300" s="78"/>
      <c r="AG300" s="78"/>
    </row>
    <row r="301" spans="30:33" ht="15" customHeight="1" x14ac:dyDescent="0.35">
      <c r="AD301" s="121"/>
      <c r="AE301" s="78"/>
      <c r="AF301" s="78"/>
      <c r="AG301" s="78"/>
    </row>
    <row r="302" spans="30:33" ht="15" customHeight="1" x14ac:dyDescent="0.35">
      <c r="AD302" s="121"/>
      <c r="AE302" s="78"/>
      <c r="AF302" s="78"/>
      <c r="AG302" s="78"/>
    </row>
    <row r="303" spans="30:33" ht="15" customHeight="1" x14ac:dyDescent="0.35">
      <c r="AD303" s="121"/>
      <c r="AE303" s="78"/>
      <c r="AF303" s="78"/>
      <c r="AG303" s="78"/>
    </row>
    <row r="304" spans="30:33" ht="15" customHeight="1" x14ac:dyDescent="0.35">
      <c r="AD304" s="121"/>
      <c r="AE304" s="78"/>
      <c r="AF304" s="78"/>
      <c r="AG304" s="78"/>
    </row>
    <row r="305" spans="30:33" ht="15" customHeight="1" x14ac:dyDescent="0.35">
      <c r="AD305" s="121"/>
      <c r="AE305" s="78"/>
      <c r="AF305" s="78"/>
      <c r="AG305" s="78"/>
    </row>
    <row r="306" spans="30:33" ht="15" customHeight="1" x14ac:dyDescent="0.35">
      <c r="AD306" s="121"/>
      <c r="AE306" s="78"/>
      <c r="AF306" s="78"/>
      <c r="AG306" s="78"/>
    </row>
    <row r="307" spans="30:33" ht="15" customHeight="1" x14ac:dyDescent="0.35">
      <c r="AD307" s="121"/>
      <c r="AE307" s="78"/>
      <c r="AF307" s="78"/>
      <c r="AG307" s="78"/>
    </row>
    <row r="308" spans="30:33" ht="15" customHeight="1" x14ac:dyDescent="0.35">
      <c r="AD308" s="121"/>
      <c r="AE308" s="78"/>
      <c r="AF308" s="78"/>
      <c r="AG308" s="78"/>
    </row>
    <row r="309" spans="30:33" ht="15" customHeight="1" x14ac:dyDescent="0.35">
      <c r="AD309" s="121"/>
      <c r="AE309" s="78"/>
      <c r="AF309" s="78"/>
      <c r="AG309" s="78"/>
    </row>
    <row r="310" spans="30:33" ht="15" customHeight="1" x14ac:dyDescent="0.35">
      <c r="AD310" s="121"/>
      <c r="AE310" s="78"/>
      <c r="AF310" s="78"/>
      <c r="AG310" s="78"/>
    </row>
    <row r="311" spans="30:33" ht="15" customHeight="1" x14ac:dyDescent="0.35">
      <c r="AD311" s="121"/>
      <c r="AE311" s="78"/>
      <c r="AF311" s="78"/>
      <c r="AG311" s="78"/>
    </row>
    <row r="312" spans="30:33" ht="15" customHeight="1" x14ac:dyDescent="0.35">
      <c r="AD312" s="121"/>
      <c r="AE312" s="78"/>
      <c r="AF312" s="78"/>
      <c r="AG312" s="78"/>
    </row>
    <row r="313" spans="30:33" ht="15" customHeight="1" x14ac:dyDescent="0.35">
      <c r="AD313" s="121"/>
      <c r="AE313" s="78"/>
      <c r="AF313" s="78"/>
      <c r="AG313" s="78"/>
    </row>
    <row r="314" spans="30:33" ht="15" customHeight="1" x14ac:dyDescent="0.35">
      <c r="AD314" s="121"/>
      <c r="AE314" s="78"/>
      <c r="AF314" s="78"/>
      <c r="AG314" s="78"/>
    </row>
    <row r="315" spans="30:33" ht="15" customHeight="1" x14ac:dyDescent="0.35">
      <c r="AD315" s="121"/>
      <c r="AE315" s="78"/>
      <c r="AF315" s="78"/>
      <c r="AG315" s="78"/>
    </row>
    <row r="316" spans="30:33" ht="15" customHeight="1" x14ac:dyDescent="0.35">
      <c r="AD316" s="121"/>
      <c r="AE316" s="78"/>
      <c r="AF316" s="78"/>
      <c r="AG316" s="78"/>
    </row>
    <row r="317" spans="30:33" ht="15" customHeight="1" x14ac:dyDescent="0.35">
      <c r="AD317" s="121"/>
      <c r="AE317" s="78"/>
      <c r="AF317" s="78"/>
      <c r="AG317" s="78"/>
    </row>
    <row r="318" spans="30:33" ht="15" customHeight="1" x14ac:dyDescent="0.35">
      <c r="AD318" s="121"/>
      <c r="AE318" s="78"/>
      <c r="AF318" s="78"/>
      <c r="AG318" s="78"/>
    </row>
    <row r="319" spans="30:33" ht="15" customHeight="1" x14ac:dyDescent="0.35">
      <c r="AD319" s="121"/>
      <c r="AE319" s="78"/>
      <c r="AF319" s="78"/>
      <c r="AG319" s="78"/>
    </row>
    <row r="320" spans="30:33" ht="15" customHeight="1" x14ac:dyDescent="0.35">
      <c r="AD320" s="121"/>
      <c r="AE320" s="78"/>
      <c r="AF320" s="78"/>
      <c r="AG320" s="78"/>
    </row>
    <row r="321" spans="30:33" ht="15" customHeight="1" x14ac:dyDescent="0.35">
      <c r="AD321" s="121"/>
      <c r="AE321" s="78"/>
      <c r="AF321" s="78"/>
      <c r="AG321" s="78"/>
    </row>
    <row r="322" spans="30:33" ht="15" customHeight="1" x14ac:dyDescent="0.35">
      <c r="AD322" s="121"/>
      <c r="AE322" s="78"/>
      <c r="AF322" s="78"/>
      <c r="AG322" s="78"/>
    </row>
    <row r="323" spans="30:33" ht="15" customHeight="1" x14ac:dyDescent="0.35">
      <c r="AD323" s="121"/>
      <c r="AE323" s="78"/>
      <c r="AF323" s="78"/>
      <c r="AG323" s="78"/>
    </row>
    <row r="324" spans="30:33" ht="15" customHeight="1" x14ac:dyDescent="0.35">
      <c r="AD324" s="121"/>
      <c r="AE324" s="78"/>
      <c r="AF324" s="78"/>
      <c r="AG324" s="78"/>
    </row>
    <row r="325" spans="30:33" ht="15" customHeight="1" x14ac:dyDescent="0.35">
      <c r="AD325" s="121"/>
      <c r="AE325" s="78"/>
      <c r="AF325" s="78"/>
      <c r="AG325" s="78"/>
    </row>
    <row r="326" spans="30:33" ht="15" customHeight="1" x14ac:dyDescent="0.35">
      <c r="AD326" s="121"/>
      <c r="AE326" s="78"/>
      <c r="AF326" s="78"/>
      <c r="AG326" s="78"/>
    </row>
    <row r="327" spans="30:33" ht="15" customHeight="1" x14ac:dyDescent="0.35">
      <c r="AD327" s="121"/>
      <c r="AE327" s="78"/>
      <c r="AF327" s="78"/>
      <c r="AG327" s="78"/>
    </row>
    <row r="328" spans="30:33" ht="15" customHeight="1" x14ac:dyDescent="0.35">
      <c r="AD328" s="121"/>
      <c r="AE328" s="78"/>
      <c r="AF328" s="78"/>
      <c r="AG328" s="78"/>
    </row>
    <row r="329" spans="30:33" ht="15" customHeight="1" x14ac:dyDescent="0.35">
      <c r="AD329" s="121"/>
      <c r="AE329" s="78"/>
      <c r="AF329" s="78"/>
      <c r="AG329" s="78"/>
    </row>
    <row r="330" spans="30:33" ht="15" customHeight="1" x14ac:dyDescent="0.35">
      <c r="AD330" s="121"/>
      <c r="AE330" s="78"/>
      <c r="AF330" s="78"/>
      <c r="AG330" s="78"/>
    </row>
    <row r="331" spans="30:33" ht="15" customHeight="1" x14ac:dyDescent="0.35">
      <c r="AD331" s="121"/>
      <c r="AE331" s="78"/>
      <c r="AF331" s="78"/>
      <c r="AG331" s="78"/>
    </row>
    <row r="332" spans="30:33" ht="15" customHeight="1" x14ac:dyDescent="0.35">
      <c r="AD332" s="121"/>
      <c r="AE332" s="78"/>
      <c r="AF332" s="78"/>
      <c r="AG332" s="78"/>
    </row>
    <row r="333" spans="30:33" ht="15" customHeight="1" x14ac:dyDescent="0.35">
      <c r="AD333" s="121"/>
      <c r="AE333" s="78"/>
      <c r="AF333" s="78"/>
      <c r="AG333" s="78"/>
    </row>
    <row r="334" spans="30:33" ht="15" customHeight="1" x14ac:dyDescent="0.35">
      <c r="AD334" s="121"/>
      <c r="AE334" s="78"/>
      <c r="AF334" s="78"/>
      <c r="AG334" s="78"/>
    </row>
    <row r="335" spans="30:33" ht="15" customHeight="1" x14ac:dyDescent="0.35">
      <c r="AD335" s="121"/>
      <c r="AE335" s="78"/>
      <c r="AF335" s="78"/>
      <c r="AG335" s="78"/>
    </row>
    <row r="336" spans="30:33" ht="15" customHeight="1" x14ac:dyDescent="0.35">
      <c r="AD336" s="121"/>
      <c r="AE336" s="78"/>
      <c r="AF336" s="78"/>
      <c r="AG336" s="78"/>
    </row>
    <row r="337" spans="30:33" ht="15" customHeight="1" x14ac:dyDescent="0.35">
      <c r="AD337" s="121"/>
      <c r="AE337" s="78"/>
      <c r="AF337" s="78"/>
      <c r="AG337" s="78"/>
    </row>
    <row r="338" spans="30:33" ht="15" customHeight="1" x14ac:dyDescent="0.35">
      <c r="AD338" s="121"/>
      <c r="AE338" s="78"/>
      <c r="AF338" s="78"/>
      <c r="AG338" s="78"/>
    </row>
    <row r="339" spans="30:33" ht="15" customHeight="1" x14ac:dyDescent="0.35">
      <c r="AD339" s="121"/>
      <c r="AE339" s="78"/>
      <c r="AF339" s="78"/>
      <c r="AG339" s="78"/>
    </row>
    <row r="340" spans="30:33" ht="15" customHeight="1" x14ac:dyDescent="0.35">
      <c r="AD340" s="121"/>
      <c r="AE340" s="78"/>
      <c r="AF340" s="78"/>
      <c r="AG340" s="78"/>
    </row>
    <row r="341" spans="30:33" ht="15" customHeight="1" x14ac:dyDescent="0.35">
      <c r="AD341" s="121"/>
      <c r="AE341" s="78"/>
      <c r="AF341" s="78"/>
      <c r="AG341" s="78"/>
    </row>
    <row r="342" spans="30:33" ht="15" customHeight="1" x14ac:dyDescent="0.35">
      <c r="AD342" s="121"/>
      <c r="AE342" s="78"/>
      <c r="AF342" s="78"/>
      <c r="AG342" s="78"/>
    </row>
    <row r="343" spans="30:33" ht="15" customHeight="1" x14ac:dyDescent="0.35">
      <c r="AD343" s="121"/>
      <c r="AE343" s="78"/>
      <c r="AF343" s="78"/>
      <c r="AG343" s="78"/>
    </row>
    <row r="344" spans="30:33" ht="15" customHeight="1" x14ac:dyDescent="0.35">
      <c r="AD344" s="121"/>
      <c r="AE344" s="78"/>
      <c r="AF344" s="78"/>
      <c r="AG344" s="78"/>
    </row>
    <row r="345" spans="30:33" ht="15" customHeight="1" x14ac:dyDescent="0.35">
      <c r="AD345" s="121"/>
      <c r="AE345" s="78"/>
      <c r="AF345" s="78"/>
      <c r="AG345" s="78"/>
    </row>
    <row r="346" spans="30:33" ht="15" customHeight="1" x14ac:dyDescent="0.35">
      <c r="AD346" s="121"/>
      <c r="AE346" s="78"/>
      <c r="AF346" s="78"/>
      <c r="AG346" s="78"/>
    </row>
    <row r="347" spans="30:33" ht="15" customHeight="1" x14ac:dyDescent="0.35">
      <c r="AD347" s="121"/>
      <c r="AE347" s="78"/>
      <c r="AF347" s="78"/>
      <c r="AG347" s="78"/>
    </row>
    <row r="348" spans="30:33" ht="15" customHeight="1" x14ac:dyDescent="0.35">
      <c r="AD348" s="121"/>
      <c r="AE348" s="78"/>
      <c r="AF348" s="78"/>
      <c r="AG348" s="78"/>
    </row>
    <row r="349" spans="30:33" ht="15" customHeight="1" x14ac:dyDescent="0.35">
      <c r="AD349" s="121"/>
      <c r="AE349" s="78"/>
      <c r="AF349" s="78"/>
      <c r="AG349" s="78"/>
    </row>
    <row r="350" spans="30:33" ht="15" customHeight="1" x14ac:dyDescent="0.35">
      <c r="AD350" s="121"/>
      <c r="AE350" s="78"/>
      <c r="AF350" s="78"/>
      <c r="AG350" s="78"/>
    </row>
    <row r="351" spans="30:33" ht="15" customHeight="1" x14ac:dyDescent="0.35">
      <c r="AD351" s="121"/>
      <c r="AE351" s="78"/>
      <c r="AF351" s="78"/>
      <c r="AG351" s="78"/>
    </row>
    <row r="352" spans="30:33" ht="15" customHeight="1" x14ac:dyDescent="0.35">
      <c r="AD352" s="121"/>
      <c r="AE352" s="78"/>
      <c r="AF352" s="78"/>
      <c r="AG352" s="78"/>
    </row>
    <row r="353" spans="30:33" ht="15" customHeight="1" x14ac:dyDescent="0.35">
      <c r="AD353" s="121"/>
      <c r="AE353" s="78"/>
      <c r="AF353" s="78"/>
      <c r="AG353" s="78"/>
    </row>
    <row r="354" spans="30:33" ht="15" customHeight="1" x14ac:dyDescent="0.35">
      <c r="AD354" s="121"/>
      <c r="AE354" s="78"/>
      <c r="AF354" s="78"/>
      <c r="AG354" s="78"/>
    </row>
    <row r="355" spans="30:33" ht="15" customHeight="1" x14ac:dyDescent="0.35">
      <c r="AD355" s="121"/>
      <c r="AE355" s="78"/>
      <c r="AF355" s="78"/>
      <c r="AG355" s="78"/>
    </row>
    <row r="356" spans="30:33" ht="15" customHeight="1" x14ac:dyDescent="0.35">
      <c r="AD356" s="121"/>
      <c r="AE356" s="78"/>
      <c r="AF356" s="78"/>
      <c r="AG356" s="78"/>
    </row>
    <row r="357" spans="30:33" ht="15" customHeight="1" x14ac:dyDescent="0.35">
      <c r="AD357" s="121"/>
      <c r="AE357" s="78"/>
      <c r="AF357" s="78"/>
      <c r="AG357" s="78"/>
    </row>
    <row r="358" spans="30:33" ht="15" customHeight="1" x14ac:dyDescent="0.35">
      <c r="AD358" s="121"/>
      <c r="AE358" s="78"/>
      <c r="AF358" s="78"/>
      <c r="AG358" s="78"/>
    </row>
    <row r="359" spans="30:33" ht="15" customHeight="1" x14ac:dyDescent="0.35">
      <c r="AD359" s="121"/>
      <c r="AE359" s="78"/>
      <c r="AF359" s="78"/>
      <c r="AG359" s="78"/>
    </row>
    <row r="360" spans="30:33" ht="15" customHeight="1" x14ac:dyDescent="0.35">
      <c r="AD360" s="121"/>
      <c r="AE360" s="78"/>
      <c r="AF360" s="78"/>
      <c r="AG360" s="78"/>
    </row>
    <row r="361" spans="30:33" ht="15" customHeight="1" x14ac:dyDescent="0.35">
      <c r="AD361" s="121"/>
      <c r="AE361" s="78"/>
      <c r="AF361" s="78"/>
      <c r="AG361" s="78"/>
    </row>
    <row r="362" spans="30:33" ht="15" customHeight="1" x14ac:dyDescent="0.35">
      <c r="AD362" s="121"/>
      <c r="AE362" s="78"/>
      <c r="AF362" s="78"/>
      <c r="AG362" s="78"/>
    </row>
    <row r="363" spans="30:33" ht="15" customHeight="1" x14ac:dyDescent="0.35">
      <c r="AD363" s="121"/>
      <c r="AE363" s="78"/>
      <c r="AF363" s="78"/>
      <c r="AG363" s="78"/>
    </row>
    <row r="364" spans="30:33" ht="15" customHeight="1" x14ac:dyDescent="0.35">
      <c r="AD364" s="121"/>
      <c r="AE364" s="78"/>
      <c r="AF364" s="78"/>
      <c r="AG364" s="78"/>
    </row>
    <row r="365" spans="30:33" ht="15" customHeight="1" x14ac:dyDescent="0.35">
      <c r="AD365" s="121"/>
      <c r="AE365" s="78"/>
      <c r="AF365" s="78"/>
      <c r="AG365" s="78"/>
    </row>
    <row r="366" spans="30:33" ht="15" customHeight="1" x14ac:dyDescent="0.35">
      <c r="AD366" s="121"/>
      <c r="AE366" s="78"/>
      <c r="AF366" s="78"/>
      <c r="AG366" s="78"/>
    </row>
    <row r="367" spans="30:33" ht="15" customHeight="1" x14ac:dyDescent="0.35">
      <c r="AD367" s="121"/>
      <c r="AE367" s="78"/>
      <c r="AF367" s="78"/>
      <c r="AG367" s="78"/>
    </row>
    <row r="368" spans="30:33" ht="15" customHeight="1" x14ac:dyDescent="0.35">
      <c r="AD368" s="121"/>
      <c r="AE368" s="78"/>
      <c r="AF368" s="78"/>
      <c r="AG368" s="78"/>
    </row>
    <row r="369" spans="30:33" ht="15" customHeight="1" x14ac:dyDescent="0.35">
      <c r="AD369" s="121"/>
      <c r="AE369" s="78"/>
      <c r="AF369" s="78"/>
      <c r="AG369" s="78"/>
    </row>
    <row r="370" spans="30:33" ht="15" customHeight="1" x14ac:dyDescent="0.35">
      <c r="AD370" s="121"/>
      <c r="AE370" s="78"/>
      <c r="AF370" s="78"/>
      <c r="AG370" s="78"/>
    </row>
    <row r="371" spans="30:33" ht="15" customHeight="1" x14ac:dyDescent="0.35">
      <c r="AD371" s="121"/>
      <c r="AE371" s="78"/>
      <c r="AF371" s="78"/>
      <c r="AG371" s="78"/>
    </row>
    <row r="372" spans="30:33" ht="15" customHeight="1" x14ac:dyDescent="0.35">
      <c r="AD372" s="121"/>
      <c r="AE372" s="78"/>
      <c r="AF372" s="78"/>
      <c r="AG372" s="78"/>
    </row>
    <row r="373" spans="30:33" ht="15" customHeight="1" x14ac:dyDescent="0.35">
      <c r="AD373" s="121"/>
      <c r="AE373" s="78"/>
      <c r="AF373" s="78"/>
      <c r="AG373" s="78"/>
    </row>
    <row r="374" spans="30:33" ht="15" customHeight="1" x14ac:dyDescent="0.35">
      <c r="AD374" s="121"/>
      <c r="AE374" s="78"/>
      <c r="AF374" s="78"/>
      <c r="AG374" s="78"/>
    </row>
    <row r="375" spans="30:33" ht="15" customHeight="1" x14ac:dyDescent="0.35">
      <c r="AD375" s="121"/>
      <c r="AE375" s="78"/>
      <c r="AF375" s="78"/>
      <c r="AG375" s="78"/>
    </row>
    <row r="376" spans="30:33" ht="15" customHeight="1" x14ac:dyDescent="0.35">
      <c r="AD376" s="121"/>
      <c r="AE376" s="78"/>
      <c r="AF376" s="78"/>
      <c r="AG376" s="78"/>
    </row>
    <row r="377" spans="30:33" ht="15" customHeight="1" x14ac:dyDescent="0.35">
      <c r="AD377" s="121"/>
      <c r="AE377" s="78"/>
      <c r="AF377" s="78"/>
      <c r="AG377" s="78"/>
    </row>
    <row r="378" spans="30:33" ht="15" customHeight="1" x14ac:dyDescent="0.35">
      <c r="AD378" s="121"/>
      <c r="AE378" s="78"/>
      <c r="AF378" s="78"/>
      <c r="AG378" s="78"/>
    </row>
    <row r="379" spans="30:33" ht="15" customHeight="1" x14ac:dyDescent="0.35">
      <c r="AD379" s="121"/>
      <c r="AE379" s="78"/>
      <c r="AF379" s="78"/>
      <c r="AG379" s="78"/>
    </row>
    <row r="380" spans="30:33" ht="15" customHeight="1" x14ac:dyDescent="0.35">
      <c r="AD380" s="121"/>
      <c r="AE380" s="78"/>
      <c r="AF380" s="78"/>
      <c r="AG380" s="78"/>
    </row>
    <row r="381" spans="30:33" ht="15" customHeight="1" x14ac:dyDescent="0.35">
      <c r="AD381" s="121"/>
      <c r="AE381" s="78"/>
      <c r="AF381" s="78"/>
      <c r="AG381" s="78"/>
    </row>
    <row r="382" spans="30:33" ht="15" customHeight="1" x14ac:dyDescent="0.35">
      <c r="AD382" s="121"/>
      <c r="AE382" s="78"/>
      <c r="AF382" s="78"/>
      <c r="AG382" s="78"/>
    </row>
    <row r="383" spans="30:33" ht="15" customHeight="1" x14ac:dyDescent="0.35">
      <c r="AD383" s="121"/>
      <c r="AE383" s="78"/>
      <c r="AF383" s="78"/>
      <c r="AG383" s="78"/>
    </row>
    <row r="384" spans="30:33" ht="15" customHeight="1" x14ac:dyDescent="0.35">
      <c r="AD384" s="121"/>
      <c r="AE384" s="78"/>
      <c r="AF384" s="78"/>
      <c r="AG384" s="78"/>
    </row>
    <row r="385" spans="30:33" ht="15" customHeight="1" x14ac:dyDescent="0.35">
      <c r="AD385" s="121"/>
      <c r="AE385" s="78"/>
      <c r="AF385" s="78"/>
      <c r="AG385" s="78"/>
    </row>
    <row r="386" spans="30:33" ht="15" customHeight="1" x14ac:dyDescent="0.35">
      <c r="AD386" s="121"/>
      <c r="AE386" s="78"/>
      <c r="AF386" s="78"/>
      <c r="AG386" s="78"/>
    </row>
    <row r="387" spans="30:33" ht="15" customHeight="1" x14ac:dyDescent="0.35">
      <c r="AD387" s="121"/>
      <c r="AE387" s="78"/>
      <c r="AF387" s="78"/>
      <c r="AG387" s="78"/>
    </row>
    <row r="388" spans="30:33" ht="15" customHeight="1" x14ac:dyDescent="0.35">
      <c r="AD388" s="121"/>
      <c r="AE388" s="78"/>
      <c r="AF388" s="78"/>
      <c r="AG388" s="78"/>
    </row>
    <row r="389" spans="30:33" ht="15" customHeight="1" x14ac:dyDescent="0.35">
      <c r="AD389" s="121"/>
      <c r="AE389" s="78"/>
      <c r="AF389" s="78"/>
      <c r="AG389" s="78"/>
    </row>
    <row r="390" spans="30:33" ht="15" customHeight="1" x14ac:dyDescent="0.35">
      <c r="AD390" s="121"/>
      <c r="AE390" s="78"/>
      <c r="AF390" s="78"/>
      <c r="AG390" s="78"/>
    </row>
    <row r="391" spans="30:33" ht="15" customHeight="1" x14ac:dyDescent="0.35">
      <c r="AD391" s="121"/>
      <c r="AE391" s="78"/>
      <c r="AF391" s="78"/>
      <c r="AG391" s="78"/>
    </row>
    <row r="392" spans="30:33" ht="15" customHeight="1" x14ac:dyDescent="0.35">
      <c r="AD392" s="121"/>
      <c r="AE392" s="78"/>
      <c r="AF392" s="78"/>
      <c r="AG392" s="78"/>
    </row>
    <row r="393" spans="30:33" ht="15" customHeight="1" x14ac:dyDescent="0.35">
      <c r="AD393" s="121"/>
      <c r="AE393" s="78"/>
      <c r="AF393" s="78"/>
      <c r="AG393" s="78"/>
    </row>
    <row r="394" spans="30:33" ht="15" customHeight="1" x14ac:dyDescent="0.35">
      <c r="AD394" s="121"/>
      <c r="AE394" s="78"/>
      <c r="AF394" s="78"/>
      <c r="AG394" s="78"/>
    </row>
    <row r="395" spans="30:33" ht="15" customHeight="1" x14ac:dyDescent="0.35">
      <c r="AD395" s="121"/>
      <c r="AE395" s="78"/>
      <c r="AF395" s="78"/>
      <c r="AG395" s="78"/>
    </row>
    <row r="396" spans="30:33" ht="15" customHeight="1" x14ac:dyDescent="0.35">
      <c r="AD396" s="121"/>
      <c r="AE396" s="78"/>
      <c r="AF396" s="78"/>
      <c r="AG396" s="78"/>
    </row>
    <row r="397" spans="30:33" ht="15" customHeight="1" x14ac:dyDescent="0.35">
      <c r="AD397" s="121"/>
      <c r="AE397" s="78"/>
      <c r="AF397" s="78"/>
      <c r="AG397" s="78"/>
    </row>
    <row r="398" spans="30:33" ht="15" customHeight="1" x14ac:dyDescent="0.35">
      <c r="AD398" s="121"/>
      <c r="AE398" s="78"/>
      <c r="AF398" s="78"/>
      <c r="AG398" s="78"/>
    </row>
    <row r="399" spans="30:33" ht="15" customHeight="1" x14ac:dyDescent="0.35">
      <c r="AD399" s="121"/>
      <c r="AE399" s="78"/>
      <c r="AF399" s="78"/>
      <c r="AG399" s="78"/>
    </row>
    <row r="400" spans="30:33" ht="15" customHeight="1" x14ac:dyDescent="0.35">
      <c r="AD400" s="121"/>
      <c r="AE400" s="78"/>
      <c r="AF400" s="78"/>
      <c r="AG400" s="78"/>
    </row>
    <row r="401" spans="30:33" ht="15" customHeight="1" x14ac:dyDescent="0.35">
      <c r="AD401" s="121"/>
      <c r="AE401" s="78"/>
      <c r="AF401" s="78"/>
      <c r="AG401" s="78"/>
    </row>
    <row r="402" spans="30:33" ht="15" customHeight="1" x14ac:dyDescent="0.35">
      <c r="AD402" s="121"/>
      <c r="AE402" s="78"/>
      <c r="AF402" s="78"/>
      <c r="AG402" s="78"/>
    </row>
    <row r="403" spans="30:33" ht="15" customHeight="1" x14ac:dyDescent="0.35">
      <c r="AD403" s="121"/>
      <c r="AE403" s="78"/>
      <c r="AF403" s="78"/>
      <c r="AG403" s="78"/>
    </row>
    <row r="404" spans="30:33" ht="15" customHeight="1" x14ac:dyDescent="0.35">
      <c r="AD404" s="121"/>
      <c r="AE404" s="78"/>
      <c r="AF404" s="78"/>
      <c r="AG404" s="78"/>
    </row>
    <row r="405" spans="30:33" ht="15" customHeight="1" x14ac:dyDescent="0.35">
      <c r="AD405" s="121"/>
      <c r="AE405" s="78"/>
      <c r="AF405" s="78"/>
      <c r="AG405" s="78"/>
    </row>
    <row r="406" spans="30:33" ht="15" customHeight="1" x14ac:dyDescent="0.35">
      <c r="AD406" s="121"/>
      <c r="AE406" s="78"/>
      <c r="AF406" s="78"/>
      <c r="AG406" s="78"/>
    </row>
    <row r="407" spans="30:33" ht="15" customHeight="1" x14ac:dyDescent="0.35">
      <c r="AD407" s="121"/>
      <c r="AE407" s="78"/>
      <c r="AF407" s="78"/>
      <c r="AG407" s="78"/>
    </row>
    <row r="408" spans="30:33" ht="15" customHeight="1" x14ac:dyDescent="0.35">
      <c r="AD408" s="121"/>
      <c r="AE408" s="78"/>
      <c r="AF408" s="78"/>
      <c r="AG408" s="78"/>
    </row>
    <row r="409" spans="30:33" ht="15" customHeight="1" x14ac:dyDescent="0.35">
      <c r="AD409" s="121"/>
      <c r="AE409" s="78"/>
      <c r="AF409" s="78"/>
      <c r="AG409" s="78"/>
    </row>
    <row r="410" spans="30:33" ht="15" customHeight="1" x14ac:dyDescent="0.35">
      <c r="AD410" s="121"/>
      <c r="AE410" s="78"/>
      <c r="AF410" s="78"/>
      <c r="AG410" s="78"/>
    </row>
    <row r="411" spans="30:33" ht="15" customHeight="1" x14ac:dyDescent="0.35">
      <c r="AD411" s="121"/>
      <c r="AE411" s="78"/>
      <c r="AF411" s="78"/>
      <c r="AG411" s="78"/>
    </row>
    <row r="412" spans="30:33" ht="15" customHeight="1" x14ac:dyDescent="0.35">
      <c r="AD412" s="121"/>
      <c r="AE412" s="78"/>
      <c r="AF412" s="78"/>
      <c r="AG412" s="78"/>
    </row>
    <row r="413" spans="30:33" ht="15" customHeight="1" x14ac:dyDescent="0.35">
      <c r="AD413" s="121"/>
      <c r="AE413" s="78"/>
      <c r="AF413" s="78"/>
      <c r="AG413" s="78"/>
    </row>
    <row r="414" spans="30:33" ht="15" customHeight="1" x14ac:dyDescent="0.35">
      <c r="AD414" s="121"/>
      <c r="AE414" s="78"/>
      <c r="AF414" s="78"/>
      <c r="AG414" s="78"/>
    </row>
    <row r="415" spans="30:33" ht="15" customHeight="1" x14ac:dyDescent="0.35">
      <c r="AD415" s="121"/>
      <c r="AE415" s="78"/>
      <c r="AF415" s="78"/>
      <c r="AG415" s="78"/>
    </row>
    <row r="416" spans="30:33" ht="15" customHeight="1" x14ac:dyDescent="0.35">
      <c r="AD416" s="121"/>
      <c r="AE416" s="78"/>
      <c r="AF416" s="78"/>
      <c r="AG416" s="78"/>
    </row>
    <row r="417" spans="30:33" ht="15" customHeight="1" x14ac:dyDescent="0.35">
      <c r="AD417" s="121"/>
      <c r="AE417" s="78"/>
      <c r="AF417" s="78"/>
      <c r="AG417" s="78"/>
    </row>
    <row r="418" spans="30:33" ht="15" customHeight="1" x14ac:dyDescent="0.35">
      <c r="AD418" s="121"/>
      <c r="AE418" s="78"/>
      <c r="AF418" s="78"/>
      <c r="AG418" s="78"/>
    </row>
    <row r="419" spans="30:33" ht="15" customHeight="1" x14ac:dyDescent="0.35">
      <c r="AD419" s="121"/>
      <c r="AE419" s="78"/>
      <c r="AF419" s="78"/>
      <c r="AG419" s="78"/>
    </row>
    <row r="420" spans="30:33" ht="15" customHeight="1" x14ac:dyDescent="0.35">
      <c r="AD420" s="121"/>
      <c r="AE420" s="78"/>
      <c r="AF420" s="78"/>
      <c r="AG420" s="78"/>
    </row>
    <row r="421" spans="30:33" ht="15" customHeight="1" x14ac:dyDescent="0.35">
      <c r="AD421" s="121"/>
      <c r="AE421" s="78"/>
      <c r="AF421" s="78"/>
      <c r="AG421" s="78"/>
    </row>
    <row r="422" spans="30:33" ht="15" customHeight="1" x14ac:dyDescent="0.35">
      <c r="AD422" s="121"/>
      <c r="AE422" s="78"/>
      <c r="AF422" s="78"/>
      <c r="AG422" s="78"/>
    </row>
    <row r="423" spans="30:33" ht="15" customHeight="1" x14ac:dyDescent="0.35">
      <c r="AD423" s="121"/>
      <c r="AE423" s="78"/>
      <c r="AF423" s="78"/>
      <c r="AG423" s="78"/>
    </row>
    <row r="424" spans="30:33" ht="15" customHeight="1" x14ac:dyDescent="0.35">
      <c r="AD424" s="121"/>
      <c r="AE424" s="78"/>
      <c r="AF424" s="78"/>
      <c r="AG424" s="78"/>
    </row>
    <row r="425" spans="30:33" ht="15" customHeight="1" x14ac:dyDescent="0.35">
      <c r="AD425" s="121"/>
      <c r="AE425" s="78"/>
      <c r="AF425" s="78"/>
      <c r="AG425" s="78"/>
    </row>
    <row r="426" spans="30:33" ht="15" customHeight="1" x14ac:dyDescent="0.35">
      <c r="AD426" s="121"/>
      <c r="AE426" s="78"/>
      <c r="AF426" s="78"/>
      <c r="AG426" s="78"/>
    </row>
    <row r="427" spans="30:33" ht="15" customHeight="1" x14ac:dyDescent="0.35">
      <c r="AD427" s="121"/>
      <c r="AE427" s="78"/>
      <c r="AF427" s="78"/>
      <c r="AG427" s="78"/>
    </row>
    <row r="428" spans="30:33" ht="15" customHeight="1" x14ac:dyDescent="0.35">
      <c r="AD428" s="121"/>
      <c r="AE428" s="78"/>
      <c r="AF428" s="78"/>
      <c r="AG428" s="78"/>
    </row>
    <row r="429" spans="30:33" ht="15" customHeight="1" x14ac:dyDescent="0.35">
      <c r="AD429" s="121"/>
      <c r="AE429" s="78"/>
      <c r="AF429" s="78"/>
      <c r="AG429" s="78"/>
    </row>
    <row r="430" spans="30:33" ht="15" customHeight="1" x14ac:dyDescent="0.35">
      <c r="AD430" s="121"/>
      <c r="AE430" s="78"/>
      <c r="AF430" s="78"/>
      <c r="AG430" s="78"/>
    </row>
    <row r="431" spans="30:33" ht="15" customHeight="1" x14ac:dyDescent="0.35">
      <c r="AD431" s="121"/>
      <c r="AE431" s="78"/>
      <c r="AF431" s="78"/>
      <c r="AG431" s="78"/>
    </row>
    <row r="432" spans="30:33" ht="15" customHeight="1" x14ac:dyDescent="0.35">
      <c r="AD432" s="121"/>
      <c r="AE432" s="78"/>
      <c r="AF432" s="78"/>
      <c r="AG432" s="78"/>
    </row>
    <row r="433" spans="30:33" ht="15" customHeight="1" x14ac:dyDescent="0.35">
      <c r="AD433" s="121"/>
      <c r="AE433" s="78"/>
      <c r="AF433" s="78"/>
      <c r="AG433" s="78"/>
    </row>
    <row r="434" spans="30:33" ht="15" customHeight="1" x14ac:dyDescent="0.35">
      <c r="AD434" s="121"/>
      <c r="AE434" s="78"/>
      <c r="AF434" s="78"/>
      <c r="AG434" s="78"/>
    </row>
    <row r="435" spans="30:33" ht="15" customHeight="1" x14ac:dyDescent="0.35">
      <c r="AD435" s="121"/>
      <c r="AE435" s="78"/>
      <c r="AF435" s="78"/>
      <c r="AG435" s="78"/>
    </row>
    <row r="436" spans="30:33" ht="15" customHeight="1" x14ac:dyDescent="0.35">
      <c r="AD436" s="121"/>
      <c r="AE436" s="78"/>
      <c r="AF436" s="78"/>
      <c r="AG436" s="78"/>
    </row>
    <row r="437" spans="30:33" ht="15" customHeight="1" x14ac:dyDescent="0.5">
      <c r="AD437" s="414"/>
      <c r="AE437" s="407"/>
      <c r="AF437" s="407"/>
      <c r="AG437" s="407"/>
    </row>
    <row r="438" spans="30:33" ht="15" customHeight="1" x14ac:dyDescent="0.5">
      <c r="AD438" s="414"/>
      <c r="AE438" s="407"/>
      <c r="AF438" s="407"/>
      <c r="AG438" s="407"/>
    </row>
    <row r="439" spans="30:33" ht="15" customHeight="1" x14ac:dyDescent="0.5">
      <c r="AD439" s="414"/>
      <c r="AE439" s="407"/>
      <c r="AF439" s="407"/>
      <c r="AG439" s="407"/>
    </row>
    <row r="440" spans="30:33" ht="15" customHeight="1" x14ac:dyDescent="0.5">
      <c r="AD440" s="414"/>
      <c r="AE440" s="407"/>
      <c r="AF440" s="407"/>
      <c r="AG440" s="407"/>
    </row>
    <row r="441" spans="30:33" ht="15" customHeight="1" x14ac:dyDescent="0.5">
      <c r="AD441" s="414"/>
      <c r="AE441" s="407"/>
      <c r="AF441" s="407"/>
      <c r="AG441" s="407"/>
    </row>
    <row r="442" spans="30:33" ht="15" customHeight="1" x14ac:dyDescent="0.5">
      <c r="AD442" s="414"/>
      <c r="AE442" s="407"/>
      <c r="AF442" s="407"/>
      <c r="AG442" s="407"/>
    </row>
    <row r="443" spans="30:33" ht="15" customHeight="1" x14ac:dyDescent="0.5">
      <c r="AD443" s="414"/>
      <c r="AE443" s="407"/>
      <c r="AF443" s="407"/>
      <c r="AG443" s="407"/>
    </row>
    <row r="444" spans="30:33" ht="15" customHeight="1" x14ac:dyDescent="0.5">
      <c r="AD444" s="414"/>
      <c r="AE444" s="407"/>
      <c r="AF444" s="407"/>
      <c r="AG444" s="407"/>
    </row>
    <row r="445" spans="30:33" ht="15" customHeight="1" x14ac:dyDescent="0.5">
      <c r="AD445" s="414"/>
      <c r="AE445" s="407"/>
      <c r="AF445" s="407"/>
      <c r="AG445" s="407"/>
    </row>
    <row r="446" spans="30:33" ht="15" customHeight="1" x14ac:dyDescent="0.5">
      <c r="AD446" s="414"/>
      <c r="AE446" s="407"/>
      <c r="AF446" s="407"/>
      <c r="AG446" s="407"/>
    </row>
    <row r="447" spans="30:33" ht="15" customHeight="1" x14ac:dyDescent="0.5">
      <c r="AD447" s="415"/>
      <c r="AE447" s="407"/>
      <c r="AF447" s="407"/>
      <c r="AG447" s="407"/>
    </row>
    <row r="448" spans="30:33" ht="15" customHeight="1" x14ac:dyDescent="0.5">
      <c r="AD448" s="414" t="e">
        <f>IF(#REF!=#REF!,SUM(#REF!),"")</f>
        <v>#REF!</v>
      </c>
      <c r="AE448" s="407"/>
      <c r="AF448" s="407"/>
      <c r="AG448" s="407"/>
    </row>
    <row r="449" spans="30:33" ht="15" customHeight="1" x14ac:dyDescent="0.5">
      <c r="AD449" s="414" t="e">
        <f>IF(#REF!=#REF!,SUM(#REF!),"")</f>
        <v>#REF!</v>
      </c>
      <c r="AE449" s="407"/>
      <c r="AF449" s="407"/>
      <c r="AG449" s="407"/>
    </row>
    <row r="450" spans="30:33" ht="15" customHeight="1" x14ac:dyDescent="0.5">
      <c r="AD450" s="414" t="e">
        <f>IF(U22=#REF!,SUM(AD22),"")</f>
        <v>#REF!</v>
      </c>
      <c r="AE450" s="407"/>
      <c r="AF450" s="407"/>
      <c r="AG450" s="407"/>
    </row>
    <row r="451" spans="30:33" ht="15" customHeight="1" x14ac:dyDescent="0.5">
      <c r="AD451" s="414" t="e">
        <f>IF(#REF!=#REF!,SUM(O23),"")</f>
        <v>#REF!</v>
      </c>
      <c r="AE451" s="407"/>
      <c r="AF451" s="407"/>
      <c r="AG451" s="407"/>
    </row>
    <row r="452" spans="30:33" ht="15" customHeight="1" x14ac:dyDescent="0.5">
      <c r="AD452" s="414" t="e">
        <f>IF(#REF!=#REF!,SUM(O24),"")</f>
        <v>#REF!</v>
      </c>
      <c r="AE452" s="407"/>
      <c r="AF452" s="407"/>
      <c r="AG452" s="407"/>
    </row>
    <row r="453" spans="30:33" ht="15" customHeight="1" x14ac:dyDescent="0.5">
      <c r="AD453" s="414" t="e">
        <f>IF(#REF!=#REF!,SUM(O25),"")</f>
        <v>#REF!</v>
      </c>
      <c r="AE453" s="407"/>
      <c r="AF453" s="407"/>
      <c r="AG453" s="407"/>
    </row>
    <row r="454" spans="30:33" ht="15" customHeight="1" x14ac:dyDescent="0.5">
      <c r="AD454" s="414" t="e">
        <f>IF(#REF!=#REF!,SUM(O26),"")</f>
        <v>#REF!</v>
      </c>
      <c r="AE454" s="407"/>
      <c r="AF454" s="407"/>
      <c r="AG454" s="407"/>
    </row>
    <row r="455" spans="30:33" ht="15" customHeight="1" x14ac:dyDescent="0.5">
      <c r="AD455" s="414" t="e">
        <f>IF(#REF!=#REF!,SUM(O27),"")</f>
        <v>#REF!</v>
      </c>
      <c r="AE455" s="407"/>
      <c r="AF455" s="407"/>
      <c r="AG455" s="407"/>
    </row>
    <row r="456" spans="30:33" ht="15" customHeight="1" x14ac:dyDescent="0.5">
      <c r="AD456" s="414" t="e">
        <f>IF(#REF!=#REF!,SUM(O28),"")</f>
        <v>#REF!</v>
      </c>
      <c r="AE456" s="407"/>
      <c r="AF456" s="407"/>
      <c r="AG456" s="407"/>
    </row>
    <row r="457" spans="30:33" ht="15" customHeight="1" x14ac:dyDescent="0.5">
      <c r="AD457" s="414" t="e">
        <f>IF(#REF!=#REF!,SUM(O29),"")</f>
        <v>#REF!</v>
      </c>
      <c r="AE457" s="407"/>
      <c r="AF457" s="407"/>
      <c r="AG457" s="407"/>
    </row>
    <row r="458" spans="30:33" ht="15" customHeight="1" x14ac:dyDescent="0.5">
      <c r="AD458" s="414" t="e">
        <f>IF(#REF!=#REF!,SUM(O30),"")</f>
        <v>#REF!</v>
      </c>
      <c r="AE458" s="407"/>
      <c r="AF458" s="407"/>
      <c r="AG458" s="407"/>
    </row>
    <row r="459" spans="30:33" ht="15" customHeight="1" x14ac:dyDescent="0.5">
      <c r="AD459" s="414" t="e">
        <f>IF(#REF!=#REF!,SUM(O31),"")</f>
        <v>#REF!</v>
      </c>
      <c r="AE459" s="407"/>
      <c r="AF459" s="407"/>
      <c r="AG459" s="407"/>
    </row>
    <row r="460" spans="30:33" ht="15" customHeight="1" x14ac:dyDescent="0.5">
      <c r="AD460" s="414" t="e">
        <f>IF(#REF!=#REF!,SUM(O32),"")</f>
        <v>#REF!</v>
      </c>
      <c r="AE460" s="407"/>
      <c r="AF460" s="407"/>
      <c r="AG460" s="407"/>
    </row>
    <row r="461" spans="30:33" ht="15" customHeight="1" x14ac:dyDescent="0.5">
      <c r="AD461" s="414" t="e">
        <f>IF(#REF!=#REF!,SUM(O33),"")</f>
        <v>#REF!</v>
      </c>
      <c r="AE461" s="407"/>
      <c r="AF461" s="407"/>
      <c r="AG461" s="407"/>
    </row>
    <row r="462" spans="30:33" ht="15" customHeight="1" x14ac:dyDescent="0.5">
      <c r="AD462" s="414" t="e">
        <f>IF(#REF!=#REF!,SUM(O34),"")</f>
        <v>#REF!</v>
      </c>
      <c r="AE462" s="407"/>
      <c r="AF462" s="407"/>
      <c r="AG462" s="407"/>
    </row>
    <row r="463" spans="30:33" ht="15" customHeight="1" x14ac:dyDescent="0.5">
      <c r="AD463" s="414" t="e">
        <f>IF(#REF!=#REF!,SUM(O35),"")</f>
        <v>#REF!</v>
      </c>
      <c r="AE463" s="407"/>
      <c r="AF463" s="407"/>
      <c r="AG463" s="407"/>
    </row>
    <row r="464" spans="30:33" ht="15" customHeight="1" x14ac:dyDescent="0.5">
      <c r="AD464" s="414"/>
      <c r="AE464" s="407"/>
      <c r="AF464" s="407"/>
      <c r="AG464" s="407"/>
    </row>
    <row r="465" spans="30:33" ht="15" customHeight="1" x14ac:dyDescent="0.5">
      <c r="AD465" s="414"/>
      <c r="AE465" s="407"/>
      <c r="AF465" s="407"/>
      <c r="AG465" s="407"/>
    </row>
    <row r="466" spans="30:33" ht="15" customHeight="1" x14ac:dyDescent="0.5">
      <c r="AD466" s="414"/>
      <c r="AE466" s="407"/>
      <c r="AF466" s="407"/>
      <c r="AG466" s="407"/>
    </row>
    <row r="467" spans="30:33" ht="15" customHeight="1" x14ac:dyDescent="0.5">
      <c r="AD467" s="414"/>
      <c r="AE467" s="407"/>
      <c r="AF467" s="407"/>
      <c r="AG467" s="407"/>
    </row>
    <row r="468" spans="30:33" ht="15" customHeight="1" x14ac:dyDescent="0.5">
      <c r="AD468" s="414"/>
      <c r="AE468" s="407"/>
      <c r="AF468" s="407"/>
      <c r="AG468" s="407"/>
    </row>
    <row r="469" spans="30:33" ht="15" customHeight="1" x14ac:dyDescent="0.5">
      <c r="AD469" s="414"/>
      <c r="AE469" s="407"/>
      <c r="AF469" s="407"/>
      <c r="AG469" s="407"/>
    </row>
    <row r="470" spans="30:33" ht="15" customHeight="1" x14ac:dyDescent="0.5">
      <c r="AD470" s="414"/>
      <c r="AE470" s="407"/>
      <c r="AF470" s="407"/>
      <c r="AG470" s="407"/>
    </row>
    <row r="471" spans="30:33" ht="15" customHeight="1" x14ac:dyDescent="0.5">
      <c r="AD471" s="414"/>
      <c r="AE471" s="407"/>
      <c r="AF471" s="407"/>
      <c r="AG471" s="407"/>
    </row>
    <row r="472" spans="30:33" ht="15" customHeight="1" x14ac:dyDescent="0.5">
      <c r="AD472" s="414"/>
      <c r="AE472" s="407"/>
      <c r="AF472" s="407"/>
      <c r="AG472" s="407"/>
    </row>
    <row r="473" spans="30:33" ht="15" customHeight="1" x14ac:dyDescent="0.5">
      <c r="AD473" s="414"/>
      <c r="AE473" s="407"/>
      <c r="AF473" s="407"/>
      <c r="AG473" s="407"/>
    </row>
    <row r="474" spans="30:33" ht="15" customHeight="1" x14ac:dyDescent="0.5">
      <c r="AD474" s="414"/>
      <c r="AE474" s="407"/>
      <c r="AF474" s="407"/>
      <c r="AG474" s="407"/>
    </row>
    <row r="475" spans="30:33" ht="15" customHeight="1" x14ac:dyDescent="0.5">
      <c r="AD475" s="414"/>
      <c r="AE475" s="407"/>
      <c r="AF475" s="407"/>
      <c r="AG475" s="407"/>
    </row>
    <row r="476" spans="30:33" ht="15" customHeight="1" x14ac:dyDescent="0.5">
      <c r="AD476" s="414"/>
      <c r="AE476" s="407"/>
      <c r="AF476" s="407"/>
      <c r="AG476" s="407"/>
    </row>
    <row r="477" spans="30:33" ht="15" customHeight="1" x14ac:dyDescent="0.5">
      <c r="AD477" s="414"/>
      <c r="AE477" s="407"/>
      <c r="AF477" s="407"/>
      <c r="AG477" s="407"/>
    </row>
    <row r="478" spans="30:33" ht="15" customHeight="1" x14ac:dyDescent="0.5">
      <c r="AD478" s="414"/>
      <c r="AE478" s="407"/>
      <c r="AF478" s="407"/>
      <c r="AG478" s="407"/>
    </row>
    <row r="479" spans="30:33" ht="15" customHeight="1" x14ac:dyDescent="0.5">
      <c r="AD479" s="414"/>
      <c r="AE479" s="407"/>
      <c r="AF479" s="407"/>
      <c r="AG479" s="407"/>
    </row>
    <row r="480" spans="30:33" ht="15" customHeight="1" x14ac:dyDescent="0.5">
      <c r="AD480" s="414"/>
      <c r="AE480" s="407"/>
      <c r="AF480" s="407"/>
      <c r="AG480" s="407"/>
    </row>
  </sheetData>
  <mergeCells count="291">
    <mergeCell ref="T51:X51"/>
    <mergeCell ref="D52:N52"/>
    <mergeCell ref="D51:N51"/>
    <mergeCell ref="D50:N50"/>
    <mergeCell ref="O50:S50"/>
    <mergeCell ref="T50:X50"/>
    <mergeCell ref="Y51:AC51"/>
    <mergeCell ref="Y50:AC50"/>
    <mergeCell ref="AE49:AF49"/>
    <mergeCell ref="T49:X49"/>
    <mergeCell ref="Y49:AC49"/>
    <mergeCell ref="AD469:AG469"/>
    <mergeCell ref="AD468:AG468"/>
    <mergeCell ref="AD462:AG462"/>
    <mergeCell ref="AD463:AG463"/>
    <mergeCell ref="AD464:AG464"/>
    <mergeCell ref="AD465:AG465"/>
    <mergeCell ref="AD455:AG455"/>
    <mergeCell ref="AD446:AG446"/>
    <mergeCell ref="AD447:AG447"/>
    <mergeCell ref="AD448:AG448"/>
    <mergeCell ref="AD449:AG449"/>
    <mergeCell ref="AD450:AG450"/>
    <mergeCell ref="AD451:AG451"/>
    <mergeCell ref="AD452:AG452"/>
    <mergeCell ref="AD453:AG453"/>
    <mergeCell ref="AD460:AG460"/>
    <mergeCell ref="AD467:AG467"/>
    <mergeCell ref="AD456:AG456"/>
    <mergeCell ref="AD457:AG457"/>
    <mergeCell ref="AD458:AG458"/>
    <mergeCell ref="AD459:AG459"/>
    <mergeCell ref="AD466:AG466"/>
    <mergeCell ref="AD454:AG454"/>
    <mergeCell ref="AD461:AG461"/>
    <mergeCell ref="AD479:AG479"/>
    <mergeCell ref="AD480:AG480"/>
    <mergeCell ref="AD473:AG473"/>
    <mergeCell ref="AD474:AG474"/>
    <mergeCell ref="AD475:AG475"/>
    <mergeCell ref="AD476:AG476"/>
    <mergeCell ref="AD477:AG477"/>
    <mergeCell ref="AD478:AG478"/>
    <mergeCell ref="AD470:AG470"/>
    <mergeCell ref="AD472:AG472"/>
    <mergeCell ref="AD471:AG471"/>
    <mergeCell ref="AD444:AG444"/>
    <mergeCell ref="AD445:AG445"/>
    <mergeCell ref="AD438:AG438"/>
    <mergeCell ref="AD439:AG439"/>
    <mergeCell ref="AD440:AG440"/>
    <mergeCell ref="AD441:AG441"/>
    <mergeCell ref="AD442:AG442"/>
    <mergeCell ref="AD443:AG443"/>
    <mergeCell ref="AD437:AG437"/>
    <mergeCell ref="D48:N48"/>
    <mergeCell ref="O48:S48"/>
    <mergeCell ref="T48:X48"/>
    <mergeCell ref="Y48:AC48"/>
    <mergeCell ref="AE48:AF48"/>
    <mergeCell ref="D49:N49"/>
    <mergeCell ref="O49:S49"/>
    <mergeCell ref="AE54:AF54"/>
    <mergeCell ref="AE53:AF53"/>
    <mergeCell ref="D54:N54"/>
    <mergeCell ref="O54:S54"/>
    <mergeCell ref="T54:X54"/>
    <mergeCell ref="Y54:AC54"/>
    <mergeCell ref="T53:X53"/>
    <mergeCell ref="Y53:AC53"/>
    <mergeCell ref="D53:N53"/>
    <mergeCell ref="O53:S53"/>
    <mergeCell ref="AE51:AF51"/>
    <mergeCell ref="O52:S52"/>
    <mergeCell ref="T52:X52"/>
    <mergeCell ref="Y52:AC52"/>
    <mergeCell ref="AE52:AF52"/>
    <mergeCell ref="O51:S51"/>
    <mergeCell ref="AE50:AF50"/>
    <mergeCell ref="AL46:AP46"/>
    <mergeCell ref="D47:N47"/>
    <mergeCell ref="O47:S47"/>
    <mergeCell ref="T47:X47"/>
    <mergeCell ref="Y47:AC47"/>
    <mergeCell ref="AE47:AF47"/>
    <mergeCell ref="AE46:AF46"/>
    <mergeCell ref="D46:N46"/>
    <mergeCell ref="Y46:AC46"/>
    <mergeCell ref="O46:S46"/>
    <mergeCell ref="T46:X46"/>
    <mergeCell ref="D45:N45"/>
    <mergeCell ref="O45:S45"/>
    <mergeCell ref="T45:X45"/>
    <mergeCell ref="Y45:AC45"/>
    <mergeCell ref="D43:N43"/>
    <mergeCell ref="AE44:AF44"/>
    <mergeCell ref="T44:X44"/>
    <mergeCell ref="Y44:AC44"/>
    <mergeCell ref="O43:S43"/>
    <mergeCell ref="T43:X43"/>
    <mergeCell ref="D44:N44"/>
    <mergeCell ref="O44:S44"/>
    <mergeCell ref="AE45:AF45"/>
    <mergeCell ref="O42:S42"/>
    <mergeCell ref="AE34:AF34"/>
    <mergeCell ref="T34:X34"/>
    <mergeCell ref="Y36:AC36"/>
    <mergeCell ref="T39:X39"/>
    <mergeCell ref="Y39:AC39"/>
    <mergeCell ref="Y37:AC37"/>
    <mergeCell ref="AJ43:AM43"/>
    <mergeCell ref="AE39:AF39"/>
    <mergeCell ref="AE37:AF37"/>
    <mergeCell ref="Y43:AC43"/>
    <mergeCell ref="AE43:AF43"/>
    <mergeCell ref="O37:S37"/>
    <mergeCell ref="T35:X35"/>
    <mergeCell ref="AE42:AF42"/>
    <mergeCell ref="AE38:AF38"/>
    <mergeCell ref="T42:X42"/>
    <mergeCell ref="T37:X37"/>
    <mergeCell ref="Y42:AC42"/>
    <mergeCell ref="T36:X36"/>
    <mergeCell ref="AE32:AF32"/>
    <mergeCell ref="Y35:AC35"/>
    <mergeCell ref="Y34:AC34"/>
    <mergeCell ref="Y31:AC31"/>
    <mergeCell ref="AE35:AF35"/>
    <mergeCell ref="AE33:AF33"/>
    <mergeCell ref="D36:N36"/>
    <mergeCell ref="O36:S36"/>
    <mergeCell ref="D35:N35"/>
    <mergeCell ref="D32:N32"/>
    <mergeCell ref="AE36:AF36"/>
    <mergeCell ref="T32:X32"/>
    <mergeCell ref="T33:X33"/>
    <mergeCell ref="Y33:AC33"/>
    <mergeCell ref="Y32:AC32"/>
    <mergeCell ref="D39:N39"/>
    <mergeCell ref="O39:S39"/>
    <mergeCell ref="O35:S35"/>
    <mergeCell ref="O34:S34"/>
    <mergeCell ref="D37:N37"/>
    <mergeCell ref="D34:N34"/>
    <mergeCell ref="O32:S32"/>
    <mergeCell ref="D33:N33"/>
    <mergeCell ref="O33:S33"/>
    <mergeCell ref="AE28:AF28"/>
    <mergeCell ref="D31:N31"/>
    <mergeCell ref="AL27:AP27"/>
    <mergeCell ref="D28:N28"/>
    <mergeCell ref="O28:S28"/>
    <mergeCell ref="T28:X28"/>
    <mergeCell ref="Y28:AC28"/>
    <mergeCell ref="O31:S31"/>
    <mergeCell ref="T31:X31"/>
    <mergeCell ref="AE30:AF30"/>
    <mergeCell ref="D29:N29"/>
    <mergeCell ref="O29:S29"/>
    <mergeCell ref="T29:X29"/>
    <mergeCell ref="Y29:AC29"/>
    <mergeCell ref="D30:N30"/>
    <mergeCell ref="O30:S30"/>
    <mergeCell ref="T30:X30"/>
    <mergeCell ref="Y30:AC30"/>
    <mergeCell ref="O27:S27"/>
    <mergeCell ref="D27:N27"/>
    <mergeCell ref="Y27:AC27"/>
    <mergeCell ref="AE29:AF29"/>
    <mergeCell ref="AE31:AF31"/>
    <mergeCell ref="Y26:AC26"/>
    <mergeCell ref="D26:N26"/>
    <mergeCell ref="O26:S26"/>
    <mergeCell ref="T24:X24"/>
    <mergeCell ref="Y25:AC25"/>
    <mergeCell ref="Y24:AC24"/>
    <mergeCell ref="AE27:AF27"/>
    <mergeCell ref="T27:X27"/>
    <mergeCell ref="AE26:AF26"/>
    <mergeCell ref="T25:X25"/>
    <mergeCell ref="T26:X26"/>
    <mergeCell ref="D25:N25"/>
    <mergeCell ref="AE25:AF25"/>
    <mergeCell ref="O25:S25"/>
    <mergeCell ref="O24:S24"/>
    <mergeCell ref="D24:N24"/>
    <mergeCell ref="O23:S23"/>
    <mergeCell ref="D17:N17"/>
    <mergeCell ref="D14:N14"/>
    <mergeCell ref="D16:N16"/>
    <mergeCell ref="D15:N15"/>
    <mergeCell ref="AE19:AF19"/>
    <mergeCell ref="AE18:AF18"/>
    <mergeCell ref="AE17:AF17"/>
    <mergeCell ref="AE15:AF15"/>
    <mergeCell ref="AE16:AF16"/>
    <mergeCell ref="Y23:AC23"/>
    <mergeCell ref="O17:S17"/>
    <mergeCell ref="T20:X20"/>
    <mergeCell ref="O14:S14"/>
    <mergeCell ref="O15:S15"/>
    <mergeCell ref="O16:S16"/>
    <mergeCell ref="D18:N18"/>
    <mergeCell ref="T23:X23"/>
    <mergeCell ref="D11:N11"/>
    <mergeCell ref="O10:S10"/>
    <mergeCell ref="O12:S12"/>
    <mergeCell ref="D9:N9"/>
    <mergeCell ref="D13:N13"/>
    <mergeCell ref="D10:N10"/>
    <mergeCell ref="D12:N12"/>
    <mergeCell ref="O20:S20"/>
    <mergeCell ref="T18:X18"/>
    <mergeCell ref="O18:S18"/>
    <mergeCell ref="D20:N20"/>
    <mergeCell ref="T15:X15"/>
    <mergeCell ref="T17:X17"/>
    <mergeCell ref="T16:X16"/>
    <mergeCell ref="O9:S9"/>
    <mergeCell ref="O11:S11"/>
    <mergeCell ref="O13:S13"/>
    <mergeCell ref="Y13:AC13"/>
    <mergeCell ref="T11:X11"/>
    <mergeCell ref="T10:X10"/>
    <mergeCell ref="Y11:AC11"/>
    <mergeCell ref="AJ24:AM24"/>
    <mergeCell ref="AE24:AF24"/>
    <mergeCell ref="AE23:AF23"/>
    <mergeCell ref="AE20:AF20"/>
    <mergeCell ref="T13:X13"/>
    <mergeCell ref="T14:X14"/>
    <mergeCell ref="Y12:AC12"/>
    <mergeCell ref="AE10:AF10"/>
    <mergeCell ref="AE14:AF14"/>
    <mergeCell ref="Y10:AC10"/>
    <mergeCell ref="AE11:AF11"/>
    <mergeCell ref="AE12:AF12"/>
    <mergeCell ref="T12:X12"/>
    <mergeCell ref="AE13:AF13"/>
    <mergeCell ref="Y18:AC18"/>
    <mergeCell ref="Y20:AC20"/>
    <mergeCell ref="Y16:AC16"/>
    <mergeCell ref="Y17:AC17"/>
    <mergeCell ref="Y14:AC14"/>
    <mergeCell ref="Y15:AC15"/>
    <mergeCell ref="K2:L2"/>
    <mergeCell ref="O8:S8"/>
    <mergeCell ref="O4:S4"/>
    <mergeCell ref="O6:S6"/>
    <mergeCell ref="O5:S5"/>
    <mergeCell ref="D7:N7"/>
    <mergeCell ref="D5:N5"/>
    <mergeCell ref="O7:S7"/>
    <mergeCell ref="D6:N6"/>
    <mergeCell ref="D8:N8"/>
    <mergeCell ref="AE4:AF4"/>
    <mergeCell ref="T9:X9"/>
    <mergeCell ref="T5:X5"/>
    <mergeCell ref="Y4:AC4"/>
    <mergeCell ref="T6:X6"/>
    <mergeCell ref="T4:X4"/>
    <mergeCell ref="AL8:AP8"/>
    <mergeCell ref="Y8:AC8"/>
    <mergeCell ref="Y7:AC7"/>
    <mergeCell ref="AJ5:AM5"/>
    <mergeCell ref="AE8:AF8"/>
    <mergeCell ref="AE5:AF5"/>
    <mergeCell ref="AE6:AF6"/>
    <mergeCell ref="Y5:AC5"/>
    <mergeCell ref="Y6:AC6"/>
    <mergeCell ref="T8:X8"/>
    <mergeCell ref="T7:X7"/>
    <mergeCell ref="AE7:AF7"/>
    <mergeCell ref="AE9:AF9"/>
    <mergeCell ref="Y9:AC9"/>
    <mergeCell ref="AE57:AF57"/>
    <mergeCell ref="D58:N58"/>
    <mergeCell ref="O58:S58"/>
    <mergeCell ref="T58:X58"/>
    <mergeCell ref="Y58:AC58"/>
    <mergeCell ref="AE58:AF58"/>
    <mergeCell ref="AE56:AF56"/>
    <mergeCell ref="D55:N55"/>
    <mergeCell ref="O55:S55"/>
    <mergeCell ref="T55:X55"/>
    <mergeCell ref="Y55:AC55"/>
    <mergeCell ref="D56:N56"/>
    <mergeCell ref="O56:S56"/>
    <mergeCell ref="T56:X56"/>
    <mergeCell ref="Y56:AC56"/>
    <mergeCell ref="AE55:AF55"/>
  </mergeCells>
  <phoneticPr fontId="27" type="noConversion"/>
  <conditionalFormatting sqref="AE3:AF3 AE5:AF13 AE15:AF17 AE19:AF19 AE21:AF22 AE38:AF38 AE24:AF32 AE34:AF36 AE40:AF41 AE57:AF57 AE43:AF51 AE53:AF55 AE481:AF65536 AE59:AF436">
    <cfRule type="cellIs" dxfId="3" priority="1" stopIfTrue="1" operator="lessThanOrEqual">
      <formula>-0.1</formula>
    </cfRule>
  </conditionalFormatting>
  <pageMargins left="0.68" right="0.2" top="1.05" bottom="0.75" header="0.88" footer="0.19"/>
  <pageSetup paperSize="9" scale="10" orientation="portrait" r:id="rId1"/>
  <headerFooter alignWithMargins="0">
    <oddFooter>&amp;L&amp;8Blankett Ansökan om utbetalning av EU-medel (Interreg IV A Öresund-Kattegatt-Skagerrak), ver 1.0 2009-01-07, NUTEK&amp;R&amp;P av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43"/>
    <pageSetUpPr fitToPage="1"/>
  </sheetPr>
  <dimension ref="A1:AE3006"/>
  <sheetViews>
    <sheetView tabSelected="1" zoomScale="80" zoomScaleNormal="80" workbookViewId="0">
      <pane ySplit="6" topLeftCell="A7" activePane="bottomLeft" state="frozen"/>
      <selection pane="bottomLeft" activeCell="Y18" sqref="Y18"/>
    </sheetView>
  </sheetViews>
  <sheetFormatPr defaultColWidth="9.15625" defaultRowHeight="13.8" x14ac:dyDescent="0.45"/>
  <cols>
    <col min="1" max="1" width="3.15625" style="139" customWidth="1"/>
    <col min="2" max="2" width="17.83984375" style="145" hidden="1" customWidth="1"/>
    <col min="3" max="3" width="58.83984375" style="146" hidden="1" customWidth="1"/>
    <col min="4" max="4" width="42.15625" style="158" hidden="1" customWidth="1"/>
    <col min="5" max="5" width="38.68359375" style="158" hidden="1" customWidth="1"/>
    <col min="6" max="6" width="14.15625" style="158" hidden="1" customWidth="1"/>
    <col min="7" max="7" width="53" style="158" hidden="1" customWidth="1"/>
    <col min="8" max="8" width="70" style="158" hidden="1" customWidth="1"/>
    <col min="9" max="9" width="78" style="158" hidden="1" customWidth="1"/>
    <col min="10" max="10" width="92.15625" style="158" hidden="1" customWidth="1"/>
    <col min="11" max="11" width="3.15625" style="158" hidden="1" customWidth="1"/>
    <col min="12" max="12" width="44.41796875" style="158" hidden="1" customWidth="1"/>
    <col min="13" max="15" width="3.15625" style="158" hidden="1" customWidth="1"/>
    <col min="16" max="16" width="10.68359375" style="154" customWidth="1"/>
    <col min="17" max="17" width="10.15625" style="338" bestFit="1" customWidth="1"/>
    <col min="18" max="18" width="39.15625" style="337" customWidth="1"/>
    <col min="19" max="20" width="17.15625" style="338" customWidth="1"/>
    <col min="21" max="21" width="18.15625" style="337" customWidth="1"/>
    <col min="22" max="22" width="24.15625" style="337" customWidth="1"/>
    <col min="23" max="23" width="23.83984375" style="337" customWidth="1"/>
    <col min="24" max="24" width="18.68359375" style="337" customWidth="1"/>
    <col min="25" max="25" width="15.41796875" style="338" bestFit="1" customWidth="1"/>
    <col min="26" max="26" width="48.578125" style="337" bestFit="1" customWidth="1"/>
    <col min="27" max="27" width="18.68359375" style="337" customWidth="1"/>
    <col min="28" max="28" width="9" style="338" bestFit="1" customWidth="1"/>
    <col min="29" max="29" width="19.41796875" style="337" customWidth="1"/>
    <col min="30" max="30" width="10.15625" style="337" bestFit="1" customWidth="1"/>
    <col min="31" max="16384" width="9.15625" style="139"/>
  </cols>
  <sheetData>
    <row r="1" spans="1:31" s="137" customFormat="1" ht="25.2" x14ac:dyDescent="0.85">
      <c r="A1" s="137" t="s">
        <v>114</v>
      </c>
      <c r="B1" s="141"/>
      <c r="C1" s="142"/>
      <c r="D1" s="156"/>
      <c r="E1" s="156"/>
      <c r="F1" s="156"/>
      <c r="G1" s="156"/>
      <c r="H1" s="156"/>
      <c r="I1" s="156"/>
      <c r="J1" s="156"/>
      <c r="K1" s="156"/>
      <c r="L1" s="156"/>
      <c r="M1" s="156"/>
      <c r="N1" s="156"/>
      <c r="O1" s="156"/>
      <c r="P1" s="179"/>
      <c r="Q1" s="334"/>
      <c r="R1" s="335"/>
      <c r="S1" s="334"/>
      <c r="T1" s="334"/>
      <c r="U1" s="335"/>
      <c r="V1" s="335"/>
      <c r="W1" s="335"/>
      <c r="X1" s="335"/>
      <c r="Y1" s="334"/>
      <c r="Z1" s="335"/>
      <c r="AA1" s="335"/>
      <c r="AB1" s="334"/>
      <c r="AC1" s="335"/>
      <c r="AD1" s="335"/>
    </row>
    <row r="3" spans="1:31" x14ac:dyDescent="0.45">
      <c r="P3" s="347"/>
      <c r="Q3" s="336" t="s">
        <v>115</v>
      </c>
    </row>
    <row r="4" spans="1:31" x14ac:dyDescent="0.45">
      <c r="P4" s="345"/>
      <c r="Q4" s="336"/>
      <c r="AA4" s="383"/>
      <c r="AB4" s="384"/>
    </row>
    <row r="5" spans="1:31" s="138" customFormat="1" ht="14.1" x14ac:dyDescent="0.5">
      <c r="B5" s="143"/>
      <c r="C5" s="144"/>
      <c r="D5" s="157"/>
      <c r="E5" s="157"/>
      <c r="F5" s="157"/>
      <c r="G5" s="157"/>
      <c r="H5" s="157"/>
      <c r="I5" s="157"/>
      <c r="J5" s="157"/>
      <c r="K5" s="157"/>
      <c r="L5" s="157"/>
      <c r="M5" s="157"/>
      <c r="N5" s="157"/>
      <c r="O5" s="157"/>
      <c r="P5" s="416" t="s">
        <v>151</v>
      </c>
      <c r="Q5" s="417"/>
      <c r="R5" s="417"/>
      <c r="S5" s="417"/>
      <c r="T5" s="417"/>
      <c r="U5" s="417"/>
      <c r="V5" s="417"/>
      <c r="W5" s="417"/>
      <c r="X5" s="417"/>
      <c r="Y5" s="417"/>
      <c r="Z5" s="418"/>
      <c r="AA5" s="385"/>
      <c r="AB5" s="386"/>
      <c r="AC5" s="339"/>
      <c r="AD5" s="352"/>
      <c r="AE5" s="352"/>
    </row>
    <row r="6" spans="1:31" s="150" customFormat="1" ht="14.1" x14ac:dyDescent="0.5">
      <c r="B6" s="151" t="s">
        <v>83</v>
      </c>
      <c r="C6" s="152" t="s">
        <v>90</v>
      </c>
      <c r="D6" s="151" t="s">
        <v>91</v>
      </c>
      <c r="E6" s="151" t="s">
        <v>98</v>
      </c>
      <c r="F6" s="151" t="s">
        <v>97</v>
      </c>
      <c r="G6" s="151" t="s">
        <v>99</v>
      </c>
      <c r="H6" s="151" t="s">
        <v>100</v>
      </c>
      <c r="I6" s="151" t="s">
        <v>102</v>
      </c>
      <c r="J6" s="151" t="s">
        <v>113</v>
      </c>
      <c r="K6" s="151"/>
      <c r="L6" s="151" t="s">
        <v>123</v>
      </c>
      <c r="M6" s="151"/>
      <c r="N6" s="151"/>
      <c r="O6" s="151"/>
      <c r="P6" s="155" t="s">
        <v>209</v>
      </c>
      <c r="Q6" s="346" t="s">
        <v>140</v>
      </c>
      <c r="R6" s="346" t="s">
        <v>141</v>
      </c>
      <c r="S6" s="346" t="s">
        <v>142</v>
      </c>
      <c r="T6" s="346" t="s">
        <v>210</v>
      </c>
      <c r="U6" s="351" t="s">
        <v>56</v>
      </c>
      <c r="V6" s="351" t="s">
        <v>143</v>
      </c>
      <c r="W6" s="346" t="s">
        <v>144</v>
      </c>
      <c r="X6" s="346" t="s">
        <v>211</v>
      </c>
      <c r="Y6" s="346" t="s">
        <v>213</v>
      </c>
      <c r="Z6" s="346" t="s">
        <v>212</v>
      </c>
      <c r="AA6" s="346" t="s">
        <v>145</v>
      </c>
      <c r="AB6" s="346" t="s">
        <v>74</v>
      </c>
      <c r="AC6" s="346" t="s">
        <v>57</v>
      </c>
      <c r="AD6" s="351" t="s">
        <v>25</v>
      </c>
    </row>
    <row r="7" spans="1:31" x14ac:dyDescent="0.45">
      <c r="B7" s="145" t="str">
        <f t="shared" ref="B7:B70" si="0">IF(AB7=report_period,"INCLUDE_CURRENT",IF(AB7&lt;report_period,"INCLUDE_PREVIOUS","NOT INCLUDED"))</f>
        <v>NOT INCLUDED</v>
      </c>
      <c r="C7" s="146" t="e">
        <f t="shared" ref="C7:C70" si="1">B7&amp;"_"&amp;VLOOKUP(AD7,setup_country_group,3,FALSE)&amp;"_"&amp;Z7</f>
        <v>#N/A</v>
      </c>
      <c r="D7" s="158" t="e">
        <f>AB7&amp;"_"&amp;U7&amp;IF(afstemning_partner&lt;&gt;"","_"&amp;AC7,"")</f>
        <v>#REF!</v>
      </c>
      <c r="E7" s="158" t="str">
        <f t="shared" ref="E7:E70" si="2">Z7&amp;IF(regnskab_filter_periode&lt;&gt;"",AB7,"")&amp;IF(regnskab_filter_land&lt;&gt;"",IF(regnskab_filter_land="EU",F7,AD7),"")</f>
        <v/>
      </c>
      <c r="F7" s="158" t="e">
        <f t="shared" ref="F7:F70" si="3">VLOOKUP(AD7,setup_country_group,3,FALSE)</f>
        <v>#N/A</v>
      </c>
      <c r="G7" s="158" t="str">
        <f>TRANSAKTIONER!Z7&amp;IF(regnskab_filter_periode&gt;=AB7,"INCLUDE"&amp;IF(regnskab_filter_land&lt;&gt;"",IF(regnskab_filter_land="EU",F7,AD7),""),"EXCLUDE")</f>
        <v>EXCLUDE</v>
      </c>
      <c r="H7" s="158" t="str">
        <f t="shared" ref="H7:H70" si="4">Z7&amp;IF(regnskab_filter_periode_partner&lt;&gt;"",AB7,"")&amp;IF(regnskab_filter_land_partner&lt;&gt;"",IF(regnskab_filter_land_partner="EU",F7,AD7),"")&amp;AC7</f>
        <v/>
      </c>
      <c r="I7" s="158" t="str">
        <f>TRANSAKTIONER!Z7&amp;IF(regnskab_filter_periode_partner&gt;=AB7,"INCLUDE"&amp;IF(regnskab_filter_land_partner&lt;&gt;"",IF(regnskab_filter_land_partner="EU",F7,AD7),""),"EXCLUDE")&amp;AC7</f>
        <v>EXCLUDE</v>
      </c>
      <c r="J7" s="158" t="e">
        <f t="shared" ref="J7:J70" si="5">C7&amp;"_"&amp;AC7</f>
        <v>#N/A</v>
      </c>
      <c r="L7" s="158" t="str">
        <f t="shared" ref="L7:L70" si="6">Z7&amp;"_"&amp;IF(AD7&lt;&gt;"Norge","EU","Norge")</f>
        <v>_EU</v>
      </c>
      <c r="P7" s="340"/>
      <c r="Q7" s="340"/>
      <c r="R7" s="341"/>
      <c r="S7" s="342"/>
      <c r="T7" s="342"/>
      <c r="U7" s="341"/>
      <c r="V7" s="368"/>
      <c r="W7" s="341"/>
      <c r="X7" s="343"/>
      <c r="Y7" s="340"/>
      <c r="Z7" s="341"/>
      <c r="AA7" s="348" t="str">
        <f t="shared" ref="AA7:AA70" si="7">IF(OR(AB7="",Y7="",X7=""),"",ROUND(X7/VLOOKUP(AB7,setup_currency,MATCH(Y7&amp;"/EUR",setup_currency_header,0),FALSE),2))</f>
        <v/>
      </c>
      <c r="AB7" s="349" t="str">
        <f t="shared" ref="AB7:AB70" si="8">IF(T7="","",IF(OR(T7&lt;setup_start_date,T7&gt;setup_end_date),"INVALID DATE",VLOOKUP(T7,setup_periods,2,TRUE)))</f>
        <v/>
      </c>
      <c r="AC7" s="341"/>
      <c r="AD7" s="350" t="str">
        <f t="shared" ref="AD7:AD70" si="9">IF(AC7="","",VLOOKUP(AC7,setup_partners,2,FALSE))</f>
        <v/>
      </c>
    </row>
    <row r="8" spans="1:31" x14ac:dyDescent="0.45">
      <c r="B8" s="145" t="str">
        <f t="shared" si="0"/>
        <v>NOT INCLUDED</v>
      </c>
      <c r="C8" s="146" t="e">
        <f t="shared" si="1"/>
        <v>#N/A</v>
      </c>
      <c r="D8" s="158" t="e">
        <f>AB8&amp;"_"&amp;#REF!&amp;IF(afstemning_partner&lt;&gt;"","_"&amp;AC8,"")</f>
        <v>#REF!</v>
      </c>
      <c r="E8" s="158" t="str">
        <f t="shared" si="2"/>
        <v/>
      </c>
      <c r="F8" s="158" t="e">
        <f t="shared" si="3"/>
        <v>#N/A</v>
      </c>
      <c r="G8" s="158" t="str">
        <f>TRANSAKTIONER!Z8&amp;IF(regnskab_filter_periode&gt;=AB8,"INCLUDE"&amp;IF(regnskab_filter_land&lt;&gt;"",IF(regnskab_filter_land="EU",F8,AD8),""),"EXCLUDE")</f>
        <v>EXCLUDE</v>
      </c>
      <c r="H8" s="158" t="str">
        <f t="shared" si="4"/>
        <v/>
      </c>
      <c r="I8" s="158" t="str">
        <f>TRANSAKTIONER!Z8&amp;IF(regnskab_filter_periode_partner&gt;=AB8,"INCLUDE"&amp;IF(regnskab_filter_land_partner&lt;&gt;"",IF(regnskab_filter_land_partner="EU",F8,AD8),""),"EXCLUDE")&amp;AC8</f>
        <v>EXCLUDE</v>
      </c>
      <c r="J8" s="158" t="e">
        <f t="shared" si="5"/>
        <v>#N/A</v>
      </c>
      <c r="L8" s="158" t="str">
        <f t="shared" si="6"/>
        <v>_EU</v>
      </c>
      <c r="P8" s="340"/>
      <c r="Q8" s="340"/>
      <c r="R8" s="341"/>
      <c r="S8" s="342"/>
      <c r="T8" s="342"/>
      <c r="U8" s="341"/>
      <c r="V8" s="368"/>
      <c r="W8" s="341"/>
      <c r="X8" s="343"/>
      <c r="Y8" s="340"/>
      <c r="Z8" s="341"/>
      <c r="AA8" s="348" t="str">
        <f t="shared" si="7"/>
        <v/>
      </c>
      <c r="AB8" s="349" t="str">
        <f t="shared" si="8"/>
        <v/>
      </c>
      <c r="AC8" s="341"/>
      <c r="AD8" s="350" t="str">
        <f t="shared" si="9"/>
        <v/>
      </c>
    </row>
    <row r="9" spans="1:31" x14ac:dyDescent="0.45">
      <c r="B9" s="145" t="str">
        <f t="shared" si="0"/>
        <v>NOT INCLUDED</v>
      </c>
      <c r="C9" s="146" t="e">
        <f t="shared" si="1"/>
        <v>#N/A</v>
      </c>
      <c r="D9" s="158" t="e">
        <f>AB9&amp;"_"&amp;#REF!&amp;IF(afstemning_partner&lt;&gt;"","_"&amp;AC9,"")</f>
        <v>#REF!</v>
      </c>
      <c r="E9" s="158" t="str">
        <f t="shared" si="2"/>
        <v/>
      </c>
      <c r="F9" s="158" t="e">
        <f t="shared" si="3"/>
        <v>#N/A</v>
      </c>
      <c r="G9" s="158" t="str">
        <f>TRANSAKTIONER!Z9&amp;IF(regnskab_filter_periode&gt;=AB9,"INCLUDE"&amp;IF(regnskab_filter_land&lt;&gt;"",IF(regnskab_filter_land="EU",F9,AD9),""),"EXCLUDE")</f>
        <v>EXCLUDE</v>
      </c>
      <c r="H9" s="158" t="str">
        <f t="shared" si="4"/>
        <v/>
      </c>
      <c r="I9" s="158" t="str">
        <f>TRANSAKTIONER!Z9&amp;IF(regnskab_filter_periode_partner&gt;=AB9,"INCLUDE"&amp;IF(regnskab_filter_land_partner&lt;&gt;"",IF(regnskab_filter_land_partner="EU",F9,AD9),""),"EXCLUDE")&amp;AC9</f>
        <v>EXCLUDE</v>
      </c>
      <c r="J9" s="158" t="e">
        <f t="shared" si="5"/>
        <v>#N/A</v>
      </c>
      <c r="L9" s="158" t="str">
        <f t="shared" si="6"/>
        <v>_EU</v>
      </c>
      <c r="P9" s="340"/>
      <c r="Q9" s="340"/>
      <c r="R9" s="341"/>
      <c r="S9" s="342"/>
      <c r="T9" s="342"/>
      <c r="U9" s="341"/>
      <c r="V9" s="368"/>
      <c r="W9" s="341"/>
      <c r="X9" s="343"/>
      <c r="Y9" s="340"/>
      <c r="Z9" s="341"/>
      <c r="AA9" s="348" t="str">
        <f t="shared" si="7"/>
        <v/>
      </c>
      <c r="AB9" s="349" t="str">
        <f t="shared" si="8"/>
        <v/>
      </c>
      <c r="AC9" s="341"/>
      <c r="AD9" s="350" t="str">
        <f t="shared" si="9"/>
        <v/>
      </c>
    </row>
    <row r="10" spans="1:31" x14ac:dyDescent="0.45">
      <c r="B10" s="145" t="str">
        <f t="shared" si="0"/>
        <v>NOT INCLUDED</v>
      </c>
      <c r="C10" s="146" t="e">
        <f t="shared" si="1"/>
        <v>#N/A</v>
      </c>
      <c r="D10" s="158" t="e">
        <f>AB10&amp;"_"&amp;#REF!&amp;IF(afstemning_partner&lt;&gt;"","_"&amp;AC10,"")</f>
        <v>#REF!</v>
      </c>
      <c r="E10" s="158" t="str">
        <f t="shared" si="2"/>
        <v/>
      </c>
      <c r="F10" s="158" t="e">
        <f t="shared" si="3"/>
        <v>#N/A</v>
      </c>
      <c r="G10" s="158" t="str">
        <f>TRANSAKTIONER!Z10&amp;IF(regnskab_filter_periode&gt;=AB10,"INCLUDE"&amp;IF(regnskab_filter_land&lt;&gt;"",IF(regnskab_filter_land="EU",F10,AD10),""),"EXCLUDE")</f>
        <v>EXCLUDE</v>
      </c>
      <c r="H10" s="158" t="str">
        <f t="shared" si="4"/>
        <v/>
      </c>
      <c r="I10" s="158" t="str">
        <f>TRANSAKTIONER!Z10&amp;IF(regnskab_filter_periode_partner&gt;=AB10,"INCLUDE"&amp;IF(regnskab_filter_land_partner&lt;&gt;"",IF(regnskab_filter_land_partner="EU",F10,AD10),""),"EXCLUDE")&amp;AC10</f>
        <v>EXCLUDE</v>
      </c>
      <c r="J10" s="158" t="e">
        <f t="shared" si="5"/>
        <v>#N/A</v>
      </c>
      <c r="L10" s="158" t="str">
        <f t="shared" si="6"/>
        <v>_EU</v>
      </c>
      <c r="P10" s="340"/>
      <c r="Q10" s="340"/>
      <c r="R10" s="341"/>
      <c r="S10" s="342"/>
      <c r="T10" s="342"/>
      <c r="U10" s="341"/>
      <c r="V10" s="368"/>
      <c r="W10" s="341"/>
      <c r="X10" s="343"/>
      <c r="Y10" s="340"/>
      <c r="Z10" s="341"/>
      <c r="AA10" s="348" t="str">
        <f t="shared" si="7"/>
        <v/>
      </c>
      <c r="AB10" s="349" t="str">
        <f t="shared" si="8"/>
        <v/>
      </c>
      <c r="AC10" s="341"/>
      <c r="AD10" s="350" t="str">
        <f t="shared" si="9"/>
        <v/>
      </c>
    </row>
    <row r="11" spans="1:31" x14ac:dyDescent="0.45">
      <c r="B11" s="145" t="str">
        <f t="shared" si="0"/>
        <v>NOT INCLUDED</v>
      </c>
      <c r="C11" s="146" t="e">
        <f t="shared" si="1"/>
        <v>#N/A</v>
      </c>
      <c r="D11" s="158" t="e">
        <f>AB11&amp;"_"&amp;#REF!&amp;IF(afstemning_partner&lt;&gt;"","_"&amp;AC11,"")</f>
        <v>#REF!</v>
      </c>
      <c r="E11" s="158" t="str">
        <f t="shared" si="2"/>
        <v/>
      </c>
      <c r="F11" s="158" t="e">
        <f t="shared" si="3"/>
        <v>#N/A</v>
      </c>
      <c r="G11" s="158" t="str">
        <f>TRANSAKTIONER!Z11&amp;IF(regnskab_filter_periode&gt;=AB11,"INCLUDE"&amp;IF(regnskab_filter_land&lt;&gt;"",IF(regnskab_filter_land="EU",F11,AD11),""),"EXCLUDE")</f>
        <v>EXCLUDE</v>
      </c>
      <c r="H11" s="158" t="str">
        <f t="shared" si="4"/>
        <v/>
      </c>
      <c r="I11" s="158" t="str">
        <f>TRANSAKTIONER!Z11&amp;IF(regnskab_filter_periode_partner&gt;=AB11,"INCLUDE"&amp;IF(regnskab_filter_land_partner&lt;&gt;"",IF(regnskab_filter_land_partner="EU",F11,AD11),""),"EXCLUDE")&amp;AC11</f>
        <v>EXCLUDE</v>
      </c>
      <c r="J11" s="158" t="e">
        <f t="shared" si="5"/>
        <v>#N/A</v>
      </c>
      <c r="L11" s="158" t="str">
        <f t="shared" si="6"/>
        <v>_EU</v>
      </c>
      <c r="P11" s="340"/>
      <c r="Q11" s="340"/>
      <c r="R11" s="341"/>
      <c r="S11" s="342"/>
      <c r="T11" s="342"/>
      <c r="U11" s="341"/>
      <c r="V11" s="368"/>
      <c r="W11" s="341"/>
      <c r="X11" s="343"/>
      <c r="Y11" s="340"/>
      <c r="Z11" s="341"/>
      <c r="AA11" s="348" t="str">
        <f t="shared" si="7"/>
        <v/>
      </c>
      <c r="AB11" s="349" t="str">
        <f t="shared" si="8"/>
        <v/>
      </c>
      <c r="AC11" s="341"/>
      <c r="AD11" s="350" t="str">
        <f t="shared" si="9"/>
        <v/>
      </c>
    </row>
    <row r="12" spans="1:31" x14ac:dyDescent="0.45">
      <c r="B12" s="145" t="str">
        <f t="shared" si="0"/>
        <v>NOT INCLUDED</v>
      </c>
      <c r="C12" s="146" t="e">
        <f t="shared" si="1"/>
        <v>#N/A</v>
      </c>
      <c r="D12" s="158" t="e">
        <f>AB12&amp;"_"&amp;#REF!&amp;IF(afstemning_partner&lt;&gt;"","_"&amp;AC12,"")</f>
        <v>#REF!</v>
      </c>
      <c r="E12" s="158" t="str">
        <f t="shared" si="2"/>
        <v/>
      </c>
      <c r="F12" s="158" t="e">
        <f t="shared" si="3"/>
        <v>#N/A</v>
      </c>
      <c r="G12" s="158" t="str">
        <f>TRANSAKTIONER!Z12&amp;IF(regnskab_filter_periode&gt;=AB12,"INCLUDE"&amp;IF(regnskab_filter_land&lt;&gt;"",IF(regnskab_filter_land="EU",F12,AD12),""),"EXCLUDE")</f>
        <v>EXCLUDE</v>
      </c>
      <c r="H12" s="158" t="str">
        <f t="shared" si="4"/>
        <v/>
      </c>
      <c r="I12" s="158" t="str">
        <f>TRANSAKTIONER!Z12&amp;IF(regnskab_filter_periode_partner&gt;=AB12,"INCLUDE"&amp;IF(regnskab_filter_land_partner&lt;&gt;"",IF(regnskab_filter_land_partner="EU",F12,AD12),""),"EXCLUDE")&amp;AC12</f>
        <v>EXCLUDE</v>
      </c>
      <c r="J12" s="158" t="e">
        <f t="shared" si="5"/>
        <v>#N/A</v>
      </c>
      <c r="L12" s="158" t="str">
        <f t="shared" si="6"/>
        <v>_EU</v>
      </c>
      <c r="P12" s="340"/>
      <c r="Q12" s="340"/>
      <c r="R12" s="341"/>
      <c r="S12" s="342"/>
      <c r="T12" s="342"/>
      <c r="U12" s="341"/>
      <c r="V12" s="368"/>
      <c r="W12" s="341"/>
      <c r="X12" s="343"/>
      <c r="Y12" s="340"/>
      <c r="Z12" s="341"/>
      <c r="AA12" s="348" t="str">
        <f t="shared" si="7"/>
        <v/>
      </c>
      <c r="AB12" s="349" t="str">
        <f t="shared" si="8"/>
        <v/>
      </c>
      <c r="AC12" s="341"/>
      <c r="AD12" s="350" t="str">
        <f t="shared" si="9"/>
        <v/>
      </c>
    </row>
    <row r="13" spans="1:31" x14ac:dyDescent="0.45">
      <c r="B13" s="145" t="str">
        <f t="shared" si="0"/>
        <v>NOT INCLUDED</v>
      </c>
      <c r="C13" s="146" t="e">
        <f t="shared" si="1"/>
        <v>#N/A</v>
      </c>
      <c r="D13" s="158" t="e">
        <f>AB13&amp;"_"&amp;#REF!&amp;IF(afstemning_partner&lt;&gt;"","_"&amp;AC13,"")</f>
        <v>#REF!</v>
      </c>
      <c r="E13" s="158" t="str">
        <f t="shared" si="2"/>
        <v/>
      </c>
      <c r="F13" s="158" t="e">
        <f t="shared" si="3"/>
        <v>#N/A</v>
      </c>
      <c r="G13" s="158" t="str">
        <f>TRANSAKTIONER!Z13&amp;IF(regnskab_filter_periode&gt;=AB13,"INCLUDE"&amp;IF(regnskab_filter_land&lt;&gt;"",IF(regnskab_filter_land="EU",F13,AD13),""),"EXCLUDE")</f>
        <v>EXCLUDE</v>
      </c>
      <c r="H13" s="158" t="str">
        <f t="shared" si="4"/>
        <v/>
      </c>
      <c r="I13" s="158" t="str">
        <f>TRANSAKTIONER!Z13&amp;IF(regnskab_filter_periode_partner&gt;=AB13,"INCLUDE"&amp;IF(regnskab_filter_land_partner&lt;&gt;"",IF(regnskab_filter_land_partner="EU",F13,AD13),""),"EXCLUDE")&amp;AC13</f>
        <v>EXCLUDE</v>
      </c>
      <c r="J13" s="158" t="e">
        <f t="shared" si="5"/>
        <v>#N/A</v>
      </c>
      <c r="L13" s="158" t="str">
        <f t="shared" si="6"/>
        <v>_EU</v>
      </c>
      <c r="P13" s="340"/>
      <c r="Q13" s="340"/>
      <c r="R13" s="341"/>
      <c r="S13" s="342"/>
      <c r="T13" s="342"/>
      <c r="U13" s="341"/>
      <c r="V13" s="368"/>
      <c r="W13" s="341"/>
      <c r="X13" s="343"/>
      <c r="Y13" s="340"/>
      <c r="Z13" s="341"/>
      <c r="AA13" s="348" t="str">
        <f t="shared" si="7"/>
        <v/>
      </c>
      <c r="AB13" s="349" t="str">
        <f t="shared" si="8"/>
        <v/>
      </c>
      <c r="AC13" s="341"/>
      <c r="AD13" s="350" t="str">
        <f t="shared" si="9"/>
        <v/>
      </c>
    </row>
    <row r="14" spans="1:31" x14ac:dyDescent="0.45">
      <c r="B14" s="145" t="str">
        <f t="shared" si="0"/>
        <v>NOT INCLUDED</v>
      </c>
      <c r="C14" s="146" t="e">
        <f t="shared" si="1"/>
        <v>#N/A</v>
      </c>
      <c r="D14" s="158" t="e">
        <f>AB14&amp;"_"&amp;#REF!&amp;IF(afstemning_partner&lt;&gt;"","_"&amp;AC14,"")</f>
        <v>#REF!</v>
      </c>
      <c r="E14" s="158" t="str">
        <f t="shared" si="2"/>
        <v/>
      </c>
      <c r="F14" s="158" t="e">
        <f t="shared" si="3"/>
        <v>#N/A</v>
      </c>
      <c r="G14" s="158" t="str">
        <f>TRANSAKTIONER!Z14&amp;IF(regnskab_filter_periode&gt;=AB14,"INCLUDE"&amp;IF(regnskab_filter_land&lt;&gt;"",IF(regnskab_filter_land="EU",F14,AD14),""),"EXCLUDE")</f>
        <v>EXCLUDE</v>
      </c>
      <c r="H14" s="158" t="str">
        <f t="shared" si="4"/>
        <v/>
      </c>
      <c r="I14" s="158" t="str">
        <f>TRANSAKTIONER!Z14&amp;IF(regnskab_filter_periode_partner&gt;=AB14,"INCLUDE"&amp;IF(regnskab_filter_land_partner&lt;&gt;"",IF(regnskab_filter_land_partner="EU",F14,AD14),""),"EXCLUDE")&amp;AC14</f>
        <v>EXCLUDE</v>
      </c>
      <c r="J14" s="158" t="e">
        <f t="shared" si="5"/>
        <v>#N/A</v>
      </c>
      <c r="L14" s="158" t="str">
        <f t="shared" si="6"/>
        <v>_EU</v>
      </c>
      <c r="P14" s="340"/>
      <c r="Q14" s="340"/>
      <c r="R14" s="341"/>
      <c r="S14" s="342"/>
      <c r="T14" s="342"/>
      <c r="U14" s="341"/>
      <c r="V14" s="368"/>
      <c r="W14" s="341"/>
      <c r="X14" s="343"/>
      <c r="Y14" s="340"/>
      <c r="Z14" s="341"/>
      <c r="AA14" s="348" t="str">
        <f t="shared" si="7"/>
        <v/>
      </c>
      <c r="AB14" s="349" t="str">
        <f t="shared" si="8"/>
        <v/>
      </c>
      <c r="AC14" s="341"/>
      <c r="AD14" s="350" t="str">
        <f t="shared" si="9"/>
        <v/>
      </c>
    </row>
    <row r="15" spans="1:31" x14ac:dyDescent="0.45">
      <c r="B15" s="145" t="str">
        <f t="shared" si="0"/>
        <v>NOT INCLUDED</v>
      </c>
      <c r="C15" s="146" t="e">
        <f t="shared" si="1"/>
        <v>#N/A</v>
      </c>
      <c r="D15" s="158" t="e">
        <f>AB15&amp;"_"&amp;#REF!&amp;IF(afstemning_partner&lt;&gt;"","_"&amp;AC15,"")</f>
        <v>#REF!</v>
      </c>
      <c r="E15" s="158" t="str">
        <f t="shared" si="2"/>
        <v/>
      </c>
      <c r="F15" s="158" t="e">
        <f t="shared" si="3"/>
        <v>#N/A</v>
      </c>
      <c r="G15" s="158" t="str">
        <f>TRANSAKTIONER!Z15&amp;IF(regnskab_filter_periode&gt;=AB15,"INCLUDE"&amp;IF(regnskab_filter_land&lt;&gt;"",IF(regnskab_filter_land="EU",F15,AD15),""),"EXCLUDE")</f>
        <v>EXCLUDE</v>
      </c>
      <c r="H15" s="158" t="str">
        <f t="shared" si="4"/>
        <v/>
      </c>
      <c r="I15" s="158" t="str">
        <f>TRANSAKTIONER!Z15&amp;IF(regnskab_filter_periode_partner&gt;=AB15,"INCLUDE"&amp;IF(regnskab_filter_land_partner&lt;&gt;"",IF(regnskab_filter_land_partner="EU",F15,AD15),""),"EXCLUDE")&amp;AC15</f>
        <v>EXCLUDE</v>
      </c>
      <c r="J15" s="158" t="e">
        <f t="shared" si="5"/>
        <v>#N/A</v>
      </c>
      <c r="L15" s="158" t="str">
        <f t="shared" si="6"/>
        <v>_EU</v>
      </c>
      <c r="P15" s="340"/>
      <c r="Q15" s="340"/>
      <c r="R15" s="341"/>
      <c r="S15" s="342"/>
      <c r="T15" s="342"/>
      <c r="U15" s="341"/>
      <c r="V15" s="368"/>
      <c r="W15" s="341"/>
      <c r="X15" s="343"/>
      <c r="Y15" s="340"/>
      <c r="Z15" s="341"/>
      <c r="AA15" s="348" t="str">
        <f t="shared" si="7"/>
        <v/>
      </c>
      <c r="AB15" s="349" t="str">
        <f t="shared" si="8"/>
        <v/>
      </c>
      <c r="AC15" s="341"/>
      <c r="AD15" s="350" t="str">
        <f t="shared" si="9"/>
        <v/>
      </c>
    </row>
    <row r="16" spans="1:31" x14ac:dyDescent="0.45">
      <c r="B16" s="145" t="str">
        <f t="shared" si="0"/>
        <v>NOT INCLUDED</v>
      </c>
      <c r="C16" s="146" t="e">
        <f t="shared" si="1"/>
        <v>#N/A</v>
      </c>
      <c r="D16" s="158" t="e">
        <f>AB16&amp;"_"&amp;#REF!&amp;IF(afstemning_partner&lt;&gt;"","_"&amp;AC16,"")</f>
        <v>#REF!</v>
      </c>
      <c r="E16" s="158" t="str">
        <f t="shared" si="2"/>
        <v/>
      </c>
      <c r="F16" s="158" t="e">
        <f t="shared" si="3"/>
        <v>#N/A</v>
      </c>
      <c r="G16" s="158" t="str">
        <f>TRANSAKTIONER!Z16&amp;IF(regnskab_filter_periode&gt;=AB16,"INCLUDE"&amp;IF(regnskab_filter_land&lt;&gt;"",IF(regnskab_filter_land="EU",F16,AD16),""),"EXCLUDE")</f>
        <v>EXCLUDE</v>
      </c>
      <c r="H16" s="158" t="str">
        <f t="shared" si="4"/>
        <v/>
      </c>
      <c r="I16" s="158" t="str">
        <f>TRANSAKTIONER!Z16&amp;IF(regnskab_filter_periode_partner&gt;=AB16,"INCLUDE"&amp;IF(regnskab_filter_land_partner&lt;&gt;"",IF(regnskab_filter_land_partner="EU",F16,AD16),""),"EXCLUDE")&amp;AC16</f>
        <v>EXCLUDE</v>
      </c>
      <c r="J16" s="158" t="e">
        <f t="shared" si="5"/>
        <v>#N/A</v>
      </c>
      <c r="L16" s="158" t="str">
        <f t="shared" si="6"/>
        <v>_EU</v>
      </c>
      <c r="P16" s="340"/>
      <c r="Q16" s="340"/>
      <c r="R16" s="341"/>
      <c r="S16" s="342"/>
      <c r="T16" s="342"/>
      <c r="U16" s="341"/>
      <c r="V16" s="368"/>
      <c r="W16" s="341"/>
      <c r="X16" s="343"/>
      <c r="Y16" s="340"/>
      <c r="Z16" s="341"/>
      <c r="AA16" s="348" t="str">
        <f t="shared" si="7"/>
        <v/>
      </c>
      <c r="AB16" s="349" t="str">
        <f t="shared" si="8"/>
        <v/>
      </c>
      <c r="AC16" s="341"/>
      <c r="AD16" s="350" t="str">
        <f t="shared" si="9"/>
        <v/>
      </c>
    </row>
    <row r="17" spans="2:30" x14ac:dyDescent="0.45">
      <c r="B17" s="145" t="str">
        <f t="shared" si="0"/>
        <v>NOT INCLUDED</v>
      </c>
      <c r="C17" s="146" t="e">
        <f t="shared" si="1"/>
        <v>#N/A</v>
      </c>
      <c r="D17" s="158" t="e">
        <f>AB17&amp;"_"&amp;#REF!&amp;IF(afstemning_partner&lt;&gt;"","_"&amp;AC17,"")</f>
        <v>#REF!</v>
      </c>
      <c r="E17" s="158" t="str">
        <f t="shared" si="2"/>
        <v/>
      </c>
      <c r="F17" s="158" t="e">
        <f t="shared" si="3"/>
        <v>#N/A</v>
      </c>
      <c r="G17" s="158" t="str">
        <f>TRANSAKTIONER!Z17&amp;IF(regnskab_filter_periode&gt;=AB17,"INCLUDE"&amp;IF(regnskab_filter_land&lt;&gt;"",IF(regnskab_filter_land="EU",F17,AD17),""),"EXCLUDE")</f>
        <v>EXCLUDE</v>
      </c>
      <c r="H17" s="158" t="str">
        <f t="shared" si="4"/>
        <v/>
      </c>
      <c r="I17" s="158" t="str">
        <f>TRANSAKTIONER!Z17&amp;IF(regnskab_filter_periode_partner&gt;=AB17,"INCLUDE"&amp;IF(regnskab_filter_land_partner&lt;&gt;"",IF(regnskab_filter_land_partner="EU",F17,AD17),""),"EXCLUDE")&amp;AC17</f>
        <v>EXCLUDE</v>
      </c>
      <c r="J17" s="158" t="e">
        <f t="shared" si="5"/>
        <v>#N/A</v>
      </c>
      <c r="L17" s="158" t="str">
        <f t="shared" si="6"/>
        <v>_EU</v>
      </c>
      <c r="P17" s="340"/>
      <c r="Q17" s="340"/>
      <c r="R17" s="341"/>
      <c r="S17" s="342"/>
      <c r="T17" s="342"/>
      <c r="U17" s="341"/>
      <c r="V17" s="368"/>
      <c r="W17" s="341"/>
      <c r="X17" s="343"/>
      <c r="Y17" s="340"/>
      <c r="Z17" s="341"/>
      <c r="AA17" s="348" t="str">
        <f t="shared" si="7"/>
        <v/>
      </c>
      <c r="AB17" s="349" t="str">
        <f t="shared" si="8"/>
        <v/>
      </c>
      <c r="AC17" s="341"/>
      <c r="AD17" s="350" t="str">
        <f t="shared" si="9"/>
        <v/>
      </c>
    </row>
    <row r="18" spans="2:30" x14ac:dyDescent="0.45">
      <c r="B18" s="145" t="str">
        <f t="shared" si="0"/>
        <v>NOT INCLUDED</v>
      </c>
      <c r="C18" s="146" t="e">
        <f t="shared" si="1"/>
        <v>#N/A</v>
      </c>
      <c r="D18" s="158" t="e">
        <f>AB18&amp;"_"&amp;#REF!&amp;IF(afstemning_partner&lt;&gt;"","_"&amp;AC18,"")</f>
        <v>#REF!</v>
      </c>
      <c r="E18" s="158" t="str">
        <f t="shared" si="2"/>
        <v/>
      </c>
      <c r="F18" s="158" t="e">
        <f t="shared" si="3"/>
        <v>#N/A</v>
      </c>
      <c r="G18" s="158" t="str">
        <f>TRANSAKTIONER!Z18&amp;IF(regnskab_filter_periode&gt;=AB18,"INCLUDE"&amp;IF(regnskab_filter_land&lt;&gt;"",IF(regnskab_filter_land="EU",F18,AD18),""),"EXCLUDE")</f>
        <v>EXCLUDE</v>
      </c>
      <c r="H18" s="158" t="str">
        <f t="shared" si="4"/>
        <v/>
      </c>
      <c r="I18" s="158" t="str">
        <f>TRANSAKTIONER!Z18&amp;IF(regnskab_filter_periode_partner&gt;=AB18,"INCLUDE"&amp;IF(regnskab_filter_land_partner&lt;&gt;"",IF(regnskab_filter_land_partner="EU",F18,AD18),""),"EXCLUDE")&amp;AC18</f>
        <v>EXCLUDE</v>
      </c>
      <c r="J18" s="158" t="e">
        <f t="shared" si="5"/>
        <v>#N/A</v>
      </c>
      <c r="L18" s="158" t="str">
        <f t="shared" si="6"/>
        <v>_EU</v>
      </c>
      <c r="P18" s="340"/>
      <c r="Q18" s="340"/>
      <c r="R18" s="341"/>
      <c r="S18" s="342"/>
      <c r="T18" s="342"/>
      <c r="U18" s="341"/>
      <c r="V18" s="368"/>
      <c r="W18" s="341"/>
      <c r="X18" s="343"/>
      <c r="Y18" s="340"/>
      <c r="Z18" s="341"/>
      <c r="AA18" s="348" t="str">
        <f t="shared" si="7"/>
        <v/>
      </c>
      <c r="AB18" s="349" t="str">
        <f t="shared" si="8"/>
        <v/>
      </c>
      <c r="AC18" s="341"/>
      <c r="AD18" s="350" t="str">
        <f t="shared" si="9"/>
        <v/>
      </c>
    </row>
    <row r="19" spans="2:30" x14ac:dyDescent="0.45">
      <c r="B19" s="145" t="str">
        <f t="shared" si="0"/>
        <v>NOT INCLUDED</v>
      </c>
      <c r="C19" s="146" t="e">
        <f t="shared" si="1"/>
        <v>#N/A</v>
      </c>
      <c r="D19" s="158" t="e">
        <f>AB19&amp;"_"&amp;#REF!&amp;IF(afstemning_partner&lt;&gt;"","_"&amp;AC19,"")</f>
        <v>#REF!</v>
      </c>
      <c r="E19" s="158" t="str">
        <f t="shared" si="2"/>
        <v/>
      </c>
      <c r="F19" s="158" t="e">
        <f t="shared" si="3"/>
        <v>#N/A</v>
      </c>
      <c r="G19" s="158" t="str">
        <f>TRANSAKTIONER!Z19&amp;IF(regnskab_filter_periode&gt;=AB19,"INCLUDE"&amp;IF(regnskab_filter_land&lt;&gt;"",IF(regnskab_filter_land="EU",F19,AD19),""),"EXCLUDE")</f>
        <v>EXCLUDE</v>
      </c>
      <c r="H19" s="158" t="str">
        <f t="shared" si="4"/>
        <v/>
      </c>
      <c r="I19" s="158" t="str">
        <f>TRANSAKTIONER!Z19&amp;IF(regnskab_filter_periode_partner&gt;=AB19,"INCLUDE"&amp;IF(regnskab_filter_land_partner&lt;&gt;"",IF(regnskab_filter_land_partner="EU",F19,AD19),""),"EXCLUDE")&amp;AC19</f>
        <v>EXCLUDE</v>
      </c>
      <c r="J19" s="158" t="e">
        <f t="shared" si="5"/>
        <v>#N/A</v>
      </c>
      <c r="L19" s="158" t="str">
        <f t="shared" si="6"/>
        <v>_EU</v>
      </c>
      <c r="P19" s="340"/>
      <c r="Q19" s="340"/>
      <c r="R19" s="341"/>
      <c r="S19" s="342"/>
      <c r="T19" s="342"/>
      <c r="U19" s="341"/>
      <c r="V19" s="368"/>
      <c r="W19" s="341"/>
      <c r="X19" s="343"/>
      <c r="Y19" s="340"/>
      <c r="Z19" s="341"/>
      <c r="AA19" s="348" t="str">
        <f t="shared" si="7"/>
        <v/>
      </c>
      <c r="AB19" s="349" t="str">
        <f t="shared" si="8"/>
        <v/>
      </c>
      <c r="AC19" s="341"/>
      <c r="AD19" s="350" t="str">
        <f t="shared" si="9"/>
        <v/>
      </c>
    </row>
    <row r="20" spans="2:30" x14ac:dyDescent="0.45">
      <c r="B20" s="145" t="str">
        <f t="shared" si="0"/>
        <v>NOT INCLUDED</v>
      </c>
      <c r="C20" s="146" t="e">
        <f t="shared" si="1"/>
        <v>#N/A</v>
      </c>
      <c r="D20" s="158" t="e">
        <f>AB20&amp;"_"&amp;#REF!&amp;IF(afstemning_partner&lt;&gt;"","_"&amp;AC20,"")</f>
        <v>#REF!</v>
      </c>
      <c r="E20" s="158" t="str">
        <f t="shared" si="2"/>
        <v/>
      </c>
      <c r="F20" s="158" t="e">
        <f t="shared" si="3"/>
        <v>#N/A</v>
      </c>
      <c r="G20" s="158" t="str">
        <f>TRANSAKTIONER!Z20&amp;IF(regnskab_filter_periode&gt;=AB20,"INCLUDE"&amp;IF(regnskab_filter_land&lt;&gt;"",IF(regnskab_filter_land="EU",F20,AD20),""),"EXCLUDE")</f>
        <v>EXCLUDE</v>
      </c>
      <c r="H20" s="158" t="str">
        <f t="shared" si="4"/>
        <v/>
      </c>
      <c r="I20" s="158" t="str">
        <f>TRANSAKTIONER!Z20&amp;IF(regnskab_filter_periode_partner&gt;=AB20,"INCLUDE"&amp;IF(regnskab_filter_land_partner&lt;&gt;"",IF(regnskab_filter_land_partner="EU",F20,AD20),""),"EXCLUDE")&amp;AC20</f>
        <v>EXCLUDE</v>
      </c>
      <c r="J20" s="158" t="e">
        <f t="shared" si="5"/>
        <v>#N/A</v>
      </c>
      <c r="L20" s="158" t="str">
        <f t="shared" si="6"/>
        <v>_EU</v>
      </c>
      <c r="P20" s="340"/>
      <c r="Q20" s="340"/>
      <c r="R20" s="341"/>
      <c r="S20" s="342"/>
      <c r="T20" s="342"/>
      <c r="U20" s="341"/>
      <c r="V20" s="368"/>
      <c r="W20" s="341"/>
      <c r="X20" s="343"/>
      <c r="Y20" s="340"/>
      <c r="Z20" s="341"/>
      <c r="AA20" s="348" t="str">
        <f t="shared" si="7"/>
        <v/>
      </c>
      <c r="AB20" s="349" t="str">
        <f t="shared" si="8"/>
        <v/>
      </c>
      <c r="AC20" s="341"/>
      <c r="AD20" s="350" t="str">
        <f t="shared" si="9"/>
        <v/>
      </c>
    </row>
    <row r="21" spans="2:30" x14ac:dyDescent="0.45">
      <c r="B21" s="145" t="str">
        <f t="shared" si="0"/>
        <v>NOT INCLUDED</v>
      </c>
      <c r="C21" s="146" t="e">
        <f t="shared" si="1"/>
        <v>#N/A</v>
      </c>
      <c r="D21" s="158" t="e">
        <f>AB21&amp;"_"&amp;#REF!&amp;IF(afstemning_partner&lt;&gt;"","_"&amp;AC21,"")</f>
        <v>#REF!</v>
      </c>
      <c r="E21" s="158" t="str">
        <f t="shared" si="2"/>
        <v/>
      </c>
      <c r="F21" s="158" t="e">
        <f t="shared" si="3"/>
        <v>#N/A</v>
      </c>
      <c r="G21" s="158" t="str">
        <f>TRANSAKTIONER!Z21&amp;IF(regnskab_filter_periode&gt;=AB21,"INCLUDE"&amp;IF(regnskab_filter_land&lt;&gt;"",IF(regnskab_filter_land="EU",F21,AD21),""),"EXCLUDE")</f>
        <v>EXCLUDE</v>
      </c>
      <c r="H21" s="158" t="str">
        <f t="shared" si="4"/>
        <v/>
      </c>
      <c r="I21" s="158" t="str">
        <f>TRANSAKTIONER!Z21&amp;IF(regnskab_filter_periode_partner&gt;=AB21,"INCLUDE"&amp;IF(regnskab_filter_land_partner&lt;&gt;"",IF(regnskab_filter_land_partner="EU",F21,AD21),""),"EXCLUDE")&amp;AC21</f>
        <v>EXCLUDE</v>
      </c>
      <c r="J21" s="158" t="e">
        <f t="shared" si="5"/>
        <v>#N/A</v>
      </c>
      <c r="L21" s="158" t="str">
        <f t="shared" si="6"/>
        <v>_EU</v>
      </c>
      <c r="P21" s="340"/>
      <c r="Q21" s="340"/>
      <c r="R21" s="341"/>
      <c r="S21" s="342"/>
      <c r="T21" s="342"/>
      <c r="U21" s="341"/>
      <c r="V21" s="368"/>
      <c r="W21" s="341"/>
      <c r="X21" s="343"/>
      <c r="Y21" s="340"/>
      <c r="Z21" s="341"/>
      <c r="AA21" s="348" t="str">
        <f t="shared" si="7"/>
        <v/>
      </c>
      <c r="AB21" s="349" t="str">
        <f t="shared" si="8"/>
        <v/>
      </c>
      <c r="AC21" s="341"/>
      <c r="AD21" s="350" t="str">
        <f t="shared" si="9"/>
        <v/>
      </c>
    </row>
    <row r="22" spans="2:30" x14ac:dyDescent="0.45">
      <c r="B22" s="145" t="str">
        <f t="shared" si="0"/>
        <v>NOT INCLUDED</v>
      </c>
      <c r="C22" s="146" t="e">
        <f t="shared" si="1"/>
        <v>#N/A</v>
      </c>
      <c r="D22" s="158" t="e">
        <f>AB22&amp;"_"&amp;#REF!&amp;IF(afstemning_partner&lt;&gt;"","_"&amp;AC22,"")</f>
        <v>#REF!</v>
      </c>
      <c r="E22" s="158" t="str">
        <f t="shared" si="2"/>
        <v/>
      </c>
      <c r="F22" s="158" t="e">
        <f t="shared" si="3"/>
        <v>#N/A</v>
      </c>
      <c r="G22" s="158" t="str">
        <f>TRANSAKTIONER!Z22&amp;IF(regnskab_filter_periode&gt;=AB22,"INCLUDE"&amp;IF(regnskab_filter_land&lt;&gt;"",IF(regnskab_filter_land="EU",F22,AD22),""),"EXCLUDE")</f>
        <v>EXCLUDE</v>
      </c>
      <c r="H22" s="158" t="str">
        <f t="shared" si="4"/>
        <v/>
      </c>
      <c r="I22" s="158" t="str">
        <f>TRANSAKTIONER!Z22&amp;IF(regnskab_filter_periode_partner&gt;=AB22,"INCLUDE"&amp;IF(regnskab_filter_land_partner&lt;&gt;"",IF(regnskab_filter_land_partner="EU",F22,AD22),""),"EXCLUDE")&amp;AC22</f>
        <v>EXCLUDE</v>
      </c>
      <c r="J22" s="158" t="e">
        <f t="shared" si="5"/>
        <v>#N/A</v>
      </c>
      <c r="L22" s="158" t="str">
        <f t="shared" si="6"/>
        <v>_EU</v>
      </c>
      <c r="P22" s="340"/>
      <c r="Q22" s="340"/>
      <c r="R22" s="341"/>
      <c r="S22" s="342"/>
      <c r="T22" s="342"/>
      <c r="U22" s="341"/>
      <c r="V22" s="368"/>
      <c r="W22" s="341"/>
      <c r="X22" s="343"/>
      <c r="Y22" s="340"/>
      <c r="Z22" s="341"/>
      <c r="AA22" s="348" t="str">
        <f t="shared" si="7"/>
        <v/>
      </c>
      <c r="AB22" s="349" t="str">
        <f t="shared" si="8"/>
        <v/>
      </c>
      <c r="AC22" s="341"/>
      <c r="AD22" s="350" t="str">
        <f t="shared" si="9"/>
        <v/>
      </c>
    </row>
    <row r="23" spans="2:30" x14ac:dyDescent="0.45">
      <c r="B23" s="145" t="str">
        <f t="shared" si="0"/>
        <v>NOT INCLUDED</v>
      </c>
      <c r="C23" s="146" t="e">
        <f t="shared" si="1"/>
        <v>#N/A</v>
      </c>
      <c r="D23" s="158" t="e">
        <f>AB23&amp;"_"&amp;#REF!&amp;IF(afstemning_partner&lt;&gt;"","_"&amp;AC23,"")</f>
        <v>#REF!</v>
      </c>
      <c r="E23" s="158" t="str">
        <f t="shared" si="2"/>
        <v/>
      </c>
      <c r="F23" s="158" t="e">
        <f t="shared" si="3"/>
        <v>#N/A</v>
      </c>
      <c r="G23" s="158" t="str">
        <f>TRANSAKTIONER!Z23&amp;IF(regnskab_filter_periode&gt;=AB23,"INCLUDE"&amp;IF(regnskab_filter_land&lt;&gt;"",IF(regnskab_filter_land="EU",F23,AD23),""),"EXCLUDE")</f>
        <v>EXCLUDE</v>
      </c>
      <c r="H23" s="158" t="str">
        <f t="shared" si="4"/>
        <v/>
      </c>
      <c r="I23" s="158" t="str">
        <f>TRANSAKTIONER!Z23&amp;IF(regnskab_filter_periode_partner&gt;=AB23,"INCLUDE"&amp;IF(regnskab_filter_land_partner&lt;&gt;"",IF(regnskab_filter_land_partner="EU",F23,AD23),""),"EXCLUDE")&amp;AC23</f>
        <v>EXCLUDE</v>
      </c>
      <c r="J23" s="158" t="e">
        <f t="shared" si="5"/>
        <v>#N/A</v>
      </c>
      <c r="L23" s="158" t="str">
        <f t="shared" si="6"/>
        <v>_EU</v>
      </c>
      <c r="P23" s="340"/>
      <c r="Q23" s="340"/>
      <c r="R23" s="341"/>
      <c r="S23" s="342"/>
      <c r="T23" s="342"/>
      <c r="U23" s="341"/>
      <c r="V23" s="368"/>
      <c r="W23" s="341"/>
      <c r="X23" s="343"/>
      <c r="Y23" s="340"/>
      <c r="Z23" s="341"/>
      <c r="AA23" s="348" t="str">
        <f t="shared" si="7"/>
        <v/>
      </c>
      <c r="AB23" s="349" t="str">
        <f t="shared" si="8"/>
        <v/>
      </c>
      <c r="AC23" s="341"/>
      <c r="AD23" s="350" t="str">
        <f t="shared" si="9"/>
        <v/>
      </c>
    </row>
    <row r="24" spans="2:30" x14ac:dyDescent="0.45">
      <c r="B24" s="145" t="str">
        <f t="shared" si="0"/>
        <v>NOT INCLUDED</v>
      </c>
      <c r="C24" s="146" t="e">
        <f t="shared" si="1"/>
        <v>#N/A</v>
      </c>
      <c r="D24" s="158" t="e">
        <f>AB24&amp;"_"&amp;#REF!&amp;IF(afstemning_partner&lt;&gt;"","_"&amp;AC24,"")</f>
        <v>#REF!</v>
      </c>
      <c r="E24" s="158" t="str">
        <f t="shared" si="2"/>
        <v/>
      </c>
      <c r="F24" s="158" t="e">
        <f t="shared" si="3"/>
        <v>#N/A</v>
      </c>
      <c r="G24" s="158" t="str">
        <f>TRANSAKTIONER!Z24&amp;IF(regnskab_filter_periode&gt;=AB24,"INCLUDE"&amp;IF(regnskab_filter_land&lt;&gt;"",IF(regnskab_filter_land="EU",F24,AD24),""),"EXCLUDE")</f>
        <v>EXCLUDE</v>
      </c>
      <c r="H24" s="158" t="str">
        <f t="shared" si="4"/>
        <v/>
      </c>
      <c r="I24" s="158" t="str">
        <f>TRANSAKTIONER!Z24&amp;IF(regnskab_filter_periode_partner&gt;=AB24,"INCLUDE"&amp;IF(regnskab_filter_land_partner&lt;&gt;"",IF(regnskab_filter_land_partner="EU",F24,AD24),""),"EXCLUDE")&amp;AC24</f>
        <v>EXCLUDE</v>
      </c>
      <c r="J24" s="158" t="e">
        <f t="shared" si="5"/>
        <v>#N/A</v>
      </c>
      <c r="L24" s="158" t="str">
        <f t="shared" si="6"/>
        <v>_EU</v>
      </c>
      <c r="P24" s="340"/>
      <c r="Q24" s="340"/>
      <c r="R24" s="341"/>
      <c r="S24" s="342"/>
      <c r="T24" s="342"/>
      <c r="U24" s="341"/>
      <c r="V24" s="368"/>
      <c r="W24" s="341"/>
      <c r="X24" s="343"/>
      <c r="Y24" s="340"/>
      <c r="Z24" s="341"/>
      <c r="AA24" s="348" t="str">
        <f t="shared" si="7"/>
        <v/>
      </c>
      <c r="AB24" s="349" t="str">
        <f t="shared" si="8"/>
        <v/>
      </c>
      <c r="AC24" s="341"/>
      <c r="AD24" s="350" t="str">
        <f t="shared" si="9"/>
        <v/>
      </c>
    </row>
    <row r="25" spans="2:30" x14ac:dyDescent="0.45">
      <c r="B25" s="145" t="str">
        <f t="shared" si="0"/>
        <v>NOT INCLUDED</v>
      </c>
      <c r="C25" s="146" t="e">
        <f t="shared" si="1"/>
        <v>#N/A</v>
      </c>
      <c r="D25" s="158" t="e">
        <f>AB25&amp;"_"&amp;#REF!&amp;IF(afstemning_partner&lt;&gt;"","_"&amp;AC25,"")</f>
        <v>#REF!</v>
      </c>
      <c r="E25" s="158" t="str">
        <f t="shared" si="2"/>
        <v/>
      </c>
      <c r="F25" s="158" t="e">
        <f t="shared" si="3"/>
        <v>#N/A</v>
      </c>
      <c r="G25" s="158" t="str">
        <f>TRANSAKTIONER!Z25&amp;IF(regnskab_filter_periode&gt;=AB25,"INCLUDE"&amp;IF(regnskab_filter_land&lt;&gt;"",IF(regnskab_filter_land="EU",F25,AD25),""),"EXCLUDE")</f>
        <v>EXCLUDE</v>
      </c>
      <c r="H25" s="158" t="str">
        <f t="shared" si="4"/>
        <v/>
      </c>
      <c r="I25" s="158" t="str">
        <f>TRANSAKTIONER!Z25&amp;IF(regnskab_filter_periode_partner&gt;=AB25,"INCLUDE"&amp;IF(regnskab_filter_land_partner&lt;&gt;"",IF(regnskab_filter_land_partner="EU",F25,AD25),""),"EXCLUDE")&amp;AC25</f>
        <v>EXCLUDE</v>
      </c>
      <c r="J25" s="158" t="e">
        <f t="shared" si="5"/>
        <v>#N/A</v>
      </c>
      <c r="L25" s="158" t="str">
        <f t="shared" si="6"/>
        <v>_EU</v>
      </c>
      <c r="P25" s="340"/>
      <c r="Q25" s="340"/>
      <c r="R25" s="341"/>
      <c r="S25" s="342"/>
      <c r="T25" s="342"/>
      <c r="U25" s="341"/>
      <c r="V25" s="368"/>
      <c r="W25" s="341"/>
      <c r="X25" s="343"/>
      <c r="Y25" s="340"/>
      <c r="Z25" s="341"/>
      <c r="AA25" s="348" t="str">
        <f t="shared" si="7"/>
        <v/>
      </c>
      <c r="AB25" s="349" t="str">
        <f t="shared" si="8"/>
        <v/>
      </c>
      <c r="AC25" s="341"/>
      <c r="AD25" s="350" t="str">
        <f t="shared" si="9"/>
        <v/>
      </c>
    </row>
    <row r="26" spans="2:30" x14ac:dyDescent="0.45">
      <c r="B26" s="145" t="str">
        <f t="shared" si="0"/>
        <v>NOT INCLUDED</v>
      </c>
      <c r="C26" s="146" t="e">
        <f t="shared" si="1"/>
        <v>#N/A</v>
      </c>
      <c r="D26" s="158" t="e">
        <f>AB26&amp;"_"&amp;#REF!&amp;IF(afstemning_partner&lt;&gt;"","_"&amp;AC26,"")</f>
        <v>#REF!</v>
      </c>
      <c r="E26" s="158" t="str">
        <f t="shared" si="2"/>
        <v/>
      </c>
      <c r="F26" s="158" t="e">
        <f t="shared" si="3"/>
        <v>#N/A</v>
      </c>
      <c r="G26" s="158" t="str">
        <f>TRANSAKTIONER!Z26&amp;IF(regnskab_filter_periode&gt;=AB26,"INCLUDE"&amp;IF(regnskab_filter_land&lt;&gt;"",IF(regnskab_filter_land="EU",F26,AD26),""),"EXCLUDE")</f>
        <v>EXCLUDE</v>
      </c>
      <c r="H26" s="158" t="str">
        <f t="shared" si="4"/>
        <v/>
      </c>
      <c r="I26" s="158" t="str">
        <f>TRANSAKTIONER!Z26&amp;IF(regnskab_filter_periode_partner&gt;=AB26,"INCLUDE"&amp;IF(regnskab_filter_land_partner&lt;&gt;"",IF(regnskab_filter_land_partner="EU",F26,AD26),""),"EXCLUDE")&amp;AC26</f>
        <v>EXCLUDE</v>
      </c>
      <c r="J26" s="158" t="e">
        <f t="shared" si="5"/>
        <v>#N/A</v>
      </c>
      <c r="L26" s="158" t="str">
        <f t="shared" si="6"/>
        <v>_EU</v>
      </c>
      <c r="P26" s="340"/>
      <c r="Q26" s="340"/>
      <c r="R26" s="341"/>
      <c r="S26" s="342"/>
      <c r="T26" s="342"/>
      <c r="U26" s="341"/>
      <c r="V26" s="368"/>
      <c r="W26" s="341"/>
      <c r="X26" s="343"/>
      <c r="Y26" s="340"/>
      <c r="Z26" s="341"/>
      <c r="AA26" s="348" t="str">
        <f t="shared" si="7"/>
        <v/>
      </c>
      <c r="AB26" s="349" t="str">
        <f t="shared" si="8"/>
        <v/>
      </c>
      <c r="AC26" s="341"/>
      <c r="AD26" s="350" t="str">
        <f t="shared" si="9"/>
        <v/>
      </c>
    </row>
    <row r="27" spans="2:30" x14ac:dyDescent="0.45">
      <c r="B27" s="145" t="str">
        <f t="shared" si="0"/>
        <v>NOT INCLUDED</v>
      </c>
      <c r="C27" s="146" t="e">
        <f t="shared" si="1"/>
        <v>#N/A</v>
      </c>
      <c r="D27" s="158" t="e">
        <f>AB27&amp;"_"&amp;#REF!&amp;IF(afstemning_partner&lt;&gt;"","_"&amp;AC27,"")</f>
        <v>#REF!</v>
      </c>
      <c r="E27" s="158" t="str">
        <f t="shared" si="2"/>
        <v/>
      </c>
      <c r="F27" s="158" t="e">
        <f t="shared" si="3"/>
        <v>#N/A</v>
      </c>
      <c r="G27" s="158" t="str">
        <f>TRANSAKTIONER!Z27&amp;IF(regnskab_filter_periode&gt;=AB27,"INCLUDE"&amp;IF(regnskab_filter_land&lt;&gt;"",IF(regnskab_filter_land="EU",F27,AD27),""),"EXCLUDE")</f>
        <v>EXCLUDE</v>
      </c>
      <c r="H27" s="158" t="str">
        <f t="shared" si="4"/>
        <v/>
      </c>
      <c r="I27" s="158" t="str">
        <f>TRANSAKTIONER!Z27&amp;IF(regnskab_filter_periode_partner&gt;=AB27,"INCLUDE"&amp;IF(regnskab_filter_land_partner&lt;&gt;"",IF(regnskab_filter_land_partner="EU",F27,AD27),""),"EXCLUDE")&amp;AC27</f>
        <v>EXCLUDE</v>
      </c>
      <c r="J27" s="158" t="e">
        <f t="shared" si="5"/>
        <v>#N/A</v>
      </c>
      <c r="L27" s="158" t="str">
        <f t="shared" si="6"/>
        <v>_EU</v>
      </c>
      <c r="P27" s="340"/>
      <c r="Q27" s="340"/>
      <c r="R27" s="341"/>
      <c r="S27" s="342"/>
      <c r="T27" s="342"/>
      <c r="U27" s="341"/>
      <c r="V27" s="368"/>
      <c r="W27" s="341"/>
      <c r="X27" s="343"/>
      <c r="Y27" s="340"/>
      <c r="Z27" s="341"/>
      <c r="AA27" s="348" t="str">
        <f t="shared" si="7"/>
        <v/>
      </c>
      <c r="AB27" s="349" t="str">
        <f t="shared" si="8"/>
        <v/>
      </c>
      <c r="AC27" s="341"/>
      <c r="AD27" s="350" t="str">
        <f t="shared" si="9"/>
        <v/>
      </c>
    </row>
    <row r="28" spans="2:30" x14ac:dyDescent="0.45">
      <c r="B28" s="145" t="str">
        <f t="shared" si="0"/>
        <v>NOT INCLUDED</v>
      </c>
      <c r="C28" s="146" t="e">
        <f t="shared" si="1"/>
        <v>#N/A</v>
      </c>
      <c r="D28" s="158" t="e">
        <f>AB28&amp;"_"&amp;#REF!&amp;IF(afstemning_partner&lt;&gt;"","_"&amp;AC28,"")</f>
        <v>#REF!</v>
      </c>
      <c r="E28" s="158" t="str">
        <f t="shared" si="2"/>
        <v/>
      </c>
      <c r="F28" s="158" t="e">
        <f t="shared" si="3"/>
        <v>#N/A</v>
      </c>
      <c r="G28" s="158" t="str">
        <f>TRANSAKTIONER!Z28&amp;IF(regnskab_filter_periode&gt;=AB28,"INCLUDE"&amp;IF(regnskab_filter_land&lt;&gt;"",IF(regnskab_filter_land="EU",F28,AD28),""),"EXCLUDE")</f>
        <v>EXCLUDE</v>
      </c>
      <c r="H28" s="158" t="str">
        <f t="shared" si="4"/>
        <v/>
      </c>
      <c r="I28" s="158" t="str">
        <f>TRANSAKTIONER!Z28&amp;IF(regnskab_filter_periode_partner&gt;=AB28,"INCLUDE"&amp;IF(regnskab_filter_land_partner&lt;&gt;"",IF(regnskab_filter_land_partner="EU",F28,AD28),""),"EXCLUDE")&amp;AC28</f>
        <v>EXCLUDE</v>
      </c>
      <c r="J28" s="158" t="e">
        <f t="shared" si="5"/>
        <v>#N/A</v>
      </c>
      <c r="L28" s="158" t="str">
        <f t="shared" si="6"/>
        <v>_EU</v>
      </c>
      <c r="P28" s="340"/>
      <c r="Q28" s="340"/>
      <c r="R28" s="341"/>
      <c r="S28" s="342"/>
      <c r="T28" s="342"/>
      <c r="U28" s="341"/>
      <c r="V28" s="368"/>
      <c r="W28" s="341"/>
      <c r="X28" s="343"/>
      <c r="Y28" s="340"/>
      <c r="Z28" s="341"/>
      <c r="AA28" s="348" t="str">
        <f t="shared" si="7"/>
        <v/>
      </c>
      <c r="AB28" s="349" t="str">
        <f t="shared" si="8"/>
        <v/>
      </c>
      <c r="AC28" s="341"/>
      <c r="AD28" s="350" t="str">
        <f t="shared" si="9"/>
        <v/>
      </c>
    </row>
    <row r="29" spans="2:30" x14ac:dyDescent="0.45">
      <c r="B29" s="145" t="str">
        <f t="shared" si="0"/>
        <v>NOT INCLUDED</v>
      </c>
      <c r="C29" s="146" t="e">
        <f t="shared" si="1"/>
        <v>#N/A</v>
      </c>
      <c r="D29" s="158" t="e">
        <f>AB29&amp;"_"&amp;#REF!&amp;IF(afstemning_partner&lt;&gt;"","_"&amp;AC29,"")</f>
        <v>#REF!</v>
      </c>
      <c r="E29" s="158" t="str">
        <f t="shared" si="2"/>
        <v/>
      </c>
      <c r="F29" s="158" t="e">
        <f t="shared" si="3"/>
        <v>#N/A</v>
      </c>
      <c r="G29" s="158" t="str">
        <f>TRANSAKTIONER!Z29&amp;IF(regnskab_filter_periode&gt;=AB29,"INCLUDE"&amp;IF(regnskab_filter_land&lt;&gt;"",IF(regnskab_filter_land="EU",F29,AD29),""),"EXCLUDE")</f>
        <v>EXCLUDE</v>
      </c>
      <c r="H29" s="158" t="str">
        <f t="shared" si="4"/>
        <v/>
      </c>
      <c r="I29" s="158" t="str">
        <f>TRANSAKTIONER!Z29&amp;IF(regnskab_filter_periode_partner&gt;=AB29,"INCLUDE"&amp;IF(regnskab_filter_land_partner&lt;&gt;"",IF(regnskab_filter_land_partner="EU",F29,AD29),""),"EXCLUDE")&amp;AC29</f>
        <v>EXCLUDE</v>
      </c>
      <c r="J29" s="158" t="e">
        <f t="shared" si="5"/>
        <v>#N/A</v>
      </c>
      <c r="L29" s="158" t="str">
        <f t="shared" si="6"/>
        <v>_EU</v>
      </c>
      <c r="P29" s="340"/>
      <c r="Q29" s="340"/>
      <c r="R29" s="341"/>
      <c r="S29" s="342"/>
      <c r="T29" s="342"/>
      <c r="U29" s="341"/>
      <c r="V29" s="368"/>
      <c r="W29" s="341"/>
      <c r="X29" s="343"/>
      <c r="Y29" s="340"/>
      <c r="Z29" s="341"/>
      <c r="AA29" s="348" t="str">
        <f t="shared" si="7"/>
        <v/>
      </c>
      <c r="AB29" s="349" t="str">
        <f t="shared" si="8"/>
        <v/>
      </c>
      <c r="AC29" s="341"/>
      <c r="AD29" s="350" t="str">
        <f t="shared" si="9"/>
        <v/>
      </c>
    </row>
    <row r="30" spans="2:30" x14ac:dyDescent="0.45">
      <c r="B30" s="145" t="str">
        <f t="shared" si="0"/>
        <v>NOT INCLUDED</v>
      </c>
      <c r="C30" s="146" t="e">
        <f t="shared" si="1"/>
        <v>#N/A</v>
      </c>
      <c r="D30" s="158" t="e">
        <f>AB30&amp;"_"&amp;#REF!&amp;IF(afstemning_partner&lt;&gt;"","_"&amp;AC30,"")</f>
        <v>#REF!</v>
      </c>
      <c r="E30" s="158" t="str">
        <f t="shared" si="2"/>
        <v/>
      </c>
      <c r="F30" s="158" t="e">
        <f t="shared" si="3"/>
        <v>#N/A</v>
      </c>
      <c r="G30" s="158" t="str">
        <f>TRANSAKTIONER!Z30&amp;IF(regnskab_filter_periode&gt;=AB30,"INCLUDE"&amp;IF(regnskab_filter_land&lt;&gt;"",IF(regnskab_filter_land="EU",F30,AD30),""),"EXCLUDE")</f>
        <v>EXCLUDE</v>
      </c>
      <c r="H30" s="158" t="str">
        <f t="shared" si="4"/>
        <v/>
      </c>
      <c r="I30" s="158" t="str">
        <f>TRANSAKTIONER!Z30&amp;IF(regnskab_filter_periode_partner&gt;=AB30,"INCLUDE"&amp;IF(regnskab_filter_land_partner&lt;&gt;"",IF(regnskab_filter_land_partner="EU",F30,AD30),""),"EXCLUDE")&amp;AC30</f>
        <v>EXCLUDE</v>
      </c>
      <c r="J30" s="158" t="e">
        <f t="shared" si="5"/>
        <v>#N/A</v>
      </c>
      <c r="L30" s="158" t="str">
        <f t="shared" si="6"/>
        <v>_EU</v>
      </c>
      <c r="P30" s="340"/>
      <c r="Q30" s="340"/>
      <c r="R30" s="341"/>
      <c r="S30" s="342"/>
      <c r="T30" s="342"/>
      <c r="U30" s="341"/>
      <c r="V30" s="368"/>
      <c r="W30" s="341"/>
      <c r="X30" s="343"/>
      <c r="Y30" s="340"/>
      <c r="Z30" s="341"/>
      <c r="AA30" s="348" t="str">
        <f t="shared" si="7"/>
        <v/>
      </c>
      <c r="AB30" s="349" t="str">
        <f t="shared" si="8"/>
        <v/>
      </c>
      <c r="AC30" s="341"/>
      <c r="AD30" s="350" t="str">
        <f t="shared" si="9"/>
        <v/>
      </c>
    </row>
    <row r="31" spans="2:30" x14ac:dyDescent="0.45">
      <c r="B31" s="145" t="str">
        <f t="shared" si="0"/>
        <v>NOT INCLUDED</v>
      </c>
      <c r="C31" s="146" t="e">
        <f t="shared" si="1"/>
        <v>#N/A</v>
      </c>
      <c r="D31" s="158" t="e">
        <f>AB31&amp;"_"&amp;#REF!&amp;IF(afstemning_partner&lt;&gt;"","_"&amp;AC31,"")</f>
        <v>#REF!</v>
      </c>
      <c r="E31" s="158" t="str">
        <f t="shared" si="2"/>
        <v/>
      </c>
      <c r="F31" s="158" t="e">
        <f t="shared" si="3"/>
        <v>#N/A</v>
      </c>
      <c r="G31" s="158" t="str">
        <f>TRANSAKTIONER!Z31&amp;IF(regnskab_filter_periode&gt;=AB31,"INCLUDE"&amp;IF(regnskab_filter_land&lt;&gt;"",IF(regnskab_filter_land="EU",F31,AD31),""),"EXCLUDE")</f>
        <v>EXCLUDE</v>
      </c>
      <c r="H31" s="158" t="str">
        <f t="shared" si="4"/>
        <v/>
      </c>
      <c r="I31" s="158" t="str">
        <f>TRANSAKTIONER!Z31&amp;IF(regnskab_filter_periode_partner&gt;=AB31,"INCLUDE"&amp;IF(regnskab_filter_land_partner&lt;&gt;"",IF(regnskab_filter_land_partner="EU",F31,AD31),""),"EXCLUDE")&amp;AC31</f>
        <v>EXCLUDE</v>
      </c>
      <c r="J31" s="158" t="e">
        <f t="shared" si="5"/>
        <v>#N/A</v>
      </c>
      <c r="L31" s="158" t="str">
        <f t="shared" si="6"/>
        <v>_EU</v>
      </c>
      <c r="P31" s="340"/>
      <c r="Q31" s="340"/>
      <c r="R31" s="341"/>
      <c r="S31" s="342"/>
      <c r="T31" s="342"/>
      <c r="U31" s="341"/>
      <c r="V31" s="368"/>
      <c r="W31" s="341"/>
      <c r="X31" s="343"/>
      <c r="Y31" s="340"/>
      <c r="Z31" s="341"/>
      <c r="AA31" s="348" t="str">
        <f t="shared" si="7"/>
        <v/>
      </c>
      <c r="AB31" s="349" t="str">
        <f t="shared" si="8"/>
        <v/>
      </c>
      <c r="AC31" s="341"/>
      <c r="AD31" s="350" t="str">
        <f t="shared" si="9"/>
        <v/>
      </c>
    </row>
    <row r="32" spans="2:30" x14ac:dyDescent="0.45">
      <c r="B32" s="145" t="str">
        <f t="shared" si="0"/>
        <v>NOT INCLUDED</v>
      </c>
      <c r="C32" s="146" t="e">
        <f t="shared" si="1"/>
        <v>#N/A</v>
      </c>
      <c r="D32" s="158" t="e">
        <f>AB32&amp;"_"&amp;#REF!&amp;IF(afstemning_partner&lt;&gt;"","_"&amp;AC32,"")</f>
        <v>#REF!</v>
      </c>
      <c r="E32" s="158" t="str">
        <f t="shared" si="2"/>
        <v/>
      </c>
      <c r="F32" s="158" t="e">
        <f t="shared" si="3"/>
        <v>#N/A</v>
      </c>
      <c r="G32" s="158" t="str">
        <f>TRANSAKTIONER!Z32&amp;IF(regnskab_filter_periode&gt;=AB32,"INCLUDE"&amp;IF(regnskab_filter_land&lt;&gt;"",IF(regnskab_filter_land="EU",F32,AD32),""),"EXCLUDE")</f>
        <v>EXCLUDE</v>
      </c>
      <c r="H32" s="158" t="str">
        <f t="shared" si="4"/>
        <v/>
      </c>
      <c r="I32" s="158" t="str">
        <f>TRANSAKTIONER!Z32&amp;IF(regnskab_filter_periode_partner&gt;=AB32,"INCLUDE"&amp;IF(regnskab_filter_land_partner&lt;&gt;"",IF(regnskab_filter_land_partner="EU",F32,AD32),""),"EXCLUDE")&amp;AC32</f>
        <v>EXCLUDE</v>
      </c>
      <c r="J32" s="158" t="e">
        <f t="shared" si="5"/>
        <v>#N/A</v>
      </c>
      <c r="L32" s="158" t="str">
        <f t="shared" si="6"/>
        <v>_EU</v>
      </c>
      <c r="P32" s="340"/>
      <c r="Q32" s="340"/>
      <c r="R32" s="341"/>
      <c r="S32" s="342"/>
      <c r="T32" s="342"/>
      <c r="U32" s="341"/>
      <c r="V32" s="368"/>
      <c r="W32" s="341"/>
      <c r="X32" s="343"/>
      <c r="Y32" s="340"/>
      <c r="Z32" s="341"/>
      <c r="AA32" s="348" t="str">
        <f t="shared" si="7"/>
        <v/>
      </c>
      <c r="AB32" s="349" t="str">
        <f t="shared" si="8"/>
        <v/>
      </c>
      <c r="AC32" s="341"/>
      <c r="AD32" s="350" t="str">
        <f t="shared" si="9"/>
        <v/>
      </c>
    </row>
    <row r="33" spans="2:30" x14ac:dyDescent="0.45">
      <c r="B33" s="145" t="str">
        <f t="shared" si="0"/>
        <v>NOT INCLUDED</v>
      </c>
      <c r="C33" s="146" t="e">
        <f t="shared" si="1"/>
        <v>#N/A</v>
      </c>
      <c r="D33" s="158" t="e">
        <f>AB33&amp;"_"&amp;#REF!&amp;IF(afstemning_partner&lt;&gt;"","_"&amp;AC33,"")</f>
        <v>#REF!</v>
      </c>
      <c r="E33" s="158" t="str">
        <f t="shared" si="2"/>
        <v/>
      </c>
      <c r="F33" s="158" t="e">
        <f t="shared" si="3"/>
        <v>#N/A</v>
      </c>
      <c r="G33" s="158" t="str">
        <f>TRANSAKTIONER!Z33&amp;IF(regnskab_filter_periode&gt;=AB33,"INCLUDE"&amp;IF(regnskab_filter_land&lt;&gt;"",IF(regnskab_filter_land="EU",F33,AD33),""),"EXCLUDE")</f>
        <v>EXCLUDE</v>
      </c>
      <c r="H33" s="158" t="str">
        <f t="shared" si="4"/>
        <v/>
      </c>
      <c r="I33" s="158" t="str">
        <f>TRANSAKTIONER!Z33&amp;IF(regnskab_filter_periode_partner&gt;=AB33,"INCLUDE"&amp;IF(regnskab_filter_land_partner&lt;&gt;"",IF(regnskab_filter_land_partner="EU",F33,AD33),""),"EXCLUDE")&amp;AC33</f>
        <v>EXCLUDE</v>
      </c>
      <c r="J33" s="158" t="e">
        <f t="shared" si="5"/>
        <v>#N/A</v>
      </c>
      <c r="L33" s="158" t="str">
        <f t="shared" si="6"/>
        <v>_EU</v>
      </c>
      <c r="P33" s="340"/>
      <c r="Q33" s="340"/>
      <c r="R33" s="341"/>
      <c r="S33" s="342"/>
      <c r="T33" s="342"/>
      <c r="U33" s="341"/>
      <c r="V33" s="368"/>
      <c r="W33" s="341"/>
      <c r="X33" s="343"/>
      <c r="Y33" s="340"/>
      <c r="Z33" s="341"/>
      <c r="AA33" s="348" t="str">
        <f t="shared" si="7"/>
        <v/>
      </c>
      <c r="AB33" s="349" t="str">
        <f t="shared" si="8"/>
        <v/>
      </c>
      <c r="AC33" s="341"/>
      <c r="AD33" s="350" t="str">
        <f t="shared" si="9"/>
        <v/>
      </c>
    </row>
    <row r="34" spans="2:30" x14ac:dyDescent="0.45">
      <c r="B34" s="145" t="str">
        <f t="shared" si="0"/>
        <v>NOT INCLUDED</v>
      </c>
      <c r="C34" s="146" t="e">
        <f t="shared" si="1"/>
        <v>#N/A</v>
      </c>
      <c r="D34" s="158" t="e">
        <f>AB34&amp;"_"&amp;#REF!&amp;IF(afstemning_partner&lt;&gt;"","_"&amp;AC34,"")</f>
        <v>#REF!</v>
      </c>
      <c r="E34" s="158" t="str">
        <f t="shared" si="2"/>
        <v/>
      </c>
      <c r="F34" s="158" t="e">
        <f t="shared" si="3"/>
        <v>#N/A</v>
      </c>
      <c r="G34" s="158" t="str">
        <f>TRANSAKTIONER!Z34&amp;IF(regnskab_filter_periode&gt;=AB34,"INCLUDE"&amp;IF(regnskab_filter_land&lt;&gt;"",IF(regnskab_filter_land="EU",F34,AD34),""),"EXCLUDE")</f>
        <v>EXCLUDE</v>
      </c>
      <c r="H34" s="158" t="str">
        <f t="shared" si="4"/>
        <v/>
      </c>
      <c r="I34" s="158" t="str">
        <f>TRANSAKTIONER!Z34&amp;IF(regnskab_filter_periode_partner&gt;=AB34,"INCLUDE"&amp;IF(regnskab_filter_land_partner&lt;&gt;"",IF(regnskab_filter_land_partner="EU",F34,AD34),""),"EXCLUDE")&amp;AC34</f>
        <v>EXCLUDE</v>
      </c>
      <c r="J34" s="158" t="e">
        <f t="shared" si="5"/>
        <v>#N/A</v>
      </c>
      <c r="L34" s="158" t="str">
        <f t="shared" si="6"/>
        <v>_EU</v>
      </c>
      <c r="P34" s="340"/>
      <c r="Q34" s="340"/>
      <c r="R34" s="341"/>
      <c r="S34" s="342"/>
      <c r="T34" s="342"/>
      <c r="U34" s="341"/>
      <c r="V34" s="368"/>
      <c r="W34" s="341"/>
      <c r="X34" s="343"/>
      <c r="Y34" s="340"/>
      <c r="Z34" s="341"/>
      <c r="AA34" s="348" t="str">
        <f t="shared" si="7"/>
        <v/>
      </c>
      <c r="AB34" s="349" t="str">
        <f t="shared" si="8"/>
        <v/>
      </c>
      <c r="AC34" s="341"/>
      <c r="AD34" s="350" t="str">
        <f t="shared" si="9"/>
        <v/>
      </c>
    </row>
    <row r="35" spans="2:30" x14ac:dyDescent="0.45">
      <c r="B35" s="145" t="str">
        <f t="shared" si="0"/>
        <v>NOT INCLUDED</v>
      </c>
      <c r="C35" s="146" t="e">
        <f t="shared" si="1"/>
        <v>#N/A</v>
      </c>
      <c r="D35" s="158" t="e">
        <f>AB35&amp;"_"&amp;#REF!&amp;IF(afstemning_partner&lt;&gt;"","_"&amp;AC35,"")</f>
        <v>#REF!</v>
      </c>
      <c r="E35" s="158" t="str">
        <f t="shared" si="2"/>
        <v/>
      </c>
      <c r="F35" s="158" t="e">
        <f t="shared" si="3"/>
        <v>#N/A</v>
      </c>
      <c r="G35" s="158" t="str">
        <f>TRANSAKTIONER!Z35&amp;IF(regnskab_filter_periode&gt;=AB35,"INCLUDE"&amp;IF(regnskab_filter_land&lt;&gt;"",IF(regnskab_filter_land="EU",F35,AD35),""),"EXCLUDE")</f>
        <v>EXCLUDE</v>
      </c>
      <c r="H35" s="158" t="str">
        <f t="shared" si="4"/>
        <v/>
      </c>
      <c r="I35" s="158" t="str">
        <f>TRANSAKTIONER!Z35&amp;IF(regnskab_filter_periode_partner&gt;=AB35,"INCLUDE"&amp;IF(regnskab_filter_land_partner&lt;&gt;"",IF(regnskab_filter_land_partner="EU",F35,AD35),""),"EXCLUDE")&amp;AC35</f>
        <v>EXCLUDE</v>
      </c>
      <c r="J35" s="158" t="e">
        <f t="shared" si="5"/>
        <v>#N/A</v>
      </c>
      <c r="L35" s="158" t="str">
        <f t="shared" si="6"/>
        <v>_EU</v>
      </c>
      <c r="P35" s="340"/>
      <c r="Q35" s="340"/>
      <c r="R35" s="341"/>
      <c r="S35" s="342"/>
      <c r="T35" s="342"/>
      <c r="U35" s="341"/>
      <c r="V35" s="368"/>
      <c r="W35" s="341"/>
      <c r="X35" s="343"/>
      <c r="Y35" s="340"/>
      <c r="Z35" s="341"/>
      <c r="AA35" s="348" t="str">
        <f t="shared" si="7"/>
        <v/>
      </c>
      <c r="AB35" s="349" t="str">
        <f t="shared" si="8"/>
        <v/>
      </c>
      <c r="AC35" s="341"/>
      <c r="AD35" s="350" t="str">
        <f t="shared" si="9"/>
        <v/>
      </c>
    </row>
    <row r="36" spans="2:30" x14ac:dyDescent="0.45">
      <c r="B36" s="145" t="str">
        <f t="shared" si="0"/>
        <v>NOT INCLUDED</v>
      </c>
      <c r="C36" s="146" t="e">
        <f t="shared" si="1"/>
        <v>#N/A</v>
      </c>
      <c r="D36" s="158" t="e">
        <f>AB36&amp;"_"&amp;#REF!&amp;IF(afstemning_partner&lt;&gt;"","_"&amp;AC36,"")</f>
        <v>#REF!</v>
      </c>
      <c r="E36" s="158" t="str">
        <f t="shared" si="2"/>
        <v/>
      </c>
      <c r="F36" s="158" t="e">
        <f t="shared" si="3"/>
        <v>#N/A</v>
      </c>
      <c r="G36" s="158" t="str">
        <f>TRANSAKTIONER!Z36&amp;IF(regnskab_filter_periode&gt;=AB36,"INCLUDE"&amp;IF(regnskab_filter_land&lt;&gt;"",IF(regnskab_filter_land="EU",F36,AD36),""),"EXCLUDE")</f>
        <v>EXCLUDE</v>
      </c>
      <c r="H36" s="158" t="str">
        <f t="shared" si="4"/>
        <v/>
      </c>
      <c r="I36" s="158" t="str">
        <f>TRANSAKTIONER!Z36&amp;IF(regnskab_filter_periode_partner&gt;=AB36,"INCLUDE"&amp;IF(regnskab_filter_land_partner&lt;&gt;"",IF(regnskab_filter_land_partner="EU",F36,AD36),""),"EXCLUDE")&amp;AC36</f>
        <v>EXCLUDE</v>
      </c>
      <c r="J36" s="158" t="e">
        <f t="shared" si="5"/>
        <v>#N/A</v>
      </c>
      <c r="L36" s="158" t="str">
        <f t="shared" si="6"/>
        <v>_EU</v>
      </c>
      <c r="P36" s="340"/>
      <c r="Q36" s="340"/>
      <c r="R36" s="341"/>
      <c r="S36" s="342"/>
      <c r="T36" s="342"/>
      <c r="U36" s="341"/>
      <c r="V36" s="368"/>
      <c r="W36" s="341"/>
      <c r="X36" s="343"/>
      <c r="Y36" s="340"/>
      <c r="Z36" s="341"/>
      <c r="AA36" s="348" t="str">
        <f t="shared" si="7"/>
        <v/>
      </c>
      <c r="AB36" s="349" t="str">
        <f t="shared" si="8"/>
        <v/>
      </c>
      <c r="AC36" s="341"/>
      <c r="AD36" s="350" t="str">
        <f t="shared" si="9"/>
        <v/>
      </c>
    </row>
    <row r="37" spans="2:30" x14ac:dyDescent="0.45">
      <c r="B37" s="145" t="str">
        <f t="shared" si="0"/>
        <v>NOT INCLUDED</v>
      </c>
      <c r="C37" s="146" t="e">
        <f t="shared" si="1"/>
        <v>#N/A</v>
      </c>
      <c r="D37" s="158" t="e">
        <f>AB37&amp;"_"&amp;#REF!&amp;IF(afstemning_partner&lt;&gt;"","_"&amp;AC37,"")</f>
        <v>#REF!</v>
      </c>
      <c r="E37" s="158" t="str">
        <f t="shared" si="2"/>
        <v/>
      </c>
      <c r="F37" s="158" t="e">
        <f t="shared" si="3"/>
        <v>#N/A</v>
      </c>
      <c r="G37" s="158" t="str">
        <f>TRANSAKTIONER!Z37&amp;IF(regnskab_filter_periode&gt;=AB37,"INCLUDE"&amp;IF(regnskab_filter_land&lt;&gt;"",IF(regnskab_filter_land="EU",F37,AD37),""),"EXCLUDE")</f>
        <v>EXCLUDE</v>
      </c>
      <c r="H37" s="158" t="str">
        <f t="shared" si="4"/>
        <v/>
      </c>
      <c r="I37" s="158" t="str">
        <f>TRANSAKTIONER!Z37&amp;IF(regnskab_filter_periode_partner&gt;=AB37,"INCLUDE"&amp;IF(regnskab_filter_land_partner&lt;&gt;"",IF(regnskab_filter_land_partner="EU",F37,AD37),""),"EXCLUDE")&amp;AC37</f>
        <v>EXCLUDE</v>
      </c>
      <c r="J37" s="158" t="e">
        <f t="shared" si="5"/>
        <v>#N/A</v>
      </c>
      <c r="L37" s="158" t="str">
        <f t="shared" si="6"/>
        <v>_EU</v>
      </c>
      <c r="P37" s="340"/>
      <c r="Q37" s="340"/>
      <c r="R37" s="341"/>
      <c r="S37" s="342"/>
      <c r="T37" s="342"/>
      <c r="U37" s="341"/>
      <c r="V37" s="368"/>
      <c r="W37" s="341"/>
      <c r="X37" s="343"/>
      <c r="Y37" s="340"/>
      <c r="Z37" s="341"/>
      <c r="AA37" s="348" t="str">
        <f t="shared" si="7"/>
        <v/>
      </c>
      <c r="AB37" s="349" t="str">
        <f t="shared" si="8"/>
        <v/>
      </c>
      <c r="AC37" s="341"/>
      <c r="AD37" s="350" t="str">
        <f t="shared" si="9"/>
        <v/>
      </c>
    </row>
    <row r="38" spans="2:30" x14ac:dyDescent="0.45">
      <c r="B38" s="145" t="str">
        <f t="shared" si="0"/>
        <v>NOT INCLUDED</v>
      </c>
      <c r="C38" s="146" t="e">
        <f t="shared" si="1"/>
        <v>#N/A</v>
      </c>
      <c r="D38" s="158" t="e">
        <f>AB38&amp;"_"&amp;#REF!&amp;IF(afstemning_partner&lt;&gt;"","_"&amp;AC38,"")</f>
        <v>#REF!</v>
      </c>
      <c r="E38" s="158" t="str">
        <f t="shared" si="2"/>
        <v/>
      </c>
      <c r="F38" s="158" t="e">
        <f t="shared" si="3"/>
        <v>#N/A</v>
      </c>
      <c r="G38" s="158" t="str">
        <f>TRANSAKTIONER!Z38&amp;IF(regnskab_filter_periode&gt;=AB38,"INCLUDE"&amp;IF(regnskab_filter_land&lt;&gt;"",IF(regnskab_filter_land="EU",F38,AD38),""),"EXCLUDE")</f>
        <v>EXCLUDE</v>
      </c>
      <c r="H38" s="158" t="str">
        <f t="shared" si="4"/>
        <v/>
      </c>
      <c r="I38" s="158" t="str">
        <f>TRANSAKTIONER!Z38&amp;IF(regnskab_filter_periode_partner&gt;=AB38,"INCLUDE"&amp;IF(regnskab_filter_land_partner&lt;&gt;"",IF(regnskab_filter_land_partner="EU",F38,AD38),""),"EXCLUDE")&amp;AC38</f>
        <v>EXCLUDE</v>
      </c>
      <c r="J38" s="158" t="e">
        <f t="shared" si="5"/>
        <v>#N/A</v>
      </c>
      <c r="L38" s="158" t="str">
        <f t="shared" si="6"/>
        <v>_EU</v>
      </c>
      <c r="P38" s="340"/>
      <c r="Q38" s="340"/>
      <c r="R38" s="341"/>
      <c r="S38" s="342"/>
      <c r="T38" s="342"/>
      <c r="U38" s="341"/>
      <c r="V38" s="368"/>
      <c r="W38" s="341"/>
      <c r="X38" s="343"/>
      <c r="Y38" s="340"/>
      <c r="Z38" s="341"/>
      <c r="AA38" s="348" t="str">
        <f t="shared" si="7"/>
        <v/>
      </c>
      <c r="AB38" s="349" t="str">
        <f t="shared" si="8"/>
        <v/>
      </c>
      <c r="AC38" s="341"/>
      <c r="AD38" s="350" t="str">
        <f t="shared" si="9"/>
        <v/>
      </c>
    </row>
    <row r="39" spans="2:30" x14ac:dyDescent="0.45">
      <c r="B39" s="145" t="str">
        <f t="shared" si="0"/>
        <v>NOT INCLUDED</v>
      </c>
      <c r="C39" s="146" t="e">
        <f t="shared" si="1"/>
        <v>#N/A</v>
      </c>
      <c r="D39" s="158" t="e">
        <f>AB39&amp;"_"&amp;#REF!&amp;IF(afstemning_partner&lt;&gt;"","_"&amp;AC39,"")</f>
        <v>#REF!</v>
      </c>
      <c r="E39" s="158" t="str">
        <f t="shared" si="2"/>
        <v/>
      </c>
      <c r="F39" s="158" t="e">
        <f t="shared" si="3"/>
        <v>#N/A</v>
      </c>
      <c r="G39" s="158" t="str">
        <f>TRANSAKTIONER!Z39&amp;IF(regnskab_filter_periode&gt;=AB39,"INCLUDE"&amp;IF(regnskab_filter_land&lt;&gt;"",IF(regnskab_filter_land="EU",F39,AD39),""),"EXCLUDE")</f>
        <v>EXCLUDE</v>
      </c>
      <c r="H39" s="158" t="str">
        <f t="shared" si="4"/>
        <v/>
      </c>
      <c r="I39" s="158" t="str">
        <f>TRANSAKTIONER!Z39&amp;IF(regnskab_filter_periode_partner&gt;=AB39,"INCLUDE"&amp;IF(regnskab_filter_land_partner&lt;&gt;"",IF(regnskab_filter_land_partner="EU",F39,AD39),""),"EXCLUDE")&amp;AC39</f>
        <v>EXCLUDE</v>
      </c>
      <c r="J39" s="158" t="e">
        <f t="shared" si="5"/>
        <v>#N/A</v>
      </c>
      <c r="L39" s="158" t="str">
        <f t="shared" si="6"/>
        <v>_EU</v>
      </c>
      <c r="P39" s="340"/>
      <c r="Q39" s="340"/>
      <c r="R39" s="341"/>
      <c r="S39" s="342"/>
      <c r="T39" s="342"/>
      <c r="U39" s="341"/>
      <c r="V39" s="368"/>
      <c r="W39" s="341"/>
      <c r="X39" s="343"/>
      <c r="Y39" s="340"/>
      <c r="Z39" s="341"/>
      <c r="AA39" s="348" t="str">
        <f t="shared" si="7"/>
        <v/>
      </c>
      <c r="AB39" s="349" t="str">
        <f t="shared" si="8"/>
        <v/>
      </c>
      <c r="AC39" s="341"/>
      <c r="AD39" s="350" t="str">
        <f t="shared" si="9"/>
        <v/>
      </c>
    </row>
    <row r="40" spans="2:30" x14ac:dyDescent="0.45">
      <c r="B40" s="145" t="str">
        <f t="shared" si="0"/>
        <v>NOT INCLUDED</v>
      </c>
      <c r="C40" s="146" t="e">
        <f t="shared" si="1"/>
        <v>#N/A</v>
      </c>
      <c r="D40" s="158" t="e">
        <f>AB40&amp;"_"&amp;#REF!&amp;IF(afstemning_partner&lt;&gt;"","_"&amp;AC40,"")</f>
        <v>#REF!</v>
      </c>
      <c r="E40" s="158" t="str">
        <f t="shared" si="2"/>
        <v/>
      </c>
      <c r="F40" s="158" t="e">
        <f t="shared" si="3"/>
        <v>#N/A</v>
      </c>
      <c r="G40" s="158" t="str">
        <f>TRANSAKTIONER!Z40&amp;IF(regnskab_filter_periode&gt;=AB40,"INCLUDE"&amp;IF(regnskab_filter_land&lt;&gt;"",IF(regnskab_filter_land="EU",F40,AD40),""),"EXCLUDE")</f>
        <v>EXCLUDE</v>
      </c>
      <c r="H40" s="158" t="str">
        <f t="shared" si="4"/>
        <v/>
      </c>
      <c r="I40" s="158" t="str">
        <f>TRANSAKTIONER!Z40&amp;IF(regnskab_filter_periode_partner&gt;=AB40,"INCLUDE"&amp;IF(regnskab_filter_land_partner&lt;&gt;"",IF(regnskab_filter_land_partner="EU",F40,AD40),""),"EXCLUDE")&amp;AC40</f>
        <v>EXCLUDE</v>
      </c>
      <c r="J40" s="158" t="e">
        <f t="shared" si="5"/>
        <v>#N/A</v>
      </c>
      <c r="L40" s="158" t="str">
        <f t="shared" si="6"/>
        <v>_EU</v>
      </c>
      <c r="P40" s="340"/>
      <c r="Q40" s="340"/>
      <c r="R40" s="341"/>
      <c r="S40" s="342"/>
      <c r="T40" s="342"/>
      <c r="U40" s="341"/>
      <c r="V40" s="368"/>
      <c r="W40" s="341"/>
      <c r="X40" s="343"/>
      <c r="Y40" s="340"/>
      <c r="Z40" s="341"/>
      <c r="AA40" s="348" t="str">
        <f t="shared" si="7"/>
        <v/>
      </c>
      <c r="AB40" s="349" t="str">
        <f t="shared" si="8"/>
        <v/>
      </c>
      <c r="AC40" s="341"/>
      <c r="AD40" s="350" t="str">
        <f t="shared" si="9"/>
        <v/>
      </c>
    </row>
    <row r="41" spans="2:30" x14ac:dyDescent="0.45">
      <c r="B41" s="145" t="str">
        <f t="shared" si="0"/>
        <v>NOT INCLUDED</v>
      </c>
      <c r="C41" s="146" t="e">
        <f t="shared" si="1"/>
        <v>#N/A</v>
      </c>
      <c r="D41" s="158" t="e">
        <f>AB41&amp;"_"&amp;#REF!&amp;IF(afstemning_partner&lt;&gt;"","_"&amp;AC41,"")</f>
        <v>#REF!</v>
      </c>
      <c r="E41" s="158" t="str">
        <f t="shared" si="2"/>
        <v/>
      </c>
      <c r="F41" s="158" t="e">
        <f t="shared" si="3"/>
        <v>#N/A</v>
      </c>
      <c r="G41" s="158" t="str">
        <f>TRANSAKTIONER!Z41&amp;IF(regnskab_filter_periode&gt;=AB41,"INCLUDE"&amp;IF(regnskab_filter_land&lt;&gt;"",IF(regnskab_filter_land="EU",F41,AD41),""),"EXCLUDE")</f>
        <v>EXCLUDE</v>
      </c>
      <c r="H41" s="158" t="str">
        <f t="shared" si="4"/>
        <v/>
      </c>
      <c r="I41" s="158" t="str">
        <f>TRANSAKTIONER!Z41&amp;IF(regnskab_filter_periode_partner&gt;=AB41,"INCLUDE"&amp;IF(regnskab_filter_land_partner&lt;&gt;"",IF(regnskab_filter_land_partner="EU",F41,AD41),""),"EXCLUDE")&amp;AC41</f>
        <v>EXCLUDE</v>
      </c>
      <c r="J41" s="158" t="e">
        <f t="shared" si="5"/>
        <v>#N/A</v>
      </c>
      <c r="L41" s="158" t="str">
        <f t="shared" si="6"/>
        <v>_EU</v>
      </c>
      <c r="P41" s="340"/>
      <c r="Q41" s="340"/>
      <c r="R41" s="341"/>
      <c r="S41" s="342"/>
      <c r="T41" s="342"/>
      <c r="U41" s="341"/>
      <c r="V41" s="368"/>
      <c r="W41" s="341"/>
      <c r="X41" s="343"/>
      <c r="Y41" s="340"/>
      <c r="Z41" s="341"/>
      <c r="AA41" s="348" t="str">
        <f t="shared" si="7"/>
        <v/>
      </c>
      <c r="AB41" s="349" t="str">
        <f t="shared" si="8"/>
        <v/>
      </c>
      <c r="AC41" s="341"/>
      <c r="AD41" s="350" t="str">
        <f t="shared" si="9"/>
        <v/>
      </c>
    </row>
    <row r="42" spans="2:30" x14ac:dyDescent="0.45">
      <c r="B42" s="145" t="str">
        <f t="shared" si="0"/>
        <v>NOT INCLUDED</v>
      </c>
      <c r="C42" s="146" t="e">
        <f t="shared" si="1"/>
        <v>#N/A</v>
      </c>
      <c r="D42" s="158" t="e">
        <f>AB42&amp;"_"&amp;#REF!&amp;IF(afstemning_partner&lt;&gt;"","_"&amp;AC42,"")</f>
        <v>#REF!</v>
      </c>
      <c r="E42" s="158" t="str">
        <f t="shared" si="2"/>
        <v/>
      </c>
      <c r="F42" s="158" t="e">
        <f t="shared" si="3"/>
        <v>#N/A</v>
      </c>
      <c r="G42" s="158" t="str">
        <f>TRANSAKTIONER!Z42&amp;IF(regnskab_filter_periode&gt;=AB42,"INCLUDE"&amp;IF(regnskab_filter_land&lt;&gt;"",IF(regnskab_filter_land="EU",F42,AD42),""),"EXCLUDE")</f>
        <v>EXCLUDE</v>
      </c>
      <c r="H42" s="158" t="str">
        <f t="shared" si="4"/>
        <v/>
      </c>
      <c r="I42" s="158" t="str">
        <f>TRANSAKTIONER!Z42&amp;IF(regnskab_filter_periode_partner&gt;=AB42,"INCLUDE"&amp;IF(regnskab_filter_land_partner&lt;&gt;"",IF(regnskab_filter_land_partner="EU",F42,AD42),""),"EXCLUDE")&amp;AC42</f>
        <v>EXCLUDE</v>
      </c>
      <c r="J42" s="158" t="e">
        <f t="shared" si="5"/>
        <v>#N/A</v>
      </c>
      <c r="L42" s="158" t="str">
        <f t="shared" si="6"/>
        <v>_EU</v>
      </c>
      <c r="P42" s="340"/>
      <c r="Q42" s="340"/>
      <c r="R42" s="341"/>
      <c r="S42" s="342"/>
      <c r="T42" s="342"/>
      <c r="U42" s="341"/>
      <c r="V42" s="368"/>
      <c r="W42" s="341"/>
      <c r="X42" s="343"/>
      <c r="Y42" s="340"/>
      <c r="Z42" s="341"/>
      <c r="AA42" s="348" t="str">
        <f t="shared" si="7"/>
        <v/>
      </c>
      <c r="AB42" s="349" t="str">
        <f t="shared" si="8"/>
        <v/>
      </c>
      <c r="AC42" s="341"/>
      <c r="AD42" s="350" t="str">
        <f t="shared" si="9"/>
        <v/>
      </c>
    </row>
    <row r="43" spans="2:30" x14ac:dyDescent="0.45">
      <c r="B43" s="145" t="str">
        <f t="shared" si="0"/>
        <v>NOT INCLUDED</v>
      </c>
      <c r="C43" s="146" t="e">
        <f t="shared" si="1"/>
        <v>#N/A</v>
      </c>
      <c r="D43" s="158" t="e">
        <f>AB43&amp;"_"&amp;#REF!&amp;IF(afstemning_partner&lt;&gt;"","_"&amp;AC43,"")</f>
        <v>#REF!</v>
      </c>
      <c r="E43" s="158" t="str">
        <f t="shared" si="2"/>
        <v/>
      </c>
      <c r="F43" s="158" t="e">
        <f t="shared" si="3"/>
        <v>#N/A</v>
      </c>
      <c r="G43" s="158" t="str">
        <f>TRANSAKTIONER!Z43&amp;IF(regnskab_filter_periode&gt;=AB43,"INCLUDE"&amp;IF(regnskab_filter_land&lt;&gt;"",IF(regnskab_filter_land="EU",F43,AD43),""),"EXCLUDE")</f>
        <v>EXCLUDE</v>
      </c>
      <c r="H43" s="158" t="str">
        <f t="shared" si="4"/>
        <v/>
      </c>
      <c r="I43" s="158" t="str">
        <f>TRANSAKTIONER!Z43&amp;IF(regnskab_filter_periode_partner&gt;=AB43,"INCLUDE"&amp;IF(regnskab_filter_land_partner&lt;&gt;"",IF(regnskab_filter_land_partner="EU",F43,AD43),""),"EXCLUDE")&amp;AC43</f>
        <v>EXCLUDE</v>
      </c>
      <c r="J43" s="158" t="e">
        <f t="shared" si="5"/>
        <v>#N/A</v>
      </c>
      <c r="L43" s="158" t="str">
        <f t="shared" si="6"/>
        <v>_EU</v>
      </c>
      <c r="P43" s="340"/>
      <c r="Q43" s="340"/>
      <c r="R43" s="341"/>
      <c r="S43" s="342"/>
      <c r="T43" s="342"/>
      <c r="U43" s="341"/>
      <c r="V43" s="368"/>
      <c r="W43" s="341"/>
      <c r="X43" s="343"/>
      <c r="Y43" s="340"/>
      <c r="Z43" s="341"/>
      <c r="AA43" s="348" t="str">
        <f t="shared" si="7"/>
        <v/>
      </c>
      <c r="AB43" s="349" t="str">
        <f t="shared" si="8"/>
        <v/>
      </c>
      <c r="AC43" s="341"/>
      <c r="AD43" s="350" t="str">
        <f t="shared" si="9"/>
        <v/>
      </c>
    </row>
    <row r="44" spans="2:30" x14ac:dyDescent="0.45">
      <c r="B44" s="145" t="str">
        <f t="shared" si="0"/>
        <v>NOT INCLUDED</v>
      </c>
      <c r="C44" s="146" t="e">
        <f t="shared" si="1"/>
        <v>#N/A</v>
      </c>
      <c r="D44" s="158" t="e">
        <f>AB44&amp;"_"&amp;#REF!&amp;IF(afstemning_partner&lt;&gt;"","_"&amp;AC44,"")</f>
        <v>#REF!</v>
      </c>
      <c r="E44" s="158" t="str">
        <f t="shared" si="2"/>
        <v/>
      </c>
      <c r="F44" s="158" t="e">
        <f t="shared" si="3"/>
        <v>#N/A</v>
      </c>
      <c r="G44" s="158" t="str">
        <f>TRANSAKTIONER!Z44&amp;IF(regnskab_filter_periode&gt;=AB44,"INCLUDE"&amp;IF(regnskab_filter_land&lt;&gt;"",IF(regnskab_filter_land="EU",F44,AD44),""),"EXCLUDE")</f>
        <v>EXCLUDE</v>
      </c>
      <c r="H44" s="158" t="str">
        <f t="shared" si="4"/>
        <v/>
      </c>
      <c r="I44" s="158" t="str">
        <f>TRANSAKTIONER!Z44&amp;IF(regnskab_filter_periode_partner&gt;=AB44,"INCLUDE"&amp;IF(regnskab_filter_land_partner&lt;&gt;"",IF(regnskab_filter_land_partner="EU",F44,AD44),""),"EXCLUDE")&amp;AC44</f>
        <v>EXCLUDE</v>
      </c>
      <c r="J44" s="158" t="e">
        <f t="shared" si="5"/>
        <v>#N/A</v>
      </c>
      <c r="L44" s="158" t="str">
        <f t="shared" si="6"/>
        <v>_EU</v>
      </c>
      <c r="P44" s="340"/>
      <c r="Q44" s="340"/>
      <c r="R44" s="341"/>
      <c r="S44" s="342"/>
      <c r="T44" s="342"/>
      <c r="U44" s="341"/>
      <c r="V44" s="368"/>
      <c r="W44" s="341"/>
      <c r="X44" s="343"/>
      <c r="Y44" s="340"/>
      <c r="Z44" s="341"/>
      <c r="AA44" s="348" t="str">
        <f t="shared" si="7"/>
        <v/>
      </c>
      <c r="AB44" s="349" t="str">
        <f t="shared" si="8"/>
        <v/>
      </c>
      <c r="AC44" s="341"/>
      <c r="AD44" s="350" t="str">
        <f t="shared" si="9"/>
        <v/>
      </c>
    </row>
    <row r="45" spans="2:30" x14ac:dyDescent="0.45">
      <c r="B45" s="145" t="str">
        <f t="shared" si="0"/>
        <v>NOT INCLUDED</v>
      </c>
      <c r="C45" s="146" t="e">
        <f t="shared" si="1"/>
        <v>#N/A</v>
      </c>
      <c r="D45" s="158" t="e">
        <f>AB45&amp;"_"&amp;#REF!&amp;IF(afstemning_partner&lt;&gt;"","_"&amp;AC45,"")</f>
        <v>#REF!</v>
      </c>
      <c r="E45" s="158" t="str">
        <f t="shared" si="2"/>
        <v/>
      </c>
      <c r="F45" s="158" t="e">
        <f t="shared" si="3"/>
        <v>#N/A</v>
      </c>
      <c r="G45" s="158" t="str">
        <f>TRANSAKTIONER!Z45&amp;IF(regnskab_filter_periode&gt;=AB45,"INCLUDE"&amp;IF(regnskab_filter_land&lt;&gt;"",IF(regnskab_filter_land="EU",F45,AD45),""),"EXCLUDE")</f>
        <v>EXCLUDE</v>
      </c>
      <c r="H45" s="158" t="str">
        <f t="shared" si="4"/>
        <v/>
      </c>
      <c r="I45" s="158" t="str">
        <f>TRANSAKTIONER!Z45&amp;IF(regnskab_filter_periode_partner&gt;=AB45,"INCLUDE"&amp;IF(regnskab_filter_land_partner&lt;&gt;"",IF(regnskab_filter_land_partner="EU",F45,AD45),""),"EXCLUDE")&amp;AC45</f>
        <v>EXCLUDE</v>
      </c>
      <c r="J45" s="158" t="e">
        <f t="shared" si="5"/>
        <v>#N/A</v>
      </c>
      <c r="L45" s="158" t="str">
        <f t="shared" si="6"/>
        <v>_EU</v>
      </c>
      <c r="P45" s="340"/>
      <c r="Q45" s="340"/>
      <c r="R45" s="341"/>
      <c r="S45" s="342"/>
      <c r="T45" s="342"/>
      <c r="U45" s="341"/>
      <c r="V45" s="368"/>
      <c r="W45" s="341"/>
      <c r="X45" s="343"/>
      <c r="Y45" s="340"/>
      <c r="Z45" s="341"/>
      <c r="AA45" s="348" t="str">
        <f t="shared" si="7"/>
        <v/>
      </c>
      <c r="AB45" s="349" t="str">
        <f t="shared" si="8"/>
        <v/>
      </c>
      <c r="AC45" s="341"/>
      <c r="AD45" s="350" t="str">
        <f t="shared" si="9"/>
        <v/>
      </c>
    </row>
    <row r="46" spans="2:30" x14ac:dyDescent="0.45">
      <c r="B46" s="145" t="str">
        <f t="shared" si="0"/>
        <v>NOT INCLUDED</v>
      </c>
      <c r="C46" s="146" t="e">
        <f t="shared" si="1"/>
        <v>#N/A</v>
      </c>
      <c r="D46" s="158" t="e">
        <f>AB46&amp;"_"&amp;#REF!&amp;IF(afstemning_partner&lt;&gt;"","_"&amp;AC46,"")</f>
        <v>#REF!</v>
      </c>
      <c r="E46" s="158" t="str">
        <f t="shared" si="2"/>
        <v/>
      </c>
      <c r="F46" s="158" t="e">
        <f t="shared" si="3"/>
        <v>#N/A</v>
      </c>
      <c r="G46" s="158" t="str">
        <f>TRANSAKTIONER!Z46&amp;IF(regnskab_filter_periode&gt;=AB46,"INCLUDE"&amp;IF(regnskab_filter_land&lt;&gt;"",IF(regnskab_filter_land="EU",F46,AD46),""),"EXCLUDE")</f>
        <v>EXCLUDE</v>
      </c>
      <c r="H46" s="158" t="str">
        <f t="shared" si="4"/>
        <v/>
      </c>
      <c r="I46" s="158" t="str">
        <f>TRANSAKTIONER!Z46&amp;IF(regnskab_filter_periode_partner&gt;=AB46,"INCLUDE"&amp;IF(regnskab_filter_land_partner&lt;&gt;"",IF(regnskab_filter_land_partner="EU",F46,AD46),""),"EXCLUDE")&amp;AC46</f>
        <v>EXCLUDE</v>
      </c>
      <c r="J46" s="158" t="e">
        <f t="shared" si="5"/>
        <v>#N/A</v>
      </c>
      <c r="L46" s="158" t="str">
        <f t="shared" si="6"/>
        <v>_EU</v>
      </c>
      <c r="P46" s="340"/>
      <c r="Q46" s="340"/>
      <c r="R46" s="341"/>
      <c r="S46" s="342"/>
      <c r="T46" s="342"/>
      <c r="U46" s="341"/>
      <c r="V46" s="368"/>
      <c r="W46" s="341"/>
      <c r="X46" s="343"/>
      <c r="Y46" s="340"/>
      <c r="Z46" s="341"/>
      <c r="AA46" s="348" t="str">
        <f t="shared" si="7"/>
        <v/>
      </c>
      <c r="AB46" s="349" t="str">
        <f t="shared" si="8"/>
        <v/>
      </c>
      <c r="AC46" s="341"/>
      <c r="AD46" s="350" t="str">
        <f t="shared" si="9"/>
        <v/>
      </c>
    </row>
    <row r="47" spans="2:30" x14ac:dyDescent="0.45">
      <c r="B47" s="145" t="str">
        <f t="shared" si="0"/>
        <v>NOT INCLUDED</v>
      </c>
      <c r="C47" s="146" t="e">
        <f t="shared" si="1"/>
        <v>#N/A</v>
      </c>
      <c r="D47" s="158" t="e">
        <f>AB47&amp;"_"&amp;#REF!&amp;IF(afstemning_partner&lt;&gt;"","_"&amp;AC47,"")</f>
        <v>#REF!</v>
      </c>
      <c r="E47" s="158" t="str">
        <f t="shared" si="2"/>
        <v/>
      </c>
      <c r="F47" s="158" t="e">
        <f t="shared" si="3"/>
        <v>#N/A</v>
      </c>
      <c r="G47" s="158" t="str">
        <f>TRANSAKTIONER!Z47&amp;IF(regnskab_filter_periode&gt;=AB47,"INCLUDE"&amp;IF(regnskab_filter_land&lt;&gt;"",IF(regnskab_filter_land="EU",F47,AD47),""),"EXCLUDE")</f>
        <v>EXCLUDE</v>
      </c>
      <c r="H47" s="158" t="str">
        <f t="shared" si="4"/>
        <v/>
      </c>
      <c r="I47" s="158" t="str">
        <f>TRANSAKTIONER!Z47&amp;IF(regnskab_filter_periode_partner&gt;=AB47,"INCLUDE"&amp;IF(regnskab_filter_land_partner&lt;&gt;"",IF(regnskab_filter_land_partner="EU",F47,AD47),""),"EXCLUDE")&amp;AC47</f>
        <v>EXCLUDE</v>
      </c>
      <c r="J47" s="158" t="e">
        <f t="shared" si="5"/>
        <v>#N/A</v>
      </c>
      <c r="L47" s="158" t="str">
        <f t="shared" si="6"/>
        <v>_EU</v>
      </c>
      <c r="P47" s="340"/>
      <c r="Q47" s="340"/>
      <c r="R47" s="341"/>
      <c r="S47" s="342"/>
      <c r="T47" s="342"/>
      <c r="U47" s="341"/>
      <c r="V47" s="368"/>
      <c r="W47" s="341"/>
      <c r="X47" s="343"/>
      <c r="Y47" s="340"/>
      <c r="Z47" s="341"/>
      <c r="AA47" s="348" t="str">
        <f t="shared" si="7"/>
        <v/>
      </c>
      <c r="AB47" s="349" t="str">
        <f t="shared" si="8"/>
        <v/>
      </c>
      <c r="AC47" s="341"/>
      <c r="AD47" s="350" t="str">
        <f t="shared" si="9"/>
        <v/>
      </c>
    </row>
    <row r="48" spans="2:30" x14ac:dyDescent="0.45">
      <c r="B48" s="145" t="str">
        <f t="shared" si="0"/>
        <v>NOT INCLUDED</v>
      </c>
      <c r="C48" s="146" t="e">
        <f t="shared" si="1"/>
        <v>#N/A</v>
      </c>
      <c r="D48" s="158" t="e">
        <f>AB48&amp;"_"&amp;#REF!&amp;IF(afstemning_partner&lt;&gt;"","_"&amp;AC48,"")</f>
        <v>#REF!</v>
      </c>
      <c r="E48" s="158" t="str">
        <f t="shared" si="2"/>
        <v/>
      </c>
      <c r="F48" s="158" t="e">
        <f t="shared" si="3"/>
        <v>#N/A</v>
      </c>
      <c r="G48" s="158" t="str">
        <f>TRANSAKTIONER!Z48&amp;IF(regnskab_filter_periode&gt;=AB48,"INCLUDE"&amp;IF(regnskab_filter_land&lt;&gt;"",IF(regnskab_filter_land="EU",F48,AD48),""),"EXCLUDE")</f>
        <v>EXCLUDE</v>
      </c>
      <c r="H48" s="158" t="str">
        <f t="shared" si="4"/>
        <v/>
      </c>
      <c r="I48" s="158" t="str">
        <f>TRANSAKTIONER!Z48&amp;IF(regnskab_filter_periode_partner&gt;=AB48,"INCLUDE"&amp;IF(regnskab_filter_land_partner&lt;&gt;"",IF(regnskab_filter_land_partner="EU",F48,AD48),""),"EXCLUDE")&amp;AC48</f>
        <v>EXCLUDE</v>
      </c>
      <c r="J48" s="158" t="e">
        <f t="shared" si="5"/>
        <v>#N/A</v>
      </c>
      <c r="L48" s="158" t="str">
        <f t="shared" si="6"/>
        <v>_EU</v>
      </c>
      <c r="P48" s="340"/>
      <c r="Q48" s="340"/>
      <c r="R48" s="341"/>
      <c r="S48" s="342"/>
      <c r="T48" s="342"/>
      <c r="U48" s="341"/>
      <c r="V48" s="368"/>
      <c r="W48" s="341"/>
      <c r="X48" s="343"/>
      <c r="Y48" s="340"/>
      <c r="Z48" s="341"/>
      <c r="AA48" s="348" t="str">
        <f t="shared" si="7"/>
        <v/>
      </c>
      <c r="AB48" s="349" t="str">
        <f t="shared" si="8"/>
        <v/>
      </c>
      <c r="AC48" s="341"/>
      <c r="AD48" s="350" t="str">
        <f t="shared" si="9"/>
        <v/>
      </c>
    </row>
    <row r="49" spans="2:30" x14ac:dyDescent="0.45">
      <c r="B49" s="145" t="str">
        <f t="shared" si="0"/>
        <v>NOT INCLUDED</v>
      </c>
      <c r="C49" s="146" t="e">
        <f t="shared" si="1"/>
        <v>#N/A</v>
      </c>
      <c r="D49" s="158" t="e">
        <f>AB49&amp;"_"&amp;#REF!&amp;IF(afstemning_partner&lt;&gt;"","_"&amp;AC49,"")</f>
        <v>#REF!</v>
      </c>
      <c r="E49" s="158" t="str">
        <f t="shared" si="2"/>
        <v/>
      </c>
      <c r="F49" s="158" t="e">
        <f t="shared" si="3"/>
        <v>#N/A</v>
      </c>
      <c r="G49" s="158" t="str">
        <f>TRANSAKTIONER!Z49&amp;IF(regnskab_filter_periode&gt;=AB49,"INCLUDE"&amp;IF(regnskab_filter_land&lt;&gt;"",IF(regnskab_filter_land="EU",F49,AD49),""),"EXCLUDE")</f>
        <v>EXCLUDE</v>
      </c>
      <c r="H49" s="158" t="str">
        <f t="shared" si="4"/>
        <v/>
      </c>
      <c r="I49" s="158" t="str">
        <f>TRANSAKTIONER!Z49&amp;IF(regnskab_filter_periode_partner&gt;=AB49,"INCLUDE"&amp;IF(regnskab_filter_land_partner&lt;&gt;"",IF(regnskab_filter_land_partner="EU",F49,AD49),""),"EXCLUDE")&amp;AC49</f>
        <v>EXCLUDE</v>
      </c>
      <c r="J49" s="158" t="e">
        <f t="shared" si="5"/>
        <v>#N/A</v>
      </c>
      <c r="L49" s="158" t="str">
        <f t="shared" si="6"/>
        <v>_EU</v>
      </c>
      <c r="P49" s="340"/>
      <c r="Q49" s="340"/>
      <c r="R49" s="341"/>
      <c r="S49" s="342"/>
      <c r="T49" s="342"/>
      <c r="U49" s="341"/>
      <c r="V49" s="368"/>
      <c r="W49" s="341"/>
      <c r="X49" s="343"/>
      <c r="Y49" s="340"/>
      <c r="Z49" s="341"/>
      <c r="AA49" s="348" t="str">
        <f t="shared" si="7"/>
        <v/>
      </c>
      <c r="AB49" s="349" t="str">
        <f t="shared" si="8"/>
        <v/>
      </c>
      <c r="AC49" s="341"/>
      <c r="AD49" s="350" t="str">
        <f t="shared" si="9"/>
        <v/>
      </c>
    </row>
    <row r="50" spans="2:30" x14ac:dyDescent="0.45">
      <c r="B50" s="145" t="str">
        <f t="shared" si="0"/>
        <v>NOT INCLUDED</v>
      </c>
      <c r="C50" s="146" t="e">
        <f t="shared" si="1"/>
        <v>#N/A</v>
      </c>
      <c r="D50" s="158" t="e">
        <f>AB50&amp;"_"&amp;#REF!&amp;IF(afstemning_partner&lt;&gt;"","_"&amp;AC50,"")</f>
        <v>#REF!</v>
      </c>
      <c r="E50" s="158" t="str">
        <f t="shared" si="2"/>
        <v/>
      </c>
      <c r="F50" s="158" t="e">
        <f t="shared" si="3"/>
        <v>#N/A</v>
      </c>
      <c r="G50" s="158" t="str">
        <f>TRANSAKTIONER!Z50&amp;IF(regnskab_filter_periode&gt;=AB50,"INCLUDE"&amp;IF(regnskab_filter_land&lt;&gt;"",IF(regnskab_filter_land="EU",F50,AD50),""),"EXCLUDE")</f>
        <v>EXCLUDE</v>
      </c>
      <c r="H50" s="158" t="str">
        <f t="shared" si="4"/>
        <v/>
      </c>
      <c r="I50" s="158" t="str">
        <f>TRANSAKTIONER!Z50&amp;IF(regnskab_filter_periode_partner&gt;=AB50,"INCLUDE"&amp;IF(regnskab_filter_land_partner&lt;&gt;"",IF(regnskab_filter_land_partner="EU",F50,AD50),""),"EXCLUDE")&amp;AC50</f>
        <v>EXCLUDE</v>
      </c>
      <c r="J50" s="158" t="e">
        <f t="shared" si="5"/>
        <v>#N/A</v>
      </c>
      <c r="L50" s="158" t="str">
        <f t="shared" si="6"/>
        <v>_EU</v>
      </c>
      <c r="P50" s="340"/>
      <c r="Q50" s="340"/>
      <c r="R50" s="341"/>
      <c r="S50" s="342"/>
      <c r="T50" s="342"/>
      <c r="U50" s="341"/>
      <c r="V50" s="368"/>
      <c r="W50" s="341"/>
      <c r="X50" s="343"/>
      <c r="Y50" s="340"/>
      <c r="Z50" s="341"/>
      <c r="AA50" s="348" t="str">
        <f t="shared" si="7"/>
        <v/>
      </c>
      <c r="AB50" s="349" t="str">
        <f t="shared" si="8"/>
        <v/>
      </c>
      <c r="AC50" s="341"/>
      <c r="AD50" s="350" t="str">
        <f t="shared" si="9"/>
        <v/>
      </c>
    </row>
    <row r="51" spans="2:30" x14ac:dyDescent="0.45">
      <c r="B51" s="145" t="str">
        <f t="shared" si="0"/>
        <v>NOT INCLUDED</v>
      </c>
      <c r="C51" s="146" t="e">
        <f t="shared" si="1"/>
        <v>#N/A</v>
      </c>
      <c r="D51" s="158" t="e">
        <f>AB51&amp;"_"&amp;#REF!&amp;IF(afstemning_partner&lt;&gt;"","_"&amp;AC51,"")</f>
        <v>#REF!</v>
      </c>
      <c r="E51" s="158" t="str">
        <f t="shared" si="2"/>
        <v/>
      </c>
      <c r="F51" s="158" t="e">
        <f t="shared" si="3"/>
        <v>#N/A</v>
      </c>
      <c r="G51" s="158" t="str">
        <f>TRANSAKTIONER!Z51&amp;IF(regnskab_filter_periode&gt;=AB51,"INCLUDE"&amp;IF(regnskab_filter_land&lt;&gt;"",IF(regnskab_filter_land="EU",F51,AD51),""),"EXCLUDE")</f>
        <v>EXCLUDE</v>
      </c>
      <c r="H51" s="158" t="str">
        <f t="shared" si="4"/>
        <v/>
      </c>
      <c r="I51" s="158" t="str">
        <f>TRANSAKTIONER!Z51&amp;IF(regnskab_filter_periode_partner&gt;=AB51,"INCLUDE"&amp;IF(regnskab_filter_land_partner&lt;&gt;"",IF(regnskab_filter_land_partner="EU",F51,AD51),""),"EXCLUDE")&amp;AC51</f>
        <v>EXCLUDE</v>
      </c>
      <c r="J51" s="158" t="e">
        <f t="shared" si="5"/>
        <v>#N/A</v>
      </c>
      <c r="L51" s="158" t="str">
        <f t="shared" si="6"/>
        <v>_EU</v>
      </c>
      <c r="P51" s="340"/>
      <c r="Q51" s="340"/>
      <c r="R51" s="341"/>
      <c r="S51" s="342"/>
      <c r="T51" s="342"/>
      <c r="U51" s="341"/>
      <c r="V51" s="368"/>
      <c r="W51" s="341"/>
      <c r="X51" s="343"/>
      <c r="Y51" s="340"/>
      <c r="Z51" s="341"/>
      <c r="AA51" s="348" t="str">
        <f t="shared" si="7"/>
        <v/>
      </c>
      <c r="AB51" s="349" t="str">
        <f t="shared" si="8"/>
        <v/>
      </c>
      <c r="AC51" s="341"/>
      <c r="AD51" s="350" t="str">
        <f t="shared" si="9"/>
        <v/>
      </c>
    </row>
    <row r="52" spans="2:30" x14ac:dyDescent="0.45">
      <c r="B52" s="145" t="str">
        <f t="shared" si="0"/>
        <v>NOT INCLUDED</v>
      </c>
      <c r="C52" s="146" t="e">
        <f t="shared" si="1"/>
        <v>#N/A</v>
      </c>
      <c r="D52" s="158" t="e">
        <f>AB52&amp;"_"&amp;#REF!&amp;IF(afstemning_partner&lt;&gt;"","_"&amp;AC52,"")</f>
        <v>#REF!</v>
      </c>
      <c r="E52" s="158" t="str">
        <f t="shared" si="2"/>
        <v/>
      </c>
      <c r="F52" s="158" t="e">
        <f t="shared" si="3"/>
        <v>#N/A</v>
      </c>
      <c r="G52" s="158" t="str">
        <f>TRANSAKTIONER!Z52&amp;IF(regnskab_filter_periode&gt;=AB52,"INCLUDE"&amp;IF(regnskab_filter_land&lt;&gt;"",IF(regnskab_filter_land="EU",F52,AD52),""),"EXCLUDE")</f>
        <v>EXCLUDE</v>
      </c>
      <c r="H52" s="158" t="str">
        <f t="shared" si="4"/>
        <v/>
      </c>
      <c r="I52" s="158" t="str">
        <f>TRANSAKTIONER!Z52&amp;IF(regnskab_filter_periode_partner&gt;=AB52,"INCLUDE"&amp;IF(regnskab_filter_land_partner&lt;&gt;"",IF(regnskab_filter_land_partner="EU",F52,AD52),""),"EXCLUDE")&amp;AC52</f>
        <v>EXCLUDE</v>
      </c>
      <c r="J52" s="158" t="e">
        <f t="shared" si="5"/>
        <v>#N/A</v>
      </c>
      <c r="L52" s="158" t="str">
        <f t="shared" si="6"/>
        <v>_EU</v>
      </c>
      <c r="P52" s="340"/>
      <c r="Q52" s="340"/>
      <c r="R52" s="341"/>
      <c r="S52" s="342"/>
      <c r="T52" s="342"/>
      <c r="U52" s="341"/>
      <c r="V52" s="368"/>
      <c r="W52" s="341"/>
      <c r="X52" s="343"/>
      <c r="Y52" s="340"/>
      <c r="Z52" s="341"/>
      <c r="AA52" s="348" t="str">
        <f t="shared" si="7"/>
        <v/>
      </c>
      <c r="AB52" s="349" t="str">
        <f t="shared" si="8"/>
        <v/>
      </c>
      <c r="AC52" s="341"/>
      <c r="AD52" s="350" t="str">
        <f t="shared" si="9"/>
        <v/>
      </c>
    </row>
    <row r="53" spans="2:30" x14ac:dyDescent="0.45">
      <c r="B53" s="145" t="str">
        <f t="shared" si="0"/>
        <v>NOT INCLUDED</v>
      </c>
      <c r="C53" s="146" t="e">
        <f t="shared" si="1"/>
        <v>#N/A</v>
      </c>
      <c r="D53" s="158" t="e">
        <f>AB53&amp;"_"&amp;#REF!&amp;IF(afstemning_partner&lt;&gt;"","_"&amp;AC53,"")</f>
        <v>#REF!</v>
      </c>
      <c r="E53" s="158" t="str">
        <f t="shared" si="2"/>
        <v/>
      </c>
      <c r="F53" s="158" t="e">
        <f t="shared" si="3"/>
        <v>#N/A</v>
      </c>
      <c r="G53" s="158" t="str">
        <f>TRANSAKTIONER!Z53&amp;IF(regnskab_filter_periode&gt;=AB53,"INCLUDE"&amp;IF(regnskab_filter_land&lt;&gt;"",IF(regnskab_filter_land="EU",F53,AD53),""),"EXCLUDE")</f>
        <v>EXCLUDE</v>
      </c>
      <c r="H53" s="158" t="str">
        <f t="shared" si="4"/>
        <v/>
      </c>
      <c r="I53" s="158" t="str">
        <f>TRANSAKTIONER!Z53&amp;IF(regnskab_filter_periode_partner&gt;=AB53,"INCLUDE"&amp;IF(regnskab_filter_land_partner&lt;&gt;"",IF(regnskab_filter_land_partner="EU",F53,AD53),""),"EXCLUDE")&amp;AC53</f>
        <v>EXCLUDE</v>
      </c>
      <c r="J53" s="158" t="e">
        <f t="shared" si="5"/>
        <v>#N/A</v>
      </c>
      <c r="L53" s="158" t="str">
        <f t="shared" si="6"/>
        <v>_EU</v>
      </c>
      <c r="P53" s="340"/>
      <c r="Q53" s="340"/>
      <c r="R53" s="341"/>
      <c r="S53" s="342"/>
      <c r="T53" s="342"/>
      <c r="U53" s="341"/>
      <c r="V53" s="368"/>
      <c r="W53" s="341"/>
      <c r="X53" s="343"/>
      <c r="Y53" s="340"/>
      <c r="Z53" s="341"/>
      <c r="AA53" s="348" t="str">
        <f t="shared" si="7"/>
        <v/>
      </c>
      <c r="AB53" s="349" t="str">
        <f t="shared" si="8"/>
        <v/>
      </c>
      <c r="AC53" s="341"/>
      <c r="AD53" s="350" t="str">
        <f t="shared" si="9"/>
        <v/>
      </c>
    </row>
    <row r="54" spans="2:30" x14ac:dyDescent="0.45">
      <c r="B54" s="145" t="str">
        <f t="shared" si="0"/>
        <v>NOT INCLUDED</v>
      </c>
      <c r="C54" s="146" t="e">
        <f t="shared" si="1"/>
        <v>#N/A</v>
      </c>
      <c r="D54" s="158" t="e">
        <f>AB54&amp;"_"&amp;#REF!&amp;IF(afstemning_partner&lt;&gt;"","_"&amp;AC54,"")</f>
        <v>#REF!</v>
      </c>
      <c r="E54" s="158" t="str">
        <f t="shared" si="2"/>
        <v/>
      </c>
      <c r="F54" s="158" t="e">
        <f t="shared" si="3"/>
        <v>#N/A</v>
      </c>
      <c r="G54" s="158" t="str">
        <f>TRANSAKTIONER!Z54&amp;IF(regnskab_filter_periode&gt;=AB54,"INCLUDE"&amp;IF(regnskab_filter_land&lt;&gt;"",IF(regnskab_filter_land="EU",F54,AD54),""),"EXCLUDE")</f>
        <v>EXCLUDE</v>
      </c>
      <c r="H54" s="158" t="str">
        <f t="shared" si="4"/>
        <v/>
      </c>
      <c r="I54" s="158" t="str">
        <f>TRANSAKTIONER!Z54&amp;IF(regnskab_filter_periode_partner&gt;=AB54,"INCLUDE"&amp;IF(regnskab_filter_land_partner&lt;&gt;"",IF(regnskab_filter_land_partner="EU",F54,AD54),""),"EXCLUDE")&amp;AC54</f>
        <v>EXCLUDE</v>
      </c>
      <c r="J54" s="158" t="e">
        <f t="shared" si="5"/>
        <v>#N/A</v>
      </c>
      <c r="L54" s="158" t="str">
        <f t="shared" si="6"/>
        <v>_EU</v>
      </c>
      <c r="P54" s="340"/>
      <c r="Q54" s="340"/>
      <c r="R54" s="341"/>
      <c r="S54" s="342"/>
      <c r="T54" s="342"/>
      <c r="U54" s="341"/>
      <c r="V54" s="368"/>
      <c r="W54" s="341"/>
      <c r="X54" s="343"/>
      <c r="Y54" s="340"/>
      <c r="Z54" s="341"/>
      <c r="AA54" s="348" t="str">
        <f t="shared" si="7"/>
        <v/>
      </c>
      <c r="AB54" s="349" t="str">
        <f t="shared" si="8"/>
        <v/>
      </c>
      <c r="AC54" s="341"/>
      <c r="AD54" s="350" t="str">
        <f t="shared" si="9"/>
        <v/>
      </c>
    </row>
    <row r="55" spans="2:30" x14ac:dyDescent="0.45">
      <c r="B55" s="145" t="str">
        <f t="shared" si="0"/>
        <v>NOT INCLUDED</v>
      </c>
      <c r="C55" s="146" t="e">
        <f t="shared" si="1"/>
        <v>#N/A</v>
      </c>
      <c r="D55" s="158" t="e">
        <f>AB55&amp;"_"&amp;#REF!&amp;IF(afstemning_partner&lt;&gt;"","_"&amp;AC55,"")</f>
        <v>#REF!</v>
      </c>
      <c r="E55" s="158" t="str">
        <f t="shared" si="2"/>
        <v/>
      </c>
      <c r="F55" s="158" t="e">
        <f t="shared" si="3"/>
        <v>#N/A</v>
      </c>
      <c r="G55" s="158" t="str">
        <f>TRANSAKTIONER!Z55&amp;IF(regnskab_filter_periode&gt;=AB55,"INCLUDE"&amp;IF(regnskab_filter_land&lt;&gt;"",IF(regnskab_filter_land="EU",F55,AD55),""),"EXCLUDE")</f>
        <v>EXCLUDE</v>
      </c>
      <c r="H55" s="158" t="str">
        <f t="shared" si="4"/>
        <v/>
      </c>
      <c r="I55" s="158" t="str">
        <f>TRANSAKTIONER!Z55&amp;IF(regnskab_filter_periode_partner&gt;=AB55,"INCLUDE"&amp;IF(regnskab_filter_land_partner&lt;&gt;"",IF(regnskab_filter_land_partner="EU",F55,AD55),""),"EXCLUDE")&amp;AC55</f>
        <v>EXCLUDE</v>
      </c>
      <c r="J55" s="158" t="e">
        <f t="shared" si="5"/>
        <v>#N/A</v>
      </c>
      <c r="L55" s="158" t="str">
        <f t="shared" si="6"/>
        <v>_EU</v>
      </c>
      <c r="P55" s="340"/>
      <c r="Q55" s="340"/>
      <c r="R55" s="341"/>
      <c r="S55" s="342"/>
      <c r="T55" s="342"/>
      <c r="U55" s="341"/>
      <c r="V55" s="368"/>
      <c r="W55" s="341"/>
      <c r="X55" s="343"/>
      <c r="Y55" s="340"/>
      <c r="Z55" s="341"/>
      <c r="AA55" s="348" t="str">
        <f t="shared" si="7"/>
        <v/>
      </c>
      <c r="AB55" s="349" t="str">
        <f t="shared" si="8"/>
        <v/>
      </c>
      <c r="AC55" s="341"/>
      <c r="AD55" s="350" t="str">
        <f t="shared" si="9"/>
        <v/>
      </c>
    </row>
    <row r="56" spans="2:30" x14ac:dyDescent="0.45">
      <c r="B56" s="145" t="str">
        <f t="shared" si="0"/>
        <v>NOT INCLUDED</v>
      </c>
      <c r="C56" s="146" t="e">
        <f t="shared" si="1"/>
        <v>#N/A</v>
      </c>
      <c r="D56" s="158" t="e">
        <f>AB56&amp;"_"&amp;#REF!&amp;IF(afstemning_partner&lt;&gt;"","_"&amp;AC56,"")</f>
        <v>#REF!</v>
      </c>
      <c r="E56" s="158" t="str">
        <f t="shared" si="2"/>
        <v/>
      </c>
      <c r="F56" s="158" t="e">
        <f t="shared" si="3"/>
        <v>#N/A</v>
      </c>
      <c r="G56" s="158" t="str">
        <f>TRANSAKTIONER!Z56&amp;IF(regnskab_filter_periode&gt;=AB56,"INCLUDE"&amp;IF(regnskab_filter_land&lt;&gt;"",IF(regnskab_filter_land="EU",F56,AD56),""),"EXCLUDE")</f>
        <v>EXCLUDE</v>
      </c>
      <c r="H56" s="158" t="str">
        <f t="shared" si="4"/>
        <v/>
      </c>
      <c r="I56" s="158" t="str">
        <f>TRANSAKTIONER!Z56&amp;IF(regnskab_filter_periode_partner&gt;=AB56,"INCLUDE"&amp;IF(regnskab_filter_land_partner&lt;&gt;"",IF(regnskab_filter_land_partner="EU",F56,AD56),""),"EXCLUDE")&amp;AC56</f>
        <v>EXCLUDE</v>
      </c>
      <c r="J56" s="158" t="e">
        <f t="shared" si="5"/>
        <v>#N/A</v>
      </c>
      <c r="L56" s="158" t="str">
        <f t="shared" si="6"/>
        <v>_EU</v>
      </c>
      <c r="P56" s="340"/>
      <c r="Q56" s="340"/>
      <c r="R56" s="341"/>
      <c r="S56" s="342"/>
      <c r="T56" s="342"/>
      <c r="U56" s="341"/>
      <c r="V56" s="368"/>
      <c r="W56" s="341"/>
      <c r="X56" s="343"/>
      <c r="Y56" s="340"/>
      <c r="Z56" s="341"/>
      <c r="AA56" s="348" t="str">
        <f t="shared" si="7"/>
        <v/>
      </c>
      <c r="AB56" s="349" t="str">
        <f t="shared" si="8"/>
        <v/>
      </c>
      <c r="AC56" s="341"/>
      <c r="AD56" s="350" t="str">
        <f t="shared" si="9"/>
        <v/>
      </c>
    </row>
    <row r="57" spans="2:30" x14ac:dyDescent="0.45">
      <c r="B57" s="145" t="str">
        <f t="shared" si="0"/>
        <v>NOT INCLUDED</v>
      </c>
      <c r="C57" s="146" t="e">
        <f t="shared" si="1"/>
        <v>#N/A</v>
      </c>
      <c r="D57" s="158" t="e">
        <f>AB57&amp;"_"&amp;#REF!&amp;IF(afstemning_partner&lt;&gt;"","_"&amp;AC57,"")</f>
        <v>#REF!</v>
      </c>
      <c r="E57" s="158" t="str">
        <f t="shared" si="2"/>
        <v/>
      </c>
      <c r="F57" s="158" t="e">
        <f t="shared" si="3"/>
        <v>#N/A</v>
      </c>
      <c r="G57" s="158" t="str">
        <f>TRANSAKTIONER!Z57&amp;IF(regnskab_filter_periode&gt;=AB57,"INCLUDE"&amp;IF(regnskab_filter_land&lt;&gt;"",IF(regnskab_filter_land="EU",F57,AD57),""),"EXCLUDE")</f>
        <v>EXCLUDE</v>
      </c>
      <c r="H57" s="158" t="str">
        <f t="shared" si="4"/>
        <v/>
      </c>
      <c r="I57" s="158" t="str">
        <f>TRANSAKTIONER!Z57&amp;IF(regnskab_filter_periode_partner&gt;=AB57,"INCLUDE"&amp;IF(regnskab_filter_land_partner&lt;&gt;"",IF(regnskab_filter_land_partner="EU",F57,AD57),""),"EXCLUDE")&amp;AC57</f>
        <v>EXCLUDE</v>
      </c>
      <c r="J57" s="158" t="e">
        <f t="shared" si="5"/>
        <v>#N/A</v>
      </c>
      <c r="L57" s="158" t="str">
        <f t="shared" si="6"/>
        <v>_EU</v>
      </c>
      <c r="P57" s="340"/>
      <c r="Q57" s="340"/>
      <c r="R57" s="341"/>
      <c r="S57" s="342"/>
      <c r="T57" s="342"/>
      <c r="U57" s="341"/>
      <c r="V57" s="368"/>
      <c r="W57" s="341"/>
      <c r="X57" s="343"/>
      <c r="Y57" s="340"/>
      <c r="Z57" s="341"/>
      <c r="AA57" s="348" t="str">
        <f t="shared" si="7"/>
        <v/>
      </c>
      <c r="AB57" s="349" t="str">
        <f t="shared" si="8"/>
        <v/>
      </c>
      <c r="AC57" s="341"/>
      <c r="AD57" s="350" t="str">
        <f t="shared" si="9"/>
        <v/>
      </c>
    </row>
    <row r="58" spans="2:30" x14ac:dyDescent="0.45">
      <c r="B58" s="145" t="str">
        <f t="shared" si="0"/>
        <v>NOT INCLUDED</v>
      </c>
      <c r="C58" s="146" t="e">
        <f t="shared" si="1"/>
        <v>#N/A</v>
      </c>
      <c r="D58" s="158" t="e">
        <f>AB58&amp;"_"&amp;#REF!&amp;IF(afstemning_partner&lt;&gt;"","_"&amp;AC58,"")</f>
        <v>#REF!</v>
      </c>
      <c r="E58" s="158" t="str">
        <f t="shared" si="2"/>
        <v/>
      </c>
      <c r="F58" s="158" t="e">
        <f t="shared" si="3"/>
        <v>#N/A</v>
      </c>
      <c r="G58" s="158" t="str">
        <f>TRANSAKTIONER!Z58&amp;IF(regnskab_filter_periode&gt;=AB58,"INCLUDE"&amp;IF(regnskab_filter_land&lt;&gt;"",IF(regnskab_filter_land="EU",F58,AD58),""),"EXCLUDE")</f>
        <v>EXCLUDE</v>
      </c>
      <c r="H58" s="158" t="str">
        <f t="shared" si="4"/>
        <v/>
      </c>
      <c r="I58" s="158" t="str">
        <f>TRANSAKTIONER!Z58&amp;IF(regnskab_filter_periode_partner&gt;=AB58,"INCLUDE"&amp;IF(regnskab_filter_land_partner&lt;&gt;"",IF(regnskab_filter_land_partner="EU",F58,AD58),""),"EXCLUDE")&amp;AC58</f>
        <v>EXCLUDE</v>
      </c>
      <c r="J58" s="158" t="e">
        <f t="shared" si="5"/>
        <v>#N/A</v>
      </c>
      <c r="L58" s="158" t="str">
        <f t="shared" si="6"/>
        <v>_EU</v>
      </c>
      <c r="P58" s="340"/>
      <c r="Q58" s="340"/>
      <c r="R58" s="341"/>
      <c r="S58" s="342"/>
      <c r="T58" s="342"/>
      <c r="U58" s="341"/>
      <c r="V58" s="368"/>
      <c r="W58" s="341"/>
      <c r="X58" s="343"/>
      <c r="Y58" s="340"/>
      <c r="Z58" s="341"/>
      <c r="AA58" s="348" t="str">
        <f t="shared" si="7"/>
        <v/>
      </c>
      <c r="AB58" s="349" t="str">
        <f t="shared" si="8"/>
        <v/>
      </c>
      <c r="AC58" s="341"/>
      <c r="AD58" s="350" t="str">
        <f t="shared" si="9"/>
        <v/>
      </c>
    </row>
    <row r="59" spans="2:30" x14ac:dyDescent="0.45">
      <c r="B59" s="145" t="str">
        <f t="shared" si="0"/>
        <v>NOT INCLUDED</v>
      </c>
      <c r="C59" s="146" t="e">
        <f t="shared" si="1"/>
        <v>#N/A</v>
      </c>
      <c r="D59" s="158" t="e">
        <f>AB59&amp;"_"&amp;#REF!&amp;IF(afstemning_partner&lt;&gt;"","_"&amp;AC59,"")</f>
        <v>#REF!</v>
      </c>
      <c r="E59" s="158" t="str">
        <f t="shared" si="2"/>
        <v/>
      </c>
      <c r="F59" s="158" t="e">
        <f t="shared" si="3"/>
        <v>#N/A</v>
      </c>
      <c r="G59" s="158" t="str">
        <f>TRANSAKTIONER!Z59&amp;IF(regnskab_filter_periode&gt;=AB59,"INCLUDE"&amp;IF(regnskab_filter_land&lt;&gt;"",IF(regnskab_filter_land="EU",F59,AD59),""),"EXCLUDE")</f>
        <v>EXCLUDE</v>
      </c>
      <c r="H59" s="158" t="str">
        <f t="shared" si="4"/>
        <v/>
      </c>
      <c r="I59" s="158" t="str">
        <f>TRANSAKTIONER!Z59&amp;IF(regnskab_filter_periode_partner&gt;=AB59,"INCLUDE"&amp;IF(regnskab_filter_land_partner&lt;&gt;"",IF(regnskab_filter_land_partner="EU",F59,AD59),""),"EXCLUDE")&amp;AC59</f>
        <v>EXCLUDE</v>
      </c>
      <c r="J59" s="158" t="e">
        <f t="shared" si="5"/>
        <v>#N/A</v>
      </c>
      <c r="L59" s="158" t="str">
        <f t="shared" si="6"/>
        <v>_EU</v>
      </c>
      <c r="P59" s="340"/>
      <c r="Q59" s="340"/>
      <c r="R59" s="341"/>
      <c r="S59" s="342"/>
      <c r="T59" s="342"/>
      <c r="U59" s="341"/>
      <c r="V59" s="368"/>
      <c r="W59" s="341"/>
      <c r="X59" s="343"/>
      <c r="Y59" s="340"/>
      <c r="Z59" s="341"/>
      <c r="AA59" s="348" t="str">
        <f t="shared" si="7"/>
        <v/>
      </c>
      <c r="AB59" s="349" t="str">
        <f t="shared" si="8"/>
        <v/>
      </c>
      <c r="AC59" s="341"/>
      <c r="AD59" s="350" t="str">
        <f t="shared" si="9"/>
        <v/>
      </c>
    </row>
    <row r="60" spans="2:30" x14ac:dyDescent="0.45">
      <c r="B60" s="145" t="str">
        <f t="shared" si="0"/>
        <v>NOT INCLUDED</v>
      </c>
      <c r="C60" s="146" t="e">
        <f t="shared" si="1"/>
        <v>#N/A</v>
      </c>
      <c r="D60" s="158" t="e">
        <f>AB60&amp;"_"&amp;#REF!&amp;IF(afstemning_partner&lt;&gt;"","_"&amp;AC60,"")</f>
        <v>#REF!</v>
      </c>
      <c r="E60" s="158" t="str">
        <f t="shared" si="2"/>
        <v/>
      </c>
      <c r="F60" s="158" t="e">
        <f t="shared" si="3"/>
        <v>#N/A</v>
      </c>
      <c r="G60" s="158" t="str">
        <f>TRANSAKTIONER!Z60&amp;IF(regnskab_filter_periode&gt;=AB60,"INCLUDE"&amp;IF(regnskab_filter_land&lt;&gt;"",IF(regnskab_filter_land="EU",F60,AD60),""),"EXCLUDE")</f>
        <v>EXCLUDE</v>
      </c>
      <c r="H60" s="158" t="str">
        <f t="shared" si="4"/>
        <v/>
      </c>
      <c r="I60" s="158" t="str">
        <f>TRANSAKTIONER!Z60&amp;IF(regnskab_filter_periode_partner&gt;=AB60,"INCLUDE"&amp;IF(regnskab_filter_land_partner&lt;&gt;"",IF(regnskab_filter_land_partner="EU",F60,AD60),""),"EXCLUDE")&amp;AC60</f>
        <v>EXCLUDE</v>
      </c>
      <c r="J60" s="158" t="e">
        <f t="shared" si="5"/>
        <v>#N/A</v>
      </c>
      <c r="L60" s="158" t="str">
        <f t="shared" si="6"/>
        <v>_EU</v>
      </c>
      <c r="P60" s="340"/>
      <c r="Q60" s="340"/>
      <c r="R60" s="341"/>
      <c r="S60" s="342"/>
      <c r="T60" s="342"/>
      <c r="U60" s="341"/>
      <c r="V60" s="368"/>
      <c r="W60" s="341"/>
      <c r="X60" s="343"/>
      <c r="Y60" s="340"/>
      <c r="Z60" s="341"/>
      <c r="AA60" s="348" t="str">
        <f t="shared" si="7"/>
        <v/>
      </c>
      <c r="AB60" s="349" t="str">
        <f t="shared" si="8"/>
        <v/>
      </c>
      <c r="AC60" s="341"/>
      <c r="AD60" s="350" t="str">
        <f t="shared" si="9"/>
        <v/>
      </c>
    </row>
    <row r="61" spans="2:30" x14ac:dyDescent="0.45">
      <c r="B61" s="145" t="str">
        <f t="shared" si="0"/>
        <v>NOT INCLUDED</v>
      </c>
      <c r="C61" s="146" t="e">
        <f t="shared" si="1"/>
        <v>#N/A</v>
      </c>
      <c r="D61" s="158" t="e">
        <f>AB61&amp;"_"&amp;#REF!&amp;IF(afstemning_partner&lt;&gt;"","_"&amp;AC61,"")</f>
        <v>#REF!</v>
      </c>
      <c r="E61" s="158" t="str">
        <f t="shared" si="2"/>
        <v/>
      </c>
      <c r="F61" s="158" t="e">
        <f t="shared" si="3"/>
        <v>#N/A</v>
      </c>
      <c r="G61" s="158" t="str">
        <f>TRANSAKTIONER!Z61&amp;IF(regnskab_filter_periode&gt;=AB61,"INCLUDE"&amp;IF(regnskab_filter_land&lt;&gt;"",IF(regnskab_filter_land="EU",F61,AD61),""),"EXCLUDE")</f>
        <v>EXCLUDE</v>
      </c>
      <c r="H61" s="158" t="str">
        <f t="shared" si="4"/>
        <v/>
      </c>
      <c r="I61" s="158" t="str">
        <f>TRANSAKTIONER!Z61&amp;IF(regnskab_filter_periode_partner&gt;=AB61,"INCLUDE"&amp;IF(regnskab_filter_land_partner&lt;&gt;"",IF(regnskab_filter_land_partner="EU",F61,AD61),""),"EXCLUDE")&amp;AC61</f>
        <v>EXCLUDE</v>
      </c>
      <c r="J61" s="158" t="e">
        <f t="shared" si="5"/>
        <v>#N/A</v>
      </c>
      <c r="L61" s="158" t="str">
        <f t="shared" si="6"/>
        <v>_EU</v>
      </c>
      <c r="P61" s="340"/>
      <c r="Q61" s="340"/>
      <c r="R61" s="341"/>
      <c r="S61" s="342"/>
      <c r="T61" s="342"/>
      <c r="U61" s="341"/>
      <c r="V61" s="368"/>
      <c r="W61" s="341"/>
      <c r="X61" s="343"/>
      <c r="Y61" s="340"/>
      <c r="Z61" s="341"/>
      <c r="AA61" s="348" t="str">
        <f t="shared" si="7"/>
        <v/>
      </c>
      <c r="AB61" s="349" t="str">
        <f t="shared" si="8"/>
        <v/>
      </c>
      <c r="AC61" s="341"/>
      <c r="AD61" s="350" t="str">
        <f t="shared" si="9"/>
        <v/>
      </c>
    </row>
    <row r="62" spans="2:30" x14ac:dyDescent="0.45">
      <c r="B62" s="145" t="str">
        <f t="shared" si="0"/>
        <v>NOT INCLUDED</v>
      </c>
      <c r="C62" s="146" t="e">
        <f t="shared" si="1"/>
        <v>#N/A</v>
      </c>
      <c r="D62" s="158" t="e">
        <f>AB62&amp;"_"&amp;#REF!&amp;IF(afstemning_partner&lt;&gt;"","_"&amp;AC62,"")</f>
        <v>#REF!</v>
      </c>
      <c r="E62" s="158" t="str">
        <f t="shared" si="2"/>
        <v/>
      </c>
      <c r="F62" s="158" t="e">
        <f t="shared" si="3"/>
        <v>#N/A</v>
      </c>
      <c r="G62" s="158" t="str">
        <f>TRANSAKTIONER!Z62&amp;IF(regnskab_filter_periode&gt;=AB62,"INCLUDE"&amp;IF(regnskab_filter_land&lt;&gt;"",IF(regnskab_filter_land="EU",F62,AD62),""),"EXCLUDE")</f>
        <v>EXCLUDE</v>
      </c>
      <c r="H62" s="158" t="str">
        <f t="shared" si="4"/>
        <v/>
      </c>
      <c r="I62" s="158" t="str">
        <f>TRANSAKTIONER!Z62&amp;IF(regnskab_filter_periode_partner&gt;=AB62,"INCLUDE"&amp;IF(regnskab_filter_land_partner&lt;&gt;"",IF(regnskab_filter_land_partner="EU",F62,AD62),""),"EXCLUDE")&amp;AC62</f>
        <v>EXCLUDE</v>
      </c>
      <c r="J62" s="158" t="e">
        <f t="shared" si="5"/>
        <v>#N/A</v>
      </c>
      <c r="L62" s="158" t="str">
        <f t="shared" si="6"/>
        <v>_EU</v>
      </c>
      <c r="P62" s="340"/>
      <c r="Q62" s="340"/>
      <c r="R62" s="341"/>
      <c r="S62" s="342"/>
      <c r="T62" s="342"/>
      <c r="U62" s="341"/>
      <c r="V62" s="368"/>
      <c r="W62" s="341"/>
      <c r="X62" s="343"/>
      <c r="Y62" s="340"/>
      <c r="Z62" s="341"/>
      <c r="AA62" s="348" t="str">
        <f t="shared" si="7"/>
        <v/>
      </c>
      <c r="AB62" s="349" t="str">
        <f t="shared" si="8"/>
        <v/>
      </c>
      <c r="AC62" s="341"/>
      <c r="AD62" s="350" t="str">
        <f t="shared" si="9"/>
        <v/>
      </c>
    </row>
    <row r="63" spans="2:30" x14ac:dyDescent="0.45">
      <c r="B63" s="145" t="str">
        <f t="shared" si="0"/>
        <v>NOT INCLUDED</v>
      </c>
      <c r="C63" s="146" t="e">
        <f t="shared" si="1"/>
        <v>#N/A</v>
      </c>
      <c r="D63" s="158" t="e">
        <f>AB63&amp;"_"&amp;#REF!&amp;IF(afstemning_partner&lt;&gt;"","_"&amp;AC63,"")</f>
        <v>#REF!</v>
      </c>
      <c r="E63" s="158" t="str">
        <f t="shared" si="2"/>
        <v/>
      </c>
      <c r="F63" s="158" t="e">
        <f t="shared" si="3"/>
        <v>#N/A</v>
      </c>
      <c r="G63" s="158" t="str">
        <f>TRANSAKTIONER!Z63&amp;IF(regnskab_filter_periode&gt;=AB63,"INCLUDE"&amp;IF(regnskab_filter_land&lt;&gt;"",IF(regnskab_filter_land="EU",F63,AD63),""),"EXCLUDE")</f>
        <v>EXCLUDE</v>
      </c>
      <c r="H63" s="158" t="str">
        <f t="shared" si="4"/>
        <v/>
      </c>
      <c r="I63" s="158" t="str">
        <f>TRANSAKTIONER!Z63&amp;IF(regnskab_filter_periode_partner&gt;=AB63,"INCLUDE"&amp;IF(regnskab_filter_land_partner&lt;&gt;"",IF(regnskab_filter_land_partner="EU",F63,AD63),""),"EXCLUDE")&amp;AC63</f>
        <v>EXCLUDE</v>
      </c>
      <c r="J63" s="158" t="e">
        <f t="shared" si="5"/>
        <v>#N/A</v>
      </c>
      <c r="L63" s="158" t="str">
        <f t="shared" si="6"/>
        <v>_EU</v>
      </c>
      <c r="P63" s="340"/>
      <c r="Q63" s="340"/>
      <c r="R63" s="341"/>
      <c r="S63" s="342"/>
      <c r="T63" s="342"/>
      <c r="U63" s="341"/>
      <c r="V63" s="368"/>
      <c r="W63" s="341"/>
      <c r="X63" s="343"/>
      <c r="Y63" s="340"/>
      <c r="Z63" s="341"/>
      <c r="AA63" s="348" t="str">
        <f t="shared" si="7"/>
        <v/>
      </c>
      <c r="AB63" s="349" t="str">
        <f t="shared" si="8"/>
        <v/>
      </c>
      <c r="AC63" s="341"/>
      <c r="AD63" s="350" t="str">
        <f t="shared" si="9"/>
        <v/>
      </c>
    </row>
    <row r="64" spans="2:30" x14ac:dyDescent="0.45">
      <c r="B64" s="145" t="str">
        <f t="shared" si="0"/>
        <v>NOT INCLUDED</v>
      </c>
      <c r="C64" s="146" t="e">
        <f t="shared" si="1"/>
        <v>#N/A</v>
      </c>
      <c r="D64" s="158" t="e">
        <f>AB64&amp;"_"&amp;#REF!&amp;IF(afstemning_partner&lt;&gt;"","_"&amp;AC64,"")</f>
        <v>#REF!</v>
      </c>
      <c r="E64" s="158" t="str">
        <f t="shared" si="2"/>
        <v/>
      </c>
      <c r="F64" s="158" t="e">
        <f t="shared" si="3"/>
        <v>#N/A</v>
      </c>
      <c r="G64" s="158" t="str">
        <f>TRANSAKTIONER!Z64&amp;IF(regnskab_filter_periode&gt;=AB64,"INCLUDE"&amp;IF(regnskab_filter_land&lt;&gt;"",IF(regnskab_filter_land="EU",F64,AD64),""),"EXCLUDE")</f>
        <v>EXCLUDE</v>
      </c>
      <c r="H64" s="158" t="str">
        <f t="shared" si="4"/>
        <v/>
      </c>
      <c r="I64" s="158" t="str">
        <f>TRANSAKTIONER!Z64&amp;IF(regnskab_filter_periode_partner&gt;=AB64,"INCLUDE"&amp;IF(regnskab_filter_land_partner&lt;&gt;"",IF(regnskab_filter_land_partner="EU",F64,AD64),""),"EXCLUDE")&amp;AC64</f>
        <v>EXCLUDE</v>
      </c>
      <c r="J64" s="158" t="e">
        <f t="shared" si="5"/>
        <v>#N/A</v>
      </c>
      <c r="L64" s="158" t="str">
        <f t="shared" si="6"/>
        <v>_EU</v>
      </c>
      <c r="P64" s="340"/>
      <c r="Q64" s="340"/>
      <c r="R64" s="341"/>
      <c r="S64" s="342"/>
      <c r="T64" s="342"/>
      <c r="U64" s="341"/>
      <c r="V64" s="368"/>
      <c r="W64" s="341"/>
      <c r="X64" s="343"/>
      <c r="Y64" s="340"/>
      <c r="Z64" s="341"/>
      <c r="AA64" s="348" t="str">
        <f t="shared" si="7"/>
        <v/>
      </c>
      <c r="AB64" s="349" t="str">
        <f t="shared" si="8"/>
        <v/>
      </c>
      <c r="AC64" s="341"/>
      <c r="AD64" s="350" t="str">
        <f t="shared" si="9"/>
        <v/>
      </c>
    </row>
    <row r="65" spans="2:30" x14ac:dyDescent="0.45">
      <c r="B65" s="145" t="str">
        <f t="shared" si="0"/>
        <v>NOT INCLUDED</v>
      </c>
      <c r="C65" s="146" t="e">
        <f t="shared" si="1"/>
        <v>#N/A</v>
      </c>
      <c r="D65" s="158" t="e">
        <f>AB65&amp;"_"&amp;#REF!&amp;IF(afstemning_partner&lt;&gt;"","_"&amp;AC65,"")</f>
        <v>#REF!</v>
      </c>
      <c r="E65" s="158" t="str">
        <f t="shared" si="2"/>
        <v/>
      </c>
      <c r="F65" s="158" t="e">
        <f t="shared" si="3"/>
        <v>#N/A</v>
      </c>
      <c r="G65" s="158" t="str">
        <f>TRANSAKTIONER!Z65&amp;IF(regnskab_filter_periode&gt;=AB65,"INCLUDE"&amp;IF(regnskab_filter_land&lt;&gt;"",IF(regnskab_filter_land="EU",F65,AD65),""),"EXCLUDE")</f>
        <v>EXCLUDE</v>
      </c>
      <c r="H65" s="158" t="str">
        <f t="shared" si="4"/>
        <v/>
      </c>
      <c r="I65" s="158" t="str">
        <f>TRANSAKTIONER!Z65&amp;IF(regnskab_filter_periode_partner&gt;=AB65,"INCLUDE"&amp;IF(regnskab_filter_land_partner&lt;&gt;"",IF(regnskab_filter_land_partner="EU",F65,AD65),""),"EXCLUDE")&amp;AC65</f>
        <v>EXCLUDE</v>
      </c>
      <c r="J65" s="158" t="e">
        <f t="shared" si="5"/>
        <v>#N/A</v>
      </c>
      <c r="L65" s="158" t="str">
        <f t="shared" si="6"/>
        <v>_EU</v>
      </c>
      <c r="P65" s="340"/>
      <c r="Q65" s="340"/>
      <c r="R65" s="341"/>
      <c r="S65" s="342"/>
      <c r="T65" s="342"/>
      <c r="U65" s="341"/>
      <c r="V65" s="368"/>
      <c r="W65" s="341"/>
      <c r="X65" s="343"/>
      <c r="Y65" s="340"/>
      <c r="Z65" s="341"/>
      <c r="AA65" s="348" t="str">
        <f t="shared" si="7"/>
        <v/>
      </c>
      <c r="AB65" s="349" t="str">
        <f t="shared" si="8"/>
        <v/>
      </c>
      <c r="AC65" s="341"/>
      <c r="AD65" s="350" t="str">
        <f t="shared" si="9"/>
        <v/>
      </c>
    </row>
    <row r="66" spans="2:30" x14ac:dyDescent="0.45">
      <c r="B66" s="145" t="str">
        <f t="shared" si="0"/>
        <v>NOT INCLUDED</v>
      </c>
      <c r="C66" s="146" t="e">
        <f t="shared" si="1"/>
        <v>#N/A</v>
      </c>
      <c r="D66" s="158" t="e">
        <f>AB66&amp;"_"&amp;#REF!&amp;IF(afstemning_partner&lt;&gt;"","_"&amp;AC66,"")</f>
        <v>#REF!</v>
      </c>
      <c r="E66" s="158" t="str">
        <f t="shared" si="2"/>
        <v/>
      </c>
      <c r="F66" s="158" t="e">
        <f t="shared" si="3"/>
        <v>#N/A</v>
      </c>
      <c r="G66" s="158" t="str">
        <f>TRANSAKTIONER!Z66&amp;IF(regnskab_filter_periode&gt;=AB66,"INCLUDE"&amp;IF(regnskab_filter_land&lt;&gt;"",IF(regnskab_filter_land="EU",F66,AD66),""),"EXCLUDE")</f>
        <v>EXCLUDE</v>
      </c>
      <c r="H66" s="158" t="str">
        <f t="shared" si="4"/>
        <v/>
      </c>
      <c r="I66" s="158" t="str">
        <f>TRANSAKTIONER!Z66&amp;IF(regnskab_filter_periode_partner&gt;=AB66,"INCLUDE"&amp;IF(regnskab_filter_land_partner&lt;&gt;"",IF(regnskab_filter_land_partner="EU",F66,AD66),""),"EXCLUDE")&amp;AC66</f>
        <v>EXCLUDE</v>
      </c>
      <c r="J66" s="158" t="e">
        <f t="shared" si="5"/>
        <v>#N/A</v>
      </c>
      <c r="L66" s="158" t="str">
        <f t="shared" si="6"/>
        <v>_EU</v>
      </c>
      <c r="P66" s="340"/>
      <c r="Q66" s="340"/>
      <c r="R66" s="341"/>
      <c r="S66" s="342"/>
      <c r="T66" s="342"/>
      <c r="U66" s="341"/>
      <c r="V66" s="368"/>
      <c r="W66" s="341"/>
      <c r="X66" s="343"/>
      <c r="Y66" s="340"/>
      <c r="Z66" s="341"/>
      <c r="AA66" s="348" t="str">
        <f t="shared" si="7"/>
        <v/>
      </c>
      <c r="AB66" s="349" t="str">
        <f t="shared" si="8"/>
        <v/>
      </c>
      <c r="AC66" s="341"/>
      <c r="AD66" s="350" t="str">
        <f t="shared" si="9"/>
        <v/>
      </c>
    </row>
    <row r="67" spans="2:30" x14ac:dyDescent="0.45">
      <c r="B67" s="145" t="str">
        <f t="shared" si="0"/>
        <v>NOT INCLUDED</v>
      </c>
      <c r="C67" s="146" t="e">
        <f t="shared" si="1"/>
        <v>#N/A</v>
      </c>
      <c r="D67" s="158" t="e">
        <f>AB67&amp;"_"&amp;#REF!&amp;IF(afstemning_partner&lt;&gt;"","_"&amp;AC67,"")</f>
        <v>#REF!</v>
      </c>
      <c r="E67" s="158" t="str">
        <f t="shared" si="2"/>
        <v/>
      </c>
      <c r="F67" s="158" t="e">
        <f t="shared" si="3"/>
        <v>#N/A</v>
      </c>
      <c r="G67" s="158" t="str">
        <f>TRANSAKTIONER!Z67&amp;IF(regnskab_filter_periode&gt;=AB67,"INCLUDE"&amp;IF(regnskab_filter_land&lt;&gt;"",IF(regnskab_filter_land="EU",F67,AD67),""),"EXCLUDE")</f>
        <v>EXCLUDE</v>
      </c>
      <c r="H67" s="158" t="str">
        <f t="shared" si="4"/>
        <v/>
      </c>
      <c r="I67" s="158" t="str">
        <f>TRANSAKTIONER!Z67&amp;IF(regnskab_filter_periode_partner&gt;=AB67,"INCLUDE"&amp;IF(regnskab_filter_land_partner&lt;&gt;"",IF(regnskab_filter_land_partner="EU",F67,AD67),""),"EXCLUDE")&amp;AC67</f>
        <v>EXCLUDE</v>
      </c>
      <c r="J67" s="158" t="e">
        <f t="shared" si="5"/>
        <v>#N/A</v>
      </c>
      <c r="L67" s="158" t="str">
        <f t="shared" si="6"/>
        <v>_EU</v>
      </c>
      <c r="P67" s="340"/>
      <c r="Q67" s="340"/>
      <c r="R67" s="341"/>
      <c r="S67" s="342"/>
      <c r="T67" s="342"/>
      <c r="U67" s="341"/>
      <c r="V67" s="368"/>
      <c r="W67" s="341"/>
      <c r="X67" s="343"/>
      <c r="Y67" s="340"/>
      <c r="Z67" s="341"/>
      <c r="AA67" s="348" t="str">
        <f t="shared" si="7"/>
        <v/>
      </c>
      <c r="AB67" s="349" t="str">
        <f t="shared" si="8"/>
        <v/>
      </c>
      <c r="AC67" s="341"/>
      <c r="AD67" s="350" t="str">
        <f t="shared" si="9"/>
        <v/>
      </c>
    </row>
    <row r="68" spans="2:30" x14ac:dyDescent="0.45">
      <c r="B68" s="145" t="str">
        <f t="shared" si="0"/>
        <v>NOT INCLUDED</v>
      </c>
      <c r="C68" s="146" t="e">
        <f t="shared" si="1"/>
        <v>#N/A</v>
      </c>
      <c r="D68" s="158" t="e">
        <f>AB68&amp;"_"&amp;#REF!&amp;IF(afstemning_partner&lt;&gt;"","_"&amp;AC68,"")</f>
        <v>#REF!</v>
      </c>
      <c r="E68" s="158" t="str">
        <f t="shared" si="2"/>
        <v/>
      </c>
      <c r="F68" s="158" t="e">
        <f t="shared" si="3"/>
        <v>#N/A</v>
      </c>
      <c r="G68" s="158" t="str">
        <f>TRANSAKTIONER!Z68&amp;IF(regnskab_filter_periode&gt;=AB68,"INCLUDE"&amp;IF(regnskab_filter_land&lt;&gt;"",IF(regnskab_filter_land="EU",F68,AD68),""),"EXCLUDE")</f>
        <v>EXCLUDE</v>
      </c>
      <c r="H68" s="158" t="str">
        <f t="shared" si="4"/>
        <v/>
      </c>
      <c r="I68" s="158" t="str">
        <f>TRANSAKTIONER!Z68&amp;IF(regnskab_filter_periode_partner&gt;=AB68,"INCLUDE"&amp;IF(regnskab_filter_land_partner&lt;&gt;"",IF(regnskab_filter_land_partner="EU",F68,AD68),""),"EXCLUDE")&amp;AC68</f>
        <v>EXCLUDE</v>
      </c>
      <c r="J68" s="158" t="e">
        <f t="shared" si="5"/>
        <v>#N/A</v>
      </c>
      <c r="L68" s="158" t="str">
        <f t="shared" si="6"/>
        <v>_EU</v>
      </c>
      <c r="P68" s="340"/>
      <c r="Q68" s="340"/>
      <c r="R68" s="341"/>
      <c r="S68" s="342"/>
      <c r="T68" s="342"/>
      <c r="U68" s="341"/>
      <c r="V68" s="368"/>
      <c r="W68" s="341"/>
      <c r="X68" s="343"/>
      <c r="Y68" s="340"/>
      <c r="Z68" s="341"/>
      <c r="AA68" s="348" t="str">
        <f t="shared" si="7"/>
        <v/>
      </c>
      <c r="AB68" s="349" t="str">
        <f t="shared" si="8"/>
        <v/>
      </c>
      <c r="AC68" s="341"/>
      <c r="AD68" s="350" t="str">
        <f t="shared" si="9"/>
        <v/>
      </c>
    </row>
    <row r="69" spans="2:30" x14ac:dyDescent="0.45">
      <c r="B69" s="145" t="str">
        <f t="shared" si="0"/>
        <v>NOT INCLUDED</v>
      </c>
      <c r="C69" s="146" t="e">
        <f t="shared" si="1"/>
        <v>#N/A</v>
      </c>
      <c r="D69" s="158" t="e">
        <f>AB69&amp;"_"&amp;#REF!&amp;IF(afstemning_partner&lt;&gt;"","_"&amp;AC69,"")</f>
        <v>#REF!</v>
      </c>
      <c r="E69" s="158" t="str">
        <f t="shared" si="2"/>
        <v/>
      </c>
      <c r="F69" s="158" t="e">
        <f t="shared" si="3"/>
        <v>#N/A</v>
      </c>
      <c r="G69" s="158" t="str">
        <f>TRANSAKTIONER!Z69&amp;IF(regnskab_filter_periode&gt;=AB69,"INCLUDE"&amp;IF(regnskab_filter_land&lt;&gt;"",IF(regnskab_filter_land="EU",F69,AD69),""),"EXCLUDE")</f>
        <v>EXCLUDE</v>
      </c>
      <c r="H69" s="158" t="str">
        <f t="shared" si="4"/>
        <v/>
      </c>
      <c r="I69" s="158" t="str">
        <f>TRANSAKTIONER!Z69&amp;IF(regnskab_filter_periode_partner&gt;=AB69,"INCLUDE"&amp;IF(regnskab_filter_land_partner&lt;&gt;"",IF(regnskab_filter_land_partner="EU",F69,AD69),""),"EXCLUDE")&amp;AC69</f>
        <v>EXCLUDE</v>
      </c>
      <c r="J69" s="158" t="e">
        <f t="shared" si="5"/>
        <v>#N/A</v>
      </c>
      <c r="L69" s="158" t="str">
        <f t="shared" si="6"/>
        <v>_EU</v>
      </c>
      <c r="P69" s="340"/>
      <c r="Q69" s="340"/>
      <c r="R69" s="341"/>
      <c r="S69" s="342"/>
      <c r="T69" s="342"/>
      <c r="U69" s="341"/>
      <c r="V69" s="368"/>
      <c r="W69" s="341"/>
      <c r="X69" s="343"/>
      <c r="Y69" s="340"/>
      <c r="Z69" s="341"/>
      <c r="AA69" s="348" t="str">
        <f t="shared" si="7"/>
        <v/>
      </c>
      <c r="AB69" s="349" t="str">
        <f t="shared" si="8"/>
        <v/>
      </c>
      <c r="AC69" s="341"/>
      <c r="AD69" s="350" t="str">
        <f t="shared" si="9"/>
        <v/>
      </c>
    </row>
    <row r="70" spans="2:30" x14ac:dyDescent="0.45">
      <c r="B70" s="145" t="str">
        <f t="shared" si="0"/>
        <v>NOT INCLUDED</v>
      </c>
      <c r="C70" s="146" t="e">
        <f t="shared" si="1"/>
        <v>#N/A</v>
      </c>
      <c r="D70" s="158" t="e">
        <f>AB70&amp;"_"&amp;#REF!&amp;IF(afstemning_partner&lt;&gt;"","_"&amp;AC70,"")</f>
        <v>#REF!</v>
      </c>
      <c r="E70" s="158" t="str">
        <f t="shared" si="2"/>
        <v/>
      </c>
      <c r="F70" s="158" t="e">
        <f t="shared" si="3"/>
        <v>#N/A</v>
      </c>
      <c r="G70" s="158" t="str">
        <f>TRANSAKTIONER!Z70&amp;IF(regnskab_filter_periode&gt;=AB70,"INCLUDE"&amp;IF(regnskab_filter_land&lt;&gt;"",IF(regnskab_filter_land="EU",F70,AD70),""),"EXCLUDE")</f>
        <v>EXCLUDE</v>
      </c>
      <c r="H70" s="158" t="str">
        <f t="shared" si="4"/>
        <v/>
      </c>
      <c r="I70" s="158" t="str">
        <f>TRANSAKTIONER!Z70&amp;IF(regnskab_filter_periode_partner&gt;=AB70,"INCLUDE"&amp;IF(regnskab_filter_land_partner&lt;&gt;"",IF(regnskab_filter_land_partner="EU",F70,AD70),""),"EXCLUDE")&amp;AC70</f>
        <v>EXCLUDE</v>
      </c>
      <c r="J70" s="158" t="e">
        <f t="shared" si="5"/>
        <v>#N/A</v>
      </c>
      <c r="L70" s="158" t="str">
        <f t="shared" si="6"/>
        <v>_EU</v>
      </c>
      <c r="P70" s="340"/>
      <c r="Q70" s="340"/>
      <c r="R70" s="341"/>
      <c r="S70" s="342"/>
      <c r="T70" s="342"/>
      <c r="U70" s="341"/>
      <c r="V70" s="368"/>
      <c r="W70" s="341"/>
      <c r="X70" s="343"/>
      <c r="Y70" s="340"/>
      <c r="Z70" s="341"/>
      <c r="AA70" s="348" t="str">
        <f t="shared" si="7"/>
        <v/>
      </c>
      <c r="AB70" s="349" t="str">
        <f t="shared" si="8"/>
        <v/>
      </c>
      <c r="AC70" s="341"/>
      <c r="AD70" s="350" t="str">
        <f t="shared" si="9"/>
        <v/>
      </c>
    </row>
    <row r="71" spans="2:30" x14ac:dyDescent="0.45">
      <c r="B71" s="145" t="str">
        <f t="shared" ref="B71:B134" si="10">IF(AB71=report_period,"INCLUDE_CURRENT",IF(AB71&lt;report_period,"INCLUDE_PREVIOUS","NOT INCLUDED"))</f>
        <v>NOT INCLUDED</v>
      </c>
      <c r="C71" s="146" t="e">
        <f t="shared" ref="C71:C134" si="11">B71&amp;"_"&amp;VLOOKUP(AD71,setup_country_group,3,FALSE)&amp;"_"&amp;Z71</f>
        <v>#N/A</v>
      </c>
      <c r="D71" s="158" t="e">
        <f>AB71&amp;"_"&amp;#REF!&amp;IF(afstemning_partner&lt;&gt;"","_"&amp;AC71,"")</f>
        <v>#REF!</v>
      </c>
      <c r="E71" s="158" t="str">
        <f t="shared" ref="E71:E134" si="12">Z71&amp;IF(regnskab_filter_periode&lt;&gt;"",AB71,"")&amp;IF(regnskab_filter_land&lt;&gt;"",IF(regnskab_filter_land="EU",F71,AD71),"")</f>
        <v/>
      </c>
      <c r="F71" s="158" t="e">
        <f t="shared" ref="F71:F134" si="13">VLOOKUP(AD71,setup_country_group,3,FALSE)</f>
        <v>#N/A</v>
      </c>
      <c r="G71" s="158" t="str">
        <f>TRANSAKTIONER!Z71&amp;IF(regnskab_filter_periode&gt;=AB71,"INCLUDE"&amp;IF(regnskab_filter_land&lt;&gt;"",IF(regnskab_filter_land="EU",F71,AD71),""),"EXCLUDE")</f>
        <v>EXCLUDE</v>
      </c>
      <c r="H71" s="158" t="str">
        <f t="shared" ref="H71:H134" si="14">Z71&amp;IF(regnskab_filter_periode_partner&lt;&gt;"",AB71,"")&amp;IF(regnskab_filter_land_partner&lt;&gt;"",IF(regnskab_filter_land_partner="EU",F71,AD71),"")&amp;AC71</f>
        <v/>
      </c>
      <c r="I71" s="158" t="str">
        <f>TRANSAKTIONER!Z71&amp;IF(regnskab_filter_periode_partner&gt;=AB71,"INCLUDE"&amp;IF(regnskab_filter_land_partner&lt;&gt;"",IF(regnskab_filter_land_partner="EU",F71,AD71),""),"EXCLUDE")&amp;AC71</f>
        <v>EXCLUDE</v>
      </c>
      <c r="J71" s="158" t="e">
        <f t="shared" ref="J71:J134" si="15">C71&amp;"_"&amp;AC71</f>
        <v>#N/A</v>
      </c>
      <c r="L71" s="158" t="str">
        <f t="shared" ref="L71:L134" si="16">Z71&amp;"_"&amp;IF(AD71&lt;&gt;"Norge","EU","Norge")</f>
        <v>_EU</v>
      </c>
      <c r="P71" s="340"/>
      <c r="Q71" s="340"/>
      <c r="R71" s="341"/>
      <c r="S71" s="342"/>
      <c r="T71" s="342"/>
      <c r="U71" s="341"/>
      <c r="V71" s="368"/>
      <c r="W71" s="341"/>
      <c r="X71" s="343"/>
      <c r="Y71" s="340"/>
      <c r="Z71" s="341"/>
      <c r="AA71" s="348" t="str">
        <f t="shared" ref="AA71:AA134" si="17">IF(OR(AB71="",Y71="",X71=""),"",ROUND(X71/VLOOKUP(AB71,setup_currency,MATCH(Y71&amp;"/EUR",setup_currency_header,0),FALSE),2))</f>
        <v/>
      </c>
      <c r="AB71" s="349" t="str">
        <f t="shared" ref="AB71:AB134" si="18">IF(T71="","",IF(OR(T71&lt;setup_start_date,T71&gt;setup_end_date),"INVALID DATE",VLOOKUP(T71,setup_periods,2,TRUE)))</f>
        <v/>
      </c>
      <c r="AC71" s="341"/>
      <c r="AD71" s="350" t="str">
        <f t="shared" ref="AD71:AD134" si="19">IF(AC71="","",VLOOKUP(AC71,setup_partners,2,FALSE))</f>
        <v/>
      </c>
    </row>
    <row r="72" spans="2:30" x14ac:dyDescent="0.45">
      <c r="B72" s="145" t="str">
        <f t="shared" si="10"/>
        <v>NOT INCLUDED</v>
      </c>
      <c r="C72" s="146" t="e">
        <f t="shared" si="11"/>
        <v>#N/A</v>
      </c>
      <c r="D72" s="158" t="e">
        <f>AB72&amp;"_"&amp;#REF!&amp;IF(afstemning_partner&lt;&gt;"","_"&amp;AC72,"")</f>
        <v>#REF!</v>
      </c>
      <c r="E72" s="158" t="str">
        <f t="shared" si="12"/>
        <v/>
      </c>
      <c r="F72" s="158" t="e">
        <f t="shared" si="13"/>
        <v>#N/A</v>
      </c>
      <c r="G72" s="158" t="str">
        <f>TRANSAKTIONER!Z72&amp;IF(regnskab_filter_periode&gt;=AB72,"INCLUDE"&amp;IF(regnskab_filter_land&lt;&gt;"",IF(regnskab_filter_land="EU",F72,AD72),""),"EXCLUDE")</f>
        <v>EXCLUDE</v>
      </c>
      <c r="H72" s="158" t="str">
        <f t="shared" si="14"/>
        <v/>
      </c>
      <c r="I72" s="158" t="str">
        <f>TRANSAKTIONER!Z72&amp;IF(regnskab_filter_periode_partner&gt;=AB72,"INCLUDE"&amp;IF(regnskab_filter_land_partner&lt;&gt;"",IF(regnskab_filter_land_partner="EU",F72,AD72),""),"EXCLUDE")&amp;AC72</f>
        <v>EXCLUDE</v>
      </c>
      <c r="J72" s="158" t="e">
        <f t="shared" si="15"/>
        <v>#N/A</v>
      </c>
      <c r="L72" s="158" t="str">
        <f t="shared" si="16"/>
        <v>_EU</v>
      </c>
      <c r="P72" s="340"/>
      <c r="Q72" s="340"/>
      <c r="R72" s="341"/>
      <c r="S72" s="342"/>
      <c r="T72" s="342"/>
      <c r="U72" s="341"/>
      <c r="V72" s="368"/>
      <c r="W72" s="341"/>
      <c r="X72" s="343"/>
      <c r="Y72" s="340"/>
      <c r="Z72" s="341"/>
      <c r="AA72" s="348" t="str">
        <f t="shared" si="17"/>
        <v/>
      </c>
      <c r="AB72" s="349" t="str">
        <f t="shared" si="18"/>
        <v/>
      </c>
      <c r="AC72" s="341"/>
      <c r="AD72" s="350" t="str">
        <f t="shared" si="19"/>
        <v/>
      </c>
    </row>
    <row r="73" spans="2:30" x14ac:dyDescent="0.45">
      <c r="B73" s="145" t="str">
        <f t="shared" si="10"/>
        <v>NOT INCLUDED</v>
      </c>
      <c r="C73" s="146" t="e">
        <f t="shared" si="11"/>
        <v>#N/A</v>
      </c>
      <c r="D73" s="158" t="e">
        <f>AB73&amp;"_"&amp;#REF!&amp;IF(afstemning_partner&lt;&gt;"","_"&amp;AC73,"")</f>
        <v>#REF!</v>
      </c>
      <c r="E73" s="158" t="str">
        <f t="shared" si="12"/>
        <v/>
      </c>
      <c r="F73" s="158" t="e">
        <f t="shared" si="13"/>
        <v>#N/A</v>
      </c>
      <c r="G73" s="158" t="str">
        <f>TRANSAKTIONER!Z73&amp;IF(regnskab_filter_periode&gt;=AB73,"INCLUDE"&amp;IF(regnskab_filter_land&lt;&gt;"",IF(regnskab_filter_land="EU",F73,AD73),""),"EXCLUDE")</f>
        <v>EXCLUDE</v>
      </c>
      <c r="H73" s="158" t="str">
        <f t="shared" si="14"/>
        <v/>
      </c>
      <c r="I73" s="158" t="str">
        <f>TRANSAKTIONER!Z73&amp;IF(regnskab_filter_periode_partner&gt;=AB73,"INCLUDE"&amp;IF(regnskab_filter_land_partner&lt;&gt;"",IF(regnskab_filter_land_partner="EU",F73,AD73),""),"EXCLUDE")&amp;AC73</f>
        <v>EXCLUDE</v>
      </c>
      <c r="J73" s="158" t="e">
        <f t="shared" si="15"/>
        <v>#N/A</v>
      </c>
      <c r="L73" s="158" t="str">
        <f t="shared" si="16"/>
        <v>_EU</v>
      </c>
      <c r="P73" s="340"/>
      <c r="Q73" s="340"/>
      <c r="R73" s="341"/>
      <c r="S73" s="342"/>
      <c r="T73" s="342"/>
      <c r="U73" s="341"/>
      <c r="V73" s="368"/>
      <c r="W73" s="341"/>
      <c r="X73" s="343"/>
      <c r="Y73" s="340"/>
      <c r="Z73" s="341"/>
      <c r="AA73" s="348" t="str">
        <f t="shared" si="17"/>
        <v/>
      </c>
      <c r="AB73" s="349" t="str">
        <f t="shared" si="18"/>
        <v/>
      </c>
      <c r="AC73" s="341"/>
      <c r="AD73" s="350" t="str">
        <f t="shared" si="19"/>
        <v/>
      </c>
    </row>
    <row r="74" spans="2:30" x14ac:dyDescent="0.45">
      <c r="B74" s="145" t="str">
        <f t="shared" si="10"/>
        <v>NOT INCLUDED</v>
      </c>
      <c r="C74" s="146" t="e">
        <f t="shared" si="11"/>
        <v>#N/A</v>
      </c>
      <c r="D74" s="158" t="e">
        <f>AB74&amp;"_"&amp;#REF!&amp;IF(afstemning_partner&lt;&gt;"","_"&amp;AC74,"")</f>
        <v>#REF!</v>
      </c>
      <c r="E74" s="158" t="str">
        <f t="shared" si="12"/>
        <v/>
      </c>
      <c r="F74" s="158" t="e">
        <f t="shared" si="13"/>
        <v>#N/A</v>
      </c>
      <c r="G74" s="158" t="str">
        <f>TRANSAKTIONER!Z74&amp;IF(regnskab_filter_periode&gt;=AB74,"INCLUDE"&amp;IF(regnskab_filter_land&lt;&gt;"",IF(regnskab_filter_land="EU",F74,AD74),""),"EXCLUDE")</f>
        <v>EXCLUDE</v>
      </c>
      <c r="H74" s="158" t="str">
        <f t="shared" si="14"/>
        <v/>
      </c>
      <c r="I74" s="158" t="str">
        <f>TRANSAKTIONER!Z74&amp;IF(regnskab_filter_periode_partner&gt;=AB74,"INCLUDE"&amp;IF(regnskab_filter_land_partner&lt;&gt;"",IF(regnskab_filter_land_partner="EU",F74,AD74),""),"EXCLUDE")&amp;AC74</f>
        <v>EXCLUDE</v>
      </c>
      <c r="J74" s="158" t="e">
        <f t="shared" si="15"/>
        <v>#N/A</v>
      </c>
      <c r="L74" s="158" t="str">
        <f t="shared" si="16"/>
        <v>_EU</v>
      </c>
      <c r="P74" s="340"/>
      <c r="Q74" s="340"/>
      <c r="R74" s="341"/>
      <c r="S74" s="342"/>
      <c r="T74" s="342"/>
      <c r="U74" s="341"/>
      <c r="V74" s="368"/>
      <c r="W74" s="341"/>
      <c r="X74" s="343"/>
      <c r="Y74" s="340"/>
      <c r="Z74" s="341"/>
      <c r="AA74" s="348" t="str">
        <f t="shared" si="17"/>
        <v/>
      </c>
      <c r="AB74" s="349" t="str">
        <f t="shared" si="18"/>
        <v/>
      </c>
      <c r="AC74" s="341"/>
      <c r="AD74" s="350" t="str">
        <f t="shared" si="19"/>
        <v/>
      </c>
    </row>
    <row r="75" spans="2:30" x14ac:dyDescent="0.45">
      <c r="B75" s="145" t="str">
        <f t="shared" si="10"/>
        <v>NOT INCLUDED</v>
      </c>
      <c r="C75" s="146" t="e">
        <f t="shared" si="11"/>
        <v>#N/A</v>
      </c>
      <c r="D75" s="158" t="e">
        <f>AB75&amp;"_"&amp;#REF!&amp;IF(afstemning_partner&lt;&gt;"","_"&amp;AC75,"")</f>
        <v>#REF!</v>
      </c>
      <c r="E75" s="158" t="str">
        <f t="shared" si="12"/>
        <v/>
      </c>
      <c r="F75" s="158" t="e">
        <f t="shared" si="13"/>
        <v>#N/A</v>
      </c>
      <c r="G75" s="158" t="str">
        <f>TRANSAKTIONER!Z75&amp;IF(regnskab_filter_periode&gt;=AB75,"INCLUDE"&amp;IF(regnskab_filter_land&lt;&gt;"",IF(regnskab_filter_land="EU",F75,AD75),""),"EXCLUDE")</f>
        <v>EXCLUDE</v>
      </c>
      <c r="H75" s="158" t="str">
        <f t="shared" si="14"/>
        <v/>
      </c>
      <c r="I75" s="158" t="str">
        <f>TRANSAKTIONER!Z75&amp;IF(regnskab_filter_periode_partner&gt;=AB75,"INCLUDE"&amp;IF(regnskab_filter_land_partner&lt;&gt;"",IF(regnskab_filter_land_partner="EU",F75,AD75),""),"EXCLUDE")&amp;AC75</f>
        <v>EXCLUDE</v>
      </c>
      <c r="J75" s="158" t="e">
        <f t="shared" si="15"/>
        <v>#N/A</v>
      </c>
      <c r="L75" s="158" t="str">
        <f t="shared" si="16"/>
        <v>_EU</v>
      </c>
      <c r="P75" s="340"/>
      <c r="Q75" s="340"/>
      <c r="R75" s="341"/>
      <c r="S75" s="342"/>
      <c r="T75" s="342"/>
      <c r="U75" s="341"/>
      <c r="V75" s="368"/>
      <c r="W75" s="341"/>
      <c r="X75" s="343"/>
      <c r="Y75" s="340"/>
      <c r="Z75" s="341"/>
      <c r="AA75" s="348" t="str">
        <f t="shared" si="17"/>
        <v/>
      </c>
      <c r="AB75" s="349" t="str">
        <f t="shared" si="18"/>
        <v/>
      </c>
      <c r="AC75" s="341"/>
      <c r="AD75" s="350" t="str">
        <f t="shared" si="19"/>
        <v/>
      </c>
    </row>
    <row r="76" spans="2:30" x14ac:dyDescent="0.45">
      <c r="B76" s="145" t="str">
        <f t="shared" si="10"/>
        <v>NOT INCLUDED</v>
      </c>
      <c r="C76" s="146" t="e">
        <f t="shared" si="11"/>
        <v>#N/A</v>
      </c>
      <c r="D76" s="158" t="e">
        <f>AB76&amp;"_"&amp;#REF!&amp;IF(afstemning_partner&lt;&gt;"","_"&amp;AC76,"")</f>
        <v>#REF!</v>
      </c>
      <c r="E76" s="158" t="str">
        <f t="shared" si="12"/>
        <v/>
      </c>
      <c r="F76" s="158" t="e">
        <f t="shared" si="13"/>
        <v>#N/A</v>
      </c>
      <c r="G76" s="158" t="str">
        <f>TRANSAKTIONER!Z76&amp;IF(regnskab_filter_periode&gt;=AB76,"INCLUDE"&amp;IF(regnskab_filter_land&lt;&gt;"",IF(regnskab_filter_land="EU",F76,AD76),""),"EXCLUDE")</f>
        <v>EXCLUDE</v>
      </c>
      <c r="H76" s="158" t="str">
        <f t="shared" si="14"/>
        <v/>
      </c>
      <c r="I76" s="158" t="str">
        <f>TRANSAKTIONER!Z76&amp;IF(regnskab_filter_periode_partner&gt;=AB76,"INCLUDE"&amp;IF(regnskab_filter_land_partner&lt;&gt;"",IF(regnskab_filter_land_partner="EU",F76,AD76),""),"EXCLUDE")&amp;AC76</f>
        <v>EXCLUDE</v>
      </c>
      <c r="J76" s="158" t="e">
        <f t="shared" si="15"/>
        <v>#N/A</v>
      </c>
      <c r="L76" s="158" t="str">
        <f t="shared" si="16"/>
        <v>_EU</v>
      </c>
      <c r="P76" s="340"/>
      <c r="Q76" s="340"/>
      <c r="R76" s="341"/>
      <c r="S76" s="342"/>
      <c r="T76" s="342"/>
      <c r="U76" s="341"/>
      <c r="V76" s="368"/>
      <c r="W76" s="341"/>
      <c r="X76" s="343"/>
      <c r="Y76" s="340"/>
      <c r="Z76" s="341"/>
      <c r="AA76" s="348" t="str">
        <f t="shared" si="17"/>
        <v/>
      </c>
      <c r="AB76" s="349" t="str">
        <f t="shared" si="18"/>
        <v/>
      </c>
      <c r="AC76" s="341"/>
      <c r="AD76" s="350" t="str">
        <f t="shared" si="19"/>
        <v/>
      </c>
    </row>
    <row r="77" spans="2:30" x14ac:dyDescent="0.45">
      <c r="B77" s="145" t="str">
        <f t="shared" si="10"/>
        <v>NOT INCLUDED</v>
      </c>
      <c r="C77" s="146" t="e">
        <f t="shared" si="11"/>
        <v>#N/A</v>
      </c>
      <c r="D77" s="158" t="e">
        <f>AB77&amp;"_"&amp;#REF!&amp;IF(afstemning_partner&lt;&gt;"","_"&amp;AC77,"")</f>
        <v>#REF!</v>
      </c>
      <c r="E77" s="158" t="str">
        <f t="shared" si="12"/>
        <v/>
      </c>
      <c r="F77" s="158" t="e">
        <f t="shared" si="13"/>
        <v>#N/A</v>
      </c>
      <c r="G77" s="158" t="str">
        <f>TRANSAKTIONER!Z77&amp;IF(regnskab_filter_periode&gt;=AB77,"INCLUDE"&amp;IF(regnskab_filter_land&lt;&gt;"",IF(regnskab_filter_land="EU",F77,AD77),""),"EXCLUDE")</f>
        <v>EXCLUDE</v>
      </c>
      <c r="H77" s="158" t="str">
        <f t="shared" si="14"/>
        <v/>
      </c>
      <c r="I77" s="158" t="str">
        <f>TRANSAKTIONER!Z77&amp;IF(regnskab_filter_periode_partner&gt;=AB77,"INCLUDE"&amp;IF(regnskab_filter_land_partner&lt;&gt;"",IF(regnskab_filter_land_partner="EU",F77,AD77),""),"EXCLUDE")&amp;AC77</f>
        <v>EXCLUDE</v>
      </c>
      <c r="J77" s="158" t="e">
        <f t="shared" si="15"/>
        <v>#N/A</v>
      </c>
      <c r="L77" s="158" t="str">
        <f t="shared" si="16"/>
        <v>_EU</v>
      </c>
      <c r="P77" s="340"/>
      <c r="Q77" s="340"/>
      <c r="R77" s="341"/>
      <c r="S77" s="342"/>
      <c r="T77" s="342"/>
      <c r="U77" s="341"/>
      <c r="V77" s="368"/>
      <c r="W77" s="341"/>
      <c r="X77" s="343"/>
      <c r="Y77" s="340"/>
      <c r="Z77" s="341"/>
      <c r="AA77" s="348" t="str">
        <f t="shared" si="17"/>
        <v/>
      </c>
      <c r="AB77" s="349" t="str">
        <f t="shared" si="18"/>
        <v/>
      </c>
      <c r="AC77" s="341"/>
      <c r="AD77" s="350" t="str">
        <f t="shared" si="19"/>
        <v/>
      </c>
    </row>
    <row r="78" spans="2:30" x14ac:dyDescent="0.45">
      <c r="B78" s="145" t="str">
        <f t="shared" si="10"/>
        <v>NOT INCLUDED</v>
      </c>
      <c r="C78" s="146" t="e">
        <f t="shared" si="11"/>
        <v>#N/A</v>
      </c>
      <c r="D78" s="158" t="e">
        <f>AB78&amp;"_"&amp;#REF!&amp;IF(afstemning_partner&lt;&gt;"","_"&amp;AC78,"")</f>
        <v>#REF!</v>
      </c>
      <c r="E78" s="158" t="str">
        <f t="shared" si="12"/>
        <v/>
      </c>
      <c r="F78" s="158" t="e">
        <f t="shared" si="13"/>
        <v>#N/A</v>
      </c>
      <c r="G78" s="158" t="str">
        <f>TRANSAKTIONER!Z78&amp;IF(regnskab_filter_periode&gt;=AB78,"INCLUDE"&amp;IF(regnskab_filter_land&lt;&gt;"",IF(regnskab_filter_land="EU",F78,AD78),""),"EXCLUDE")</f>
        <v>EXCLUDE</v>
      </c>
      <c r="H78" s="158" t="str">
        <f t="shared" si="14"/>
        <v/>
      </c>
      <c r="I78" s="158" t="str">
        <f>TRANSAKTIONER!Z78&amp;IF(regnskab_filter_periode_partner&gt;=AB78,"INCLUDE"&amp;IF(regnskab_filter_land_partner&lt;&gt;"",IF(regnskab_filter_land_partner="EU",F78,AD78),""),"EXCLUDE")&amp;AC78</f>
        <v>EXCLUDE</v>
      </c>
      <c r="J78" s="158" t="e">
        <f t="shared" si="15"/>
        <v>#N/A</v>
      </c>
      <c r="L78" s="158" t="str">
        <f t="shared" si="16"/>
        <v>_EU</v>
      </c>
      <c r="P78" s="340"/>
      <c r="Q78" s="340"/>
      <c r="R78" s="341"/>
      <c r="S78" s="342"/>
      <c r="T78" s="342"/>
      <c r="U78" s="341"/>
      <c r="V78" s="368"/>
      <c r="W78" s="341"/>
      <c r="X78" s="343"/>
      <c r="Y78" s="340"/>
      <c r="Z78" s="341"/>
      <c r="AA78" s="348" t="str">
        <f t="shared" si="17"/>
        <v/>
      </c>
      <c r="AB78" s="349" t="str">
        <f t="shared" si="18"/>
        <v/>
      </c>
      <c r="AC78" s="341"/>
      <c r="AD78" s="350" t="str">
        <f t="shared" si="19"/>
        <v/>
      </c>
    </row>
    <row r="79" spans="2:30" x14ac:dyDescent="0.45">
      <c r="B79" s="145" t="str">
        <f t="shared" si="10"/>
        <v>NOT INCLUDED</v>
      </c>
      <c r="C79" s="146" t="e">
        <f t="shared" si="11"/>
        <v>#N/A</v>
      </c>
      <c r="D79" s="158" t="e">
        <f>AB79&amp;"_"&amp;#REF!&amp;IF(afstemning_partner&lt;&gt;"","_"&amp;AC79,"")</f>
        <v>#REF!</v>
      </c>
      <c r="E79" s="158" t="str">
        <f t="shared" si="12"/>
        <v/>
      </c>
      <c r="F79" s="158" t="e">
        <f t="shared" si="13"/>
        <v>#N/A</v>
      </c>
      <c r="G79" s="158" t="str">
        <f>TRANSAKTIONER!Z79&amp;IF(regnskab_filter_periode&gt;=AB79,"INCLUDE"&amp;IF(regnskab_filter_land&lt;&gt;"",IF(regnskab_filter_land="EU",F79,AD79),""),"EXCLUDE")</f>
        <v>EXCLUDE</v>
      </c>
      <c r="H79" s="158" t="str">
        <f t="shared" si="14"/>
        <v/>
      </c>
      <c r="I79" s="158" t="str">
        <f>TRANSAKTIONER!Z79&amp;IF(regnskab_filter_periode_partner&gt;=AB79,"INCLUDE"&amp;IF(regnskab_filter_land_partner&lt;&gt;"",IF(regnskab_filter_land_partner="EU",F79,AD79),""),"EXCLUDE")&amp;AC79</f>
        <v>EXCLUDE</v>
      </c>
      <c r="J79" s="158" t="e">
        <f t="shared" si="15"/>
        <v>#N/A</v>
      </c>
      <c r="L79" s="158" t="str">
        <f t="shared" si="16"/>
        <v>_EU</v>
      </c>
      <c r="P79" s="340"/>
      <c r="Q79" s="340"/>
      <c r="R79" s="341"/>
      <c r="S79" s="342"/>
      <c r="T79" s="342"/>
      <c r="U79" s="341"/>
      <c r="V79" s="368"/>
      <c r="W79" s="341"/>
      <c r="X79" s="343"/>
      <c r="Y79" s="340"/>
      <c r="Z79" s="341"/>
      <c r="AA79" s="348" t="str">
        <f t="shared" si="17"/>
        <v/>
      </c>
      <c r="AB79" s="349" t="str">
        <f t="shared" si="18"/>
        <v/>
      </c>
      <c r="AC79" s="341"/>
      <c r="AD79" s="350" t="str">
        <f t="shared" si="19"/>
        <v/>
      </c>
    </row>
    <row r="80" spans="2:30" x14ac:dyDescent="0.45">
      <c r="B80" s="145" t="str">
        <f t="shared" si="10"/>
        <v>NOT INCLUDED</v>
      </c>
      <c r="C80" s="146" t="e">
        <f t="shared" si="11"/>
        <v>#N/A</v>
      </c>
      <c r="D80" s="158" t="e">
        <f>AB80&amp;"_"&amp;#REF!&amp;IF(afstemning_partner&lt;&gt;"","_"&amp;AC80,"")</f>
        <v>#REF!</v>
      </c>
      <c r="E80" s="158" t="str">
        <f t="shared" si="12"/>
        <v/>
      </c>
      <c r="F80" s="158" t="e">
        <f t="shared" si="13"/>
        <v>#N/A</v>
      </c>
      <c r="G80" s="158" t="str">
        <f>TRANSAKTIONER!Z80&amp;IF(regnskab_filter_periode&gt;=AB80,"INCLUDE"&amp;IF(regnskab_filter_land&lt;&gt;"",IF(regnskab_filter_land="EU",F80,AD80),""),"EXCLUDE")</f>
        <v>EXCLUDE</v>
      </c>
      <c r="H80" s="158" t="str">
        <f t="shared" si="14"/>
        <v/>
      </c>
      <c r="I80" s="158" t="str">
        <f>TRANSAKTIONER!Z80&amp;IF(regnskab_filter_periode_partner&gt;=AB80,"INCLUDE"&amp;IF(regnskab_filter_land_partner&lt;&gt;"",IF(regnskab_filter_land_partner="EU",F80,AD80),""),"EXCLUDE")&amp;AC80</f>
        <v>EXCLUDE</v>
      </c>
      <c r="J80" s="158" t="e">
        <f t="shared" si="15"/>
        <v>#N/A</v>
      </c>
      <c r="L80" s="158" t="str">
        <f t="shared" si="16"/>
        <v>_EU</v>
      </c>
      <c r="P80" s="340"/>
      <c r="Q80" s="340"/>
      <c r="R80" s="341"/>
      <c r="S80" s="342"/>
      <c r="T80" s="342"/>
      <c r="U80" s="341"/>
      <c r="V80" s="368"/>
      <c r="W80" s="341"/>
      <c r="X80" s="343"/>
      <c r="Y80" s="340"/>
      <c r="Z80" s="341"/>
      <c r="AA80" s="348" t="str">
        <f t="shared" si="17"/>
        <v/>
      </c>
      <c r="AB80" s="349" t="str">
        <f t="shared" si="18"/>
        <v/>
      </c>
      <c r="AC80" s="341"/>
      <c r="AD80" s="350" t="str">
        <f t="shared" si="19"/>
        <v/>
      </c>
    </row>
    <row r="81" spans="2:30" x14ac:dyDescent="0.45">
      <c r="B81" s="145" t="str">
        <f t="shared" si="10"/>
        <v>NOT INCLUDED</v>
      </c>
      <c r="C81" s="146" t="e">
        <f t="shared" si="11"/>
        <v>#N/A</v>
      </c>
      <c r="D81" s="158" t="e">
        <f>AB81&amp;"_"&amp;#REF!&amp;IF(afstemning_partner&lt;&gt;"","_"&amp;AC81,"")</f>
        <v>#REF!</v>
      </c>
      <c r="E81" s="158" t="str">
        <f t="shared" si="12"/>
        <v/>
      </c>
      <c r="F81" s="158" t="e">
        <f t="shared" si="13"/>
        <v>#N/A</v>
      </c>
      <c r="G81" s="158" t="str">
        <f>TRANSAKTIONER!Z81&amp;IF(regnskab_filter_periode&gt;=AB81,"INCLUDE"&amp;IF(regnskab_filter_land&lt;&gt;"",IF(regnskab_filter_land="EU",F81,AD81),""),"EXCLUDE")</f>
        <v>EXCLUDE</v>
      </c>
      <c r="H81" s="158" t="str">
        <f t="shared" si="14"/>
        <v/>
      </c>
      <c r="I81" s="158" t="str">
        <f>TRANSAKTIONER!Z81&amp;IF(regnskab_filter_periode_partner&gt;=AB81,"INCLUDE"&amp;IF(regnskab_filter_land_partner&lt;&gt;"",IF(regnskab_filter_land_partner="EU",F81,AD81),""),"EXCLUDE")&amp;AC81</f>
        <v>EXCLUDE</v>
      </c>
      <c r="J81" s="158" t="e">
        <f t="shared" si="15"/>
        <v>#N/A</v>
      </c>
      <c r="L81" s="158" t="str">
        <f t="shared" si="16"/>
        <v>_EU</v>
      </c>
      <c r="P81" s="340"/>
      <c r="Q81" s="340"/>
      <c r="R81" s="341"/>
      <c r="S81" s="342"/>
      <c r="T81" s="342"/>
      <c r="U81" s="341"/>
      <c r="V81" s="368"/>
      <c r="W81" s="341"/>
      <c r="X81" s="343"/>
      <c r="Y81" s="340"/>
      <c r="Z81" s="341"/>
      <c r="AA81" s="348" t="str">
        <f t="shared" si="17"/>
        <v/>
      </c>
      <c r="AB81" s="349" t="str">
        <f t="shared" si="18"/>
        <v/>
      </c>
      <c r="AC81" s="341"/>
      <c r="AD81" s="350" t="str">
        <f t="shared" si="19"/>
        <v/>
      </c>
    </row>
    <row r="82" spans="2:30" x14ac:dyDescent="0.45">
      <c r="B82" s="145" t="str">
        <f t="shared" si="10"/>
        <v>NOT INCLUDED</v>
      </c>
      <c r="C82" s="146" t="e">
        <f t="shared" si="11"/>
        <v>#N/A</v>
      </c>
      <c r="D82" s="158" t="e">
        <f>AB82&amp;"_"&amp;#REF!&amp;IF(afstemning_partner&lt;&gt;"","_"&amp;AC82,"")</f>
        <v>#REF!</v>
      </c>
      <c r="E82" s="158" t="str">
        <f t="shared" si="12"/>
        <v/>
      </c>
      <c r="F82" s="158" t="e">
        <f t="shared" si="13"/>
        <v>#N/A</v>
      </c>
      <c r="G82" s="158" t="str">
        <f>TRANSAKTIONER!Z82&amp;IF(regnskab_filter_periode&gt;=AB82,"INCLUDE"&amp;IF(regnskab_filter_land&lt;&gt;"",IF(regnskab_filter_land="EU",F82,AD82),""),"EXCLUDE")</f>
        <v>EXCLUDE</v>
      </c>
      <c r="H82" s="158" t="str">
        <f t="shared" si="14"/>
        <v/>
      </c>
      <c r="I82" s="158" t="str">
        <f>TRANSAKTIONER!Z82&amp;IF(regnskab_filter_periode_partner&gt;=AB82,"INCLUDE"&amp;IF(regnskab_filter_land_partner&lt;&gt;"",IF(regnskab_filter_land_partner="EU",F82,AD82),""),"EXCLUDE")&amp;AC82</f>
        <v>EXCLUDE</v>
      </c>
      <c r="J82" s="158" t="e">
        <f t="shared" si="15"/>
        <v>#N/A</v>
      </c>
      <c r="L82" s="158" t="str">
        <f t="shared" si="16"/>
        <v>_EU</v>
      </c>
      <c r="P82" s="340"/>
      <c r="Q82" s="340"/>
      <c r="R82" s="341"/>
      <c r="S82" s="342"/>
      <c r="T82" s="342"/>
      <c r="U82" s="341"/>
      <c r="V82" s="368"/>
      <c r="W82" s="341"/>
      <c r="X82" s="343"/>
      <c r="Y82" s="340"/>
      <c r="Z82" s="341"/>
      <c r="AA82" s="348" t="str">
        <f t="shared" si="17"/>
        <v/>
      </c>
      <c r="AB82" s="349" t="str">
        <f t="shared" si="18"/>
        <v/>
      </c>
      <c r="AC82" s="341"/>
      <c r="AD82" s="350" t="str">
        <f t="shared" si="19"/>
        <v/>
      </c>
    </row>
    <row r="83" spans="2:30" x14ac:dyDescent="0.45">
      <c r="B83" s="145" t="str">
        <f t="shared" si="10"/>
        <v>NOT INCLUDED</v>
      </c>
      <c r="C83" s="146" t="e">
        <f t="shared" si="11"/>
        <v>#N/A</v>
      </c>
      <c r="D83" s="158" t="e">
        <f>AB83&amp;"_"&amp;#REF!&amp;IF(afstemning_partner&lt;&gt;"","_"&amp;AC83,"")</f>
        <v>#REF!</v>
      </c>
      <c r="E83" s="158" t="str">
        <f t="shared" si="12"/>
        <v/>
      </c>
      <c r="F83" s="158" t="e">
        <f t="shared" si="13"/>
        <v>#N/A</v>
      </c>
      <c r="G83" s="158" t="str">
        <f>TRANSAKTIONER!Z83&amp;IF(regnskab_filter_periode&gt;=AB83,"INCLUDE"&amp;IF(regnskab_filter_land&lt;&gt;"",IF(regnskab_filter_land="EU",F83,AD83),""),"EXCLUDE")</f>
        <v>EXCLUDE</v>
      </c>
      <c r="H83" s="158" t="str">
        <f t="shared" si="14"/>
        <v/>
      </c>
      <c r="I83" s="158" t="str">
        <f>TRANSAKTIONER!Z83&amp;IF(regnskab_filter_periode_partner&gt;=AB83,"INCLUDE"&amp;IF(regnskab_filter_land_partner&lt;&gt;"",IF(regnskab_filter_land_partner="EU",F83,AD83),""),"EXCLUDE")&amp;AC83</f>
        <v>EXCLUDE</v>
      </c>
      <c r="J83" s="158" t="e">
        <f t="shared" si="15"/>
        <v>#N/A</v>
      </c>
      <c r="L83" s="158" t="str">
        <f t="shared" si="16"/>
        <v>_EU</v>
      </c>
      <c r="P83" s="340"/>
      <c r="Q83" s="340"/>
      <c r="R83" s="341"/>
      <c r="S83" s="342"/>
      <c r="T83" s="342"/>
      <c r="U83" s="341"/>
      <c r="V83" s="368"/>
      <c r="W83" s="341"/>
      <c r="X83" s="343"/>
      <c r="Y83" s="340"/>
      <c r="Z83" s="341"/>
      <c r="AA83" s="348" t="str">
        <f t="shared" si="17"/>
        <v/>
      </c>
      <c r="AB83" s="349" t="str">
        <f t="shared" si="18"/>
        <v/>
      </c>
      <c r="AC83" s="341"/>
      <c r="AD83" s="350" t="str">
        <f t="shared" si="19"/>
        <v/>
      </c>
    </row>
    <row r="84" spans="2:30" x14ac:dyDescent="0.45">
      <c r="B84" s="145" t="str">
        <f t="shared" si="10"/>
        <v>NOT INCLUDED</v>
      </c>
      <c r="C84" s="146" t="e">
        <f t="shared" si="11"/>
        <v>#N/A</v>
      </c>
      <c r="D84" s="158" t="e">
        <f>AB84&amp;"_"&amp;#REF!&amp;IF(afstemning_partner&lt;&gt;"","_"&amp;AC84,"")</f>
        <v>#REF!</v>
      </c>
      <c r="E84" s="158" t="str">
        <f t="shared" si="12"/>
        <v/>
      </c>
      <c r="F84" s="158" t="e">
        <f t="shared" si="13"/>
        <v>#N/A</v>
      </c>
      <c r="G84" s="158" t="str">
        <f>TRANSAKTIONER!Z84&amp;IF(regnskab_filter_periode&gt;=AB84,"INCLUDE"&amp;IF(regnskab_filter_land&lt;&gt;"",IF(regnskab_filter_land="EU",F84,AD84),""),"EXCLUDE")</f>
        <v>EXCLUDE</v>
      </c>
      <c r="H84" s="158" t="str">
        <f t="shared" si="14"/>
        <v/>
      </c>
      <c r="I84" s="158" t="str">
        <f>TRANSAKTIONER!Z84&amp;IF(regnskab_filter_periode_partner&gt;=AB84,"INCLUDE"&amp;IF(regnskab_filter_land_partner&lt;&gt;"",IF(regnskab_filter_land_partner="EU",F84,AD84),""),"EXCLUDE")&amp;AC84</f>
        <v>EXCLUDE</v>
      </c>
      <c r="J84" s="158" t="e">
        <f t="shared" si="15"/>
        <v>#N/A</v>
      </c>
      <c r="L84" s="158" t="str">
        <f t="shared" si="16"/>
        <v>_EU</v>
      </c>
      <c r="P84" s="340"/>
      <c r="Q84" s="340"/>
      <c r="R84" s="341"/>
      <c r="S84" s="342"/>
      <c r="T84" s="342"/>
      <c r="U84" s="341"/>
      <c r="V84" s="368"/>
      <c r="W84" s="341"/>
      <c r="X84" s="343"/>
      <c r="Y84" s="340"/>
      <c r="Z84" s="341"/>
      <c r="AA84" s="348" t="str">
        <f t="shared" si="17"/>
        <v/>
      </c>
      <c r="AB84" s="349" t="str">
        <f t="shared" si="18"/>
        <v/>
      </c>
      <c r="AC84" s="341"/>
      <c r="AD84" s="350" t="str">
        <f t="shared" si="19"/>
        <v/>
      </c>
    </row>
    <row r="85" spans="2:30" x14ac:dyDescent="0.45">
      <c r="B85" s="145" t="str">
        <f t="shared" si="10"/>
        <v>NOT INCLUDED</v>
      </c>
      <c r="C85" s="146" t="e">
        <f t="shared" si="11"/>
        <v>#N/A</v>
      </c>
      <c r="D85" s="158" t="e">
        <f>AB85&amp;"_"&amp;#REF!&amp;IF(afstemning_partner&lt;&gt;"","_"&amp;AC85,"")</f>
        <v>#REF!</v>
      </c>
      <c r="E85" s="158" t="str">
        <f t="shared" si="12"/>
        <v/>
      </c>
      <c r="F85" s="158" t="e">
        <f t="shared" si="13"/>
        <v>#N/A</v>
      </c>
      <c r="G85" s="158" t="str">
        <f>TRANSAKTIONER!Z85&amp;IF(regnskab_filter_periode&gt;=AB85,"INCLUDE"&amp;IF(regnskab_filter_land&lt;&gt;"",IF(regnskab_filter_land="EU",F85,AD85),""),"EXCLUDE")</f>
        <v>EXCLUDE</v>
      </c>
      <c r="H85" s="158" t="str">
        <f t="shared" si="14"/>
        <v/>
      </c>
      <c r="I85" s="158" t="str">
        <f>TRANSAKTIONER!Z85&amp;IF(regnskab_filter_periode_partner&gt;=AB85,"INCLUDE"&amp;IF(regnskab_filter_land_partner&lt;&gt;"",IF(regnskab_filter_land_partner="EU",F85,AD85),""),"EXCLUDE")&amp;AC85</f>
        <v>EXCLUDE</v>
      </c>
      <c r="J85" s="158" t="e">
        <f t="shared" si="15"/>
        <v>#N/A</v>
      </c>
      <c r="L85" s="158" t="str">
        <f t="shared" si="16"/>
        <v>_EU</v>
      </c>
      <c r="P85" s="340"/>
      <c r="Q85" s="340"/>
      <c r="R85" s="341"/>
      <c r="S85" s="342"/>
      <c r="T85" s="342"/>
      <c r="U85" s="341"/>
      <c r="V85" s="368"/>
      <c r="W85" s="341"/>
      <c r="X85" s="343"/>
      <c r="Y85" s="340"/>
      <c r="Z85" s="341"/>
      <c r="AA85" s="348" t="str">
        <f t="shared" si="17"/>
        <v/>
      </c>
      <c r="AB85" s="349" t="str">
        <f t="shared" si="18"/>
        <v/>
      </c>
      <c r="AC85" s="341"/>
      <c r="AD85" s="350" t="str">
        <f t="shared" si="19"/>
        <v/>
      </c>
    </row>
    <row r="86" spans="2:30" x14ac:dyDescent="0.45">
      <c r="B86" s="145" t="str">
        <f t="shared" si="10"/>
        <v>NOT INCLUDED</v>
      </c>
      <c r="C86" s="146" t="e">
        <f t="shared" si="11"/>
        <v>#N/A</v>
      </c>
      <c r="D86" s="158" t="e">
        <f>AB86&amp;"_"&amp;#REF!&amp;IF(afstemning_partner&lt;&gt;"","_"&amp;AC86,"")</f>
        <v>#REF!</v>
      </c>
      <c r="E86" s="158" t="str">
        <f t="shared" si="12"/>
        <v/>
      </c>
      <c r="F86" s="158" t="e">
        <f t="shared" si="13"/>
        <v>#N/A</v>
      </c>
      <c r="G86" s="158" t="str">
        <f>TRANSAKTIONER!Z86&amp;IF(regnskab_filter_periode&gt;=AB86,"INCLUDE"&amp;IF(regnskab_filter_land&lt;&gt;"",IF(regnskab_filter_land="EU",F86,AD86),""),"EXCLUDE")</f>
        <v>EXCLUDE</v>
      </c>
      <c r="H86" s="158" t="str">
        <f t="shared" si="14"/>
        <v/>
      </c>
      <c r="I86" s="158" t="str">
        <f>TRANSAKTIONER!Z86&amp;IF(regnskab_filter_periode_partner&gt;=AB86,"INCLUDE"&amp;IF(regnskab_filter_land_partner&lt;&gt;"",IF(regnskab_filter_land_partner="EU",F86,AD86),""),"EXCLUDE")&amp;AC86</f>
        <v>EXCLUDE</v>
      </c>
      <c r="J86" s="158" t="e">
        <f t="shared" si="15"/>
        <v>#N/A</v>
      </c>
      <c r="L86" s="158" t="str">
        <f t="shared" si="16"/>
        <v>_EU</v>
      </c>
      <c r="P86" s="340"/>
      <c r="Q86" s="340"/>
      <c r="R86" s="341"/>
      <c r="S86" s="342"/>
      <c r="T86" s="342"/>
      <c r="U86" s="341"/>
      <c r="V86" s="368"/>
      <c r="W86" s="341"/>
      <c r="X86" s="343"/>
      <c r="Y86" s="340"/>
      <c r="Z86" s="341"/>
      <c r="AA86" s="348" t="str">
        <f t="shared" si="17"/>
        <v/>
      </c>
      <c r="AB86" s="349" t="str">
        <f t="shared" si="18"/>
        <v/>
      </c>
      <c r="AC86" s="341"/>
      <c r="AD86" s="350" t="str">
        <f t="shared" si="19"/>
        <v/>
      </c>
    </row>
    <row r="87" spans="2:30" x14ac:dyDescent="0.45">
      <c r="B87" s="145" t="str">
        <f t="shared" si="10"/>
        <v>NOT INCLUDED</v>
      </c>
      <c r="C87" s="146" t="e">
        <f t="shared" si="11"/>
        <v>#N/A</v>
      </c>
      <c r="D87" s="158" t="e">
        <f>AB87&amp;"_"&amp;#REF!&amp;IF(afstemning_partner&lt;&gt;"","_"&amp;AC87,"")</f>
        <v>#REF!</v>
      </c>
      <c r="E87" s="158" t="str">
        <f t="shared" si="12"/>
        <v/>
      </c>
      <c r="F87" s="158" t="e">
        <f t="shared" si="13"/>
        <v>#N/A</v>
      </c>
      <c r="G87" s="158" t="str">
        <f>TRANSAKTIONER!Z87&amp;IF(regnskab_filter_periode&gt;=AB87,"INCLUDE"&amp;IF(regnskab_filter_land&lt;&gt;"",IF(regnskab_filter_land="EU",F87,AD87),""),"EXCLUDE")</f>
        <v>EXCLUDE</v>
      </c>
      <c r="H87" s="158" t="str">
        <f t="shared" si="14"/>
        <v/>
      </c>
      <c r="I87" s="158" t="str">
        <f>TRANSAKTIONER!Z87&amp;IF(regnskab_filter_periode_partner&gt;=AB87,"INCLUDE"&amp;IF(regnskab_filter_land_partner&lt;&gt;"",IF(regnskab_filter_land_partner="EU",F87,AD87),""),"EXCLUDE")&amp;AC87</f>
        <v>EXCLUDE</v>
      </c>
      <c r="J87" s="158" t="e">
        <f t="shared" si="15"/>
        <v>#N/A</v>
      </c>
      <c r="L87" s="158" t="str">
        <f t="shared" si="16"/>
        <v>_EU</v>
      </c>
      <c r="P87" s="340"/>
      <c r="Q87" s="340"/>
      <c r="R87" s="341"/>
      <c r="S87" s="342"/>
      <c r="T87" s="342"/>
      <c r="U87" s="341"/>
      <c r="V87" s="368"/>
      <c r="W87" s="341"/>
      <c r="X87" s="343"/>
      <c r="Y87" s="340"/>
      <c r="Z87" s="341"/>
      <c r="AA87" s="348" t="str">
        <f t="shared" si="17"/>
        <v/>
      </c>
      <c r="AB87" s="349" t="str">
        <f t="shared" si="18"/>
        <v/>
      </c>
      <c r="AC87" s="341"/>
      <c r="AD87" s="350" t="str">
        <f t="shared" si="19"/>
        <v/>
      </c>
    </row>
    <row r="88" spans="2:30" x14ac:dyDescent="0.45">
      <c r="B88" s="145" t="str">
        <f t="shared" si="10"/>
        <v>NOT INCLUDED</v>
      </c>
      <c r="C88" s="146" t="e">
        <f t="shared" si="11"/>
        <v>#N/A</v>
      </c>
      <c r="D88" s="158" t="e">
        <f>AB88&amp;"_"&amp;#REF!&amp;IF(afstemning_partner&lt;&gt;"","_"&amp;AC88,"")</f>
        <v>#REF!</v>
      </c>
      <c r="E88" s="158" t="str">
        <f t="shared" si="12"/>
        <v/>
      </c>
      <c r="F88" s="158" t="e">
        <f t="shared" si="13"/>
        <v>#N/A</v>
      </c>
      <c r="G88" s="158" t="str">
        <f>TRANSAKTIONER!Z88&amp;IF(regnskab_filter_periode&gt;=AB88,"INCLUDE"&amp;IF(regnskab_filter_land&lt;&gt;"",IF(regnskab_filter_land="EU",F88,AD88),""),"EXCLUDE")</f>
        <v>EXCLUDE</v>
      </c>
      <c r="H88" s="158" t="str">
        <f t="shared" si="14"/>
        <v/>
      </c>
      <c r="I88" s="158" t="str">
        <f>TRANSAKTIONER!Z88&amp;IF(regnskab_filter_periode_partner&gt;=AB88,"INCLUDE"&amp;IF(regnskab_filter_land_partner&lt;&gt;"",IF(regnskab_filter_land_partner="EU",F88,AD88),""),"EXCLUDE")&amp;AC88</f>
        <v>EXCLUDE</v>
      </c>
      <c r="J88" s="158" t="e">
        <f t="shared" si="15"/>
        <v>#N/A</v>
      </c>
      <c r="L88" s="158" t="str">
        <f t="shared" si="16"/>
        <v>_EU</v>
      </c>
      <c r="P88" s="340"/>
      <c r="Q88" s="340"/>
      <c r="R88" s="341"/>
      <c r="S88" s="342"/>
      <c r="T88" s="342"/>
      <c r="U88" s="341"/>
      <c r="V88" s="368"/>
      <c r="W88" s="341"/>
      <c r="X88" s="343"/>
      <c r="Y88" s="340"/>
      <c r="Z88" s="341"/>
      <c r="AA88" s="348" t="str">
        <f t="shared" si="17"/>
        <v/>
      </c>
      <c r="AB88" s="349" t="str">
        <f t="shared" si="18"/>
        <v/>
      </c>
      <c r="AC88" s="341"/>
      <c r="AD88" s="350" t="str">
        <f t="shared" si="19"/>
        <v/>
      </c>
    </row>
    <row r="89" spans="2:30" x14ac:dyDescent="0.45">
      <c r="B89" s="145" t="str">
        <f t="shared" si="10"/>
        <v>NOT INCLUDED</v>
      </c>
      <c r="C89" s="146" t="e">
        <f t="shared" si="11"/>
        <v>#N/A</v>
      </c>
      <c r="D89" s="158" t="e">
        <f>AB89&amp;"_"&amp;#REF!&amp;IF(afstemning_partner&lt;&gt;"","_"&amp;AC89,"")</f>
        <v>#REF!</v>
      </c>
      <c r="E89" s="158" t="str">
        <f t="shared" si="12"/>
        <v/>
      </c>
      <c r="F89" s="158" t="e">
        <f t="shared" si="13"/>
        <v>#N/A</v>
      </c>
      <c r="G89" s="158" t="str">
        <f>TRANSAKTIONER!Z89&amp;IF(regnskab_filter_periode&gt;=AB89,"INCLUDE"&amp;IF(regnskab_filter_land&lt;&gt;"",IF(regnskab_filter_land="EU",F89,AD89),""),"EXCLUDE")</f>
        <v>EXCLUDE</v>
      </c>
      <c r="H89" s="158" t="str">
        <f t="shared" si="14"/>
        <v/>
      </c>
      <c r="I89" s="158" t="str">
        <f>TRANSAKTIONER!Z89&amp;IF(regnskab_filter_periode_partner&gt;=AB89,"INCLUDE"&amp;IF(regnskab_filter_land_partner&lt;&gt;"",IF(regnskab_filter_land_partner="EU",F89,AD89),""),"EXCLUDE")&amp;AC89</f>
        <v>EXCLUDE</v>
      </c>
      <c r="J89" s="158" t="e">
        <f t="shared" si="15"/>
        <v>#N/A</v>
      </c>
      <c r="L89" s="158" t="str">
        <f t="shared" si="16"/>
        <v>_EU</v>
      </c>
      <c r="P89" s="340"/>
      <c r="Q89" s="340"/>
      <c r="R89" s="341"/>
      <c r="S89" s="342"/>
      <c r="T89" s="342"/>
      <c r="U89" s="341"/>
      <c r="V89" s="368"/>
      <c r="W89" s="341"/>
      <c r="X89" s="343"/>
      <c r="Y89" s="340"/>
      <c r="Z89" s="341"/>
      <c r="AA89" s="348" t="str">
        <f t="shared" si="17"/>
        <v/>
      </c>
      <c r="AB89" s="349" t="str">
        <f t="shared" si="18"/>
        <v/>
      </c>
      <c r="AC89" s="341"/>
      <c r="AD89" s="350" t="str">
        <f t="shared" si="19"/>
        <v/>
      </c>
    </row>
    <row r="90" spans="2:30" x14ac:dyDescent="0.45">
      <c r="B90" s="145" t="str">
        <f t="shared" si="10"/>
        <v>NOT INCLUDED</v>
      </c>
      <c r="C90" s="146" t="e">
        <f t="shared" si="11"/>
        <v>#N/A</v>
      </c>
      <c r="D90" s="158" t="e">
        <f>AB90&amp;"_"&amp;#REF!&amp;IF(afstemning_partner&lt;&gt;"","_"&amp;AC90,"")</f>
        <v>#REF!</v>
      </c>
      <c r="E90" s="158" t="str">
        <f t="shared" si="12"/>
        <v/>
      </c>
      <c r="F90" s="158" t="e">
        <f t="shared" si="13"/>
        <v>#N/A</v>
      </c>
      <c r="G90" s="158" t="str">
        <f>TRANSAKTIONER!Z90&amp;IF(regnskab_filter_periode&gt;=AB90,"INCLUDE"&amp;IF(regnskab_filter_land&lt;&gt;"",IF(regnskab_filter_land="EU",F90,AD90),""),"EXCLUDE")</f>
        <v>EXCLUDE</v>
      </c>
      <c r="H90" s="158" t="str">
        <f t="shared" si="14"/>
        <v/>
      </c>
      <c r="I90" s="158" t="str">
        <f>TRANSAKTIONER!Z90&amp;IF(regnskab_filter_periode_partner&gt;=AB90,"INCLUDE"&amp;IF(regnskab_filter_land_partner&lt;&gt;"",IF(regnskab_filter_land_partner="EU",F90,AD90),""),"EXCLUDE")&amp;AC90</f>
        <v>EXCLUDE</v>
      </c>
      <c r="J90" s="158" t="e">
        <f t="shared" si="15"/>
        <v>#N/A</v>
      </c>
      <c r="L90" s="158" t="str">
        <f t="shared" si="16"/>
        <v>_EU</v>
      </c>
      <c r="P90" s="340"/>
      <c r="Q90" s="340"/>
      <c r="R90" s="341"/>
      <c r="S90" s="342"/>
      <c r="T90" s="342"/>
      <c r="U90" s="341"/>
      <c r="V90" s="368"/>
      <c r="W90" s="341"/>
      <c r="X90" s="343"/>
      <c r="Y90" s="340"/>
      <c r="Z90" s="341"/>
      <c r="AA90" s="348" t="str">
        <f t="shared" si="17"/>
        <v/>
      </c>
      <c r="AB90" s="349" t="str">
        <f t="shared" si="18"/>
        <v/>
      </c>
      <c r="AC90" s="341"/>
      <c r="AD90" s="350" t="str">
        <f t="shared" si="19"/>
        <v/>
      </c>
    </row>
    <row r="91" spans="2:30" x14ac:dyDescent="0.45">
      <c r="B91" s="145" t="str">
        <f t="shared" si="10"/>
        <v>NOT INCLUDED</v>
      </c>
      <c r="C91" s="146" t="e">
        <f t="shared" si="11"/>
        <v>#N/A</v>
      </c>
      <c r="D91" s="158" t="e">
        <f>AB91&amp;"_"&amp;#REF!&amp;IF(afstemning_partner&lt;&gt;"","_"&amp;AC91,"")</f>
        <v>#REF!</v>
      </c>
      <c r="E91" s="158" t="str">
        <f t="shared" si="12"/>
        <v/>
      </c>
      <c r="F91" s="158" t="e">
        <f t="shared" si="13"/>
        <v>#N/A</v>
      </c>
      <c r="G91" s="158" t="str">
        <f>TRANSAKTIONER!Z91&amp;IF(regnskab_filter_periode&gt;=AB91,"INCLUDE"&amp;IF(regnskab_filter_land&lt;&gt;"",IF(regnskab_filter_land="EU",F91,AD91),""),"EXCLUDE")</f>
        <v>EXCLUDE</v>
      </c>
      <c r="H91" s="158" t="str">
        <f t="shared" si="14"/>
        <v/>
      </c>
      <c r="I91" s="158" t="str">
        <f>TRANSAKTIONER!Z91&amp;IF(regnskab_filter_periode_partner&gt;=AB91,"INCLUDE"&amp;IF(regnskab_filter_land_partner&lt;&gt;"",IF(regnskab_filter_land_partner="EU",F91,AD91),""),"EXCLUDE")&amp;AC91</f>
        <v>EXCLUDE</v>
      </c>
      <c r="J91" s="158" t="e">
        <f t="shared" si="15"/>
        <v>#N/A</v>
      </c>
      <c r="L91" s="158" t="str">
        <f t="shared" si="16"/>
        <v>_EU</v>
      </c>
      <c r="P91" s="340"/>
      <c r="Q91" s="340"/>
      <c r="R91" s="341"/>
      <c r="S91" s="342"/>
      <c r="T91" s="342"/>
      <c r="U91" s="341"/>
      <c r="V91" s="368"/>
      <c r="W91" s="341"/>
      <c r="X91" s="343"/>
      <c r="Y91" s="340"/>
      <c r="Z91" s="341"/>
      <c r="AA91" s="348" t="str">
        <f t="shared" si="17"/>
        <v/>
      </c>
      <c r="AB91" s="349" t="str">
        <f t="shared" si="18"/>
        <v/>
      </c>
      <c r="AC91" s="341"/>
      <c r="AD91" s="350" t="str">
        <f t="shared" si="19"/>
        <v/>
      </c>
    </row>
    <row r="92" spans="2:30" x14ac:dyDescent="0.45">
      <c r="B92" s="145" t="str">
        <f t="shared" si="10"/>
        <v>NOT INCLUDED</v>
      </c>
      <c r="C92" s="146" t="e">
        <f t="shared" si="11"/>
        <v>#N/A</v>
      </c>
      <c r="D92" s="158" t="e">
        <f>AB92&amp;"_"&amp;#REF!&amp;IF(afstemning_partner&lt;&gt;"","_"&amp;AC92,"")</f>
        <v>#REF!</v>
      </c>
      <c r="E92" s="158" t="str">
        <f t="shared" si="12"/>
        <v/>
      </c>
      <c r="F92" s="158" t="e">
        <f t="shared" si="13"/>
        <v>#N/A</v>
      </c>
      <c r="G92" s="158" t="str">
        <f>TRANSAKTIONER!Z92&amp;IF(regnskab_filter_periode&gt;=AB92,"INCLUDE"&amp;IF(regnskab_filter_land&lt;&gt;"",IF(regnskab_filter_land="EU",F92,AD92),""),"EXCLUDE")</f>
        <v>EXCLUDE</v>
      </c>
      <c r="H92" s="158" t="str">
        <f t="shared" si="14"/>
        <v/>
      </c>
      <c r="I92" s="158" t="str">
        <f>TRANSAKTIONER!Z92&amp;IF(regnskab_filter_periode_partner&gt;=AB92,"INCLUDE"&amp;IF(regnskab_filter_land_partner&lt;&gt;"",IF(regnskab_filter_land_partner="EU",F92,AD92),""),"EXCLUDE")&amp;AC92</f>
        <v>EXCLUDE</v>
      </c>
      <c r="J92" s="158" t="e">
        <f t="shared" si="15"/>
        <v>#N/A</v>
      </c>
      <c r="L92" s="158" t="str">
        <f t="shared" si="16"/>
        <v>_EU</v>
      </c>
      <c r="P92" s="340"/>
      <c r="Q92" s="340"/>
      <c r="R92" s="341"/>
      <c r="S92" s="342"/>
      <c r="T92" s="342"/>
      <c r="U92" s="341"/>
      <c r="V92" s="368"/>
      <c r="W92" s="341"/>
      <c r="X92" s="343"/>
      <c r="Y92" s="340"/>
      <c r="Z92" s="341"/>
      <c r="AA92" s="348" t="str">
        <f t="shared" si="17"/>
        <v/>
      </c>
      <c r="AB92" s="349" t="str">
        <f t="shared" si="18"/>
        <v/>
      </c>
      <c r="AC92" s="341"/>
      <c r="AD92" s="350" t="str">
        <f t="shared" si="19"/>
        <v/>
      </c>
    </row>
    <row r="93" spans="2:30" x14ac:dyDescent="0.45">
      <c r="B93" s="145" t="str">
        <f t="shared" si="10"/>
        <v>NOT INCLUDED</v>
      </c>
      <c r="C93" s="146" t="e">
        <f t="shared" si="11"/>
        <v>#N/A</v>
      </c>
      <c r="D93" s="158" t="e">
        <f>AB93&amp;"_"&amp;#REF!&amp;IF(afstemning_partner&lt;&gt;"","_"&amp;AC93,"")</f>
        <v>#REF!</v>
      </c>
      <c r="E93" s="158" t="str">
        <f t="shared" si="12"/>
        <v/>
      </c>
      <c r="F93" s="158" t="e">
        <f t="shared" si="13"/>
        <v>#N/A</v>
      </c>
      <c r="G93" s="158" t="str">
        <f>TRANSAKTIONER!Z93&amp;IF(regnskab_filter_periode&gt;=AB93,"INCLUDE"&amp;IF(regnskab_filter_land&lt;&gt;"",IF(regnskab_filter_land="EU",F93,AD93),""),"EXCLUDE")</f>
        <v>EXCLUDE</v>
      </c>
      <c r="H93" s="158" t="str">
        <f t="shared" si="14"/>
        <v/>
      </c>
      <c r="I93" s="158" t="str">
        <f>TRANSAKTIONER!Z93&amp;IF(regnskab_filter_periode_partner&gt;=AB93,"INCLUDE"&amp;IF(regnskab_filter_land_partner&lt;&gt;"",IF(regnskab_filter_land_partner="EU",F93,AD93),""),"EXCLUDE")&amp;AC93</f>
        <v>EXCLUDE</v>
      </c>
      <c r="J93" s="158" t="e">
        <f t="shared" si="15"/>
        <v>#N/A</v>
      </c>
      <c r="L93" s="158" t="str">
        <f t="shared" si="16"/>
        <v>_EU</v>
      </c>
      <c r="P93" s="340"/>
      <c r="Q93" s="340"/>
      <c r="R93" s="341"/>
      <c r="S93" s="342"/>
      <c r="T93" s="342"/>
      <c r="U93" s="341"/>
      <c r="V93" s="368"/>
      <c r="W93" s="341"/>
      <c r="X93" s="343"/>
      <c r="Y93" s="340"/>
      <c r="Z93" s="341"/>
      <c r="AA93" s="348" t="str">
        <f t="shared" si="17"/>
        <v/>
      </c>
      <c r="AB93" s="349" t="str">
        <f t="shared" si="18"/>
        <v/>
      </c>
      <c r="AC93" s="341"/>
      <c r="AD93" s="350" t="str">
        <f t="shared" si="19"/>
        <v/>
      </c>
    </row>
    <row r="94" spans="2:30" x14ac:dyDescent="0.45">
      <c r="B94" s="145" t="str">
        <f t="shared" si="10"/>
        <v>NOT INCLUDED</v>
      </c>
      <c r="C94" s="146" t="e">
        <f t="shared" si="11"/>
        <v>#N/A</v>
      </c>
      <c r="D94" s="158" t="e">
        <f>AB94&amp;"_"&amp;#REF!&amp;IF(afstemning_partner&lt;&gt;"","_"&amp;AC94,"")</f>
        <v>#REF!</v>
      </c>
      <c r="E94" s="158" t="str">
        <f t="shared" si="12"/>
        <v/>
      </c>
      <c r="F94" s="158" t="e">
        <f t="shared" si="13"/>
        <v>#N/A</v>
      </c>
      <c r="G94" s="158" t="str">
        <f>TRANSAKTIONER!Z94&amp;IF(regnskab_filter_periode&gt;=AB94,"INCLUDE"&amp;IF(regnskab_filter_land&lt;&gt;"",IF(regnskab_filter_land="EU",F94,AD94),""),"EXCLUDE")</f>
        <v>EXCLUDE</v>
      </c>
      <c r="H94" s="158" t="str">
        <f t="shared" si="14"/>
        <v/>
      </c>
      <c r="I94" s="158" t="str">
        <f>TRANSAKTIONER!Z94&amp;IF(regnskab_filter_periode_partner&gt;=AB94,"INCLUDE"&amp;IF(regnskab_filter_land_partner&lt;&gt;"",IF(regnskab_filter_land_partner="EU",F94,AD94),""),"EXCLUDE")&amp;AC94</f>
        <v>EXCLUDE</v>
      </c>
      <c r="J94" s="158" t="e">
        <f t="shared" si="15"/>
        <v>#N/A</v>
      </c>
      <c r="L94" s="158" t="str">
        <f t="shared" si="16"/>
        <v>_EU</v>
      </c>
      <c r="P94" s="340"/>
      <c r="Q94" s="340"/>
      <c r="R94" s="341"/>
      <c r="S94" s="342"/>
      <c r="T94" s="342"/>
      <c r="U94" s="341"/>
      <c r="V94" s="368"/>
      <c r="W94" s="341"/>
      <c r="X94" s="343"/>
      <c r="Y94" s="340"/>
      <c r="Z94" s="341"/>
      <c r="AA94" s="348" t="str">
        <f t="shared" si="17"/>
        <v/>
      </c>
      <c r="AB94" s="349" t="str">
        <f t="shared" si="18"/>
        <v/>
      </c>
      <c r="AC94" s="341"/>
      <c r="AD94" s="350" t="str">
        <f t="shared" si="19"/>
        <v/>
      </c>
    </row>
    <row r="95" spans="2:30" x14ac:dyDescent="0.45">
      <c r="B95" s="145" t="str">
        <f t="shared" si="10"/>
        <v>NOT INCLUDED</v>
      </c>
      <c r="C95" s="146" t="e">
        <f t="shared" si="11"/>
        <v>#N/A</v>
      </c>
      <c r="D95" s="158" t="e">
        <f>AB95&amp;"_"&amp;#REF!&amp;IF(afstemning_partner&lt;&gt;"","_"&amp;AC95,"")</f>
        <v>#REF!</v>
      </c>
      <c r="E95" s="158" t="str">
        <f t="shared" si="12"/>
        <v/>
      </c>
      <c r="F95" s="158" t="e">
        <f t="shared" si="13"/>
        <v>#N/A</v>
      </c>
      <c r="G95" s="158" t="str">
        <f>TRANSAKTIONER!Z95&amp;IF(regnskab_filter_periode&gt;=AB95,"INCLUDE"&amp;IF(regnskab_filter_land&lt;&gt;"",IF(regnskab_filter_land="EU",F95,AD95),""),"EXCLUDE")</f>
        <v>EXCLUDE</v>
      </c>
      <c r="H95" s="158" t="str">
        <f t="shared" si="14"/>
        <v/>
      </c>
      <c r="I95" s="158" t="str">
        <f>TRANSAKTIONER!Z95&amp;IF(regnskab_filter_periode_partner&gt;=AB95,"INCLUDE"&amp;IF(regnskab_filter_land_partner&lt;&gt;"",IF(regnskab_filter_land_partner="EU",F95,AD95),""),"EXCLUDE")&amp;AC95</f>
        <v>EXCLUDE</v>
      </c>
      <c r="J95" s="158" t="e">
        <f t="shared" si="15"/>
        <v>#N/A</v>
      </c>
      <c r="L95" s="158" t="str">
        <f t="shared" si="16"/>
        <v>_EU</v>
      </c>
      <c r="P95" s="340"/>
      <c r="Q95" s="340"/>
      <c r="R95" s="341"/>
      <c r="S95" s="342"/>
      <c r="T95" s="342"/>
      <c r="U95" s="341"/>
      <c r="V95" s="368"/>
      <c r="W95" s="341"/>
      <c r="X95" s="343"/>
      <c r="Y95" s="340"/>
      <c r="Z95" s="341"/>
      <c r="AA95" s="348" t="str">
        <f t="shared" si="17"/>
        <v/>
      </c>
      <c r="AB95" s="349" t="str">
        <f t="shared" si="18"/>
        <v/>
      </c>
      <c r="AC95" s="341"/>
      <c r="AD95" s="350" t="str">
        <f t="shared" si="19"/>
        <v/>
      </c>
    </row>
    <row r="96" spans="2:30" x14ac:dyDescent="0.45">
      <c r="B96" s="145" t="str">
        <f t="shared" si="10"/>
        <v>NOT INCLUDED</v>
      </c>
      <c r="C96" s="146" t="e">
        <f t="shared" si="11"/>
        <v>#N/A</v>
      </c>
      <c r="D96" s="158" t="e">
        <f>AB96&amp;"_"&amp;#REF!&amp;IF(afstemning_partner&lt;&gt;"","_"&amp;AC96,"")</f>
        <v>#REF!</v>
      </c>
      <c r="E96" s="158" t="str">
        <f t="shared" si="12"/>
        <v/>
      </c>
      <c r="F96" s="158" t="e">
        <f t="shared" si="13"/>
        <v>#N/A</v>
      </c>
      <c r="G96" s="158" t="str">
        <f>TRANSAKTIONER!Z96&amp;IF(regnskab_filter_periode&gt;=AB96,"INCLUDE"&amp;IF(regnskab_filter_land&lt;&gt;"",IF(regnskab_filter_land="EU",F96,AD96),""),"EXCLUDE")</f>
        <v>EXCLUDE</v>
      </c>
      <c r="H96" s="158" t="str">
        <f t="shared" si="14"/>
        <v/>
      </c>
      <c r="I96" s="158" t="str">
        <f>TRANSAKTIONER!Z96&amp;IF(regnskab_filter_periode_partner&gt;=AB96,"INCLUDE"&amp;IF(regnskab_filter_land_partner&lt;&gt;"",IF(regnskab_filter_land_partner="EU",F96,AD96),""),"EXCLUDE")&amp;AC96</f>
        <v>EXCLUDE</v>
      </c>
      <c r="J96" s="158" t="e">
        <f t="shared" si="15"/>
        <v>#N/A</v>
      </c>
      <c r="L96" s="158" t="str">
        <f t="shared" si="16"/>
        <v>_EU</v>
      </c>
      <c r="P96" s="340"/>
      <c r="Q96" s="340"/>
      <c r="R96" s="341"/>
      <c r="S96" s="342"/>
      <c r="T96" s="342"/>
      <c r="U96" s="341"/>
      <c r="V96" s="368"/>
      <c r="W96" s="341"/>
      <c r="X96" s="343"/>
      <c r="Y96" s="340"/>
      <c r="Z96" s="341"/>
      <c r="AA96" s="348" t="str">
        <f t="shared" si="17"/>
        <v/>
      </c>
      <c r="AB96" s="349" t="str">
        <f t="shared" si="18"/>
        <v/>
      </c>
      <c r="AC96" s="341"/>
      <c r="AD96" s="350" t="str">
        <f t="shared" si="19"/>
        <v/>
      </c>
    </row>
    <row r="97" spans="2:30" x14ac:dyDescent="0.45">
      <c r="B97" s="145" t="str">
        <f t="shared" si="10"/>
        <v>NOT INCLUDED</v>
      </c>
      <c r="C97" s="146" t="e">
        <f t="shared" si="11"/>
        <v>#N/A</v>
      </c>
      <c r="D97" s="158" t="e">
        <f>AB97&amp;"_"&amp;#REF!&amp;IF(afstemning_partner&lt;&gt;"","_"&amp;AC97,"")</f>
        <v>#REF!</v>
      </c>
      <c r="E97" s="158" t="str">
        <f t="shared" si="12"/>
        <v/>
      </c>
      <c r="F97" s="158" t="e">
        <f t="shared" si="13"/>
        <v>#N/A</v>
      </c>
      <c r="G97" s="158" t="str">
        <f>TRANSAKTIONER!Z97&amp;IF(regnskab_filter_periode&gt;=AB97,"INCLUDE"&amp;IF(regnskab_filter_land&lt;&gt;"",IF(regnskab_filter_land="EU",F97,AD97),""),"EXCLUDE")</f>
        <v>EXCLUDE</v>
      </c>
      <c r="H97" s="158" t="str">
        <f t="shared" si="14"/>
        <v/>
      </c>
      <c r="I97" s="158" t="str">
        <f>TRANSAKTIONER!Z97&amp;IF(regnskab_filter_periode_partner&gt;=AB97,"INCLUDE"&amp;IF(regnskab_filter_land_partner&lt;&gt;"",IF(regnskab_filter_land_partner="EU",F97,AD97),""),"EXCLUDE")&amp;AC97</f>
        <v>EXCLUDE</v>
      </c>
      <c r="J97" s="158" t="e">
        <f t="shared" si="15"/>
        <v>#N/A</v>
      </c>
      <c r="L97" s="158" t="str">
        <f t="shared" si="16"/>
        <v>_EU</v>
      </c>
      <c r="P97" s="340"/>
      <c r="Q97" s="340"/>
      <c r="R97" s="341"/>
      <c r="S97" s="342"/>
      <c r="T97" s="342"/>
      <c r="U97" s="341"/>
      <c r="V97" s="368"/>
      <c r="W97" s="341"/>
      <c r="X97" s="343"/>
      <c r="Y97" s="340"/>
      <c r="Z97" s="341"/>
      <c r="AA97" s="348" t="str">
        <f t="shared" si="17"/>
        <v/>
      </c>
      <c r="AB97" s="349" t="str">
        <f t="shared" si="18"/>
        <v/>
      </c>
      <c r="AC97" s="341"/>
      <c r="AD97" s="350" t="str">
        <f t="shared" si="19"/>
        <v/>
      </c>
    </row>
    <row r="98" spans="2:30" x14ac:dyDescent="0.45">
      <c r="B98" s="145" t="str">
        <f t="shared" si="10"/>
        <v>NOT INCLUDED</v>
      </c>
      <c r="C98" s="146" t="e">
        <f t="shared" si="11"/>
        <v>#N/A</v>
      </c>
      <c r="D98" s="158" t="e">
        <f>AB98&amp;"_"&amp;#REF!&amp;IF(afstemning_partner&lt;&gt;"","_"&amp;AC98,"")</f>
        <v>#REF!</v>
      </c>
      <c r="E98" s="158" t="str">
        <f t="shared" si="12"/>
        <v/>
      </c>
      <c r="F98" s="158" t="e">
        <f t="shared" si="13"/>
        <v>#N/A</v>
      </c>
      <c r="G98" s="158" t="str">
        <f>TRANSAKTIONER!Z98&amp;IF(regnskab_filter_periode&gt;=AB98,"INCLUDE"&amp;IF(regnskab_filter_land&lt;&gt;"",IF(regnskab_filter_land="EU",F98,AD98),""),"EXCLUDE")</f>
        <v>EXCLUDE</v>
      </c>
      <c r="H98" s="158" t="str">
        <f t="shared" si="14"/>
        <v/>
      </c>
      <c r="I98" s="158" t="str">
        <f>TRANSAKTIONER!Z98&amp;IF(regnskab_filter_periode_partner&gt;=AB98,"INCLUDE"&amp;IF(regnskab_filter_land_partner&lt;&gt;"",IF(regnskab_filter_land_partner="EU",F98,AD98),""),"EXCLUDE")&amp;AC98</f>
        <v>EXCLUDE</v>
      </c>
      <c r="J98" s="158" t="e">
        <f t="shared" si="15"/>
        <v>#N/A</v>
      </c>
      <c r="L98" s="158" t="str">
        <f t="shared" si="16"/>
        <v>_EU</v>
      </c>
      <c r="P98" s="340"/>
      <c r="Q98" s="340"/>
      <c r="R98" s="341"/>
      <c r="S98" s="342"/>
      <c r="T98" s="342"/>
      <c r="U98" s="341"/>
      <c r="V98" s="368"/>
      <c r="W98" s="341"/>
      <c r="X98" s="343"/>
      <c r="Y98" s="340"/>
      <c r="Z98" s="341"/>
      <c r="AA98" s="348" t="str">
        <f t="shared" si="17"/>
        <v/>
      </c>
      <c r="AB98" s="349" t="str">
        <f t="shared" si="18"/>
        <v/>
      </c>
      <c r="AC98" s="341"/>
      <c r="AD98" s="350" t="str">
        <f t="shared" si="19"/>
        <v/>
      </c>
    </row>
    <row r="99" spans="2:30" x14ac:dyDescent="0.45">
      <c r="B99" s="145" t="str">
        <f t="shared" si="10"/>
        <v>NOT INCLUDED</v>
      </c>
      <c r="C99" s="146" t="e">
        <f t="shared" si="11"/>
        <v>#N/A</v>
      </c>
      <c r="D99" s="158" t="e">
        <f>AB99&amp;"_"&amp;#REF!&amp;IF(afstemning_partner&lt;&gt;"","_"&amp;AC99,"")</f>
        <v>#REF!</v>
      </c>
      <c r="E99" s="158" t="str">
        <f t="shared" si="12"/>
        <v/>
      </c>
      <c r="F99" s="158" t="e">
        <f t="shared" si="13"/>
        <v>#N/A</v>
      </c>
      <c r="G99" s="158" t="str">
        <f>TRANSAKTIONER!Z99&amp;IF(regnskab_filter_periode&gt;=AB99,"INCLUDE"&amp;IF(regnskab_filter_land&lt;&gt;"",IF(regnskab_filter_land="EU",F99,AD99),""),"EXCLUDE")</f>
        <v>EXCLUDE</v>
      </c>
      <c r="H99" s="158" t="str">
        <f t="shared" si="14"/>
        <v/>
      </c>
      <c r="I99" s="158" t="str">
        <f>TRANSAKTIONER!Z99&amp;IF(regnskab_filter_periode_partner&gt;=AB99,"INCLUDE"&amp;IF(regnskab_filter_land_partner&lt;&gt;"",IF(regnskab_filter_land_partner="EU",F99,AD99),""),"EXCLUDE")&amp;AC99</f>
        <v>EXCLUDE</v>
      </c>
      <c r="J99" s="158" t="e">
        <f t="shared" si="15"/>
        <v>#N/A</v>
      </c>
      <c r="L99" s="158" t="str">
        <f t="shared" si="16"/>
        <v>_EU</v>
      </c>
      <c r="P99" s="340"/>
      <c r="Q99" s="340"/>
      <c r="R99" s="341"/>
      <c r="S99" s="342"/>
      <c r="T99" s="342"/>
      <c r="U99" s="341"/>
      <c r="V99" s="368"/>
      <c r="W99" s="341"/>
      <c r="X99" s="343"/>
      <c r="Y99" s="340"/>
      <c r="Z99" s="341"/>
      <c r="AA99" s="348" t="str">
        <f t="shared" si="17"/>
        <v/>
      </c>
      <c r="AB99" s="349" t="str">
        <f t="shared" si="18"/>
        <v/>
      </c>
      <c r="AC99" s="341"/>
      <c r="AD99" s="350" t="str">
        <f t="shared" si="19"/>
        <v/>
      </c>
    </row>
    <row r="100" spans="2:30" x14ac:dyDescent="0.45">
      <c r="B100" s="145" t="str">
        <f t="shared" si="10"/>
        <v>NOT INCLUDED</v>
      </c>
      <c r="C100" s="146" t="e">
        <f t="shared" si="11"/>
        <v>#N/A</v>
      </c>
      <c r="D100" s="158" t="e">
        <f>AB100&amp;"_"&amp;#REF!&amp;IF(afstemning_partner&lt;&gt;"","_"&amp;AC100,"")</f>
        <v>#REF!</v>
      </c>
      <c r="E100" s="158" t="str">
        <f t="shared" si="12"/>
        <v/>
      </c>
      <c r="F100" s="158" t="e">
        <f t="shared" si="13"/>
        <v>#N/A</v>
      </c>
      <c r="G100" s="158" t="str">
        <f>TRANSAKTIONER!Z100&amp;IF(regnskab_filter_periode&gt;=AB100,"INCLUDE"&amp;IF(regnskab_filter_land&lt;&gt;"",IF(regnskab_filter_land="EU",F100,AD100),""),"EXCLUDE")</f>
        <v>EXCLUDE</v>
      </c>
      <c r="H100" s="158" t="str">
        <f t="shared" si="14"/>
        <v/>
      </c>
      <c r="I100" s="158" t="str">
        <f>TRANSAKTIONER!Z100&amp;IF(regnskab_filter_periode_partner&gt;=AB100,"INCLUDE"&amp;IF(regnskab_filter_land_partner&lt;&gt;"",IF(regnskab_filter_land_partner="EU",F100,AD100),""),"EXCLUDE")&amp;AC100</f>
        <v>EXCLUDE</v>
      </c>
      <c r="J100" s="158" t="e">
        <f t="shared" si="15"/>
        <v>#N/A</v>
      </c>
      <c r="L100" s="158" t="str">
        <f t="shared" si="16"/>
        <v>_EU</v>
      </c>
      <c r="P100" s="340"/>
      <c r="Q100" s="340"/>
      <c r="R100" s="341"/>
      <c r="S100" s="342"/>
      <c r="T100" s="342"/>
      <c r="U100" s="341"/>
      <c r="V100" s="368"/>
      <c r="W100" s="341"/>
      <c r="X100" s="343"/>
      <c r="Y100" s="340"/>
      <c r="Z100" s="341"/>
      <c r="AA100" s="348" t="str">
        <f t="shared" si="17"/>
        <v/>
      </c>
      <c r="AB100" s="349" t="str">
        <f t="shared" si="18"/>
        <v/>
      </c>
      <c r="AC100" s="341"/>
      <c r="AD100" s="350" t="str">
        <f t="shared" si="19"/>
        <v/>
      </c>
    </row>
    <row r="101" spans="2:30" x14ac:dyDescent="0.45">
      <c r="B101" s="145" t="str">
        <f t="shared" si="10"/>
        <v>NOT INCLUDED</v>
      </c>
      <c r="C101" s="146" t="e">
        <f t="shared" si="11"/>
        <v>#N/A</v>
      </c>
      <c r="D101" s="158" t="e">
        <f>AB101&amp;"_"&amp;#REF!&amp;IF(afstemning_partner&lt;&gt;"","_"&amp;AC101,"")</f>
        <v>#REF!</v>
      </c>
      <c r="E101" s="158" t="str">
        <f t="shared" si="12"/>
        <v/>
      </c>
      <c r="F101" s="158" t="e">
        <f t="shared" si="13"/>
        <v>#N/A</v>
      </c>
      <c r="G101" s="158" t="str">
        <f>TRANSAKTIONER!Z101&amp;IF(regnskab_filter_periode&gt;=AB101,"INCLUDE"&amp;IF(regnskab_filter_land&lt;&gt;"",IF(regnskab_filter_land="EU",F101,AD101),""),"EXCLUDE")</f>
        <v>EXCLUDE</v>
      </c>
      <c r="H101" s="158" t="str">
        <f t="shared" si="14"/>
        <v/>
      </c>
      <c r="I101" s="158" t="str">
        <f>TRANSAKTIONER!Z101&amp;IF(regnskab_filter_periode_partner&gt;=AB101,"INCLUDE"&amp;IF(regnskab_filter_land_partner&lt;&gt;"",IF(regnskab_filter_land_partner="EU",F101,AD101),""),"EXCLUDE")&amp;AC101</f>
        <v>EXCLUDE</v>
      </c>
      <c r="J101" s="158" t="e">
        <f t="shared" si="15"/>
        <v>#N/A</v>
      </c>
      <c r="L101" s="158" t="str">
        <f t="shared" si="16"/>
        <v>_EU</v>
      </c>
      <c r="P101" s="340"/>
      <c r="Q101" s="340"/>
      <c r="R101" s="341"/>
      <c r="S101" s="342"/>
      <c r="T101" s="342"/>
      <c r="U101" s="341"/>
      <c r="V101" s="368"/>
      <c r="W101" s="341"/>
      <c r="X101" s="343"/>
      <c r="Y101" s="340"/>
      <c r="Z101" s="341"/>
      <c r="AA101" s="348" t="str">
        <f t="shared" si="17"/>
        <v/>
      </c>
      <c r="AB101" s="349" t="str">
        <f t="shared" si="18"/>
        <v/>
      </c>
      <c r="AC101" s="341"/>
      <c r="AD101" s="350" t="str">
        <f t="shared" si="19"/>
        <v/>
      </c>
    </row>
    <row r="102" spans="2:30" x14ac:dyDescent="0.45">
      <c r="B102" s="145" t="str">
        <f t="shared" si="10"/>
        <v>NOT INCLUDED</v>
      </c>
      <c r="C102" s="146" t="e">
        <f t="shared" si="11"/>
        <v>#N/A</v>
      </c>
      <c r="D102" s="158" t="e">
        <f>AB102&amp;"_"&amp;#REF!&amp;IF(afstemning_partner&lt;&gt;"","_"&amp;AC102,"")</f>
        <v>#REF!</v>
      </c>
      <c r="E102" s="158" t="str">
        <f t="shared" si="12"/>
        <v/>
      </c>
      <c r="F102" s="158" t="e">
        <f t="shared" si="13"/>
        <v>#N/A</v>
      </c>
      <c r="G102" s="158" t="str">
        <f>TRANSAKTIONER!Z102&amp;IF(regnskab_filter_periode&gt;=AB102,"INCLUDE"&amp;IF(regnskab_filter_land&lt;&gt;"",IF(regnskab_filter_land="EU",F102,AD102),""),"EXCLUDE")</f>
        <v>EXCLUDE</v>
      </c>
      <c r="H102" s="158" t="str">
        <f t="shared" si="14"/>
        <v/>
      </c>
      <c r="I102" s="158" t="str">
        <f>TRANSAKTIONER!Z102&amp;IF(regnskab_filter_periode_partner&gt;=AB102,"INCLUDE"&amp;IF(regnskab_filter_land_partner&lt;&gt;"",IF(regnskab_filter_land_partner="EU",F102,AD102),""),"EXCLUDE")&amp;AC102</f>
        <v>EXCLUDE</v>
      </c>
      <c r="J102" s="158" t="e">
        <f t="shared" si="15"/>
        <v>#N/A</v>
      </c>
      <c r="L102" s="158" t="str">
        <f t="shared" si="16"/>
        <v>_EU</v>
      </c>
      <c r="P102" s="340"/>
      <c r="Q102" s="340"/>
      <c r="R102" s="341"/>
      <c r="S102" s="342"/>
      <c r="T102" s="342"/>
      <c r="U102" s="341"/>
      <c r="V102" s="368"/>
      <c r="W102" s="341"/>
      <c r="X102" s="343"/>
      <c r="Y102" s="340"/>
      <c r="Z102" s="341"/>
      <c r="AA102" s="348" t="str">
        <f t="shared" si="17"/>
        <v/>
      </c>
      <c r="AB102" s="349" t="str">
        <f t="shared" si="18"/>
        <v/>
      </c>
      <c r="AC102" s="341"/>
      <c r="AD102" s="350" t="str">
        <f t="shared" si="19"/>
        <v/>
      </c>
    </row>
    <row r="103" spans="2:30" x14ac:dyDescent="0.45">
      <c r="B103" s="145" t="str">
        <f t="shared" si="10"/>
        <v>NOT INCLUDED</v>
      </c>
      <c r="C103" s="146" t="e">
        <f t="shared" si="11"/>
        <v>#N/A</v>
      </c>
      <c r="D103" s="158" t="e">
        <f>AB103&amp;"_"&amp;#REF!&amp;IF(afstemning_partner&lt;&gt;"","_"&amp;AC103,"")</f>
        <v>#REF!</v>
      </c>
      <c r="E103" s="158" t="str">
        <f t="shared" si="12"/>
        <v/>
      </c>
      <c r="F103" s="158" t="e">
        <f t="shared" si="13"/>
        <v>#N/A</v>
      </c>
      <c r="G103" s="158" t="str">
        <f>TRANSAKTIONER!Z103&amp;IF(regnskab_filter_periode&gt;=AB103,"INCLUDE"&amp;IF(regnskab_filter_land&lt;&gt;"",IF(regnskab_filter_land="EU",F103,AD103),""),"EXCLUDE")</f>
        <v>EXCLUDE</v>
      </c>
      <c r="H103" s="158" t="str">
        <f t="shared" si="14"/>
        <v/>
      </c>
      <c r="I103" s="158" t="str">
        <f>TRANSAKTIONER!Z103&amp;IF(regnskab_filter_periode_partner&gt;=AB103,"INCLUDE"&amp;IF(regnskab_filter_land_partner&lt;&gt;"",IF(regnskab_filter_land_partner="EU",F103,AD103),""),"EXCLUDE")&amp;AC103</f>
        <v>EXCLUDE</v>
      </c>
      <c r="J103" s="158" t="e">
        <f t="shared" si="15"/>
        <v>#N/A</v>
      </c>
      <c r="L103" s="158" t="str">
        <f t="shared" si="16"/>
        <v>_EU</v>
      </c>
      <c r="P103" s="340"/>
      <c r="Q103" s="340"/>
      <c r="R103" s="341"/>
      <c r="S103" s="342"/>
      <c r="T103" s="342"/>
      <c r="U103" s="341"/>
      <c r="V103" s="368"/>
      <c r="W103" s="341"/>
      <c r="X103" s="343"/>
      <c r="Y103" s="340"/>
      <c r="Z103" s="341"/>
      <c r="AA103" s="348" t="str">
        <f t="shared" si="17"/>
        <v/>
      </c>
      <c r="AB103" s="349" t="str">
        <f t="shared" si="18"/>
        <v/>
      </c>
      <c r="AC103" s="341"/>
      <c r="AD103" s="350" t="str">
        <f t="shared" si="19"/>
        <v/>
      </c>
    </row>
    <row r="104" spans="2:30" x14ac:dyDescent="0.45">
      <c r="B104" s="145" t="str">
        <f t="shared" si="10"/>
        <v>NOT INCLUDED</v>
      </c>
      <c r="C104" s="146" t="e">
        <f t="shared" si="11"/>
        <v>#N/A</v>
      </c>
      <c r="D104" s="158" t="e">
        <f>AB104&amp;"_"&amp;#REF!&amp;IF(afstemning_partner&lt;&gt;"","_"&amp;AC104,"")</f>
        <v>#REF!</v>
      </c>
      <c r="E104" s="158" t="str">
        <f t="shared" si="12"/>
        <v/>
      </c>
      <c r="F104" s="158" t="e">
        <f t="shared" si="13"/>
        <v>#N/A</v>
      </c>
      <c r="G104" s="158" t="str">
        <f>TRANSAKTIONER!Z104&amp;IF(regnskab_filter_periode&gt;=AB104,"INCLUDE"&amp;IF(regnskab_filter_land&lt;&gt;"",IF(regnskab_filter_land="EU",F104,AD104),""),"EXCLUDE")</f>
        <v>EXCLUDE</v>
      </c>
      <c r="H104" s="158" t="str">
        <f t="shared" si="14"/>
        <v/>
      </c>
      <c r="I104" s="158" t="str">
        <f>TRANSAKTIONER!Z104&amp;IF(regnskab_filter_periode_partner&gt;=AB104,"INCLUDE"&amp;IF(regnskab_filter_land_partner&lt;&gt;"",IF(regnskab_filter_land_partner="EU",F104,AD104),""),"EXCLUDE")&amp;AC104</f>
        <v>EXCLUDE</v>
      </c>
      <c r="J104" s="158" t="e">
        <f t="shared" si="15"/>
        <v>#N/A</v>
      </c>
      <c r="L104" s="158" t="str">
        <f t="shared" si="16"/>
        <v>_EU</v>
      </c>
      <c r="P104" s="340"/>
      <c r="Q104" s="340"/>
      <c r="R104" s="341"/>
      <c r="S104" s="342"/>
      <c r="T104" s="342"/>
      <c r="U104" s="341"/>
      <c r="V104" s="368"/>
      <c r="W104" s="341"/>
      <c r="X104" s="343"/>
      <c r="Y104" s="340"/>
      <c r="Z104" s="341"/>
      <c r="AA104" s="348" t="str">
        <f t="shared" si="17"/>
        <v/>
      </c>
      <c r="AB104" s="349" t="str">
        <f t="shared" si="18"/>
        <v/>
      </c>
      <c r="AC104" s="341"/>
      <c r="AD104" s="350" t="str">
        <f t="shared" si="19"/>
        <v/>
      </c>
    </row>
    <row r="105" spans="2:30" x14ac:dyDescent="0.45">
      <c r="B105" s="145" t="str">
        <f t="shared" si="10"/>
        <v>NOT INCLUDED</v>
      </c>
      <c r="C105" s="146" t="e">
        <f t="shared" si="11"/>
        <v>#N/A</v>
      </c>
      <c r="D105" s="158" t="e">
        <f>AB105&amp;"_"&amp;#REF!&amp;IF(afstemning_partner&lt;&gt;"","_"&amp;AC105,"")</f>
        <v>#REF!</v>
      </c>
      <c r="E105" s="158" t="str">
        <f t="shared" si="12"/>
        <v/>
      </c>
      <c r="F105" s="158" t="e">
        <f t="shared" si="13"/>
        <v>#N/A</v>
      </c>
      <c r="G105" s="158" t="str">
        <f>TRANSAKTIONER!Z105&amp;IF(regnskab_filter_periode&gt;=AB105,"INCLUDE"&amp;IF(regnskab_filter_land&lt;&gt;"",IF(regnskab_filter_land="EU",F105,AD105),""),"EXCLUDE")</f>
        <v>EXCLUDE</v>
      </c>
      <c r="H105" s="158" t="str">
        <f t="shared" si="14"/>
        <v/>
      </c>
      <c r="I105" s="158" t="str">
        <f>TRANSAKTIONER!Z105&amp;IF(regnskab_filter_periode_partner&gt;=AB105,"INCLUDE"&amp;IF(regnskab_filter_land_partner&lt;&gt;"",IF(regnskab_filter_land_partner="EU",F105,AD105),""),"EXCLUDE")&amp;AC105</f>
        <v>EXCLUDE</v>
      </c>
      <c r="J105" s="158" t="e">
        <f t="shared" si="15"/>
        <v>#N/A</v>
      </c>
      <c r="L105" s="158" t="str">
        <f t="shared" si="16"/>
        <v>_EU</v>
      </c>
      <c r="P105" s="340"/>
      <c r="Q105" s="340"/>
      <c r="R105" s="341"/>
      <c r="S105" s="342"/>
      <c r="T105" s="342"/>
      <c r="U105" s="341"/>
      <c r="V105" s="368"/>
      <c r="W105" s="341"/>
      <c r="X105" s="343"/>
      <c r="Y105" s="340"/>
      <c r="Z105" s="341"/>
      <c r="AA105" s="348" t="str">
        <f t="shared" si="17"/>
        <v/>
      </c>
      <c r="AB105" s="349" t="str">
        <f t="shared" si="18"/>
        <v/>
      </c>
      <c r="AC105" s="341"/>
      <c r="AD105" s="350" t="str">
        <f t="shared" si="19"/>
        <v/>
      </c>
    </row>
    <row r="106" spans="2:30" x14ac:dyDescent="0.45">
      <c r="B106" s="145" t="str">
        <f t="shared" si="10"/>
        <v>NOT INCLUDED</v>
      </c>
      <c r="C106" s="146" t="e">
        <f t="shared" si="11"/>
        <v>#N/A</v>
      </c>
      <c r="D106" s="158" t="e">
        <f>AB106&amp;"_"&amp;#REF!&amp;IF(afstemning_partner&lt;&gt;"","_"&amp;AC106,"")</f>
        <v>#REF!</v>
      </c>
      <c r="E106" s="158" t="str">
        <f t="shared" si="12"/>
        <v/>
      </c>
      <c r="F106" s="158" t="e">
        <f t="shared" si="13"/>
        <v>#N/A</v>
      </c>
      <c r="G106" s="158" t="str">
        <f>TRANSAKTIONER!Z106&amp;IF(regnskab_filter_periode&gt;=AB106,"INCLUDE"&amp;IF(regnskab_filter_land&lt;&gt;"",IF(regnskab_filter_land="EU",F106,AD106),""),"EXCLUDE")</f>
        <v>EXCLUDE</v>
      </c>
      <c r="H106" s="158" t="str">
        <f t="shared" si="14"/>
        <v/>
      </c>
      <c r="I106" s="158" t="str">
        <f>TRANSAKTIONER!Z106&amp;IF(regnskab_filter_periode_partner&gt;=AB106,"INCLUDE"&amp;IF(regnskab_filter_land_partner&lt;&gt;"",IF(regnskab_filter_land_partner="EU",F106,AD106),""),"EXCLUDE")&amp;AC106</f>
        <v>EXCLUDE</v>
      </c>
      <c r="J106" s="158" t="e">
        <f t="shared" si="15"/>
        <v>#N/A</v>
      </c>
      <c r="L106" s="158" t="str">
        <f t="shared" si="16"/>
        <v>_EU</v>
      </c>
      <c r="P106" s="340"/>
      <c r="Q106" s="340"/>
      <c r="R106" s="341"/>
      <c r="S106" s="342"/>
      <c r="T106" s="342"/>
      <c r="U106" s="341"/>
      <c r="V106" s="368"/>
      <c r="W106" s="341"/>
      <c r="X106" s="343"/>
      <c r="Y106" s="340"/>
      <c r="Z106" s="341"/>
      <c r="AA106" s="348" t="str">
        <f t="shared" si="17"/>
        <v/>
      </c>
      <c r="AB106" s="349" t="str">
        <f t="shared" si="18"/>
        <v/>
      </c>
      <c r="AC106" s="341"/>
      <c r="AD106" s="350" t="str">
        <f t="shared" si="19"/>
        <v/>
      </c>
    </row>
    <row r="107" spans="2:30" x14ac:dyDescent="0.45">
      <c r="B107" s="145" t="str">
        <f t="shared" si="10"/>
        <v>NOT INCLUDED</v>
      </c>
      <c r="C107" s="146" t="e">
        <f t="shared" si="11"/>
        <v>#N/A</v>
      </c>
      <c r="D107" s="158" t="e">
        <f>AB107&amp;"_"&amp;#REF!&amp;IF(afstemning_partner&lt;&gt;"","_"&amp;AC107,"")</f>
        <v>#REF!</v>
      </c>
      <c r="E107" s="158" t="str">
        <f t="shared" si="12"/>
        <v/>
      </c>
      <c r="F107" s="158" t="e">
        <f t="shared" si="13"/>
        <v>#N/A</v>
      </c>
      <c r="G107" s="158" t="str">
        <f>TRANSAKTIONER!Z107&amp;IF(regnskab_filter_periode&gt;=AB107,"INCLUDE"&amp;IF(regnskab_filter_land&lt;&gt;"",IF(regnskab_filter_land="EU",F107,AD107),""),"EXCLUDE")</f>
        <v>EXCLUDE</v>
      </c>
      <c r="H107" s="158" t="str">
        <f t="shared" si="14"/>
        <v/>
      </c>
      <c r="I107" s="158" t="str">
        <f>TRANSAKTIONER!Z107&amp;IF(regnskab_filter_periode_partner&gt;=AB107,"INCLUDE"&amp;IF(regnskab_filter_land_partner&lt;&gt;"",IF(regnskab_filter_land_partner="EU",F107,AD107),""),"EXCLUDE")&amp;AC107</f>
        <v>EXCLUDE</v>
      </c>
      <c r="J107" s="158" t="e">
        <f t="shared" si="15"/>
        <v>#N/A</v>
      </c>
      <c r="L107" s="158" t="str">
        <f t="shared" si="16"/>
        <v>_EU</v>
      </c>
      <c r="P107" s="340"/>
      <c r="Q107" s="340"/>
      <c r="R107" s="341"/>
      <c r="S107" s="342"/>
      <c r="T107" s="342"/>
      <c r="U107" s="341"/>
      <c r="V107" s="368"/>
      <c r="W107" s="341"/>
      <c r="X107" s="343"/>
      <c r="Y107" s="340"/>
      <c r="Z107" s="341"/>
      <c r="AA107" s="348" t="str">
        <f t="shared" si="17"/>
        <v/>
      </c>
      <c r="AB107" s="349" t="str">
        <f t="shared" si="18"/>
        <v/>
      </c>
      <c r="AC107" s="341"/>
      <c r="AD107" s="350" t="str">
        <f t="shared" si="19"/>
        <v/>
      </c>
    </row>
    <row r="108" spans="2:30" x14ac:dyDescent="0.45">
      <c r="B108" s="145" t="str">
        <f t="shared" si="10"/>
        <v>NOT INCLUDED</v>
      </c>
      <c r="C108" s="146" t="e">
        <f t="shared" si="11"/>
        <v>#N/A</v>
      </c>
      <c r="D108" s="158" t="e">
        <f>AB108&amp;"_"&amp;#REF!&amp;IF(afstemning_partner&lt;&gt;"","_"&amp;AC108,"")</f>
        <v>#REF!</v>
      </c>
      <c r="E108" s="158" t="str">
        <f t="shared" si="12"/>
        <v/>
      </c>
      <c r="F108" s="158" t="e">
        <f t="shared" si="13"/>
        <v>#N/A</v>
      </c>
      <c r="G108" s="158" t="str">
        <f>TRANSAKTIONER!Z108&amp;IF(regnskab_filter_periode&gt;=AB108,"INCLUDE"&amp;IF(regnskab_filter_land&lt;&gt;"",IF(regnskab_filter_land="EU",F108,AD108),""),"EXCLUDE")</f>
        <v>EXCLUDE</v>
      </c>
      <c r="H108" s="158" t="str">
        <f t="shared" si="14"/>
        <v/>
      </c>
      <c r="I108" s="158" t="str">
        <f>TRANSAKTIONER!Z108&amp;IF(regnskab_filter_periode_partner&gt;=AB108,"INCLUDE"&amp;IF(regnskab_filter_land_partner&lt;&gt;"",IF(regnskab_filter_land_partner="EU",F108,AD108),""),"EXCLUDE")&amp;AC108</f>
        <v>EXCLUDE</v>
      </c>
      <c r="J108" s="158" t="e">
        <f t="shared" si="15"/>
        <v>#N/A</v>
      </c>
      <c r="L108" s="158" t="str">
        <f t="shared" si="16"/>
        <v>_EU</v>
      </c>
      <c r="P108" s="340"/>
      <c r="Q108" s="340"/>
      <c r="R108" s="341"/>
      <c r="S108" s="342"/>
      <c r="T108" s="342"/>
      <c r="U108" s="341"/>
      <c r="V108" s="368"/>
      <c r="W108" s="341"/>
      <c r="X108" s="343"/>
      <c r="Y108" s="340"/>
      <c r="Z108" s="341"/>
      <c r="AA108" s="348" t="str">
        <f t="shared" si="17"/>
        <v/>
      </c>
      <c r="AB108" s="349" t="str">
        <f t="shared" si="18"/>
        <v/>
      </c>
      <c r="AC108" s="341"/>
      <c r="AD108" s="350" t="str">
        <f t="shared" si="19"/>
        <v/>
      </c>
    </row>
    <row r="109" spans="2:30" x14ac:dyDescent="0.45">
      <c r="B109" s="145" t="str">
        <f t="shared" si="10"/>
        <v>NOT INCLUDED</v>
      </c>
      <c r="C109" s="146" t="e">
        <f t="shared" si="11"/>
        <v>#N/A</v>
      </c>
      <c r="D109" s="158" t="e">
        <f>AB109&amp;"_"&amp;#REF!&amp;IF(afstemning_partner&lt;&gt;"","_"&amp;AC109,"")</f>
        <v>#REF!</v>
      </c>
      <c r="E109" s="158" t="str">
        <f t="shared" si="12"/>
        <v/>
      </c>
      <c r="F109" s="158" t="e">
        <f t="shared" si="13"/>
        <v>#N/A</v>
      </c>
      <c r="G109" s="158" t="str">
        <f>TRANSAKTIONER!Z109&amp;IF(regnskab_filter_periode&gt;=AB109,"INCLUDE"&amp;IF(regnskab_filter_land&lt;&gt;"",IF(regnskab_filter_land="EU",F109,AD109),""),"EXCLUDE")</f>
        <v>EXCLUDE</v>
      </c>
      <c r="H109" s="158" t="str">
        <f t="shared" si="14"/>
        <v/>
      </c>
      <c r="I109" s="158" t="str">
        <f>TRANSAKTIONER!Z109&amp;IF(regnskab_filter_periode_partner&gt;=AB109,"INCLUDE"&amp;IF(regnskab_filter_land_partner&lt;&gt;"",IF(regnskab_filter_land_partner="EU",F109,AD109),""),"EXCLUDE")&amp;AC109</f>
        <v>EXCLUDE</v>
      </c>
      <c r="J109" s="158" t="e">
        <f t="shared" si="15"/>
        <v>#N/A</v>
      </c>
      <c r="L109" s="158" t="str">
        <f t="shared" si="16"/>
        <v>_EU</v>
      </c>
      <c r="P109" s="340"/>
      <c r="Q109" s="340"/>
      <c r="R109" s="341"/>
      <c r="S109" s="342"/>
      <c r="T109" s="342"/>
      <c r="U109" s="341"/>
      <c r="V109" s="368"/>
      <c r="W109" s="341"/>
      <c r="X109" s="343"/>
      <c r="Y109" s="340"/>
      <c r="Z109" s="341"/>
      <c r="AA109" s="348" t="str">
        <f t="shared" si="17"/>
        <v/>
      </c>
      <c r="AB109" s="349" t="str">
        <f t="shared" si="18"/>
        <v/>
      </c>
      <c r="AC109" s="341"/>
      <c r="AD109" s="350" t="str">
        <f t="shared" si="19"/>
        <v/>
      </c>
    </row>
    <row r="110" spans="2:30" x14ac:dyDescent="0.45">
      <c r="B110" s="145" t="str">
        <f t="shared" si="10"/>
        <v>NOT INCLUDED</v>
      </c>
      <c r="C110" s="146" t="e">
        <f t="shared" si="11"/>
        <v>#N/A</v>
      </c>
      <c r="D110" s="158" t="e">
        <f>AB110&amp;"_"&amp;#REF!&amp;IF(afstemning_partner&lt;&gt;"","_"&amp;AC110,"")</f>
        <v>#REF!</v>
      </c>
      <c r="E110" s="158" t="str">
        <f t="shared" si="12"/>
        <v/>
      </c>
      <c r="F110" s="158" t="e">
        <f t="shared" si="13"/>
        <v>#N/A</v>
      </c>
      <c r="G110" s="158" t="str">
        <f>TRANSAKTIONER!Z110&amp;IF(regnskab_filter_periode&gt;=AB110,"INCLUDE"&amp;IF(regnskab_filter_land&lt;&gt;"",IF(regnskab_filter_land="EU",F110,AD110),""),"EXCLUDE")</f>
        <v>EXCLUDE</v>
      </c>
      <c r="H110" s="158" t="str">
        <f t="shared" si="14"/>
        <v/>
      </c>
      <c r="I110" s="158" t="str">
        <f>TRANSAKTIONER!Z110&amp;IF(regnskab_filter_periode_partner&gt;=AB110,"INCLUDE"&amp;IF(regnskab_filter_land_partner&lt;&gt;"",IF(regnskab_filter_land_partner="EU",F110,AD110),""),"EXCLUDE")&amp;AC110</f>
        <v>EXCLUDE</v>
      </c>
      <c r="J110" s="158" t="e">
        <f t="shared" si="15"/>
        <v>#N/A</v>
      </c>
      <c r="L110" s="158" t="str">
        <f t="shared" si="16"/>
        <v>_EU</v>
      </c>
      <c r="P110" s="340"/>
      <c r="Q110" s="340"/>
      <c r="R110" s="341"/>
      <c r="S110" s="342"/>
      <c r="T110" s="342"/>
      <c r="U110" s="341"/>
      <c r="V110" s="368"/>
      <c r="W110" s="341"/>
      <c r="X110" s="343"/>
      <c r="Y110" s="340"/>
      <c r="Z110" s="341"/>
      <c r="AA110" s="348" t="str">
        <f t="shared" si="17"/>
        <v/>
      </c>
      <c r="AB110" s="349" t="str">
        <f t="shared" si="18"/>
        <v/>
      </c>
      <c r="AC110" s="341"/>
      <c r="AD110" s="350" t="str">
        <f t="shared" si="19"/>
        <v/>
      </c>
    </row>
    <row r="111" spans="2:30" x14ac:dyDescent="0.45">
      <c r="B111" s="145" t="str">
        <f t="shared" si="10"/>
        <v>NOT INCLUDED</v>
      </c>
      <c r="C111" s="146" t="e">
        <f t="shared" si="11"/>
        <v>#N/A</v>
      </c>
      <c r="D111" s="158" t="e">
        <f>AB111&amp;"_"&amp;#REF!&amp;IF(afstemning_partner&lt;&gt;"","_"&amp;AC111,"")</f>
        <v>#REF!</v>
      </c>
      <c r="E111" s="158" t="str">
        <f t="shared" si="12"/>
        <v/>
      </c>
      <c r="F111" s="158" t="e">
        <f t="shared" si="13"/>
        <v>#N/A</v>
      </c>
      <c r="G111" s="158" t="str">
        <f>TRANSAKTIONER!Z111&amp;IF(regnskab_filter_periode&gt;=AB111,"INCLUDE"&amp;IF(regnskab_filter_land&lt;&gt;"",IF(regnskab_filter_land="EU",F111,AD111),""),"EXCLUDE")</f>
        <v>EXCLUDE</v>
      </c>
      <c r="H111" s="158" t="str">
        <f t="shared" si="14"/>
        <v/>
      </c>
      <c r="I111" s="158" t="str">
        <f>TRANSAKTIONER!Z111&amp;IF(regnskab_filter_periode_partner&gt;=AB111,"INCLUDE"&amp;IF(regnskab_filter_land_partner&lt;&gt;"",IF(regnskab_filter_land_partner="EU",F111,AD111),""),"EXCLUDE")&amp;AC111</f>
        <v>EXCLUDE</v>
      </c>
      <c r="J111" s="158" t="e">
        <f t="shared" si="15"/>
        <v>#N/A</v>
      </c>
      <c r="L111" s="158" t="str">
        <f t="shared" si="16"/>
        <v>_EU</v>
      </c>
      <c r="P111" s="340"/>
      <c r="Q111" s="340"/>
      <c r="R111" s="341"/>
      <c r="S111" s="342"/>
      <c r="T111" s="342"/>
      <c r="U111" s="341"/>
      <c r="V111" s="368"/>
      <c r="W111" s="341"/>
      <c r="X111" s="343"/>
      <c r="Y111" s="340"/>
      <c r="Z111" s="341"/>
      <c r="AA111" s="348" t="str">
        <f t="shared" si="17"/>
        <v/>
      </c>
      <c r="AB111" s="349" t="str">
        <f t="shared" si="18"/>
        <v/>
      </c>
      <c r="AC111" s="341"/>
      <c r="AD111" s="350" t="str">
        <f t="shared" si="19"/>
        <v/>
      </c>
    </row>
    <row r="112" spans="2:30" x14ac:dyDescent="0.45">
      <c r="B112" s="145" t="str">
        <f t="shared" si="10"/>
        <v>NOT INCLUDED</v>
      </c>
      <c r="C112" s="146" t="e">
        <f t="shared" si="11"/>
        <v>#N/A</v>
      </c>
      <c r="D112" s="158" t="e">
        <f>AB112&amp;"_"&amp;#REF!&amp;IF(afstemning_partner&lt;&gt;"","_"&amp;AC112,"")</f>
        <v>#REF!</v>
      </c>
      <c r="E112" s="158" t="str">
        <f t="shared" si="12"/>
        <v/>
      </c>
      <c r="F112" s="158" t="e">
        <f t="shared" si="13"/>
        <v>#N/A</v>
      </c>
      <c r="G112" s="158" t="str">
        <f>TRANSAKTIONER!Z112&amp;IF(regnskab_filter_periode&gt;=AB112,"INCLUDE"&amp;IF(regnskab_filter_land&lt;&gt;"",IF(regnskab_filter_land="EU",F112,AD112),""),"EXCLUDE")</f>
        <v>EXCLUDE</v>
      </c>
      <c r="H112" s="158" t="str">
        <f t="shared" si="14"/>
        <v/>
      </c>
      <c r="I112" s="158" t="str">
        <f>TRANSAKTIONER!Z112&amp;IF(regnskab_filter_periode_partner&gt;=AB112,"INCLUDE"&amp;IF(regnskab_filter_land_partner&lt;&gt;"",IF(regnskab_filter_land_partner="EU",F112,AD112),""),"EXCLUDE")&amp;AC112</f>
        <v>EXCLUDE</v>
      </c>
      <c r="J112" s="158" t="e">
        <f t="shared" si="15"/>
        <v>#N/A</v>
      </c>
      <c r="L112" s="158" t="str">
        <f t="shared" si="16"/>
        <v>_EU</v>
      </c>
      <c r="P112" s="340"/>
      <c r="Q112" s="340"/>
      <c r="R112" s="341"/>
      <c r="S112" s="342"/>
      <c r="T112" s="342"/>
      <c r="U112" s="341"/>
      <c r="V112" s="368"/>
      <c r="W112" s="341"/>
      <c r="X112" s="343"/>
      <c r="Y112" s="340"/>
      <c r="Z112" s="341"/>
      <c r="AA112" s="348" t="str">
        <f t="shared" si="17"/>
        <v/>
      </c>
      <c r="AB112" s="349" t="str">
        <f t="shared" si="18"/>
        <v/>
      </c>
      <c r="AC112" s="341"/>
      <c r="AD112" s="350" t="str">
        <f t="shared" si="19"/>
        <v/>
      </c>
    </row>
    <row r="113" spans="2:30" x14ac:dyDescent="0.45">
      <c r="B113" s="145" t="str">
        <f t="shared" si="10"/>
        <v>NOT INCLUDED</v>
      </c>
      <c r="C113" s="146" t="e">
        <f t="shared" si="11"/>
        <v>#N/A</v>
      </c>
      <c r="D113" s="158" t="e">
        <f>AB113&amp;"_"&amp;#REF!&amp;IF(afstemning_partner&lt;&gt;"","_"&amp;AC113,"")</f>
        <v>#REF!</v>
      </c>
      <c r="E113" s="158" t="str">
        <f t="shared" si="12"/>
        <v/>
      </c>
      <c r="F113" s="158" t="e">
        <f t="shared" si="13"/>
        <v>#N/A</v>
      </c>
      <c r="G113" s="158" t="str">
        <f>TRANSAKTIONER!Z113&amp;IF(regnskab_filter_periode&gt;=AB113,"INCLUDE"&amp;IF(regnskab_filter_land&lt;&gt;"",IF(regnskab_filter_land="EU",F113,AD113),""),"EXCLUDE")</f>
        <v>EXCLUDE</v>
      </c>
      <c r="H113" s="158" t="str">
        <f t="shared" si="14"/>
        <v/>
      </c>
      <c r="I113" s="158" t="str">
        <f>TRANSAKTIONER!Z113&amp;IF(regnskab_filter_periode_partner&gt;=AB113,"INCLUDE"&amp;IF(regnskab_filter_land_partner&lt;&gt;"",IF(regnskab_filter_land_partner="EU",F113,AD113),""),"EXCLUDE")&amp;AC113</f>
        <v>EXCLUDE</v>
      </c>
      <c r="J113" s="158" t="e">
        <f t="shared" si="15"/>
        <v>#N/A</v>
      </c>
      <c r="L113" s="158" t="str">
        <f t="shared" si="16"/>
        <v>_EU</v>
      </c>
      <c r="P113" s="340"/>
      <c r="Q113" s="340"/>
      <c r="R113" s="341"/>
      <c r="S113" s="342"/>
      <c r="T113" s="342"/>
      <c r="U113" s="341"/>
      <c r="V113" s="368"/>
      <c r="W113" s="341"/>
      <c r="X113" s="343"/>
      <c r="Y113" s="340"/>
      <c r="Z113" s="341"/>
      <c r="AA113" s="348" t="str">
        <f t="shared" si="17"/>
        <v/>
      </c>
      <c r="AB113" s="349" t="str">
        <f t="shared" si="18"/>
        <v/>
      </c>
      <c r="AC113" s="341"/>
      <c r="AD113" s="350" t="str">
        <f t="shared" si="19"/>
        <v/>
      </c>
    </row>
    <row r="114" spans="2:30" x14ac:dyDescent="0.45">
      <c r="B114" s="145" t="str">
        <f t="shared" si="10"/>
        <v>NOT INCLUDED</v>
      </c>
      <c r="C114" s="146" t="e">
        <f t="shared" si="11"/>
        <v>#N/A</v>
      </c>
      <c r="D114" s="158" t="e">
        <f>AB114&amp;"_"&amp;#REF!&amp;IF(afstemning_partner&lt;&gt;"","_"&amp;AC114,"")</f>
        <v>#REF!</v>
      </c>
      <c r="E114" s="158" t="str">
        <f t="shared" si="12"/>
        <v/>
      </c>
      <c r="F114" s="158" t="e">
        <f t="shared" si="13"/>
        <v>#N/A</v>
      </c>
      <c r="G114" s="158" t="str">
        <f>TRANSAKTIONER!Z114&amp;IF(regnskab_filter_periode&gt;=AB114,"INCLUDE"&amp;IF(regnskab_filter_land&lt;&gt;"",IF(regnskab_filter_land="EU",F114,AD114),""),"EXCLUDE")</f>
        <v>EXCLUDE</v>
      </c>
      <c r="H114" s="158" t="str">
        <f t="shared" si="14"/>
        <v/>
      </c>
      <c r="I114" s="158" t="str">
        <f>TRANSAKTIONER!Z114&amp;IF(regnskab_filter_periode_partner&gt;=AB114,"INCLUDE"&amp;IF(regnskab_filter_land_partner&lt;&gt;"",IF(regnskab_filter_land_partner="EU",F114,AD114),""),"EXCLUDE")&amp;AC114</f>
        <v>EXCLUDE</v>
      </c>
      <c r="J114" s="158" t="e">
        <f t="shared" si="15"/>
        <v>#N/A</v>
      </c>
      <c r="L114" s="158" t="str">
        <f t="shared" si="16"/>
        <v>_EU</v>
      </c>
      <c r="P114" s="340"/>
      <c r="Q114" s="340"/>
      <c r="R114" s="341"/>
      <c r="S114" s="342"/>
      <c r="T114" s="342"/>
      <c r="U114" s="341"/>
      <c r="V114" s="368"/>
      <c r="W114" s="341"/>
      <c r="X114" s="343"/>
      <c r="Y114" s="340"/>
      <c r="Z114" s="341"/>
      <c r="AA114" s="348" t="str">
        <f t="shared" si="17"/>
        <v/>
      </c>
      <c r="AB114" s="349" t="str">
        <f t="shared" si="18"/>
        <v/>
      </c>
      <c r="AC114" s="341"/>
      <c r="AD114" s="350" t="str">
        <f t="shared" si="19"/>
        <v/>
      </c>
    </row>
    <row r="115" spans="2:30" x14ac:dyDescent="0.45">
      <c r="B115" s="145" t="str">
        <f t="shared" si="10"/>
        <v>NOT INCLUDED</v>
      </c>
      <c r="C115" s="146" t="e">
        <f t="shared" si="11"/>
        <v>#N/A</v>
      </c>
      <c r="D115" s="158" t="e">
        <f>AB115&amp;"_"&amp;#REF!&amp;IF(afstemning_partner&lt;&gt;"","_"&amp;AC115,"")</f>
        <v>#REF!</v>
      </c>
      <c r="E115" s="158" t="str">
        <f t="shared" si="12"/>
        <v/>
      </c>
      <c r="F115" s="158" t="e">
        <f t="shared" si="13"/>
        <v>#N/A</v>
      </c>
      <c r="G115" s="158" t="str">
        <f>TRANSAKTIONER!Z115&amp;IF(regnskab_filter_periode&gt;=AB115,"INCLUDE"&amp;IF(regnskab_filter_land&lt;&gt;"",IF(regnskab_filter_land="EU",F115,AD115),""),"EXCLUDE")</f>
        <v>EXCLUDE</v>
      </c>
      <c r="H115" s="158" t="str">
        <f t="shared" si="14"/>
        <v/>
      </c>
      <c r="I115" s="158" t="str">
        <f>TRANSAKTIONER!Z115&amp;IF(regnskab_filter_periode_partner&gt;=AB115,"INCLUDE"&amp;IF(regnskab_filter_land_partner&lt;&gt;"",IF(regnskab_filter_land_partner="EU",F115,AD115),""),"EXCLUDE")&amp;AC115</f>
        <v>EXCLUDE</v>
      </c>
      <c r="J115" s="158" t="e">
        <f t="shared" si="15"/>
        <v>#N/A</v>
      </c>
      <c r="L115" s="158" t="str">
        <f t="shared" si="16"/>
        <v>_EU</v>
      </c>
      <c r="P115" s="340"/>
      <c r="Q115" s="340"/>
      <c r="R115" s="341"/>
      <c r="S115" s="342"/>
      <c r="T115" s="342"/>
      <c r="U115" s="341"/>
      <c r="V115" s="368"/>
      <c r="W115" s="341"/>
      <c r="X115" s="343"/>
      <c r="Y115" s="340"/>
      <c r="Z115" s="341"/>
      <c r="AA115" s="348" t="str">
        <f t="shared" si="17"/>
        <v/>
      </c>
      <c r="AB115" s="349" t="str">
        <f t="shared" si="18"/>
        <v/>
      </c>
      <c r="AC115" s="341"/>
      <c r="AD115" s="350" t="str">
        <f t="shared" si="19"/>
        <v/>
      </c>
    </row>
    <row r="116" spans="2:30" x14ac:dyDescent="0.45">
      <c r="B116" s="145" t="str">
        <f t="shared" si="10"/>
        <v>NOT INCLUDED</v>
      </c>
      <c r="C116" s="146" t="e">
        <f t="shared" si="11"/>
        <v>#N/A</v>
      </c>
      <c r="D116" s="158" t="e">
        <f>AB116&amp;"_"&amp;#REF!&amp;IF(afstemning_partner&lt;&gt;"","_"&amp;AC116,"")</f>
        <v>#REF!</v>
      </c>
      <c r="E116" s="158" t="str">
        <f t="shared" si="12"/>
        <v/>
      </c>
      <c r="F116" s="158" t="e">
        <f t="shared" si="13"/>
        <v>#N/A</v>
      </c>
      <c r="G116" s="158" t="str">
        <f>TRANSAKTIONER!Z116&amp;IF(regnskab_filter_periode&gt;=AB116,"INCLUDE"&amp;IF(regnskab_filter_land&lt;&gt;"",IF(regnskab_filter_land="EU",F116,AD116),""),"EXCLUDE")</f>
        <v>EXCLUDE</v>
      </c>
      <c r="H116" s="158" t="str">
        <f t="shared" si="14"/>
        <v/>
      </c>
      <c r="I116" s="158" t="str">
        <f>TRANSAKTIONER!Z116&amp;IF(regnskab_filter_periode_partner&gt;=AB116,"INCLUDE"&amp;IF(regnskab_filter_land_partner&lt;&gt;"",IF(regnskab_filter_land_partner="EU",F116,AD116),""),"EXCLUDE")&amp;AC116</f>
        <v>EXCLUDE</v>
      </c>
      <c r="J116" s="158" t="e">
        <f t="shared" si="15"/>
        <v>#N/A</v>
      </c>
      <c r="L116" s="158" t="str">
        <f t="shared" si="16"/>
        <v>_EU</v>
      </c>
      <c r="P116" s="340"/>
      <c r="Q116" s="340"/>
      <c r="R116" s="341"/>
      <c r="S116" s="342"/>
      <c r="T116" s="342"/>
      <c r="U116" s="341"/>
      <c r="V116" s="368"/>
      <c r="W116" s="341"/>
      <c r="X116" s="343"/>
      <c r="Y116" s="340"/>
      <c r="Z116" s="341"/>
      <c r="AA116" s="348" t="str">
        <f t="shared" si="17"/>
        <v/>
      </c>
      <c r="AB116" s="349" t="str">
        <f t="shared" si="18"/>
        <v/>
      </c>
      <c r="AC116" s="341"/>
      <c r="AD116" s="350" t="str">
        <f t="shared" si="19"/>
        <v/>
      </c>
    </row>
    <row r="117" spans="2:30" x14ac:dyDescent="0.45">
      <c r="B117" s="145" t="str">
        <f t="shared" si="10"/>
        <v>NOT INCLUDED</v>
      </c>
      <c r="C117" s="146" t="e">
        <f t="shared" si="11"/>
        <v>#N/A</v>
      </c>
      <c r="D117" s="158" t="e">
        <f>AB117&amp;"_"&amp;#REF!&amp;IF(afstemning_partner&lt;&gt;"","_"&amp;AC117,"")</f>
        <v>#REF!</v>
      </c>
      <c r="E117" s="158" t="str">
        <f t="shared" si="12"/>
        <v/>
      </c>
      <c r="F117" s="158" t="e">
        <f t="shared" si="13"/>
        <v>#N/A</v>
      </c>
      <c r="G117" s="158" t="str">
        <f>TRANSAKTIONER!Z117&amp;IF(regnskab_filter_periode&gt;=AB117,"INCLUDE"&amp;IF(regnskab_filter_land&lt;&gt;"",IF(regnskab_filter_land="EU",F117,AD117),""),"EXCLUDE")</f>
        <v>EXCLUDE</v>
      </c>
      <c r="H117" s="158" t="str">
        <f t="shared" si="14"/>
        <v/>
      </c>
      <c r="I117" s="158" t="str">
        <f>TRANSAKTIONER!Z117&amp;IF(regnskab_filter_periode_partner&gt;=AB117,"INCLUDE"&amp;IF(regnskab_filter_land_partner&lt;&gt;"",IF(regnskab_filter_land_partner="EU",F117,AD117),""),"EXCLUDE")&amp;AC117</f>
        <v>EXCLUDE</v>
      </c>
      <c r="J117" s="158" t="e">
        <f t="shared" si="15"/>
        <v>#N/A</v>
      </c>
      <c r="L117" s="158" t="str">
        <f t="shared" si="16"/>
        <v>_EU</v>
      </c>
      <c r="P117" s="340"/>
      <c r="Q117" s="340"/>
      <c r="R117" s="341"/>
      <c r="S117" s="342"/>
      <c r="T117" s="342"/>
      <c r="U117" s="341"/>
      <c r="V117" s="368"/>
      <c r="W117" s="341"/>
      <c r="X117" s="343"/>
      <c r="Y117" s="340"/>
      <c r="Z117" s="341"/>
      <c r="AA117" s="348" t="str">
        <f t="shared" si="17"/>
        <v/>
      </c>
      <c r="AB117" s="349" t="str">
        <f t="shared" si="18"/>
        <v/>
      </c>
      <c r="AC117" s="341"/>
      <c r="AD117" s="350" t="str">
        <f t="shared" si="19"/>
        <v/>
      </c>
    </row>
    <row r="118" spans="2:30" x14ac:dyDescent="0.45">
      <c r="B118" s="145" t="str">
        <f t="shared" si="10"/>
        <v>NOT INCLUDED</v>
      </c>
      <c r="C118" s="146" t="e">
        <f t="shared" si="11"/>
        <v>#N/A</v>
      </c>
      <c r="D118" s="158" t="e">
        <f>AB118&amp;"_"&amp;#REF!&amp;IF(afstemning_partner&lt;&gt;"","_"&amp;AC118,"")</f>
        <v>#REF!</v>
      </c>
      <c r="E118" s="158" t="str">
        <f t="shared" si="12"/>
        <v/>
      </c>
      <c r="F118" s="158" t="e">
        <f t="shared" si="13"/>
        <v>#N/A</v>
      </c>
      <c r="G118" s="158" t="str">
        <f>TRANSAKTIONER!Z118&amp;IF(regnskab_filter_periode&gt;=AB118,"INCLUDE"&amp;IF(regnskab_filter_land&lt;&gt;"",IF(regnskab_filter_land="EU",F118,AD118),""),"EXCLUDE")</f>
        <v>EXCLUDE</v>
      </c>
      <c r="H118" s="158" t="str">
        <f t="shared" si="14"/>
        <v/>
      </c>
      <c r="I118" s="158" t="str">
        <f>TRANSAKTIONER!Z118&amp;IF(regnskab_filter_periode_partner&gt;=AB118,"INCLUDE"&amp;IF(regnskab_filter_land_partner&lt;&gt;"",IF(regnskab_filter_land_partner="EU",F118,AD118),""),"EXCLUDE")&amp;AC118</f>
        <v>EXCLUDE</v>
      </c>
      <c r="J118" s="158" t="e">
        <f t="shared" si="15"/>
        <v>#N/A</v>
      </c>
      <c r="L118" s="158" t="str">
        <f t="shared" si="16"/>
        <v>_EU</v>
      </c>
      <c r="P118" s="340"/>
      <c r="Q118" s="340"/>
      <c r="R118" s="341"/>
      <c r="S118" s="342"/>
      <c r="T118" s="342"/>
      <c r="U118" s="341"/>
      <c r="V118" s="368"/>
      <c r="W118" s="341"/>
      <c r="X118" s="343"/>
      <c r="Y118" s="340"/>
      <c r="Z118" s="341"/>
      <c r="AA118" s="348" t="str">
        <f t="shared" si="17"/>
        <v/>
      </c>
      <c r="AB118" s="349" t="str">
        <f t="shared" si="18"/>
        <v/>
      </c>
      <c r="AC118" s="341"/>
      <c r="AD118" s="350" t="str">
        <f t="shared" si="19"/>
        <v/>
      </c>
    </row>
    <row r="119" spans="2:30" x14ac:dyDescent="0.45">
      <c r="B119" s="145" t="str">
        <f t="shared" si="10"/>
        <v>NOT INCLUDED</v>
      </c>
      <c r="C119" s="146" t="e">
        <f t="shared" si="11"/>
        <v>#N/A</v>
      </c>
      <c r="D119" s="158" t="e">
        <f>AB119&amp;"_"&amp;#REF!&amp;IF(afstemning_partner&lt;&gt;"","_"&amp;AC119,"")</f>
        <v>#REF!</v>
      </c>
      <c r="E119" s="158" t="str">
        <f t="shared" si="12"/>
        <v/>
      </c>
      <c r="F119" s="158" t="e">
        <f t="shared" si="13"/>
        <v>#N/A</v>
      </c>
      <c r="G119" s="158" t="str">
        <f>TRANSAKTIONER!Z119&amp;IF(regnskab_filter_periode&gt;=AB119,"INCLUDE"&amp;IF(regnskab_filter_land&lt;&gt;"",IF(regnskab_filter_land="EU",F119,AD119),""),"EXCLUDE")</f>
        <v>EXCLUDE</v>
      </c>
      <c r="H119" s="158" t="str">
        <f t="shared" si="14"/>
        <v/>
      </c>
      <c r="I119" s="158" t="str">
        <f>TRANSAKTIONER!Z119&amp;IF(regnskab_filter_periode_partner&gt;=AB119,"INCLUDE"&amp;IF(regnskab_filter_land_partner&lt;&gt;"",IF(regnskab_filter_land_partner="EU",F119,AD119),""),"EXCLUDE")&amp;AC119</f>
        <v>EXCLUDE</v>
      </c>
      <c r="J119" s="158" t="e">
        <f t="shared" si="15"/>
        <v>#N/A</v>
      </c>
      <c r="L119" s="158" t="str">
        <f t="shared" si="16"/>
        <v>_EU</v>
      </c>
      <c r="P119" s="340"/>
      <c r="Q119" s="340"/>
      <c r="R119" s="341"/>
      <c r="S119" s="342"/>
      <c r="T119" s="342"/>
      <c r="U119" s="341"/>
      <c r="V119" s="368"/>
      <c r="W119" s="341"/>
      <c r="X119" s="343"/>
      <c r="Y119" s="340"/>
      <c r="Z119" s="341"/>
      <c r="AA119" s="348" t="str">
        <f t="shared" si="17"/>
        <v/>
      </c>
      <c r="AB119" s="349" t="str">
        <f t="shared" si="18"/>
        <v/>
      </c>
      <c r="AC119" s="341"/>
      <c r="AD119" s="350" t="str">
        <f t="shared" si="19"/>
        <v/>
      </c>
    </row>
    <row r="120" spans="2:30" x14ac:dyDescent="0.45">
      <c r="B120" s="145" t="str">
        <f t="shared" si="10"/>
        <v>NOT INCLUDED</v>
      </c>
      <c r="C120" s="146" t="e">
        <f t="shared" si="11"/>
        <v>#N/A</v>
      </c>
      <c r="D120" s="158" t="e">
        <f>AB120&amp;"_"&amp;#REF!&amp;IF(afstemning_partner&lt;&gt;"","_"&amp;AC120,"")</f>
        <v>#REF!</v>
      </c>
      <c r="E120" s="158" t="str">
        <f t="shared" si="12"/>
        <v/>
      </c>
      <c r="F120" s="158" t="e">
        <f t="shared" si="13"/>
        <v>#N/A</v>
      </c>
      <c r="G120" s="158" t="str">
        <f>TRANSAKTIONER!Z120&amp;IF(regnskab_filter_periode&gt;=AB120,"INCLUDE"&amp;IF(regnskab_filter_land&lt;&gt;"",IF(regnskab_filter_land="EU",F120,AD120),""),"EXCLUDE")</f>
        <v>EXCLUDE</v>
      </c>
      <c r="H120" s="158" t="str">
        <f t="shared" si="14"/>
        <v/>
      </c>
      <c r="I120" s="158" t="str">
        <f>TRANSAKTIONER!Z120&amp;IF(regnskab_filter_periode_partner&gt;=AB120,"INCLUDE"&amp;IF(regnskab_filter_land_partner&lt;&gt;"",IF(regnskab_filter_land_partner="EU",F120,AD120),""),"EXCLUDE")&amp;AC120</f>
        <v>EXCLUDE</v>
      </c>
      <c r="J120" s="158" t="e">
        <f t="shared" si="15"/>
        <v>#N/A</v>
      </c>
      <c r="L120" s="158" t="str">
        <f t="shared" si="16"/>
        <v>_EU</v>
      </c>
      <c r="P120" s="340"/>
      <c r="Q120" s="340"/>
      <c r="R120" s="341"/>
      <c r="S120" s="342"/>
      <c r="T120" s="342"/>
      <c r="U120" s="341"/>
      <c r="V120" s="368"/>
      <c r="W120" s="341"/>
      <c r="X120" s="343"/>
      <c r="Y120" s="340"/>
      <c r="Z120" s="341"/>
      <c r="AA120" s="348" t="str">
        <f t="shared" si="17"/>
        <v/>
      </c>
      <c r="AB120" s="349" t="str">
        <f t="shared" si="18"/>
        <v/>
      </c>
      <c r="AC120" s="341"/>
      <c r="AD120" s="350" t="str">
        <f t="shared" si="19"/>
        <v/>
      </c>
    </row>
    <row r="121" spans="2:30" x14ac:dyDescent="0.45">
      <c r="B121" s="145" t="str">
        <f t="shared" si="10"/>
        <v>NOT INCLUDED</v>
      </c>
      <c r="C121" s="146" t="e">
        <f t="shared" si="11"/>
        <v>#N/A</v>
      </c>
      <c r="D121" s="158" t="e">
        <f>AB121&amp;"_"&amp;#REF!&amp;IF(afstemning_partner&lt;&gt;"","_"&amp;AC121,"")</f>
        <v>#REF!</v>
      </c>
      <c r="E121" s="158" t="str">
        <f t="shared" si="12"/>
        <v/>
      </c>
      <c r="F121" s="158" t="e">
        <f t="shared" si="13"/>
        <v>#N/A</v>
      </c>
      <c r="G121" s="158" t="str">
        <f>TRANSAKTIONER!Z121&amp;IF(regnskab_filter_periode&gt;=AB121,"INCLUDE"&amp;IF(regnskab_filter_land&lt;&gt;"",IF(regnskab_filter_land="EU",F121,AD121),""),"EXCLUDE")</f>
        <v>EXCLUDE</v>
      </c>
      <c r="H121" s="158" t="str">
        <f t="shared" si="14"/>
        <v/>
      </c>
      <c r="I121" s="158" t="str">
        <f>TRANSAKTIONER!Z121&amp;IF(regnskab_filter_periode_partner&gt;=AB121,"INCLUDE"&amp;IF(regnskab_filter_land_partner&lt;&gt;"",IF(regnskab_filter_land_partner="EU",F121,AD121),""),"EXCLUDE")&amp;AC121</f>
        <v>EXCLUDE</v>
      </c>
      <c r="J121" s="158" t="e">
        <f t="shared" si="15"/>
        <v>#N/A</v>
      </c>
      <c r="L121" s="158" t="str">
        <f t="shared" si="16"/>
        <v>_EU</v>
      </c>
      <c r="P121" s="340"/>
      <c r="Q121" s="340"/>
      <c r="R121" s="341"/>
      <c r="S121" s="342"/>
      <c r="T121" s="342"/>
      <c r="U121" s="341"/>
      <c r="V121" s="368"/>
      <c r="W121" s="341"/>
      <c r="X121" s="343"/>
      <c r="Y121" s="340"/>
      <c r="Z121" s="341"/>
      <c r="AA121" s="348" t="str">
        <f t="shared" si="17"/>
        <v/>
      </c>
      <c r="AB121" s="349" t="str">
        <f t="shared" si="18"/>
        <v/>
      </c>
      <c r="AC121" s="341"/>
      <c r="AD121" s="350" t="str">
        <f t="shared" si="19"/>
        <v/>
      </c>
    </row>
    <row r="122" spans="2:30" x14ac:dyDescent="0.45">
      <c r="B122" s="145" t="str">
        <f t="shared" si="10"/>
        <v>NOT INCLUDED</v>
      </c>
      <c r="C122" s="146" t="e">
        <f t="shared" si="11"/>
        <v>#N/A</v>
      </c>
      <c r="D122" s="158" t="e">
        <f>AB122&amp;"_"&amp;#REF!&amp;IF(afstemning_partner&lt;&gt;"","_"&amp;AC122,"")</f>
        <v>#REF!</v>
      </c>
      <c r="E122" s="158" t="str">
        <f t="shared" si="12"/>
        <v/>
      </c>
      <c r="F122" s="158" t="e">
        <f t="shared" si="13"/>
        <v>#N/A</v>
      </c>
      <c r="G122" s="158" t="str">
        <f>TRANSAKTIONER!Z122&amp;IF(regnskab_filter_periode&gt;=AB122,"INCLUDE"&amp;IF(regnskab_filter_land&lt;&gt;"",IF(regnskab_filter_land="EU",F122,AD122),""),"EXCLUDE")</f>
        <v>EXCLUDE</v>
      </c>
      <c r="H122" s="158" t="str">
        <f t="shared" si="14"/>
        <v/>
      </c>
      <c r="I122" s="158" t="str">
        <f>TRANSAKTIONER!Z122&amp;IF(regnskab_filter_periode_partner&gt;=AB122,"INCLUDE"&amp;IF(regnskab_filter_land_partner&lt;&gt;"",IF(regnskab_filter_land_partner="EU",F122,AD122),""),"EXCLUDE")&amp;AC122</f>
        <v>EXCLUDE</v>
      </c>
      <c r="J122" s="158" t="e">
        <f t="shared" si="15"/>
        <v>#N/A</v>
      </c>
      <c r="L122" s="158" t="str">
        <f t="shared" si="16"/>
        <v>_EU</v>
      </c>
      <c r="P122" s="340"/>
      <c r="Q122" s="340"/>
      <c r="R122" s="341"/>
      <c r="S122" s="342"/>
      <c r="T122" s="342"/>
      <c r="U122" s="341"/>
      <c r="V122" s="368"/>
      <c r="W122" s="341"/>
      <c r="X122" s="343"/>
      <c r="Y122" s="340"/>
      <c r="Z122" s="341"/>
      <c r="AA122" s="348" t="str">
        <f t="shared" si="17"/>
        <v/>
      </c>
      <c r="AB122" s="349" t="str">
        <f t="shared" si="18"/>
        <v/>
      </c>
      <c r="AC122" s="341"/>
      <c r="AD122" s="350" t="str">
        <f t="shared" si="19"/>
        <v/>
      </c>
    </row>
    <row r="123" spans="2:30" x14ac:dyDescent="0.45">
      <c r="B123" s="145" t="str">
        <f t="shared" si="10"/>
        <v>NOT INCLUDED</v>
      </c>
      <c r="C123" s="146" t="e">
        <f t="shared" si="11"/>
        <v>#N/A</v>
      </c>
      <c r="D123" s="158" t="e">
        <f>AB123&amp;"_"&amp;#REF!&amp;IF(afstemning_partner&lt;&gt;"","_"&amp;AC123,"")</f>
        <v>#REF!</v>
      </c>
      <c r="E123" s="158" t="str">
        <f t="shared" si="12"/>
        <v/>
      </c>
      <c r="F123" s="158" t="e">
        <f t="shared" si="13"/>
        <v>#N/A</v>
      </c>
      <c r="G123" s="158" t="str">
        <f>TRANSAKTIONER!Z123&amp;IF(regnskab_filter_periode&gt;=AB123,"INCLUDE"&amp;IF(regnskab_filter_land&lt;&gt;"",IF(regnskab_filter_land="EU",F123,AD123),""),"EXCLUDE")</f>
        <v>EXCLUDE</v>
      </c>
      <c r="H123" s="158" t="str">
        <f t="shared" si="14"/>
        <v/>
      </c>
      <c r="I123" s="158" t="str">
        <f>TRANSAKTIONER!Z123&amp;IF(regnskab_filter_periode_partner&gt;=AB123,"INCLUDE"&amp;IF(regnskab_filter_land_partner&lt;&gt;"",IF(regnskab_filter_land_partner="EU",F123,AD123),""),"EXCLUDE")&amp;AC123</f>
        <v>EXCLUDE</v>
      </c>
      <c r="J123" s="158" t="e">
        <f t="shared" si="15"/>
        <v>#N/A</v>
      </c>
      <c r="L123" s="158" t="str">
        <f t="shared" si="16"/>
        <v>_EU</v>
      </c>
      <c r="P123" s="340"/>
      <c r="Q123" s="340"/>
      <c r="R123" s="341"/>
      <c r="S123" s="342"/>
      <c r="T123" s="342"/>
      <c r="U123" s="341"/>
      <c r="V123" s="368"/>
      <c r="W123" s="341"/>
      <c r="X123" s="343"/>
      <c r="Y123" s="340"/>
      <c r="Z123" s="341"/>
      <c r="AA123" s="348" t="str">
        <f t="shared" si="17"/>
        <v/>
      </c>
      <c r="AB123" s="349" t="str">
        <f t="shared" si="18"/>
        <v/>
      </c>
      <c r="AC123" s="341"/>
      <c r="AD123" s="350" t="str">
        <f t="shared" si="19"/>
        <v/>
      </c>
    </row>
    <row r="124" spans="2:30" x14ac:dyDescent="0.45">
      <c r="B124" s="145" t="str">
        <f t="shared" si="10"/>
        <v>NOT INCLUDED</v>
      </c>
      <c r="C124" s="146" t="e">
        <f t="shared" si="11"/>
        <v>#N/A</v>
      </c>
      <c r="D124" s="158" t="e">
        <f>AB124&amp;"_"&amp;#REF!&amp;IF(afstemning_partner&lt;&gt;"","_"&amp;AC124,"")</f>
        <v>#REF!</v>
      </c>
      <c r="E124" s="158" t="str">
        <f t="shared" si="12"/>
        <v/>
      </c>
      <c r="F124" s="158" t="e">
        <f t="shared" si="13"/>
        <v>#N/A</v>
      </c>
      <c r="G124" s="158" t="str">
        <f>TRANSAKTIONER!Z124&amp;IF(regnskab_filter_periode&gt;=AB124,"INCLUDE"&amp;IF(regnskab_filter_land&lt;&gt;"",IF(regnskab_filter_land="EU",F124,AD124),""),"EXCLUDE")</f>
        <v>EXCLUDE</v>
      </c>
      <c r="H124" s="158" t="str">
        <f t="shared" si="14"/>
        <v/>
      </c>
      <c r="I124" s="158" t="str">
        <f>TRANSAKTIONER!Z124&amp;IF(regnskab_filter_periode_partner&gt;=AB124,"INCLUDE"&amp;IF(regnskab_filter_land_partner&lt;&gt;"",IF(regnskab_filter_land_partner="EU",F124,AD124),""),"EXCLUDE")&amp;AC124</f>
        <v>EXCLUDE</v>
      </c>
      <c r="J124" s="158" t="e">
        <f t="shared" si="15"/>
        <v>#N/A</v>
      </c>
      <c r="L124" s="158" t="str">
        <f t="shared" si="16"/>
        <v>_EU</v>
      </c>
      <c r="P124" s="340"/>
      <c r="Q124" s="340"/>
      <c r="R124" s="341"/>
      <c r="S124" s="342"/>
      <c r="T124" s="342"/>
      <c r="U124" s="341"/>
      <c r="V124" s="368"/>
      <c r="W124" s="341"/>
      <c r="X124" s="343"/>
      <c r="Y124" s="340"/>
      <c r="Z124" s="341"/>
      <c r="AA124" s="348" t="str">
        <f t="shared" si="17"/>
        <v/>
      </c>
      <c r="AB124" s="349" t="str">
        <f t="shared" si="18"/>
        <v/>
      </c>
      <c r="AC124" s="341"/>
      <c r="AD124" s="350" t="str">
        <f t="shared" si="19"/>
        <v/>
      </c>
    </row>
    <row r="125" spans="2:30" x14ac:dyDescent="0.45">
      <c r="B125" s="145" t="str">
        <f t="shared" si="10"/>
        <v>NOT INCLUDED</v>
      </c>
      <c r="C125" s="146" t="e">
        <f t="shared" si="11"/>
        <v>#N/A</v>
      </c>
      <c r="D125" s="158" t="e">
        <f>AB125&amp;"_"&amp;#REF!&amp;IF(afstemning_partner&lt;&gt;"","_"&amp;AC125,"")</f>
        <v>#REF!</v>
      </c>
      <c r="E125" s="158" t="str">
        <f t="shared" si="12"/>
        <v/>
      </c>
      <c r="F125" s="158" t="e">
        <f t="shared" si="13"/>
        <v>#N/A</v>
      </c>
      <c r="G125" s="158" t="str">
        <f>TRANSAKTIONER!Z125&amp;IF(regnskab_filter_periode&gt;=AB125,"INCLUDE"&amp;IF(regnskab_filter_land&lt;&gt;"",IF(regnskab_filter_land="EU",F125,AD125),""),"EXCLUDE")</f>
        <v>EXCLUDE</v>
      </c>
      <c r="H125" s="158" t="str">
        <f t="shared" si="14"/>
        <v/>
      </c>
      <c r="I125" s="158" t="str">
        <f>TRANSAKTIONER!Z125&amp;IF(regnskab_filter_periode_partner&gt;=AB125,"INCLUDE"&amp;IF(regnskab_filter_land_partner&lt;&gt;"",IF(regnskab_filter_land_partner="EU",F125,AD125),""),"EXCLUDE")&amp;AC125</f>
        <v>EXCLUDE</v>
      </c>
      <c r="J125" s="158" t="e">
        <f t="shared" si="15"/>
        <v>#N/A</v>
      </c>
      <c r="L125" s="158" t="str">
        <f t="shared" si="16"/>
        <v>_EU</v>
      </c>
      <c r="P125" s="340"/>
      <c r="Q125" s="340"/>
      <c r="R125" s="341"/>
      <c r="S125" s="342"/>
      <c r="T125" s="342"/>
      <c r="U125" s="341"/>
      <c r="V125" s="368"/>
      <c r="W125" s="341"/>
      <c r="X125" s="343"/>
      <c r="Y125" s="340"/>
      <c r="Z125" s="341"/>
      <c r="AA125" s="348" t="str">
        <f t="shared" si="17"/>
        <v/>
      </c>
      <c r="AB125" s="349" t="str">
        <f t="shared" si="18"/>
        <v/>
      </c>
      <c r="AC125" s="341"/>
      <c r="AD125" s="350" t="str">
        <f t="shared" si="19"/>
        <v/>
      </c>
    </row>
    <row r="126" spans="2:30" x14ac:dyDescent="0.45">
      <c r="B126" s="145" t="str">
        <f t="shared" si="10"/>
        <v>NOT INCLUDED</v>
      </c>
      <c r="C126" s="146" t="e">
        <f t="shared" si="11"/>
        <v>#N/A</v>
      </c>
      <c r="D126" s="158" t="e">
        <f>AB126&amp;"_"&amp;#REF!&amp;IF(afstemning_partner&lt;&gt;"","_"&amp;AC126,"")</f>
        <v>#REF!</v>
      </c>
      <c r="E126" s="158" t="str">
        <f t="shared" si="12"/>
        <v/>
      </c>
      <c r="F126" s="158" t="e">
        <f t="shared" si="13"/>
        <v>#N/A</v>
      </c>
      <c r="G126" s="158" t="str">
        <f>TRANSAKTIONER!Z126&amp;IF(regnskab_filter_periode&gt;=AB126,"INCLUDE"&amp;IF(regnskab_filter_land&lt;&gt;"",IF(regnskab_filter_land="EU",F126,AD126),""),"EXCLUDE")</f>
        <v>EXCLUDE</v>
      </c>
      <c r="H126" s="158" t="str">
        <f t="shared" si="14"/>
        <v/>
      </c>
      <c r="I126" s="158" t="str">
        <f>TRANSAKTIONER!Z126&amp;IF(regnskab_filter_periode_partner&gt;=AB126,"INCLUDE"&amp;IF(regnskab_filter_land_partner&lt;&gt;"",IF(regnskab_filter_land_partner="EU",F126,AD126),""),"EXCLUDE")&amp;AC126</f>
        <v>EXCLUDE</v>
      </c>
      <c r="J126" s="158" t="e">
        <f t="shared" si="15"/>
        <v>#N/A</v>
      </c>
      <c r="L126" s="158" t="str">
        <f t="shared" si="16"/>
        <v>_EU</v>
      </c>
      <c r="P126" s="340"/>
      <c r="Q126" s="340"/>
      <c r="R126" s="341"/>
      <c r="S126" s="342"/>
      <c r="T126" s="342"/>
      <c r="U126" s="341"/>
      <c r="V126" s="368"/>
      <c r="W126" s="341"/>
      <c r="X126" s="343"/>
      <c r="Y126" s="340"/>
      <c r="Z126" s="341"/>
      <c r="AA126" s="348" t="str">
        <f t="shared" si="17"/>
        <v/>
      </c>
      <c r="AB126" s="349" t="str">
        <f t="shared" si="18"/>
        <v/>
      </c>
      <c r="AC126" s="341"/>
      <c r="AD126" s="350" t="str">
        <f t="shared" si="19"/>
        <v/>
      </c>
    </row>
    <row r="127" spans="2:30" x14ac:dyDescent="0.45">
      <c r="B127" s="145" t="str">
        <f t="shared" si="10"/>
        <v>NOT INCLUDED</v>
      </c>
      <c r="C127" s="146" t="e">
        <f t="shared" si="11"/>
        <v>#N/A</v>
      </c>
      <c r="D127" s="158" t="e">
        <f>AB127&amp;"_"&amp;#REF!&amp;IF(afstemning_partner&lt;&gt;"","_"&amp;AC127,"")</f>
        <v>#REF!</v>
      </c>
      <c r="E127" s="158" t="str">
        <f t="shared" si="12"/>
        <v/>
      </c>
      <c r="F127" s="158" t="e">
        <f t="shared" si="13"/>
        <v>#N/A</v>
      </c>
      <c r="G127" s="158" t="str">
        <f>TRANSAKTIONER!Z127&amp;IF(regnskab_filter_periode&gt;=AB127,"INCLUDE"&amp;IF(regnskab_filter_land&lt;&gt;"",IF(regnskab_filter_land="EU",F127,AD127),""),"EXCLUDE")</f>
        <v>EXCLUDE</v>
      </c>
      <c r="H127" s="158" t="str">
        <f t="shared" si="14"/>
        <v/>
      </c>
      <c r="I127" s="158" t="str">
        <f>TRANSAKTIONER!Z127&amp;IF(regnskab_filter_periode_partner&gt;=AB127,"INCLUDE"&amp;IF(regnskab_filter_land_partner&lt;&gt;"",IF(regnskab_filter_land_partner="EU",F127,AD127),""),"EXCLUDE")&amp;AC127</f>
        <v>EXCLUDE</v>
      </c>
      <c r="J127" s="158" t="e">
        <f t="shared" si="15"/>
        <v>#N/A</v>
      </c>
      <c r="L127" s="158" t="str">
        <f t="shared" si="16"/>
        <v>_EU</v>
      </c>
      <c r="P127" s="340"/>
      <c r="Q127" s="340"/>
      <c r="R127" s="341"/>
      <c r="S127" s="342"/>
      <c r="T127" s="342"/>
      <c r="U127" s="341"/>
      <c r="V127" s="368"/>
      <c r="W127" s="341"/>
      <c r="X127" s="343"/>
      <c r="Y127" s="340"/>
      <c r="Z127" s="341"/>
      <c r="AA127" s="348" t="str">
        <f t="shared" si="17"/>
        <v/>
      </c>
      <c r="AB127" s="349" t="str">
        <f t="shared" si="18"/>
        <v/>
      </c>
      <c r="AC127" s="341"/>
      <c r="AD127" s="350" t="str">
        <f t="shared" si="19"/>
        <v/>
      </c>
    </row>
    <row r="128" spans="2:30" x14ac:dyDescent="0.45">
      <c r="B128" s="145" t="str">
        <f t="shared" si="10"/>
        <v>NOT INCLUDED</v>
      </c>
      <c r="C128" s="146" t="e">
        <f t="shared" si="11"/>
        <v>#N/A</v>
      </c>
      <c r="D128" s="158" t="e">
        <f>AB128&amp;"_"&amp;#REF!&amp;IF(afstemning_partner&lt;&gt;"","_"&amp;AC128,"")</f>
        <v>#REF!</v>
      </c>
      <c r="E128" s="158" t="str">
        <f t="shared" si="12"/>
        <v/>
      </c>
      <c r="F128" s="158" t="e">
        <f t="shared" si="13"/>
        <v>#N/A</v>
      </c>
      <c r="G128" s="158" t="str">
        <f>TRANSAKTIONER!Z128&amp;IF(regnskab_filter_periode&gt;=AB128,"INCLUDE"&amp;IF(regnskab_filter_land&lt;&gt;"",IF(regnskab_filter_land="EU",F128,AD128),""),"EXCLUDE")</f>
        <v>EXCLUDE</v>
      </c>
      <c r="H128" s="158" t="str">
        <f t="shared" si="14"/>
        <v/>
      </c>
      <c r="I128" s="158" t="str">
        <f>TRANSAKTIONER!Z128&amp;IF(regnskab_filter_periode_partner&gt;=AB128,"INCLUDE"&amp;IF(regnskab_filter_land_partner&lt;&gt;"",IF(regnskab_filter_land_partner="EU",F128,AD128),""),"EXCLUDE")&amp;AC128</f>
        <v>EXCLUDE</v>
      </c>
      <c r="J128" s="158" t="e">
        <f t="shared" si="15"/>
        <v>#N/A</v>
      </c>
      <c r="L128" s="158" t="str">
        <f t="shared" si="16"/>
        <v>_EU</v>
      </c>
      <c r="P128" s="340"/>
      <c r="Q128" s="340"/>
      <c r="R128" s="341"/>
      <c r="S128" s="342"/>
      <c r="T128" s="342"/>
      <c r="U128" s="341"/>
      <c r="V128" s="368"/>
      <c r="W128" s="341"/>
      <c r="X128" s="343"/>
      <c r="Y128" s="340"/>
      <c r="Z128" s="341"/>
      <c r="AA128" s="348" t="str">
        <f t="shared" si="17"/>
        <v/>
      </c>
      <c r="AB128" s="349" t="str">
        <f t="shared" si="18"/>
        <v/>
      </c>
      <c r="AC128" s="341"/>
      <c r="AD128" s="350" t="str">
        <f t="shared" si="19"/>
        <v/>
      </c>
    </row>
    <row r="129" spans="2:30" x14ac:dyDescent="0.45">
      <c r="B129" s="145" t="str">
        <f t="shared" si="10"/>
        <v>NOT INCLUDED</v>
      </c>
      <c r="C129" s="146" t="e">
        <f t="shared" si="11"/>
        <v>#N/A</v>
      </c>
      <c r="D129" s="158" t="e">
        <f>AB129&amp;"_"&amp;#REF!&amp;IF(afstemning_partner&lt;&gt;"","_"&amp;AC129,"")</f>
        <v>#REF!</v>
      </c>
      <c r="E129" s="158" t="str">
        <f t="shared" si="12"/>
        <v/>
      </c>
      <c r="F129" s="158" t="e">
        <f t="shared" si="13"/>
        <v>#N/A</v>
      </c>
      <c r="G129" s="158" t="str">
        <f>TRANSAKTIONER!Z129&amp;IF(regnskab_filter_periode&gt;=AB129,"INCLUDE"&amp;IF(regnskab_filter_land&lt;&gt;"",IF(regnskab_filter_land="EU",F129,AD129),""),"EXCLUDE")</f>
        <v>EXCLUDE</v>
      </c>
      <c r="H129" s="158" t="str">
        <f t="shared" si="14"/>
        <v/>
      </c>
      <c r="I129" s="158" t="str">
        <f>TRANSAKTIONER!Z129&amp;IF(regnskab_filter_periode_partner&gt;=AB129,"INCLUDE"&amp;IF(regnskab_filter_land_partner&lt;&gt;"",IF(regnskab_filter_land_partner="EU",F129,AD129),""),"EXCLUDE")&amp;AC129</f>
        <v>EXCLUDE</v>
      </c>
      <c r="J129" s="158" t="e">
        <f t="shared" si="15"/>
        <v>#N/A</v>
      </c>
      <c r="L129" s="158" t="str">
        <f t="shared" si="16"/>
        <v>_EU</v>
      </c>
      <c r="P129" s="340"/>
      <c r="Q129" s="340"/>
      <c r="R129" s="341"/>
      <c r="S129" s="342"/>
      <c r="T129" s="342"/>
      <c r="U129" s="341"/>
      <c r="V129" s="368"/>
      <c r="W129" s="341"/>
      <c r="X129" s="343"/>
      <c r="Y129" s="340"/>
      <c r="Z129" s="341"/>
      <c r="AA129" s="348" t="str">
        <f t="shared" si="17"/>
        <v/>
      </c>
      <c r="AB129" s="349" t="str">
        <f t="shared" si="18"/>
        <v/>
      </c>
      <c r="AC129" s="341"/>
      <c r="AD129" s="350" t="str">
        <f t="shared" si="19"/>
        <v/>
      </c>
    </row>
    <row r="130" spans="2:30" x14ac:dyDescent="0.45">
      <c r="B130" s="145" t="str">
        <f t="shared" si="10"/>
        <v>NOT INCLUDED</v>
      </c>
      <c r="C130" s="146" t="e">
        <f t="shared" si="11"/>
        <v>#N/A</v>
      </c>
      <c r="D130" s="158" t="e">
        <f>AB130&amp;"_"&amp;#REF!&amp;IF(afstemning_partner&lt;&gt;"","_"&amp;AC130,"")</f>
        <v>#REF!</v>
      </c>
      <c r="E130" s="158" t="str">
        <f t="shared" si="12"/>
        <v/>
      </c>
      <c r="F130" s="158" t="e">
        <f t="shared" si="13"/>
        <v>#N/A</v>
      </c>
      <c r="G130" s="158" t="str">
        <f>TRANSAKTIONER!Z130&amp;IF(regnskab_filter_periode&gt;=AB130,"INCLUDE"&amp;IF(regnskab_filter_land&lt;&gt;"",IF(regnskab_filter_land="EU",F130,AD130),""),"EXCLUDE")</f>
        <v>EXCLUDE</v>
      </c>
      <c r="H130" s="158" t="str">
        <f t="shared" si="14"/>
        <v/>
      </c>
      <c r="I130" s="158" t="str">
        <f>TRANSAKTIONER!Z130&amp;IF(regnskab_filter_periode_partner&gt;=AB130,"INCLUDE"&amp;IF(regnskab_filter_land_partner&lt;&gt;"",IF(regnskab_filter_land_partner="EU",F130,AD130),""),"EXCLUDE")&amp;AC130</f>
        <v>EXCLUDE</v>
      </c>
      <c r="J130" s="158" t="e">
        <f t="shared" si="15"/>
        <v>#N/A</v>
      </c>
      <c r="L130" s="158" t="str">
        <f t="shared" si="16"/>
        <v>_EU</v>
      </c>
      <c r="P130" s="340"/>
      <c r="Q130" s="340"/>
      <c r="R130" s="341"/>
      <c r="S130" s="342"/>
      <c r="T130" s="342"/>
      <c r="U130" s="341"/>
      <c r="V130" s="368"/>
      <c r="W130" s="341"/>
      <c r="X130" s="343"/>
      <c r="Y130" s="340"/>
      <c r="Z130" s="341"/>
      <c r="AA130" s="348" t="str">
        <f t="shared" si="17"/>
        <v/>
      </c>
      <c r="AB130" s="349" t="str">
        <f t="shared" si="18"/>
        <v/>
      </c>
      <c r="AC130" s="341"/>
      <c r="AD130" s="350" t="str">
        <f t="shared" si="19"/>
        <v/>
      </c>
    </row>
    <row r="131" spans="2:30" x14ac:dyDescent="0.45">
      <c r="B131" s="145" t="str">
        <f t="shared" si="10"/>
        <v>NOT INCLUDED</v>
      </c>
      <c r="C131" s="146" t="e">
        <f t="shared" si="11"/>
        <v>#N/A</v>
      </c>
      <c r="D131" s="158" t="e">
        <f>AB131&amp;"_"&amp;#REF!&amp;IF(afstemning_partner&lt;&gt;"","_"&amp;AC131,"")</f>
        <v>#REF!</v>
      </c>
      <c r="E131" s="158" t="str">
        <f t="shared" si="12"/>
        <v/>
      </c>
      <c r="F131" s="158" t="e">
        <f t="shared" si="13"/>
        <v>#N/A</v>
      </c>
      <c r="G131" s="158" t="str">
        <f>TRANSAKTIONER!Z131&amp;IF(regnskab_filter_periode&gt;=AB131,"INCLUDE"&amp;IF(regnskab_filter_land&lt;&gt;"",IF(regnskab_filter_land="EU",F131,AD131),""),"EXCLUDE")</f>
        <v>EXCLUDE</v>
      </c>
      <c r="H131" s="158" t="str">
        <f t="shared" si="14"/>
        <v/>
      </c>
      <c r="I131" s="158" t="str">
        <f>TRANSAKTIONER!Z131&amp;IF(regnskab_filter_periode_partner&gt;=AB131,"INCLUDE"&amp;IF(regnskab_filter_land_partner&lt;&gt;"",IF(regnskab_filter_land_partner="EU",F131,AD131),""),"EXCLUDE")&amp;AC131</f>
        <v>EXCLUDE</v>
      </c>
      <c r="J131" s="158" t="e">
        <f t="shared" si="15"/>
        <v>#N/A</v>
      </c>
      <c r="L131" s="158" t="str">
        <f t="shared" si="16"/>
        <v>_EU</v>
      </c>
      <c r="P131" s="340"/>
      <c r="Q131" s="340"/>
      <c r="R131" s="341"/>
      <c r="S131" s="342"/>
      <c r="T131" s="342"/>
      <c r="U131" s="341"/>
      <c r="V131" s="368"/>
      <c r="W131" s="341"/>
      <c r="X131" s="343"/>
      <c r="Y131" s="340"/>
      <c r="Z131" s="341"/>
      <c r="AA131" s="348" t="str">
        <f t="shared" si="17"/>
        <v/>
      </c>
      <c r="AB131" s="349" t="str">
        <f t="shared" si="18"/>
        <v/>
      </c>
      <c r="AC131" s="341"/>
      <c r="AD131" s="350" t="str">
        <f t="shared" si="19"/>
        <v/>
      </c>
    </row>
    <row r="132" spans="2:30" x14ac:dyDescent="0.45">
      <c r="B132" s="145" t="str">
        <f t="shared" si="10"/>
        <v>NOT INCLUDED</v>
      </c>
      <c r="C132" s="146" t="e">
        <f t="shared" si="11"/>
        <v>#N/A</v>
      </c>
      <c r="D132" s="158" t="e">
        <f>AB132&amp;"_"&amp;#REF!&amp;IF(afstemning_partner&lt;&gt;"","_"&amp;AC132,"")</f>
        <v>#REF!</v>
      </c>
      <c r="E132" s="158" t="str">
        <f t="shared" si="12"/>
        <v/>
      </c>
      <c r="F132" s="158" t="e">
        <f t="shared" si="13"/>
        <v>#N/A</v>
      </c>
      <c r="G132" s="158" t="str">
        <f>TRANSAKTIONER!Z132&amp;IF(regnskab_filter_periode&gt;=AB132,"INCLUDE"&amp;IF(regnskab_filter_land&lt;&gt;"",IF(regnskab_filter_land="EU",F132,AD132),""),"EXCLUDE")</f>
        <v>EXCLUDE</v>
      </c>
      <c r="H132" s="158" t="str">
        <f t="shared" si="14"/>
        <v/>
      </c>
      <c r="I132" s="158" t="str">
        <f>TRANSAKTIONER!Z132&amp;IF(regnskab_filter_periode_partner&gt;=AB132,"INCLUDE"&amp;IF(regnskab_filter_land_partner&lt;&gt;"",IF(regnskab_filter_land_partner="EU",F132,AD132),""),"EXCLUDE")&amp;AC132</f>
        <v>EXCLUDE</v>
      </c>
      <c r="J132" s="158" t="e">
        <f t="shared" si="15"/>
        <v>#N/A</v>
      </c>
      <c r="L132" s="158" t="str">
        <f t="shared" si="16"/>
        <v>_EU</v>
      </c>
      <c r="P132" s="340"/>
      <c r="Q132" s="340"/>
      <c r="R132" s="341"/>
      <c r="S132" s="342"/>
      <c r="T132" s="342"/>
      <c r="U132" s="341"/>
      <c r="V132" s="368"/>
      <c r="W132" s="341"/>
      <c r="X132" s="343"/>
      <c r="Y132" s="340"/>
      <c r="Z132" s="341"/>
      <c r="AA132" s="348" t="str">
        <f t="shared" si="17"/>
        <v/>
      </c>
      <c r="AB132" s="349" t="str">
        <f t="shared" si="18"/>
        <v/>
      </c>
      <c r="AC132" s="341"/>
      <c r="AD132" s="350" t="str">
        <f t="shared" si="19"/>
        <v/>
      </c>
    </row>
    <row r="133" spans="2:30" x14ac:dyDescent="0.45">
      <c r="B133" s="145" t="str">
        <f t="shared" si="10"/>
        <v>NOT INCLUDED</v>
      </c>
      <c r="C133" s="146" t="e">
        <f t="shared" si="11"/>
        <v>#N/A</v>
      </c>
      <c r="D133" s="158" t="e">
        <f>AB133&amp;"_"&amp;#REF!&amp;IF(afstemning_partner&lt;&gt;"","_"&amp;AC133,"")</f>
        <v>#REF!</v>
      </c>
      <c r="E133" s="158" t="str">
        <f t="shared" si="12"/>
        <v/>
      </c>
      <c r="F133" s="158" t="e">
        <f t="shared" si="13"/>
        <v>#N/A</v>
      </c>
      <c r="G133" s="158" t="str">
        <f>TRANSAKTIONER!Z133&amp;IF(regnskab_filter_periode&gt;=AB133,"INCLUDE"&amp;IF(regnskab_filter_land&lt;&gt;"",IF(regnskab_filter_land="EU",F133,AD133),""),"EXCLUDE")</f>
        <v>EXCLUDE</v>
      </c>
      <c r="H133" s="158" t="str">
        <f t="shared" si="14"/>
        <v/>
      </c>
      <c r="I133" s="158" t="str">
        <f>TRANSAKTIONER!Z133&amp;IF(regnskab_filter_periode_partner&gt;=AB133,"INCLUDE"&amp;IF(regnskab_filter_land_partner&lt;&gt;"",IF(regnskab_filter_land_partner="EU",F133,AD133),""),"EXCLUDE")&amp;AC133</f>
        <v>EXCLUDE</v>
      </c>
      <c r="J133" s="158" t="e">
        <f t="shared" si="15"/>
        <v>#N/A</v>
      </c>
      <c r="L133" s="158" t="str">
        <f t="shared" si="16"/>
        <v>_EU</v>
      </c>
      <c r="P133" s="340"/>
      <c r="Q133" s="340"/>
      <c r="R133" s="341"/>
      <c r="S133" s="342"/>
      <c r="T133" s="342"/>
      <c r="U133" s="341"/>
      <c r="V133" s="368"/>
      <c r="W133" s="341"/>
      <c r="X133" s="343"/>
      <c r="Y133" s="340"/>
      <c r="Z133" s="341"/>
      <c r="AA133" s="348" t="str">
        <f t="shared" si="17"/>
        <v/>
      </c>
      <c r="AB133" s="349" t="str">
        <f t="shared" si="18"/>
        <v/>
      </c>
      <c r="AC133" s="341"/>
      <c r="AD133" s="350" t="str">
        <f t="shared" si="19"/>
        <v/>
      </c>
    </row>
    <row r="134" spans="2:30" x14ac:dyDescent="0.45">
      <c r="B134" s="145" t="str">
        <f t="shared" si="10"/>
        <v>NOT INCLUDED</v>
      </c>
      <c r="C134" s="146" t="e">
        <f t="shared" si="11"/>
        <v>#N/A</v>
      </c>
      <c r="D134" s="158" t="e">
        <f>AB134&amp;"_"&amp;#REF!&amp;IF(afstemning_partner&lt;&gt;"","_"&amp;AC134,"")</f>
        <v>#REF!</v>
      </c>
      <c r="E134" s="158" t="str">
        <f t="shared" si="12"/>
        <v/>
      </c>
      <c r="F134" s="158" t="e">
        <f t="shared" si="13"/>
        <v>#N/A</v>
      </c>
      <c r="G134" s="158" t="str">
        <f>TRANSAKTIONER!Z134&amp;IF(regnskab_filter_periode&gt;=AB134,"INCLUDE"&amp;IF(regnskab_filter_land&lt;&gt;"",IF(regnskab_filter_land="EU",F134,AD134),""),"EXCLUDE")</f>
        <v>EXCLUDE</v>
      </c>
      <c r="H134" s="158" t="str">
        <f t="shared" si="14"/>
        <v/>
      </c>
      <c r="I134" s="158" t="str">
        <f>TRANSAKTIONER!Z134&amp;IF(regnskab_filter_periode_partner&gt;=AB134,"INCLUDE"&amp;IF(regnskab_filter_land_partner&lt;&gt;"",IF(regnskab_filter_land_partner="EU",F134,AD134),""),"EXCLUDE")&amp;AC134</f>
        <v>EXCLUDE</v>
      </c>
      <c r="J134" s="158" t="e">
        <f t="shared" si="15"/>
        <v>#N/A</v>
      </c>
      <c r="L134" s="158" t="str">
        <f t="shared" si="16"/>
        <v>_EU</v>
      </c>
      <c r="P134" s="340"/>
      <c r="Q134" s="340"/>
      <c r="R134" s="341"/>
      <c r="S134" s="342"/>
      <c r="T134" s="342"/>
      <c r="U134" s="341"/>
      <c r="V134" s="368"/>
      <c r="W134" s="341"/>
      <c r="X134" s="343"/>
      <c r="Y134" s="340"/>
      <c r="Z134" s="341"/>
      <c r="AA134" s="348" t="str">
        <f t="shared" si="17"/>
        <v/>
      </c>
      <c r="AB134" s="349" t="str">
        <f t="shared" si="18"/>
        <v/>
      </c>
      <c r="AC134" s="341"/>
      <c r="AD134" s="350" t="str">
        <f t="shared" si="19"/>
        <v/>
      </c>
    </row>
    <row r="135" spans="2:30" x14ac:dyDescent="0.45">
      <c r="B135" s="145" t="str">
        <f t="shared" ref="B135:B198" si="20">IF(AB135=report_period,"INCLUDE_CURRENT",IF(AB135&lt;report_period,"INCLUDE_PREVIOUS","NOT INCLUDED"))</f>
        <v>NOT INCLUDED</v>
      </c>
      <c r="C135" s="146" t="e">
        <f t="shared" ref="C135:C198" si="21">B135&amp;"_"&amp;VLOOKUP(AD135,setup_country_group,3,FALSE)&amp;"_"&amp;Z135</f>
        <v>#N/A</v>
      </c>
      <c r="D135" s="158" t="e">
        <f>AB135&amp;"_"&amp;#REF!&amp;IF(afstemning_partner&lt;&gt;"","_"&amp;AC135,"")</f>
        <v>#REF!</v>
      </c>
      <c r="E135" s="158" t="str">
        <f t="shared" ref="E135:E198" si="22">Z135&amp;IF(regnskab_filter_periode&lt;&gt;"",AB135,"")&amp;IF(regnskab_filter_land&lt;&gt;"",IF(regnskab_filter_land="EU",F135,AD135),"")</f>
        <v/>
      </c>
      <c r="F135" s="158" t="e">
        <f t="shared" ref="F135:F198" si="23">VLOOKUP(AD135,setup_country_group,3,FALSE)</f>
        <v>#N/A</v>
      </c>
      <c r="G135" s="158" t="str">
        <f>TRANSAKTIONER!Z135&amp;IF(regnskab_filter_periode&gt;=AB135,"INCLUDE"&amp;IF(regnskab_filter_land&lt;&gt;"",IF(regnskab_filter_land="EU",F135,AD135),""),"EXCLUDE")</f>
        <v>EXCLUDE</v>
      </c>
      <c r="H135" s="158" t="str">
        <f t="shared" ref="H135:H198" si="24">Z135&amp;IF(regnskab_filter_periode_partner&lt;&gt;"",AB135,"")&amp;IF(regnskab_filter_land_partner&lt;&gt;"",IF(regnskab_filter_land_partner="EU",F135,AD135),"")&amp;AC135</f>
        <v/>
      </c>
      <c r="I135" s="158" t="str">
        <f>TRANSAKTIONER!Z135&amp;IF(regnskab_filter_periode_partner&gt;=AB135,"INCLUDE"&amp;IF(regnskab_filter_land_partner&lt;&gt;"",IF(regnskab_filter_land_partner="EU",F135,AD135),""),"EXCLUDE")&amp;AC135</f>
        <v>EXCLUDE</v>
      </c>
      <c r="J135" s="158" t="e">
        <f t="shared" ref="J135:J198" si="25">C135&amp;"_"&amp;AC135</f>
        <v>#N/A</v>
      </c>
      <c r="L135" s="158" t="str">
        <f t="shared" ref="L135:L198" si="26">Z135&amp;"_"&amp;IF(AD135&lt;&gt;"Norge","EU","Norge")</f>
        <v>_EU</v>
      </c>
      <c r="P135" s="340"/>
      <c r="Q135" s="340"/>
      <c r="R135" s="341"/>
      <c r="S135" s="342"/>
      <c r="T135" s="342"/>
      <c r="U135" s="341"/>
      <c r="V135" s="368"/>
      <c r="W135" s="341"/>
      <c r="X135" s="343"/>
      <c r="Y135" s="340"/>
      <c r="Z135" s="341"/>
      <c r="AA135" s="348" t="str">
        <f t="shared" ref="AA135:AA198" si="27">IF(OR(AB135="",Y135="",X135=""),"",ROUND(X135/VLOOKUP(AB135,setup_currency,MATCH(Y135&amp;"/EUR",setup_currency_header,0),FALSE),2))</f>
        <v/>
      </c>
      <c r="AB135" s="349" t="str">
        <f t="shared" ref="AB135:AB198" si="28">IF(T135="","",IF(OR(T135&lt;setup_start_date,T135&gt;setup_end_date),"INVALID DATE",VLOOKUP(T135,setup_periods,2,TRUE)))</f>
        <v/>
      </c>
      <c r="AC135" s="341"/>
      <c r="AD135" s="350" t="str">
        <f t="shared" ref="AD135:AD198" si="29">IF(AC135="","",VLOOKUP(AC135,setup_partners,2,FALSE))</f>
        <v/>
      </c>
    </row>
    <row r="136" spans="2:30" x14ac:dyDescent="0.45">
      <c r="B136" s="145" t="str">
        <f t="shared" si="20"/>
        <v>NOT INCLUDED</v>
      </c>
      <c r="C136" s="146" t="e">
        <f t="shared" si="21"/>
        <v>#N/A</v>
      </c>
      <c r="D136" s="158" t="e">
        <f>AB136&amp;"_"&amp;#REF!&amp;IF(afstemning_partner&lt;&gt;"","_"&amp;AC136,"")</f>
        <v>#REF!</v>
      </c>
      <c r="E136" s="158" t="str">
        <f t="shared" si="22"/>
        <v/>
      </c>
      <c r="F136" s="158" t="e">
        <f t="shared" si="23"/>
        <v>#N/A</v>
      </c>
      <c r="G136" s="158" t="str">
        <f>TRANSAKTIONER!Z136&amp;IF(regnskab_filter_periode&gt;=AB136,"INCLUDE"&amp;IF(regnskab_filter_land&lt;&gt;"",IF(regnskab_filter_land="EU",F136,AD136),""),"EXCLUDE")</f>
        <v>EXCLUDE</v>
      </c>
      <c r="H136" s="158" t="str">
        <f t="shared" si="24"/>
        <v/>
      </c>
      <c r="I136" s="158" t="str">
        <f>TRANSAKTIONER!Z136&amp;IF(regnskab_filter_periode_partner&gt;=AB136,"INCLUDE"&amp;IF(regnskab_filter_land_partner&lt;&gt;"",IF(regnskab_filter_land_partner="EU",F136,AD136),""),"EXCLUDE")&amp;AC136</f>
        <v>EXCLUDE</v>
      </c>
      <c r="J136" s="158" t="e">
        <f t="shared" si="25"/>
        <v>#N/A</v>
      </c>
      <c r="L136" s="158" t="str">
        <f t="shared" si="26"/>
        <v>_EU</v>
      </c>
      <c r="P136" s="340"/>
      <c r="Q136" s="340"/>
      <c r="R136" s="341"/>
      <c r="S136" s="342"/>
      <c r="T136" s="342"/>
      <c r="U136" s="341"/>
      <c r="V136" s="368"/>
      <c r="W136" s="341"/>
      <c r="X136" s="343"/>
      <c r="Y136" s="340"/>
      <c r="Z136" s="341"/>
      <c r="AA136" s="348" t="str">
        <f t="shared" si="27"/>
        <v/>
      </c>
      <c r="AB136" s="349" t="str">
        <f t="shared" si="28"/>
        <v/>
      </c>
      <c r="AC136" s="341"/>
      <c r="AD136" s="350" t="str">
        <f t="shared" si="29"/>
        <v/>
      </c>
    </row>
    <row r="137" spans="2:30" x14ac:dyDescent="0.45">
      <c r="B137" s="145" t="str">
        <f t="shared" si="20"/>
        <v>NOT INCLUDED</v>
      </c>
      <c r="C137" s="146" t="e">
        <f t="shared" si="21"/>
        <v>#N/A</v>
      </c>
      <c r="D137" s="158" t="e">
        <f>AB137&amp;"_"&amp;#REF!&amp;IF(afstemning_partner&lt;&gt;"","_"&amp;AC137,"")</f>
        <v>#REF!</v>
      </c>
      <c r="E137" s="158" t="str">
        <f t="shared" si="22"/>
        <v/>
      </c>
      <c r="F137" s="158" t="e">
        <f t="shared" si="23"/>
        <v>#N/A</v>
      </c>
      <c r="G137" s="158" t="str">
        <f>TRANSAKTIONER!Z137&amp;IF(regnskab_filter_periode&gt;=AB137,"INCLUDE"&amp;IF(regnskab_filter_land&lt;&gt;"",IF(regnskab_filter_land="EU",F137,AD137),""),"EXCLUDE")</f>
        <v>EXCLUDE</v>
      </c>
      <c r="H137" s="158" t="str">
        <f t="shared" si="24"/>
        <v/>
      </c>
      <c r="I137" s="158" t="str">
        <f>TRANSAKTIONER!Z137&amp;IF(regnskab_filter_periode_partner&gt;=AB137,"INCLUDE"&amp;IF(regnskab_filter_land_partner&lt;&gt;"",IF(regnskab_filter_land_partner="EU",F137,AD137),""),"EXCLUDE")&amp;AC137</f>
        <v>EXCLUDE</v>
      </c>
      <c r="J137" s="158" t="e">
        <f t="shared" si="25"/>
        <v>#N/A</v>
      </c>
      <c r="L137" s="158" t="str">
        <f t="shared" si="26"/>
        <v>_EU</v>
      </c>
      <c r="P137" s="340"/>
      <c r="Q137" s="340"/>
      <c r="R137" s="341"/>
      <c r="S137" s="342"/>
      <c r="T137" s="342"/>
      <c r="U137" s="341"/>
      <c r="V137" s="368"/>
      <c r="W137" s="341"/>
      <c r="X137" s="343"/>
      <c r="Y137" s="340"/>
      <c r="Z137" s="341"/>
      <c r="AA137" s="348" t="str">
        <f t="shared" si="27"/>
        <v/>
      </c>
      <c r="AB137" s="349" t="str">
        <f t="shared" si="28"/>
        <v/>
      </c>
      <c r="AC137" s="341"/>
      <c r="AD137" s="350" t="str">
        <f t="shared" si="29"/>
        <v/>
      </c>
    </row>
    <row r="138" spans="2:30" x14ac:dyDescent="0.45">
      <c r="B138" s="145" t="str">
        <f t="shared" si="20"/>
        <v>NOT INCLUDED</v>
      </c>
      <c r="C138" s="146" t="e">
        <f t="shared" si="21"/>
        <v>#N/A</v>
      </c>
      <c r="D138" s="158" t="e">
        <f>AB138&amp;"_"&amp;#REF!&amp;IF(afstemning_partner&lt;&gt;"","_"&amp;AC138,"")</f>
        <v>#REF!</v>
      </c>
      <c r="E138" s="158" t="str">
        <f t="shared" si="22"/>
        <v/>
      </c>
      <c r="F138" s="158" t="e">
        <f t="shared" si="23"/>
        <v>#N/A</v>
      </c>
      <c r="G138" s="158" t="str">
        <f>TRANSAKTIONER!Z138&amp;IF(regnskab_filter_periode&gt;=AB138,"INCLUDE"&amp;IF(regnskab_filter_land&lt;&gt;"",IF(regnskab_filter_land="EU",F138,AD138),""),"EXCLUDE")</f>
        <v>EXCLUDE</v>
      </c>
      <c r="H138" s="158" t="str">
        <f t="shared" si="24"/>
        <v/>
      </c>
      <c r="I138" s="158" t="str">
        <f>TRANSAKTIONER!Z138&amp;IF(regnskab_filter_periode_partner&gt;=AB138,"INCLUDE"&amp;IF(regnskab_filter_land_partner&lt;&gt;"",IF(regnskab_filter_land_partner="EU",F138,AD138),""),"EXCLUDE")&amp;AC138</f>
        <v>EXCLUDE</v>
      </c>
      <c r="J138" s="158" t="e">
        <f t="shared" si="25"/>
        <v>#N/A</v>
      </c>
      <c r="L138" s="158" t="str">
        <f t="shared" si="26"/>
        <v>_EU</v>
      </c>
      <c r="P138" s="340"/>
      <c r="Q138" s="340"/>
      <c r="R138" s="341"/>
      <c r="S138" s="342"/>
      <c r="T138" s="342"/>
      <c r="U138" s="341"/>
      <c r="V138" s="368"/>
      <c r="W138" s="341"/>
      <c r="X138" s="343"/>
      <c r="Y138" s="340"/>
      <c r="Z138" s="341"/>
      <c r="AA138" s="348" t="str">
        <f t="shared" si="27"/>
        <v/>
      </c>
      <c r="AB138" s="349" t="str">
        <f t="shared" si="28"/>
        <v/>
      </c>
      <c r="AC138" s="341"/>
      <c r="AD138" s="350" t="str">
        <f t="shared" si="29"/>
        <v/>
      </c>
    </row>
    <row r="139" spans="2:30" x14ac:dyDescent="0.45">
      <c r="B139" s="145" t="str">
        <f t="shared" si="20"/>
        <v>NOT INCLUDED</v>
      </c>
      <c r="C139" s="146" t="e">
        <f t="shared" si="21"/>
        <v>#N/A</v>
      </c>
      <c r="D139" s="158" t="e">
        <f>AB139&amp;"_"&amp;#REF!&amp;IF(afstemning_partner&lt;&gt;"","_"&amp;AC139,"")</f>
        <v>#REF!</v>
      </c>
      <c r="E139" s="158" t="str">
        <f t="shared" si="22"/>
        <v/>
      </c>
      <c r="F139" s="158" t="e">
        <f t="shared" si="23"/>
        <v>#N/A</v>
      </c>
      <c r="G139" s="158" t="str">
        <f>TRANSAKTIONER!Z139&amp;IF(regnskab_filter_periode&gt;=AB139,"INCLUDE"&amp;IF(regnskab_filter_land&lt;&gt;"",IF(regnskab_filter_land="EU",F139,AD139),""),"EXCLUDE")</f>
        <v>EXCLUDE</v>
      </c>
      <c r="H139" s="158" t="str">
        <f t="shared" si="24"/>
        <v/>
      </c>
      <c r="I139" s="158" t="str">
        <f>TRANSAKTIONER!Z139&amp;IF(regnskab_filter_periode_partner&gt;=AB139,"INCLUDE"&amp;IF(regnskab_filter_land_partner&lt;&gt;"",IF(regnskab_filter_land_partner="EU",F139,AD139),""),"EXCLUDE")&amp;AC139</f>
        <v>EXCLUDE</v>
      </c>
      <c r="J139" s="158" t="e">
        <f t="shared" si="25"/>
        <v>#N/A</v>
      </c>
      <c r="L139" s="158" t="str">
        <f t="shared" si="26"/>
        <v>_EU</v>
      </c>
      <c r="P139" s="340"/>
      <c r="Q139" s="340"/>
      <c r="R139" s="341"/>
      <c r="S139" s="342"/>
      <c r="T139" s="342"/>
      <c r="U139" s="341"/>
      <c r="V139" s="368"/>
      <c r="W139" s="341"/>
      <c r="X139" s="343"/>
      <c r="Y139" s="340"/>
      <c r="Z139" s="341"/>
      <c r="AA139" s="348" t="str">
        <f t="shared" si="27"/>
        <v/>
      </c>
      <c r="AB139" s="349" t="str">
        <f t="shared" si="28"/>
        <v/>
      </c>
      <c r="AC139" s="341"/>
      <c r="AD139" s="350" t="str">
        <f t="shared" si="29"/>
        <v/>
      </c>
    </row>
    <row r="140" spans="2:30" x14ac:dyDescent="0.45">
      <c r="B140" s="145" t="str">
        <f t="shared" si="20"/>
        <v>NOT INCLUDED</v>
      </c>
      <c r="C140" s="146" t="e">
        <f t="shared" si="21"/>
        <v>#N/A</v>
      </c>
      <c r="D140" s="158" t="e">
        <f>AB140&amp;"_"&amp;#REF!&amp;IF(afstemning_partner&lt;&gt;"","_"&amp;AC140,"")</f>
        <v>#REF!</v>
      </c>
      <c r="E140" s="158" t="str">
        <f t="shared" si="22"/>
        <v/>
      </c>
      <c r="F140" s="158" t="e">
        <f t="shared" si="23"/>
        <v>#N/A</v>
      </c>
      <c r="G140" s="158" t="str">
        <f>TRANSAKTIONER!Z140&amp;IF(regnskab_filter_periode&gt;=AB140,"INCLUDE"&amp;IF(regnskab_filter_land&lt;&gt;"",IF(regnskab_filter_land="EU",F140,AD140),""),"EXCLUDE")</f>
        <v>EXCLUDE</v>
      </c>
      <c r="H140" s="158" t="str">
        <f t="shared" si="24"/>
        <v/>
      </c>
      <c r="I140" s="158" t="str">
        <f>TRANSAKTIONER!Z140&amp;IF(regnskab_filter_periode_partner&gt;=AB140,"INCLUDE"&amp;IF(regnskab_filter_land_partner&lt;&gt;"",IF(regnskab_filter_land_partner="EU",F140,AD140),""),"EXCLUDE")&amp;AC140</f>
        <v>EXCLUDE</v>
      </c>
      <c r="J140" s="158" t="e">
        <f t="shared" si="25"/>
        <v>#N/A</v>
      </c>
      <c r="L140" s="158" t="str">
        <f t="shared" si="26"/>
        <v>_EU</v>
      </c>
      <c r="P140" s="340"/>
      <c r="Q140" s="340"/>
      <c r="R140" s="341"/>
      <c r="S140" s="342"/>
      <c r="T140" s="342"/>
      <c r="U140" s="341"/>
      <c r="V140" s="368"/>
      <c r="W140" s="341"/>
      <c r="X140" s="343"/>
      <c r="Y140" s="340"/>
      <c r="Z140" s="341"/>
      <c r="AA140" s="348" t="str">
        <f t="shared" si="27"/>
        <v/>
      </c>
      <c r="AB140" s="349" t="str">
        <f t="shared" si="28"/>
        <v/>
      </c>
      <c r="AC140" s="341"/>
      <c r="AD140" s="350" t="str">
        <f t="shared" si="29"/>
        <v/>
      </c>
    </row>
    <row r="141" spans="2:30" x14ac:dyDescent="0.45">
      <c r="B141" s="145" t="str">
        <f t="shared" si="20"/>
        <v>NOT INCLUDED</v>
      </c>
      <c r="C141" s="146" t="e">
        <f t="shared" si="21"/>
        <v>#N/A</v>
      </c>
      <c r="D141" s="158" t="e">
        <f>AB141&amp;"_"&amp;#REF!&amp;IF(afstemning_partner&lt;&gt;"","_"&amp;AC141,"")</f>
        <v>#REF!</v>
      </c>
      <c r="E141" s="158" t="str">
        <f t="shared" si="22"/>
        <v/>
      </c>
      <c r="F141" s="158" t="e">
        <f t="shared" si="23"/>
        <v>#N/A</v>
      </c>
      <c r="G141" s="158" t="str">
        <f>TRANSAKTIONER!Z141&amp;IF(regnskab_filter_periode&gt;=AB141,"INCLUDE"&amp;IF(regnskab_filter_land&lt;&gt;"",IF(regnskab_filter_land="EU",F141,AD141),""),"EXCLUDE")</f>
        <v>EXCLUDE</v>
      </c>
      <c r="H141" s="158" t="str">
        <f t="shared" si="24"/>
        <v/>
      </c>
      <c r="I141" s="158" t="str">
        <f>TRANSAKTIONER!Z141&amp;IF(regnskab_filter_periode_partner&gt;=AB141,"INCLUDE"&amp;IF(regnskab_filter_land_partner&lt;&gt;"",IF(regnskab_filter_land_partner="EU",F141,AD141),""),"EXCLUDE")&amp;AC141</f>
        <v>EXCLUDE</v>
      </c>
      <c r="J141" s="158" t="e">
        <f t="shared" si="25"/>
        <v>#N/A</v>
      </c>
      <c r="L141" s="158" t="str">
        <f t="shared" si="26"/>
        <v>_EU</v>
      </c>
      <c r="P141" s="340"/>
      <c r="Q141" s="340"/>
      <c r="R141" s="341"/>
      <c r="S141" s="342"/>
      <c r="T141" s="342"/>
      <c r="U141" s="341"/>
      <c r="V141" s="368"/>
      <c r="W141" s="341"/>
      <c r="X141" s="343"/>
      <c r="Y141" s="340"/>
      <c r="Z141" s="341"/>
      <c r="AA141" s="348" t="str">
        <f t="shared" si="27"/>
        <v/>
      </c>
      <c r="AB141" s="349" t="str">
        <f t="shared" si="28"/>
        <v/>
      </c>
      <c r="AC141" s="341"/>
      <c r="AD141" s="350" t="str">
        <f t="shared" si="29"/>
        <v/>
      </c>
    </row>
    <row r="142" spans="2:30" x14ac:dyDescent="0.45">
      <c r="B142" s="145" t="str">
        <f t="shared" si="20"/>
        <v>NOT INCLUDED</v>
      </c>
      <c r="C142" s="146" t="e">
        <f t="shared" si="21"/>
        <v>#N/A</v>
      </c>
      <c r="D142" s="158" t="e">
        <f>AB142&amp;"_"&amp;#REF!&amp;IF(afstemning_partner&lt;&gt;"","_"&amp;AC142,"")</f>
        <v>#REF!</v>
      </c>
      <c r="E142" s="158" t="str">
        <f t="shared" si="22"/>
        <v/>
      </c>
      <c r="F142" s="158" t="e">
        <f t="shared" si="23"/>
        <v>#N/A</v>
      </c>
      <c r="G142" s="158" t="str">
        <f>TRANSAKTIONER!Z142&amp;IF(regnskab_filter_periode&gt;=AB142,"INCLUDE"&amp;IF(regnskab_filter_land&lt;&gt;"",IF(regnskab_filter_land="EU",F142,AD142),""),"EXCLUDE")</f>
        <v>EXCLUDE</v>
      </c>
      <c r="H142" s="158" t="str">
        <f t="shared" si="24"/>
        <v/>
      </c>
      <c r="I142" s="158" t="str">
        <f>TRANSAKTIONER!Z142&amp;IF(regnskab_filter_periode_partner&gt;=AB142,"INCLUDE"&amp;IF(regnskab_filter_land_partner&lt;&gt;"",IF(regnskab_filter_land_partner="EU",F142,AD142),""),"EXCLUDE")&amp;AC142</f>
        <v>EXCLUDE</v>
      </c>
      <c r="J142" s="158" t="e">
        <f t="shared" si="25"/>
        <v>#N/A</v>
      </c>
      <c r="L142" s="158" t="str">
        <f t="shared" si="26"/>
        <v>_EU</v>
      </c>
      <c r="P142" s="340"/>
      <c r="Q142" s="340"/>
      <c r="R142" s="341"/>
      <c r="S142" s="342"/>
      <c r="T142" s="342"/>
      <c r="U142" s="341"/>
      <c r="V142" s="368"/>
      <c r="W142" s="341"/>
      <c r="X142" s="343"/>
      <c r="Y142" s="340"/>
      <c r="Z142" s="341"/>
      <c r="AA142" s="348" t="str">
        <f t="shared" si="27"/>
        <v/>
      </c>
      <c r="AB142" s="349" t="str">
        <f t="shared" si="28"/>
        <v/>
      </c>
      <c r="AC142" s="341"/>
      <c r="AD142" s="350" t="str">
        <f t="shared" si="29"/>
        <v/>
      </c>
    </row>
    <row r="143" spans="2:30" x14ac:dyDescent="0.45">
      <c r="B143" s="145" t="str">
        <f t="shared" si="20"/>
        <v>NOT INCLUDED</v>
      </c>
      <c r="C143" s="146" t="e">
        <f t="shared" si="21"/>
        <v>#N/A</v>
      </c>
      <c r="D143" s="158" t="e">
        <f>AB143&amp;"_"&amp;#REF!&amp;IF(afstemning_partner&lt;&gt;"","_"&amp;AC143,"")</f>
        <v>#REF!</v>
      </c>
      <c r="E143" s="158" t="str">
        <f t="shared" si="22"/>
        <v/>
      </c>
      <c r="F143" s="158" t="e">
        <f t="shared" si="23"/>
        <v>#N/A</v>
      </c>
      <c r="G143" s="158" t="str">
        <f>TRANSAKTIONER!Z143&amp;IF(regnskab_filter_periode&gt;=AB143,"INCLUDE"&amp;IF(regnskab_filter_land&lt;&gt;"",IF(regnskab_filter_land="EU",F143,AD143),""),"EXCLUDE")</f>
        <v>EXCLUDE</v>
      </c>
      <c r="H143" s="158" t="str">
        <f t="shared" si="24"/>
        <v/>
      </c>
      <c r="I143" s="158" t="str">
        <f>TRANSAKTIONER!Z143&amp;IF(regnskab_filter_periode_partner&gt;=AB143,"INCLUDE"&amp;IF(regnskab_filter_land_partner&lt;&gt;"",IF(regnskab_filter_land_partner="EU",F143,AD143),""),"EXCLUDE")&amp;AC143</f>
        <v>EXCLUDE</v>
      </c>
      <c r="J143" s="158" t="e">
        <f t="shared" si="25"/>
        <v>#N/A</v>
      </c>
      <c r="L143" s="158" t="str">
        <f t="shared" si="26"/>
        <v>_EU</v>
      </c>
      <c r="P143" s="340"/>
      <c r="Q143" s="340"/>
      <c r="R143" s="341"/>
      <c r="S143" s="342"/>
      <c r="T143" s="342"/>
      <c r="U143" s="341"/>
      <c r="V143" s="368"/>
      <c r="W143" s="341"/>
      <c r="X143" s="343"/>
      <c r="Y143" s="340"/>
      <c r="Z143" s="341"/>
      <c r="AA143" s="348" t="str">
        <f t="shared" si="27"/>
        <v/>
      </c>
      <c r="AB143" s="349" t="str">
        <f t="shared" si="28"/>
        <v/>
      </c>
      <c r="AC143" s="341"/>
      <c r="AD143" s="350" t="str">
        <f t="shared" si="29"/>
        <v/>
      </c>
    </row>
    <row r="144" spans="2:30" x14ac:dyDescent="0.45">
      <c r="B144" s="145" t="str">
        <f t="shared" si="20"/>
        <v>NOT INCLUDED</v>
      </c>
      <c r="C144" s="146" t="e">
        <f t="shared" si="21"/>
        <v>#N/A</v>
      </c>
      <c r="D144" s="158" t="e">
        <f>AB144&amp;"_"&amp;#REF!&amp;IF(afstemning_partner&lt;&gt;"","_"&amp;AC144,"")</f>
        <v>#REF!</v>
      </c>
      <c r="E144" s="158" t="str">
        <f t="shared" si="22"/>
        <v/>
      </c>
      <c r="F144" s="158" t="e">
        <f t="shared" si="23"/>
        <v>#N/A</v>
      </c>
      <c r="G144" s="158" t="str">
        <f>TRANSAKTIONER!Z144&amp;IF(regnskab_filter_periode&gt;=AB144,"INCLUDE"&amp;IF(regnskab_filter_land&lt;&gt;"",IF(regnskab_filter_land="EU",F144,AD144),""),"EXCLUDE")</f>
        <v>EXCLUDE</v>
      </c>
      <c r="H144" s="158" t="str">
        <f t="shared" si="24"/>
        <v/>
      </c>
      <c r="I144" s="158" t="str">
        <f>TRANSAKTIONER!Z144&amp;IF(regnskab_filter_periode_partner&gt;=AB144,"INCLUDE"&amp;IF(regnskab_filter_land_partner&lt;&gt;"",IF(regnskab_filter_land_partner="EU",F144,AD144),""),"EXCLUDE")&amp;AC144</f>
        <v>EXCLUDE</v>
      </c>
      <c r="J144" s="158" t="e">
        <f t="shared" si="25"/>
        <v>#N/A</v>
      </c>
      <c r="L144" s="158" t="str">
        <f t="shared" si="26"/>
        <v>_EU</v>
      </c>
      <c r="P144" s="340"/>
      <c r="Q144" s="340"/>
      <c r="R144" s="341"/>
      <c r="S144" s="342"/>
      <c r="T144" s="342"/>
      <c r="U144" s="341"/>
      <c r="V144" s="368"/>
      <c r="W144" s="341"/>
      <c r="X144" s="343"/>
      <c r="Y144" s="340"/>
      <c r="Z144" s="341"/>
      <c r="AA144" s="348" t="str">
        <f t="shared" si="27"/>
        <v/>
      </c>
      <c r="AB144" s="349" t="str">
        <f t="shared" si="28"/>
        <v/>
      </c>
      <c r="AC144" s="341"/>
      <c r="AD144" s="350" t="str">
        <f t="shared" si="29"/>
        <v/>
      </c>
    </row>
    <row r="145" spans="2:30" x14ac:dyDescent="0.45">
      <c r="B145" s="145" t="str">
        <f t="shared" si="20"/>
        <v>NOT INCLUDED</v>
      </c>
      <c r="C145" s="146" t="e">
        <f t="shared" si="21"/>
        <v>#N/A</v>
      </c>
      <c r="D145" s="158" t="e">
        <f>AB145&amp;"_"&amp;#REF!&amp;IF(afstemning_partner&lt;&gt;"","_"&amp;AC145,"")</f>
        <v>#REF!</v>
      </c>
      <c r="E145" s="158" t="str">
        <f t="shared" si="22"/>
        <v/>
      </c>
      <c r="F145" s="158" t="e">
        <f t="shared" si="23"/>
        <v>#N/A</v>
      </c>
      <c r="G145" s="158" t="str">
        <f>TRANSAKTIONER!Z145&amp;IF(regnskab_filter_periode&gt;=AB145,"INCLUDE"&amp;IF(regnskab_filter_land&lt;&gt;"",IF(regnskab_filter_land="EU",F145,AD145),""),"EXCLUDE")</f>
        <v>EXCLUDE</v>
      </c>
      <c r="H145" s="158" t="str">
        <f t="shared" si="24"/>
        <v/>
      </c>
      <c r="I145" s="158" t="str">
        <f>TRANSAKTIONER!Z145&amp;IF(regnskab_filter_periode_partner&gt;=AB145,"INCLUDE"&amp;IF(regnskab_filter_land_partner&lt;&gt;"",IF(regnskab_filter_land_partner="EU",F145,AD145),""),"EXCLUDE")&amp;AC145</f>
        <v>EXCLUDE</v>
      </c>
      <c r="J145" s="158" t="e">
        <f t="shared" si="25"/>
        <v>#N/A</v>
      </c>
      <c r="L145" s="158" t="str">
        <f t="shared" si="26"/>
        <v>_EU</v>
      </c>
      <c r="P145" s="340"/>
      <c r="Q145" s="340"/>
      <c r="R145" s="341"/>
      <c r="S145" s="342"/>
      <c r="T145" s="342"/>
      <c r="U145" s="341"/>
      <c r="V145" s="368"/>
      <c r="W145" s="341"/>
      <c r="X145" s="343"/>
      <c r="Y145" s="340"/>
      <c r="Z145" s="341"/>
      <c r="AA145" s="348" t="str">
        <f t="shared" si="27"/>
        <v/>
      </c>
      <c r="AB145" s="349" t="str">
        <f t="shared" si="28"/>
        <v/>
      </c>
      <c r="AC145" s="341"/>
      <c r="AD145" s="350" t="str">
        <f t="shared" si="29"/>
        <v/>
      </c>
    </row>
    <row r="146" spans="2:30" x14ac:dyDescent="0.45">
      <c r="B146" s="145" t="str">
        <f t="shared" si="20"/>
        <v>NOT INCLUDED</v>
      </c>
      <c r="C146" s="146" t="e">
        <f t="shared" si="21"/>
        <v>#N/A</v>
      </c>
      <c r="D146" s="158" t="e">
        <f>AB146&amp;"_"&amp;#REF!&amp;IF(afstemning_partner&lt;&gt;"","_"&amp;AC146,"")</f>
        <v>#REF!</v>
      </c>
      <c r="E146" s="158" t="str">
        <f t="shared" si="22"/>
        <v/>
      </c>
      <c r="F146" s="158" t="e">
        <f t="shared" si="23"/>
        <v>#N/A</v>
      </c>
      <c r="G146" s="158" t="str">
        <f>TRANSAKTIONER!Z146&amp;IF(regnskab_filter_periode&gt;=AB146,"INCLUDE"&amp;IF(regnskab_filter_land&lt;&gt;"",IF(regnskab_filter_land="EU",F146,AD146),""),"EXCLUDE")</f>
        <v>EXCLUDE</v>
      </c>
      <c r="H146" s="158" t="str">
        <f t="shared" si="24"/>
        <v/>
      </c>
      <c r="I146" s="158" t="str">
        <f>TRANSAKTIONER!Z146&amp;IF(regnskab_filter_periode_partner&gt;=AB146,"INCLUDE"&amp;IF(regnskab_filter_land_partner&lt;&gt;"",IF(regnskab_filter_land_partner="EU",F146,AD146),""),"EXCLUDE")&amp;AC146</f>
        <v>EXCLUDE</v>
      </c>
      <c r="J146" s="158" t="e">
        <f t="shared" si="25"/>
        <v>#N/A</v>
      </c>
      <c r="L146" s="158" t="str">
        <f t="shared" si="26"/>
        <v>_EU</v>
      </c>
      <c r="P146" s="340"/>
      <c r="Q146" s="340"/>
      <c r="R146" s="341"/>
      <c r="S146" s="342"/>
      <c r="T146" s="342"/>
      <c r="U146" s="341"/>
      <c r="V146" s="368"/>
      <c r="W146" s="341"/>
      <c r="X146" s="343"/>
      <c r="Y146" s="340"/>
      <c r="Z146" s="341"/>
      <c r="AA146" s="348" t="str">
        <f t="shared" si="27"/>
        <v/>
      </c>
      <c r="AB146" s="349" t="str">
        <f t="shared" si="28"/>
        <v/>
      </c>
      <c r="AC146" s="341"/>
      <c r="AD146" s="350" t="str">
        <f t="shared" si="29"/>
        <v/>
      </c>
    </row>
    <row r="147" spans="2:30" x14ac:dyDescent="0.45">
      <c r="B147" s="145" t="str">
        <f t="shared" si="20"/>
        <v>NOT INCLUDED</v>
      </c>
      <c r="C147" s="146" t="e">
        <f t="shared" si="21"/>
        <v>#N/A</v>
      </c>
      <c r="D147" s="158" t="e">
        <f>AB147&amp;"_"&amp;#REF!&amp;IF(afstemning_partner&lt;&gt;"","_"&amp;AC147,"")</f>
        <v>#REF!</v>
      </c>
      <c r="E147" s="158" t="str">
        <f t="shared" si="22"/>
        <v/>
      </c>
      <c r="F147" s="158" t="e">
        <f t="shared" si="23"/>
        <v>#N/A</v>
      </c>
      <c r="G147" s="158" t="str">
        <f>TRANSAKTIONER!Z147&amp;IF(regnskab_filter_periode&gt;=AB147,"INCLUDE"&amp;IF(regnskab_filter_land&lt;&gt;"",IF(regnskab_filter_land="EU",F147,AD147),""),"EXCLUDE")</f>
        <v>EXCLUDE</v>
      </c>
      <c r="H147" s="158" t="str">
        <f t="shared" si="24"/>
        <v/>
      </c>
      <c r="I147" s="158" t="str">
        <f>TRANSAKTIONER!Z147&amp;IF(regnskab_filter_periode_partner&gt;=AB147,"INCLUDE"&amp;IF(regnskab_filter_land_partner&lt;&gt;"",IF(regnskab_filter_land_partner="EU",F147,AD147),""),"EXCLUDE")&amp;AC147</f>
        <v>EXCLUDE</v>
      </c>
      <c r="J147" s="158" t="e">
        <f t="shared" si="25"/>
        <v>#N/A</v>
      </c>
      <c r="L147" s="158" t="str">
        <f t="shared" si="26"/>
        <v>_EU</v>
      </c>
      <c r="P147" s="340"/>
      <c r="Q147" s="340"/>
      <c r="R147" s="341"/>
      <c r="S147" s="342"/>
      <c r="T147" s="342"/>
      <c r="U147" s="341"/>
      <c r="V147" s="368"/>
      <c r="W147" s="341"/>
      <c r="X147" s="343"/>
      <c r="Y147" s="340"/>
      <c r="Z147" s="341"/>
      <c r="AA147" s="348" t="str">
        <f t="shared" si="27"/>
        <v/>
      </c>
      <c r="AB147" s="349" t="str">
        <f t="shared" si="28"/>
        <v/>
      </c>
      <c r="AC147" s="341"/>
      <c r="AD147" s="350" t="str">
        <f t="shared" si="29"/>
        <v/>
      </c>
    </row>
    <row r="148" spans="2:30" x14ac:dyDescent="0.45">
      <c r="B148" s="145" t="str">
        <f t="shared" si="20"/>
        <v>NOT INCLUDED</v>
      </c>
      <c r="C148" s="146" t="e">
        <f t="shared" si="21"/>
        <v>#N/A</v>
      </c>
      <c r="D148" s="158" t="e">
        <f>AB148&amp;"_"&amp;#REF!&amp;IF(afstemning_partner&lt;&gt;"","_"&amp;AC148,"")</f>
        <v>#REF!</v>
      </c>
      <c r="E148" s="158" t="str">
        <f t="shared" si="22"/>
        <v/>
      </c>
      <c r="F148" s="158" t="e">
        <f t="shared" si="23"/>
        <v>#N/A</v>
      </c>
      <c r="G148" s="158" t="str">
        <f>TRANSAKTIONER!Z148&amp;IF(regnskab_filter_periode&gt;=AB148,"INCLUDE"&amp;IF(regnskab_filter_land&lt;&gt;"",IF(regnskab_filter_land="EU",F148,AD148),""),"EXCLUDE")</f>
        <v>EXCLUDE</v>
      </c>
      <c r="H148" s="158" t="str">
        <f t="shared" si="24"/>
        <v/>
      </c>
      <c r="I148" s="158" t="str">
        <f>TRANSAKTIONER!Z148&amp;IF(regnskab_filter_periode_partner&gt;=AB148,"INCLUDE"&amp;IF(regnskab_filter_land_partner&lt;&gt;"",IF(regnskab_filter_land_partner="EU",F148,AD148),""),"EXCLUDE")&amp;AC148</f>
        <v>EXCLUDE</v>
      </c>
      <c r="J148" s="158" t="e">
        <f t="shared" si="25"/>
        <v>#N/A</v>
      </c>
      <c r="L148" s="158" t="str">
        <f t="shared" si="26"/>
        <v>_EU</v>
      </c>
      <c r="P148" s="340"/>
      <c r="Q148" s="340"/>
      <c r="R148" s="341"/>
      <c r="S148" s="342"/>
      <c r="T148" s="342"/>
      <c r="U148" s="341"/>
      <c r="V148" s="368"/>
      <c r="W148" s="341"/>
      <c r="X148" s="343"/>
      <c r="Y148" s="340"/>
      <c r="Z148" s="341"/>
      <c r="AA148" s="348" t="str">
        <f t="shared" si="27"/>
        <v/>
      </c>
      <c r="AB148" s="349" t="str">
        <f t="shared" si="28"/>
        <v/>
      </c>
      <c r="AC148" s="341"/>
      <c r="AD148" s="350" t="str">
        <f t="shared" si="29"/>
        <v/>
      </c>
    </row>
    <row r="149" spans="2:30" x14ac:dyDescent="0.45">
      <c r="B149" s="145" t="str">
        <f t="shared" si="20"/>
        <v>NOT INCLUDED</v>
      </c>
      <c r="C149" s="146" t="e">
        <f t="shared" si="21"/>
        <v>#N/A</v>
      </c>
      <c r="D149" s="158" t="e">
        <f>AB149&amp;"_"&amp;#REF!&amp;IF(afstemning_partner&lt;&gt;"","_"&amp;AC149,"")</f>
        <v>#REF!</v>
      </c>
      <c r="E149" s="158" t="str">
        <f t="shared" si="22"/>
        <v/>
      </c>
      <c r="F149" s="158" t="e">
        <f t="shared" si="23"/>
        <v>#N/A</v>
      </c>
      <c r="G149" s="158" t="str">
        <f>TRANSAKTIONER!Z149&amp;IF(regnskab_filter_periode&gt;=AB149,"INCLUDE"&amp;IF(regnskab_filter_land&lt;&gt;"",IF(regnskab_filter_land="EU",F149,AD149),""),"EXCLUDE")</f>
        <v>EXCLUDE</v>
      </c>
      <c r="H149" s="158" t="str">
        <f t="shared" si="24"/>
        <v/>
      </c>
      <c r="I149" s="158" t="str">
        <f>TRANSAKTIONER!Z149&amp;IF(regnskab_filter_periode_partner&gt;=AB149,"INCLUDE"&amp;IF(regnskab_filter_land_partner&lt;&gt;"",IF(regnskab_filter_land_partner="EU",F149,AD149),""),"EXCLUDE")&amp;AC149</f>
        <v>EXCLUDE</v>
      </c>
      <c r="J149" s="158" t="e">
        <f t="shared" si="25"/>
        <v>#N/A</v>
      </c>
      <c r="L149" s="158" t="str">
        <f t="shared" si="26"/>
        <v>_EU</v>
      </c>
      <c r="P149" s="340"/>
      <c r="Q149" s="340"/>
      <c r="R149" s="341"/>
      <c r="S149" s="342"/>
      <c r="T149" s="342"/>
      <c r="U149" s="341"/>
      <c r="V149" s="368"/>
      <c r="W149" s="341"/>
      <c r="X149" s="343"/>
      <c r="Y149" s="340"/>
      <c r="Z149" s="341"/>
      <c r="AA149" s="348" t="str">
        <f t="shared" si="27"/>
        <v/>
      </c>
      <c r="AB149" s="349" t="str">
        <f t="shared" si="28"/>
        <v/>
      </c>
      <c r="AC149" s="341"/>
      <c r="AD149" s="350" t="str">
        <f t="shared" si="29"/>
        <v/>
      </c>
    </row>
    <row r="150" spans="2:30" x14ac:dyDescent="0.45">
      <c r="B150" s="145" t="str">
        <f t="shared" si="20"/>
        <v>NOT INCLUDED</v>
      </c>
      <c r="C150" s="146" t="e">
        <f t="shared" si="21"/>
        <v>#N/A</v>
      </c>
      <c r="D150" s="158" t="e">
        <f>AB150&amp;"_"&amp;#REF!&amp;IF(afstemning_partner&lt;&gt;"","_"&amp;AC150,"")</f>
        <v>#REF!</v>
      </c>
      <c r="E150" s="158" t="str">
        <f t="shared" si="22"/>
        <v/>
      </c>
      <c r="F150" s="158" t="e">
        <f t="shared" si="23"/>
        <v>#N/A</v>
      </c>
      <c r="G150" s="158" t="str">
        <f>TRANSAKTIONER!Z150&amp;IF(regnskab_filter_periode&gt;=AB150,"INCLUDE"&amp;IF(regnskab_filter_land&lt;&gt;"",IF(regnskab_filter_land="EU",F150,AD150),""),"EXCLUDE")</f>
        <v>EXCLUDE</v>
      </c>
      <c r="H150" s="158" t="str">
        <f t="shared" si="24"/>
        <v/>
      </c>
      <c r="I150" s="158" t="str">
        <f>TRANSAKTIONER!Z150&amp;IF(regnskab_filter_periode_partner&gt;=AB150,"INCLUDE"&amp;IF(regnskab_filter_land_partner&lt;&gt;"",IF(regnskab_filter_land_partner="EU",F150,AD150),""),"EXCLUDE")&amp;AC150</f>
        <v>EXCLUDE</v>
      </c>
      <c r="J150" s="158" t="e">
        <f t="shared" si="25"/>
        <v>#N/A</v>
      </c>
      <c r="L150" s="158" t="str">
        <f t="shared" si="26"/>
        <v>_EU</v>
      </c>
      <c r="P150" s="340"/>
      <c r="Q150" s="340"/>
      <c r="R150" s="341"/>
      <c r="S150" s="342"/>
      <c r="T150" s="342"/>
      <c r="U150" s="341"/>
      <c r="V150" s="368"/>
      <c r="W150" s="341"/>
      <c r="X150" s="343"/>
      <c r="Y150" s="340"/>
      <c r="Z150" s="341"/>
      <c r="AA150" s="348" t="str">
        <f t="shared" si="27"/>
        <v/>
      </c>
      <c r="AB150" s="349" t="str">
        <f t="shared" si="28"/>
        <v/>
      </c>
      <c r="AC150" s="341"/>
      <c r="AD150" s="350" t="str">
        <f t="shared" si="29"/>
        <v/>
      </c>
    </row>
    <row r="151" spans="2:30" x14ac:dyDescent="0.45">
      <c r="B151" s="145" t="str">
        <f t="shared" si="20"/>
        <v>NOT INCLUDED</v>
      </c>
      <c r="C151" s="146" t="e">
        <f t="shared" si="21"/>
        <v>#N/A</v>
      </c>
      <c r="D151" s="158" t="e">
        <f>AB151&amp;"_"&amp;#REF!&amp;IF(afstemning_partner&lt;&gt;"","_"&amp;AC151,"")</f>
        <v>#REF!</v>
      </c>
      <c r="E151" s="158" t="str">
        <f t="shared" si="22"/>
        <v/>
      </c>
      <c r="F151" s="158" t="e">
        <f t="shared" si="23"/>
        <v>#N/A</v>
      </c>
      <c r="G151" s="158" t="str">
        <f>TRANSAKTIONER!Z151&amp;IF(regnskab_filter_periode&gt;=AB151,"INCLUDE"&amp;IF(regnskab_filter_land&lt;&gt;"",IF(regnskab_filter_land="EU",F151,AD151),""),"EXCLUDE")</f>
        <v>EXCLUDE</v>
      </c>
      <c r="H151" s="158" t="str">
        <f t="shared" si="24"/>
        <v/>
      </c>
      <c r="I151" s="158" t="str">
        <f>TRANSAKTIONER!Z151&amp;IF(regnskab_filter_periode_partner&gt;=AB151,"INCLUDE"&amp;IF(regnskab_filter_land_partner&lt;&gt;"",IF(regnskab_filter_land_partner="EU",F151,AD151),""),"EXCLUDE")&amp;AC151</f>
        <v>EXCLUDE</v>
      </c>
      <c r="J151" s="158" t="e">
        <f t="shared" si="25"/>
        <v>#N/A</v>
      </c>
      <c r="L151" s="158" t="str">
        <f t="shared" si="26"/>
        <v>_EU</v>
      </c>
      <c r="P151" s="340"/>
      <c r="Q151" s="340"/>
      <c r="R151" s="341"/>
      <c r="S151" s="342"/>
      <c r="T151" s="342"/>
      <c r="U151" s="341"/>
      <c r="V151" s="368"/>
      <c r="W151" s="341"/>
      <c r="X151" s="343"/>
      <c r="Y151" s="340"/>
      <c r="Z151" s="341"/>
      <c r="AA151" s="348" t="str">
        <f t="shared" si="27"/>
        <v/>
      </c>
      <c r="AB151" s="349" t="str">
        <f t="shared" si="28"/>
        <v/>
      </c>
      <c r="AC151" s="341"/>
      <c r="AD151" s="350" t="str">
        <f t="shared" si="29"/>
        <v/>
      </c>
    </row>
    <row r="152" spans="2:30" x14ac:dyDescent="0.45">
      <c r="B152" s="145" t="str">
        <f t="shared" si="20"/>
        <v>NOT INCLUDED</v>
      </c>
      <c r="C152" s="146" t="e">
        <f t="shared" si="21"/>
        <v>#N/A</v>
      </c>
      <c r="D152" s="158" t="e">
        <f>AB152&amp;"_"&amp;#REF!&amp;IF(afstemning_partner&lt;&gt;"","_"&amp;AC152,"")</f>
        <v>#REF!</v>
      </c>
      <c r="E152" s="158" t="str">
        <f t="shared" si="22"/>
        <v/>
      </c>
      <c r="F152" s="158" t="e">
        <f t="shared" si="23"/>
        <v>#N/A</v>
      </c>
      <c r="G152" s="158" t="str">
        <f>TRANSAKTIONER!Z152&amp;IF(regnskab_filter_periode&gt;=AB152,"INCLUDE"&amp;IF(regnskab_filter_land&lt;&gt;"",IF(regnskab_filter_land="EU",F152,AD152),""),"EXCLUDE")</f>
        <v>EXCLUDE</v>
      </c>
      <c r="H152" s="158" t="str">
        <f t="shared" si="24"/>
        <v/>
      </c>
      <c r="I152" s="158" t="str">
        <f>TRANSAKTIONER!Z152&amp;IF(regnskab_filter_periode_partner&gt;=AB152,"INCLUDE"&amp;IF(regnskab_filter_land_partner&lt;&gt;"",IF(regnskab_filter_land_partner="EU",F152,AD152),""),"EXCLUDE")&amp;AC152</f>
        <v>EXCLUDE</v>
      </c>
      <c r="J152" s="158" t="e">
        <f t="shared" si="25"/>
        <v>#N/A</v>
      </c>
      <c r="L152" s="158" t="str">
        <f t="shared" si="26"/>
        <v>_EU</v>
      </c>
      <c r="P152" s="340"/>
      <c r="Q152" s="340"/>
      <c r="R152" s="341"/>
      <c r="S152" s="342"/>
      <c r="T152" s="342"/>
      <c r="U152" s="341"/>
      <c r="V152" s="368"/>
      <c r="W152" s="341"/>
      <c r="X152" s="343"/>
      <c r="Y152" s="340"/>
      <c r="Z152" s="341"/>
      <c r="AA152" s="348" t="str">
        <f t="shared" si="27"/>
        <v/>
      </c>
      <c r="AB152" s="349" t="str">
        <f t="shared" si="28"/>
        <v/>
      </c>
      <c r="AC152" s="341"/>
      <c r="AD152" s="350" t="str">
        <f t="shared" si="29"/>
        <v/>
      </c>
    </row>
    <row r="153" spans="2:30" x14ac:dyDescent="0.45">
      <c r="B153" s="145" t="str">
        <f t="shared" si="20"/>
        <v>NOT INCLUDED</v>
      </c>
      <c r="C153" s="146" t="e">
        <f t="shared" si="21"/>
        <v>#N/A</v>
      </c>
      <c r="D153" s="158" t="e">
        <f>AB153&amp;"_"&amp;#REF!&amp;IF(afstemning_partner&lt;&gt;"","_"&amp;AC153,"")</f>
        <v>#REF!</v>
      </c>
      <c r="E153" s="158" t="str">
        <f t="shared" si="22"/>
        <v/>
      </c>
      <c r="F153" s="158" t="e">
        <f t="shared" si="23"/>
        <v>#N/A</v>
      </c>
      <c r="G153" s="158" t="str">
        <f>TRANSAKTIONER!Z153&amp;IF(regnskab_filter_periode&gt;=AB153,"INCLUDE"&amp;IF(regnskab_filter_land&lt;&gt;"",IF(regnskab_filter_land="EU",F153,AD153),""),"EXCLUDE")</f>
        <v>EXCLUDE</v>
      </c>
      <c r="H153" s="158" t="str">
        <f t="shared" si="24"/>
        <v/>
      </c>
      <c r="I153" s="158" t="str">
        <f>TRANSAKTIONER!Z153&amp;IF(regnskab_filter_periode_partner&gt;=AB153,"INCLUDE"&amp;IF(regnskab_filter_land_partner&lt;&gt;"",IF(regnskab_filter_land_partner="EU",F153,AD153),""),"EXCLUDE")&amp;AC153</f>
        <v>EXCLUDE</v>
      </c>
      <c r="J153" s="158" t="e">
        <f t="shared" si="25"/>
        <v>#N/A</v>
      </c>
      <c r="L153" s="158" t="str">
        <f t="shared" si="26"/>
        <v>_EU</v>
      </c>
      <c r="P153" s="340"/>
      <c r="Q153" s="340"/>
      <c r="R153" s="341"/>
      <c r="S153" s="342"/>
      <c r="T153" s="342"/>
      <c r="U153" s="341"/>
      <c r="V153" s="368"/>
      <c r="W153" s="341"/>
      <c r="X153" s="343"/>
      <c r="Y153" s="340"/>
      <c r="Z153" s="341"/>
      <c r="AA153" s="348" t="str">
        <f t="shared" si="27"/>
        <v/>
      </c>
      <c r="AB153" s="349" t="str">
        <f t="shared" si="28"/>
        <v/>
      </c>
      <c r="AC153" s="341"/>
      <c r="AD153" s="350" t="str">
        <f t="shared" si="29"/>
        <v/>
      </c>
    </row>
    <row r="154" spans="2:30" x14ac:dyDescent="0.45">
      <c r="B154" s="145" t="str">
        <f t="shared" si="20"/>
        <v>NOT INCLUDED</v>
      </c>
      <c r="C154" s="146" t="e">
        <f t="shared" si="21"/>
        <v>#N/A</v>
      </c>
      <c r="D154" s="158" t="e">
        <f>AB154&amp;"_"&amp;#REF!&amp;IF(afstemning_partner&lt;&gt;"","_"&amp;AC154,"")</f>
        <v>#REF!</v>
      </c>
      <c r="E154" s="158" t="str">
        <f t="shared" si="22"/>
        <v/>
      </c>
      <c r="F154" s="158" t="e">
        <f t="shared" si="23"/>
        <v>#N/A</v>
      </c>
      <c r="G154" s="158" t="str">
        <f>TRANSAKTIONER!Z154&amp;IF(regnskab_filter_periode&gt;=AB154,"INCLUDE"&amp;IF(regnskab_filter_land&lt;&gt;"",IF(regnskab_filter_land="EU",F154,AD154),""),"EXCLUDE")</f>
        <v>EXCLUDE</v>
      </c>
      <c r="H154" s="158" t="str">
        <f t="shared" si="24"/>
        <v/>
      </c>
      <c r="I154" s="158" t="str">
        <f>TRANSAKTIONER!Z154&amp;IF(regnskab_filter_periode_partner&gt;=AB154,"INCLUDE"&amp;IF(regnskab_filter_land_partner&lt;&gt;"",IF(regnskab_filter_land_partner="EU",F154,AD154),""),"EXCLUDE")&amp;AC154</f>
        <v>EXCLUDE</v>
      </c>
      <c r="J154" s="158" t="e">
        <f t="shared" si="25"/>
        <v>#N/A</v>
      </c>
      <c r="L154" s="158" t="str">
        <f t="shared" si="26"/>
        <v>_EU</v>
      </c>
      <c r="P154" s="340"/>
      <c r="Q154" s="340"/>
      <c r="R154" s="341"/>
      <c r="S154" s="342"/>
      <c r="T154" s="342"/>
      <c r="U154" s="341"/>
      <c r="V154" s="368"/>
      <c r="W154" s="341"/>
      <c r="X154" s="343"/>
      <c r="Y154" s="340"/>
      <c r="Z154" s="341"/>
      <c r="AA154" s="348" t="str">
        <f t="shared" si="27"/>
        <v/>
      </c>
      <c r="AB154" s="349" t="str">
        <f t="shared" si="28"/>
        <v/>
      </c>
      <c r="AC154" s="341"/>
      <c r="AD154" s="350" t="str">
        <f t="shared" si="29"/>
        <v/>
      </c>
    </row>
    <row r="155" spans="2:30" x14ac:dyDescent="0.45">
      <c r="B155" s="145" t="str">
        <f t="shared" si="20"/>
        <v>NOT INCLUDED</v>
      </c>
      <c r="C155" s="146" t="e">
        <f t="shared" si="21"/>
        <v>#N/A</v>
      </c>
      <c r="D155" s="158" t="e">
        <f>AB155&amp;"_"&amp;#REF!&amp;IF(afstemning_partner&lt;&gt;"","_"&amp;AC155,"")</f>
        <v>#REF!</v>
      </c>
      <c r="E155" s="158" t="str">
        <f t="shared" si="22"/>
        <v/>
      </c>
      <c r="F155" s="158" t="e">
        <f t="shared" si="23"/>
        <v>#N/A</v>
      </c>
      <c r="G155" s="158" t="str">
        <f>TRANSAKTIONER!Z155&amp;IF(regnskab_filter_periode&gt;=AB155,"INCLUDE"&amp;IF(regnskab_filter_land&lt;&gt;"",IF(regnskab_filter_land="EU",F155,AD155),""),"EXCLUDE")</f>
        <v>EXCLUDE</v>
      </c>
      <c r="H155" s="158" t="str">
        <f t="shared" si="24"/>
        <v/>
      </c>
      <c r="I155" s="158" t="str">
        <f>TRANSAKTIONER!Z155&amp;IF(regnskab_filter_periode_partner&gt;=AB155,"INCLUDE"&amp;IF(regnskab_filter_land_partner&lt;&gt;"",IF(regnskab_filter_land_partner="EU",F155,AD155),""),"EXCLUDE")&amp;AC155</f>
        <v>EXCLUDE</v>
      </c>
      <c r="J155" s="158" t="e">
        <f t="shared" si="25"/>
        <v>#N/A</v>
      </c>
      <c r="L155" s="158" t="str">
        <f t="shared" si="26"/>
        <v>_EU</v>
      </c>
      <c r="P155" s="340"/>
      <c r="Q155" s="340"/>
      <c r="R155" s="341"/>
      <c r="S155" s="342"/>
      <c r="T155" s="342"/>
      <c r="U155" s="341"/>
      <c r="V155" s="368"/>
      <c r="W155" s="341"/>
      <c r="X155" s="343"/>
      <c r="Y155" s="340"/>
      <c r="Z155" s="341"/>
      <c r="AA155" s="348" t="str">
        <f t="shared" si="27"/>
        <v/>
      </c>
      <c r="AB155" s="349" t="str">
        <f t="shared" si="28"/>
        <v/>
      </c>
      <c r="AC155" s="341"/>
      <c r="AD155" s="350" t="str">
        <f t="shared" si="29"/>
        <v/>
      </c>
    </row>
    <row r="156" spans="2:30" x14ac:dyDescent="0.45">
      <c r="B156" s="145" t="str">
        <f t="shared" si="20"/>
        <v>NOT INCLUDED</v>
      </c>
      <c r="C156" s="146" t="e">
        <f t="shared" si="21"/>
        <v>#N/A</v>
      </c>
      <c r="D156" s="158" t="e">
        <f>AB156&amp;"_"&amp;#REF!&amp;IF(afstemning_partner&lt;&gt;"","_"&amp;AC156,"")</f>
        <v>#REF!</v>
      </c>
      <c r="E156" s="158" t="str">
        <f t="shared" si="22"/>
        <v/>
      </c>
      <c r="F156" s="158" t="e">
        <f t="shared" si="23"/>
        <v>#N/A</v>
      </c>
      <c r="G156" s="158" t="str">
        <f>TRANSAKTIONER!Z156&amp;IF(regnskab_filter_periode&gt;=AB156,"INCLUDE"&amp;IF(regnskab_filter_land&lt;&gt;"",IF(regnskab_filter_land="EU",F156,AD156),""),"EXCLUDE")</f>
        <v>EXCLUDE</v>
      </c>
      <c r="H156" s="158" t="str">
        <f t="shared" si="24"/>
        <v/>
      </c>
      <c r="I156" s="158" t="str">
        <f>TRANSAKTIONER!Z156&amp;IF(regnskab_filter_periode_partner&gt;=AB156,"INCLUDE"&amp;IF(regnskab_filter_land_partner&lt;&gt;"",IF(regnskab_filter_land_partner="EU",F156,AD156),""),"EXCLUDE")&amp;AC156</f>
        <v>EXCLUDE</v>
      </c>
      <c r="J156" s="158" t="e">
        <f t="shared" si="25"/>
        <v>#N/A</v>
      </c>
      <c r="L156" s="158" t="str">
        <f t="shared" si="26"/>
        <v>_EU</v>
      </c>
      <c r="P156" s="340"/>
      <c r="Q156" s="340"/>
      <c r="R156" s="341"/>
      <c r="S156" s="342"/>
      <c r="T156" s="342"/>
      <c r="U156" s="341"/>
      <c r="V156" s="368"/>
      <c r="W156" s="341"/>
      <c r="X156" s="343"/>
      <c r="Y156" s="340"/>
      <c r="Z156" s="341"/>
      <c r="AA156" s="348" t="str">
        <f t="shared" si="27"/>
        <v/>
      </c>
      <c r="AB156" s="349" t="str">
        <f t="shared" si="28"/>
        <v/>
      </c>
      <c r="AC156" s="341"/>
      <c r="AD156" s="350" t="str">
        <f t="shared" si="29"/>
        <v/>
      </c>
    </row>
    <row r="157" spans="2:30" x14ac:dyDescent="0.45">
      <c r="B157" s="145" t="str">
        <f t="shared" si="20"/>
        <v>NOT INCLUDED</v>
      </c>
      <c r="C157" s="146" t="e">
        <f t="shared" si="21"/>
        <v>#N/A</v>
      </c>
      <c r="D157" s="158" t="e">
        <f>AB157&amp;"_"&amp;#REF!&amp;IF(afstemning_partner&lt;&gt;"","_"&amp;AC157,"")</f>
        <v>#REF!</v>
      </c>
      <c r="E157" s="158" t="str">
        <f t="shared" si="22"/>
        <v/>
      </c>
      <c r="F157" s="158" t="e">
        <f t="shared" si="23"/>
        <v>#N/A</v>
      </c>
      <c r="G157" s="158" t="str">
        <f>TRANSAKTIONER!Z157&amp;IF(regnskab_filter_periode&gt;=AB157,"INCLUDE"&amp;IF(regnskab_filter_land&lt;&gt;"",IF(regnskab_filter_land="EU",F157,AD157),""),"EXCLUDE")</f>
        <v>EXCLUDE</v>
      </c>
      <c r="H157" s="158" t="str">
        <f t="shared" si="24"/>
        <v/>
      </c>
      <c r="I157" s="158" t="str">
        <f>TRANSAKTIONER!Z157&amp;IF(regnskab_filter_periode_partner&gt;=AB157,"INCLUDE"&amp;IF(regnskab_filter_land_partner&lt;&gt;"",IF(regnskab_filter_land_partner="EU",F157,AD157),""),"EXCLUDE")&amp;AC157</f>
        <v>EXCLUDE</v>
      </c>
      <c r="J157" s="158" t="e">
        <f t="shared" si="25"/>
        <v>#N/A</v>
      </c>
      <c r="L157" s="158" t="str">
        <f t="shared" si="26"/>
        <v>_EU</v>
      </c>
      <c r="P157" s="340"/>
      <c r="Q157" s="340"/>
      <c r="R157" s="341"/>
      <c r="S157" s="342"/>
      <c r="T157" s="342"/>
      <c r="U157" s="341"/>
      <c r="V157" s="368"/>
      <c r="W157" s="341"/>
      <c r="X157" s="343"/>
      <c r="Y157" s="340"/>
      <c r="Z157" s="341"/>
      <c r="AA157" s="348" t="str">
        <f t="shared" si="27"/>
        <v/>
      </c>
      <c r="AB157" s="349" t="str">
        <f t="shared" si="28"/>
        <v/>
      </c>
      <c r="AC157" s="341"/>
      <c r="AD157" s="350" t="str">
        <f t="shared" si="29"/>
        <v/>
      </c>
    </row>
    <row r="158" spans="2:30" x14ac:dyDescent="0.45">
      <c r="B158" s="145" t="str">
        <f t="shared" si="20"/>
        <v>NOT INCLUDED</v>
      </c>
      <c r="C158" s="146" t="e">
        <f t="shared" si="21"/>
        <v>#N/A</v>
      </c>
      <c r="D158" s="158" t="e">
        <f>AB158&amp;"_"&amp;#REF!&amp;IF(afstemning_partner&lt;&gt;"","_"&amp;AC158,"")</f>
        <v>#REF!</v>
      </c>
      <c r="E158" s="158" t="str">
        <f t="shared" si="22"/>
        <v/>
      </c>
      <c r="F158" s="158" t="e">
        <f t="shared" si="23"/>
        <v>#N/A</v>
      </c>
      <c r="G158" s="158" t="str">
        <f>TRANSAKTIONER!Z158&amp;IF(regnskab_filter_periode&gt;=AB158,"INCLUDE"&amp;IF(regnskab_filter_land&lt;&gt;"",IF(regnskab_filter_land="EU",F158,AD158),""),"EXCLUDE")</f>
        <v>EXCLUDE</v>
      </c>
      <c r="H158" s="158" t="str">
        <f t="shared" si="24"/>
        <v/>
      </c>
      <c r="I158" s="158" t="str">
        <f>TRANSAKTIONER!Z158&amp;IF(regnskab_filter_periode_partner&gt;=AB158,"INCLUDE"&amp;IF(regnskab_filter_land_partner&lt;&gt;"",IF(regnskab_filter_land_partner="EU",F158,AD158),""),"EXCLUDE")&amp;AC158</f>
        <v>EXCLUDE</v>
      </c>
      <c r="J158" s="158" t="e">
        <f t="shared" si="25"/>
        <v>#N/A</v>
      </c>
      <c r="L158" s="158" t="str">
        <f t="shared" si="26"/>
        <v>_EU</v>
      </c>
      <c r="P158" s="340"/>
      <c r="Q158" s="340"/>
      <c r="R158" s="341"/>
      <c r="S158" s="342"/>
      <c r="T158" s="342"/>
      <c r="U158" s="341"/>
      <c r="V158" s="368"/>
      <c r="W158" s="341"/>
      <c r="X158" s="343"/>
      <c r="Y158" s="340"/>
      <c r="Z158" s="341"/>
      <c r="AA158" s="348" t="str">
        <f t="shared" si="27"/>
        <v/>
      </c>
      <c r="AB158" s="349" t="str">
        <f t="shared" si="28"/>
        <v/>
      </c>
      <c r="AC158" s="341"/>
      <c r="AD158" s="350" t="str">
        <f t="shared" si="29"/>
        <v/>
      </c>
    </row>
    <row r="159" spans="2:30" x14ac:dyDescent="0.45">
      <c r="B159" s="145" t="str">
        <f t="shared" si="20"/>
        <v>NOT INCLUDED</v>
      </c>
      <c r="C159" s="146" t="e">
        <f t="shared" si="21"/>
        <v>#N/A</v>
      </c>
      <c r="D159" s="158" t="e">
        <f>AB159&amp;"_"&amp;#REF!&amp;IF(afstemning_partner&lt;&gt;"","_"&amp;AC159,"")</f>
        <v>#REF!</v>
      </c>
      <c r="E159" s="158" t="str">
        <f t="shared" si="22"/>
        <v/>
      </c>
      <c r="F159" s="158" t="e">
        <f t="shared" si="23"/>
        <v>#N/A</v>
      </c>
      <c r="G159" s="158" t="str">
        <f>TRANSAKTIONER!Z159&amp;IF(regnskab_filter_periode&gt;=AB159,"INCLUDE"&amp;IF(regnskab_filter_land&lt;&gt;"",IF(regnskab_filter_land="EU",F159,AD159),""),"EXCLUDE")</f>
        <v>EXCLUDE</v>
      </c>
      <c r="H159" s="158" t="str">
        <f t="shared" si="24"/>
        <v/>
      </c>
      <c r="I159" s="158" t="str">
        <f>TRANSAKTIONER!Z159&amp;IF(regnskab_filter_periode_partner&gt;=AB159,"INCLUDE"&amp;IF(regnskab_filter_land_partner&lt;&gt;"",IF(regnskab_filter_land_partner="EU",F159,AD159),""),"EXCLUDE")&amp;AC159</f>
        <v>EXCLUDE</v>
      </c>
      <c r="J159" s="158" t="e">
        <f t="shared" si="25"/>
        <v>#N/A</v>
      </c>
      <c r="L159" s="158" t="str">
        <f t="shared" si="26"/>
        <v>_EU</v>
      </c>
      <c r="P159" s="340"/>
      <c r="Q159" s="340"/>
      <c r="R159" s="341"/>
      <c r="S159" s="342"/>
      <c r="T159" s="342"/>
      <c r="U159" s="341"/>
      <c r="V159" s="368"/>
      <c r="W159" s="341"/>
      <c r="X159" s="343"/>
      <c r="Y159" s="340"/>
      <c r="Z159" s="341"/>
      <c r="AA159" s="348" t="str">
        <f t="shared" si="27"/>
        <v/>
      </c>
      <c r="AB159" s="349" t="str">
        <f t="shared" si="28"/>
        <v/>
      </c>
      <c r="AC159" s="341"/>
      <c r="AD159" s="350" t="str">
        <f t="shared" si="29"/>
        <v/>
      </c>
    </row>
    <row r="160" spans="2:30" x14ac:dyDescent="0.45">
      <c r="B160" s="145" t="str">
        <f t="shared" si="20"/>
        <v>NOT INCLUDED</v>
      </c>
      <c r="C160" s="146" t="e">
        <f t="shared" si="21"/>
        <v>#N/A</v>
      </c>
      <c r="D160" s="158" t="e">
        <f>AB160&amp;"_"&amp;#REF!&amp;IF(afstemning_partner&lt;&gt;"","_"&amp;AC160,"")</f>
        <v>#REF!</v>
      </c>
      <c r="E160" s="158" t="str">
        <f t="shared" si="22"/>
        <v/>
      </c>
      <c r="F160" s="158" t="e">
        <f t="shared" si="23"/>
        <v>#N/A</v>
      </c>
      <c r="G160" s="158" t="str">
        <f>TRANSAKTIONER!Z160&amp;IF(regnskab_filter_periode&gt;=AB160,"INCLUDE"&amp;IF(regnskab_filter_land&lt;&gt;"",IF(regnskab_filter_land="EU",F160,AD160),""),"EXCLUDE")</f>
        <v>EXCLUDE</v>
      </c>
      <c r="H160" s="158" t="str">
        <f t="shared" si="24"/>
        <v/>
      </c>
      <c r="I160" s="158" t="str">
        <f>TRANSAKTIONER!Z160&amp;IF(regnskab_filter_periode_partner&gt;=AB160,"INCLUDE"&amp;IF(regnskab_filter_land_partner&lt;&gt;"",IF(regnskab_filter_land_partner="EU",F160,AD160),""),"EXCLUDE")&amp;AC160</f>
        <v>EXCLUDE</v>
      </c>
      <c r="J160" s="158" t="e">
        <f t="shared" si="25"/>
        <v>#N/A</v>
      </c>
      <c r="L160" s="158" t="str">
        <f t="shared" si="26"/>
        <v>_EU</v>
      </c>
      <c r="P160" s="340"/>
      <c r="Q160" s="340"/>
      <c r="R160" s="341"/>
      <c r="S160" s="342"/>
      <c r="T160" s="342"/>
      <c r="U160" s="341"/>
      <c r="V160" s="368"/>
      <c r="W160" s="341"/>
      <c r="X160" s="343"/>
      <c r="Y160" s="340"/>
      <c r="Z160" s="341"/>
      <c r="AA160" s="348" t="str">
        <f t="shared" si="27"/>
        <v/>
      </c>
      <c r="AB160" s="349" t="str">
        <f t="shared" si="28"/>
        <v/>
      </c>
      <c r="AC160" s="341"/>
      <c r="AD160" s="350" t="str">
        <f t="shared" si="29"/>
        <v/>
      </c>
    </row>
    <row r="161" spans="2:30" x14ac:dyDescent="0.45">
      <c r="B161" s="145" t="str">
        <f t="shared" si="20"/>
        <v>NOT INCLUDED</v>
      </c>
      <c r="C161" s="146" t="e">
        <f t="shared" si="21"/>
        <v>#N/A</v>
      </c>
      <c r="D161" s="158" t="e">
        <f>AB161&amp;"_"&amp;#REF!&amp;IF(afstemning_partner&lt;&gt;"","_"&amp;AC161,"")</f>
        <v>#REF!</v>
      </c>
      <c r="E161" s="158" t="str">
        <f t="shared" si="22"/>
        <v/>
      </c>
      <c r="F161" s="158" t="e">
        <f t="shared" si="23"/>
        <v>#N/A</v>
      </c>
      <c r="G161" s="158" t="str">
        <f>TRANSAKTIONER!Z161&amp;IF(regnskab_filter_periode&gt;=AB161,"INCLUDE"&amp;IF(regnskab_filter_land&lt;&gt;"",IF(regnskab_filter_land="EU",F161,AD161),""),"EXCLUDE")</f>
        <v>EXCLUDE</v>
      </c>
      <c r="H161" s="158" t="str">
        <f t="shared" si="24"/>
        <v/>
      </c>
      <c r="I161" s="158" t="str">
        <f>TRANSAKTIONER!Z161&amp;IF(regnskab_filter_periode_partner&gt;=AB161,"INCLUDE"&amp;IF(regnskab_filter_land_partner&lt;&gt;"",IF(regnskab_filter_land_partner="EU",F161,AD161),""),"EXCLUDE")&amp;AC161</f>
        <v>EXCLUDE</v>
      </c>
      <c r="J161" s="158" t="e">
        <f t="shared" si="25"/>
        <v>#N/A</v>
      </c>
      <c r="L161" s="158" t="str">
        <f t="shared" si="26"/>
        <v>_EU</v>
      </c>
      <c r="P161" s="340"/>
      <c r="Q161" s="340"/>
      <c r="R161" s="341"/>
      <c r="S161" s="342"/>
      <c r="T161" s="342"/>
      <c r="U161" s="341"/>
      <c r="V161" s="368"/>
      <c r="W161" s="341"/>
      <c r="X161" s="343"/>
      <c r="Y161" s="340"/>
      <c r="Z161" s="341"/>
      <c r="AA161" s="348" t="str">
        <f t="shared" si="27"/>
        <v/>
      </c>
      <c r="AB161" s="349" t="str">
        <f t="shared" si="28"/>
        <v/>
      </c>
      <c r="AC161" s="341"/>
      <c r="AD161" s="350" t="str">
        <f t="shared" si="29"/>
        <v/>
      </c>
    </row>
    <row r="162" spans="2:30" x14ac:dyDescent="0.45">
      <c r="B162" s="145" t="str">
        <f t="shared" si="20"/>
        <v>NOT INCLUDED</v>
      </c>
      <c r="C162" s="146" t="e">
        <f t="shared" si="21"/>
        <v>#N/A</v>
      </c>
      <c r="D162" s="158" t="e">
        <f>AB162&amp;"_"&amp;#REF!&amp;IF(afstemning_partner&lt;&gt;"","_"&amp;AC162,"")</f>
        <v>#REF!</v>
      </c>
      <c r="E162" s="158" t="str">
        <f t="shared" si="22"/>
        <v/>
      </c>
      <c r="F162" s="158" t="e">
        <f t="shared" si="23"/>
        <v>#N/A</v>
      </c>
      <c r="G162" s="158" t="str">
        <f>TRANSAKTIONER!Z162&amp;IF(regnskab_filter_periode&gt;=AB162,"INCLUDE"&amp;IF(regnskab_filter_land&lt;&gt;"",IF(regnskab_filter_land="EU",F162,AD162),""),"EXCLUDE")</f>
        <v>EXCLUDE</v>
      </c>
      <c r="H162" s="158" t="str">
        <f t="shared" si="24"/>
        <v/>
      </c>
      <c r="I162" s="158" t="str">
        <f>TRANSAKTIONER!Z162&amp;IF(regnskab_filter_periode_partner&gt;=AB162,"INCLUDE"&amp;IF(regnskab_filter_land_partner&lt;&gt;"",IF(regnskab_filter_land_partner="EU",F162,AD162),""),"EXCLUDE")&amp;AC162</f>
        <v>EXCLUDE</v>
      </c>
      <c r="J162" s="158" t="e">
        <f t="shared" si="25"/>
        <v>#N/A</v>
      </c>
      <c r="L162" s="158" t="str">
        <f t="shared" si="26"/>
        <v>_EU</v>
      </c>
      <c r="P162" s="340"/>
      <c r="Q162" s="340"/>
      <c r="R162" s="341"/>
      <c r="S162" s="342"/>
      <c r="T162" s="342"/>
      <c r="U162" s="341"/>
      <c r="V162" s="368"/>
      <c r="W162" s="341"/>
      <c r="X162" s="343"/>
      <c r="Y162" s="340"/>
      <c r="Z162" s="341"/>
      <c r="AA162" s="348" t="str">
        <f t="shared" si="27"/>
        <v/>
      </c>
      <c r="AB162" s="349" t="str">
        <f t="shared" si="28"/>
        <v/>
      </c>
      <c r="AC162" s="341"/>
      <c r="AD162" s="350" t="str">
        <f t="shared" si="29"/>
        <v/>
      </c>
    </row>
    <row r="163" spans="2:30" x14ac:dyDescent="0.45">
      <c r="B163" s="145" t="str">
        <f t="shared" si="20"/>
        <v>NOT INCLUDED</v>
      </c>
      <c r="C163" s="146" t="e">
        <f t="shared" si="21"/>
        <v>#N/A</v>
      </c>
      <c r="D163" s="158" t="e">
        <f>AB163&amp;"_"&amp;#REF!&amp;IF(afstemning_partner&lt;&gt;"","_"&amp;AC163,"")</f>
        <v>#REF!</v>
      </c>
      <c r="E163" s="158" t="str">
        <f t="shared" si="22"/>
        <v/>
      </c>
      <c r="F163" s="158" t="e">
        <f t="shared" si="23"/>
        <v>#N/A</v>
      </c>
      <c r="G163" s="158" t="str">
        <f>TRANSAKTIONER!Z163&amp;IF(regnskab_filter_periode&gt;=AB163,"INCLUDE"&amp;IF(regnskab_filter_land&lt;&gt;"",IF(regnskab_filter_land="EU",F163,AD163),""),"EXCLUDE")</f>
        <v>EXCLUDE</v>
      </c>
      <c r="H163" s="158" t="str">
        <f t="shared" si="24"/>
        <v/>
      </c>
      <c r="I163" s="158" t="str">
        <f>TRANSAKTIONER!Z163&amp;IF(regnskab_filter_periode_partner&gt;=AB163,"INCLUDE"&amp;IF(regnskab_filter_land_partner&lt;&gt;"",IF(regnskab_filter_land_partner="EU",F163,AD163),""),"EXCLUDE")&amp;AC163</f>
        <v>EXCLUDE</v>
      </c>
      <c r="J163" s="158" t="e">
        <f t="shared" si="25"/>
        <v>#N/A</v>
      </c>
      <c r="L163" s="158" t="str">
        <f t="shared" si="26"/>
        <v>_EU</v>
      </c>
      <c r="P163" s="340"/>
      <c r="Q163" s="340"/>
      <c r="R163" s="341"/>
      <c r="S163" s="342"/>
      <c r="T163" s="342"/>
      <c r="U163" s="341"/>
      <c r="V163" s="368"/>
      <c r="W163" s="341"/>
      <c r="X163" s="343"/>
      <c r="Y163" s="340"/>
      <c r="Z163" s="341"/>
      <c r="AA163" s="348" t="str">
        <f t="shared" si="27"/>
        <v/>
      </c>
      <c r="AB163" s="349" t="str">
        <f t="shared" si="28"/>
        <v/>
      </c>
      <c r="AC163" s="341"/>
      <c r="AD163" s="350" t="str">
        <f t="shared" si="29"/>
        <v/>
      </c>
    </row>
    <row r="164" spans="2:30" x14ac:dyDescent="0.45">
      <c r="B164" s="145" t="str">
        <f t="shared" si="20"/>
        <v>NOT INCLUDED</v>
      </c>
      <c r="C164" s="146" t="e">
        <f t="shared" si="21"/>
        <v>#N/A</v>
      </c>
      <c r="D164" s="158" t="e">
        <f>AB164&amp;"_"&amp;#REF!&amp;IF(afstemning_partner&lt;&gt;"","_"&amp;AC164,"")</f>
        <v>#REF!</v>
      </c>
      <c r="E164" s="158" t="str">
        <f t="shared" si="22"/>
        <v/>
      </c>
      <c r="F164" s="158" t="e">
        <f t="shared" si="23"/>
        <v>#N/A</v>
      </c>
      <c r="G164" s="158" t="str">
        <f>TRANSAKTIONER!Z164&amp;IF(regnskab_filter_periode&gt;=AB164,"INCLUDE"&amp;IF(regnskab_filter_land&lt;&gt;"",IF(regnskab_filter_land="EU",F164,AD164),""),"EXCLUDE")</f>
        <v>EXCLUDE</v>
      </c>
      <c r="H164" s="158" t="str">
        <f t="shared" si="24"/>
        <v/>
      </c>
      <c r="I164" s="158" t="str">
        <f>TRANSAKTIONER!Z164&amp;IF(regnskab_filter_periode_partner&gt;=AB164,"INCLUDE"&amp;IF(regnskab_filter_land_partner&lt;&gt;"",IF(regnskab_filter_land_partner="EU",F164,AD164),""),"EXCLUDE")&amp;AC164</f>
        <v>EXCLUDE</v>
      </c>
      <c r="J164" s="158" t="e">
        <f t="shared" si="25"/>
        <v>#N/A</v>
      </c>
      <c r="L164" s="158" t="str">
        <f t="shared" si="26"/>
        <v>_EU</v>
      </c>
      <c r="P164" s="340"/>
      <c r="Q164" s="340"/>
      <c r="R164" s="341"/>
      <c r="S164" s="342"/>
      <c r="T164" s="342"/>
      <c r="U164" s="341"/>
      <c r="V164" s="368"/>
      <c r="W164" s="341"/>
      <c r="X164" s="343"/>
      <c r="Y164" s="340"/>
      <c r="Z164" s="341"/>
      <c r="AA164" s="348" t="str">
        <f t="shared" si="27"/>
        <v/>
      </c>
      <c r="AB164" s="349" t="str">
        <f t="shared" si="28"/>
        <v/>
      </c>
      <c r="AC164" s="341"/>
      <c r="AD164" s="350" t="str">
        <f t="shared" si="29"/>
        <v/>
      </c>
    </row>
    <row r="165" spans="2:30" x14ac:dyDescent="0.45">
      <c r="B165" s="145" t="str">
        <f t="shared" si="20"/>
        <v>NOT INCLUDED</v>
      </c>
      <c r="C165" s="146" t="e">
        <f t="shared" si="21"/>
        <v>#N/A</v>
      </c>
      <c r="D165" s="158" t="e">
        <f>AB165&amp;"_"&amp;#REF!&amp;IF(afstemning_partner&lt;&gt;"","_"&amp;AC165,"")</f>
        <v>#REF!</v>
      </c>
      <c r="E165" s="158" t="str">
        <f t="shared" si="22"/>
        <v/>
      </c>
      <c r="F165" s="158" t="e">
        <f t="shared" si="23"/>
        <v>#N/A</v>
      </c>
      <c r="G165" s="158" t="str">
        <f>TRANSAKTIONER!Z165&amp;IF(regnskab_filter_periode&gt;=AB165,"INCLUDE"&amp;IF(regnskab_filter_land&lt;&gt;"",IF(regnskab_filter_land="EU",F165,AD165),""),"EXCLUDE")</f>
        <v>EXCLUDE</v>
      </c>
      <c r="H165" s="158" t="str">
        <f t="shared" si="24"/>
        <v/>
      </c>
      <c r="I165" s="158" t="str">
        <f>TRANSAKTIONER!Z165&amp;IF(regnskab_filter_periode_partner&gt;=AB165,"INCLUDE"&amp;IF(regnskab_filter_land_partner&lt;&gt;"",IF(regnskab_filter_land_partner="EU",F165,AD165),""),"EXCLUDE")&amp;AC165</f>
        <v>EXCLUDE</v>
      </c>
      <c r="J165" s="158" t="e">
        <f t="shared" si="25"/>
        <v>#N/A</v>
      </c>
      <c r="L165" s="158" t="str">
        <f t="shared" si="26"/>
        <v>_EU</v>
      </c>
      <c r="P165" s="340"/>
      <c r="Q165" s="340"/>
      <c r="R165" s="341"/>
      <c r="S165" s="342"/>
      <c r="T165" s="342"/>
      <c r="U165" s="341"/>
      <c r="V165" s="368"/>
      <c r="W165" s="341"/>
      <c r="X165" s="343"/>
      <c r="Y165" s="340"/>
      <c r="Z165" s="341"/>
      <c r="AA165" s="348" t="str">
        <f t="shared" si="27"/>
        <v/>
      </c>
      <c r="AB165" s="349" t="str">
        <f t="shared" si="28"/>
        <v/>
      </c>
      <c r="AC165" s="341"/>
      <c r="AD165" s="350" t="str">
        <f t="shared" si="29"/>
        <v/>
      </c>
    </row>
    <row r="166" spans="2:30" x14ac:dyDescent="0.45">
      <c r="B166" s="145" t="str">
        <f t="shared" si="20"/>
        <v>NOT INCLUDED</v>
      </c>
      <c r="C166" s="146" t="e">
        <f t="shared" si="21"/>
        <v>#N/A</v>
      </c>
      <c r="D166" s="158" t="e">
        <f>AB166&amp;"_"&amp;#REF!&amp;IF(afstemning_partner&lt;&gt;"","_"&amp;AC166,"")</f>
        <v>#REF!</v>
      </c>
      <c r="E166" s="158" t="str">
        <f t="shared" si="22"/>
        <v/>
      </c>
      <c r="F166" s="158" t="e">
        <f t="shared" si="23"/>
        <v>#N/A</v>
      </c>
      <c r="G166" s="158" t="str">
        <f>TRANSAKTIONER!Z166&amp;IF(regnskab_filter_periode&gt;=AB166,"INCLUDE"&amp;IF(regnskab_filter_land&lt;&gt;"",IF(regnskab_filter_land="EU",F166,AD166),""),"EXCLUDE")</f>
        <v>EXCLUDE</v>
      </c>
      <c r="H166" s="158" t="str">
        <f t="shared" si="24"/>
        <v/>
      </c>
      <c r="I166" s="158" t="str">
        <f>TRANSAKTIONER!Z166&amp;IF(regnskab_filter_periode_partner&gt;=AB166,"INCLUDE"&amp;IF(regnskab_filter_land_partner&lt;&gt;"",IF(regnskab_filter_land_partner="EU",F166,AD166),""),"EXCLUDE")&amp;AC166</f>
        <v>EXCLUDE</v>
      </c>
      <c r="J166" s="158" t="e">
        <f t="shared" si="25"/>
        <v>#N/A</v>
      </c>
      <c r="L166" s="158" t="str">
        <f t="shared" si="26"/>
        <v>_EU</v>
      </c>
      <c r="P166" s="340"/>
      <c r="Q166" s="340"/>
      <c r="R166" s="341"/>
      <c r="S166" s="342"/>
      <c r="T166" s="342"/>
      <c r="U166" s="341"/>
      <c r="V166" s="368"/>
      <c r="W166" s="341"/>
      <c r="X166" s="343"/>
      <c r="Y166" s="340"/>
      <c r="Z166" s="341"/>
      <c r="AA166" s="348" t="str">
        <f t="shared" si="27"/>
        <v/>
      </c>
      <c r="AB166" s="349" t="str">
        <f t="shared" si="28"/>
        <v/>
      </c>
      <c r="AC166" s="341"/>
      <c r="AD166" s="350" t="str">
        <f t="shared" si="29"/>
        <v/>
      </c>
    </row>
    <row r="167" spans="2:30" x14ac:dyDescent="0.45">
      <c r="B167" s="145" t="str">
        <f t="shared" si="20"/>
        <v>NOT INCLUDED</v>
      </c>
      <c r="C167" s="146" t="e">
        <f t="shared" si="21"/>
        <v>#N/A</v>
      </c>
      <c r="D167" s="158" t="e">
        <f>AB167&amp;"_"&amp;#REF!&amp;IF(afstemning_partner&lt;&gt;"","_"&amp;AC167,"")</f>
        <v>#REF!</v>
      </c>
      <c r="E167" s="158" t="str">
        <f t="shared" si="22"/>
        <v/>
      </c>
      <c r="F167" s="158" t="e">
        <f t="shared" si="23"/>
        <v>#N/A</v>
      </c>
      <c r="G167" s="158" t="str">
        <f>TRANSAKTIONER!Z167&amp;IF(regnskab_filter_periode&gt;=AB167,"INCLUDE"&amp;IF(regnskab_filter_land&lt;&gt;"",IF(regnskab_filter_land="EU",F167,AD167),""),"EXCLUDE")</f>
        <v>EXCLUDE</v>
      </c>
      <c r="H167" s="158" t="str">
        <f t="shared" si="24"/>
        <v/>
      </c>
      <c r="I167" s="158" t="str">
        <f>TRANSAKTIONER!Z167&amp;IF(regnskab_filter_periode_partner&gt;=AB167,"INCLUDE"&amp;IF(regnskab_filter_land_partner&lt;&gt;"",IF(regnskab_filter_land_partner="EU",F167,AD167),""),"EXCLUDE")&amp;AC167</f>
        <v>EXCLUDE</v>
      </c>
      <c r="J167" s="158" t="e">
        <f t="shared" si="25"/>
        <v>#N/A</v>
      </c>
      <c r="L167" s="158" t="str">
        <f t="shared" si="26"/>
        <v>_EU</v>
      </c>
      <c r="P167" s="340"/>
      <c r="Q167" s="340"/>
      <c r="R167" s="341"/>
      <c r="S167" s="342"/>
      <c r="T167" s="342"/>
      <c r="U167" s="341"/>
      <c r="V167" s="368"/>
      <c r="W167" s="341"/>
      <c r="X167" s="343"/>
      <c r="Y167" s="340"/>
      <c r="Z167" s="341"/>
      <c r="AA167" s="348" t="str">
        <f t="shared" si="27"/>
        <v/>
      </c>
      <c r="AB167" s="349" t="str">
        <f t="shared" si="28"/>
        <v/>
      </c>
      <c r="AC167" s="341"/>
      <c r="AD167" s="350" t="str">
        <f t="shared" si="29"/>
        <v/>
      </c>
    </row>
    <row r="168" spans="2:30" x14ac:dyDescent="0.45">
      <c r="B168" s="145" t="str">
        <f t="shared" si="20"/>
        <v>NOT INCLUDED</v>
      </c>
      <c r="C168" s="146" t="e">
        <f t="shared" si="21"/>
        <v>#N/A</v>
      </c>
      <c r="D168" s="158" t="e">
        <f>AB168&amp;"_"&amp;#REF!&amp;IF(afstemning_partner&lt;&gt;"","_"&amp;AC168,"")</f>
        <v>#REF!</v>
      </c>
      <c r="E168" s="158" t="str">
        <f t="shared" si="22"/>
        <v/>
      </c>
      <c r="F168" s="158" t="e">
        <f t="shared" si="23"/>
        <v>#N/A</v>
      </c>
      <c r="G168" s="158" t="str">
        <f>TRANSAKTIONER!Z168&amp;IF(regnskab_filter_periode&gt;=AB168,"INCLUDE"&amp;IF(regnskab_filter_land&lt;&gt;"",IF(regnskab_filter_land="EU",F168,AD168),""),"EXCLUDE")</f>
        <v>EXCLUDE</v>
      </c>
      <c r="H168" s="158" t="str">
        <f t="shared" si="24"/>
        <v/>
      </c>
      <c r="I168" s="158" t="str">
        <f>TRANSAKTIONER!Z168&amp;IF(regnskab_filter_periode_partner&gt;=AB168,"INCLUDE"&amp;IF(regnskab_filter_land_partner&lt;&gt;"",IF(regnskab_filter_land_partner="EU",F168,AD168),""),"EXCLUDE")&amp;AC168</f>
        <v>EXCLUDE</v>
      </c>
      <c r="J168" s="158" t="e">
        <f t="shared" si="25"/>
        <v>#N/A</v>
      </c>
      <c r="L168" s="158" t="str">
        <f t="shared" si="26"/>
        <v>_EU</v>
      </c>
      <c r="P168" s="340"/>
      <c r="Q168" s="340"/>
      <c r="R168" s="341"/>
      <c r="S168" s="342"/>
      <c r="T168" s="342"/>
      <c r="U168" s="341"/>
      <c r="V168" s="368"/>
      <c r="W168" s="341"/>
      <c r="X168" s="343"/>
      <c r="Y168" s="340"/>
      <c r="Z168" s="341"/>
      <c r="AA168" s="348" t="str">
        <f t="shared" si="27"/>
        <v/>
      </c>
      <c r="AB168" s="349" t="str">
        <f t="shared" si="28"/>
        <v/>
      </c>
      <c r="AC168" s="341"/>
      <c r="AD168" s="350" t="str">
        <f t="shared" si="29"/>
        <v/>
      </c>
    </row>
    <row r="169" spans="2:30" x14ac:dyDescent="0.45">
      <c r="B169" s="145" t="str">
        <f t="shared" si="20"/>
        <v>NOT INCLUDED</v>
      </c>
      <c r="C169" s="146" t="e">
        <f t="shared" si="21"/>
        <v>#N/A</v>
      </c>
      <c r="D169" s="158" t="e">
        <f>AB169&amp;"_"&amp;#REF!&amp;IF(afstemning_partner&lt;&gt;"","_"&amp;AC169,"")</f>
        <v>#REF!</v>
      </c>
      <c r="E169" s="158" t="str">
        <f t="shared" si="22"/>
        <v/>
      </c>
      <c r="F169" s="158" t="e">
        <f t="shared" si="23"/>
        <v>#N/A</v>
      </c>
      <c r="G169" s="158" t="str">
        <f>TRANSAKTIONER!Z169&amp;IF(regnskab_filter_periode&gt;=AB169,"INCLUDE"&amp;IF(regnskab_filter_land&lt;&gt;"",IF(regnskab_filter_land="EU",F169,AD169),""),"EXCLUDE")</f>
        <v>EXCLUDE</v>
      </c>
      <c r="H169" s="158" t="str">
        <f t="shared" si="24"/>
        <v/>
      </c>
      <c r="I169" s="158" t="str">
        <f>TRANSAKTIONER!Z169&amp;IF(regnskab_filter_periode_partner&gt;=AB169,"INCLUDE"&amp;IF(regnskab_filter_land_partner&lt;&gt;"",IF(regnskab_filter_land_partner="EU",F169,AD169),""),"EXCLUDE")&amp;AC169</f>
        <v>EXCLUDE</v>
      </c>
      <c r="J169" s="158" t="e">
        <f t="shared" si="25"/>
        <v>#N/A</v>
      </c>
      <c r="L169" s="158" t="str">
        <f t="shared" si="26"/>
        <v>_EU</v>
      </c>
      <c r="P169" s="340"/>
      <c r="Q169" s="340"/>
      <c r="R169" s="341"/>
      <c r="S169" s="342"/>
      <c r="T169" s="342"/>
      <c r="U169" s="341"/>
      <c r="V169" s="368"/>
      <c r="W169" s="341"/>
      <c r="X169" s="343"/>
      <c r="Y169" s="340"/>
      <c r="Z169" s="341"/>
      <c r="AA169" s="348" t="str">
        <f t="shared" si="27"/>
        <v/>
      </c>
      <c r="AB169" s="349" t="str">
        <f t="shared" si="28"/>
        <v/>
      </c>
      <c r="AC169" s="341"/>
      <c r="AD169" s="350" t="str">
        <f t="shared" si="29"/>
        <v/>
      </c>
    </row>
    <row r="170" spans="2:30" x14ac:dyDescent="0.45">
      <c r="B170" s="145" t="str">
        <f t="shared" si="20"/>
        <v>NOT INCLUDED</v>
      </c>
      <c r="C170" s="146" t="e">
        <f t="shared" si="21"/>
        <v>#N/A</v>
      </c>
      <c r="D170" s="158" t="e">
        <f>AB170&amp;"_"&amp;#REF!&amp;IF(afstemning_partner&lt;&gt;"","_"&amp;AC170,"")</f>
        <v>#REF!</v>
      </c>
      <c r="E170" s="158" t="str">
        <f t="shared" si="22"/>
        <v/>
      </c>
      <c r="F170" s="158" t="e">
        <f t="shared" si="23"/>
        <v>#N/A</v>
      </c>
      <c r="G170" s="158" t="str">
        <f>TRANSAKTIONER!Z170&amp;IF(regnskab_filter_periode&gt;=AB170,"INCLUDE"&amp;IF(regnskab_filter_land&lt;&gt;"",IF(regnskab_filter_land="EU",F170,AD170),""),"EXCLUDE")</f>
        <v>EXCLUDE</v>
      </c>
      <c r="H170" s="158" t="str">
        <f t="shared" si="24"/>
        <v/>
      </c>
      <c r="I170" s="158" t="str">
        <f>TRANSAKTIONER!Z170&amp;IF(regnskab_filter_periode_partner&gt;=AB170,"INCLUDE"&amp;IF(regnskab_filter_land_partner&lt;&gt;"",IF(regnskab_filter_land_partner="EU",F170,AD170),""),"EXCLUDE")&amp;AC170</f>
        <v>EXCLUDE</v>
      </c>
      <c r="J170" s="158" t="e">
        <f t="shared" si="25"/>
        <v>#N/A</v>
      </c>
      <c r="L170" s="158" t="str">
        <f t="shared" si="26"/>
        <v>_EU</v>
      </c>
      <c r="P170" s="340"/>
      <c r="Q170" s="340"/>
      <c r="R170" s="341"/>
      <c r="S170" s="342"/>
      <c r="T170" s="342"/>
      <c r="U170" s="341"/>
      <c r="V170" s="368"/>
      <c r="W170" s="341"/>
      <c r="X170" s="343"/>
      <c r="Y170" s="340"/>
      <c r="Z170" s="341"/>
      <c r="AA170" s="348" t="str">
        <f t="shared" si="27"/>
        <v/>
      </c>
      <c r="AB170" s="349" t="str">
        <f t="shared" si="28"/>
        <v/>
      </c>
      <c r="AC170" s="341"/>
      <c r="AD170" s="350" t="str">
        <f t="shared" si="29"/>
        <v/>
      </c>
    </row>
    <row r="171" spans="2:30" x14ac:dyDescent="0.45">
      <c r="B171" s="145" t="str">
        <f t="shared" si="20"/>
        <v>NOT INCLUDED</v>
      </c>
      <c r="C171" s="146" t="e">
        <f t="shared" si="21"/>
        <v>#N/A</v>
      </c>
      <c r="D171" s="158" t="e">
        <f>AB171&amp;"_"&amp;#REF!&amp;IF(afstemning_partner&lt;&gt;"","_"&amp;AC171,"")</f>
        <v>#REF!</v>
      </c>
      <c r="E171" s="158" t="str">
        <f t="shared" si="22"/>
        <v/>
      </c>
      <c r="F171" s="158" t="e">
        <f t="shared" si="23"/>
        <v>#N/A</v>
      </c>
      <c r="G171" s="158" t="str">
        <f>TRANSAKTIONER!Z171&amp;IF(regnskab_filter_periode&gt;=AB171,"INCLUDE"&amp;IF(regnskab_filter_land&lt;&gt;"",IF(regnskab_filter_land="EU",F171,AD171),""),"EXCLUDE")</f>
        <v>EXCLUDE</v>
      </c>
      <c r="H171" s="158" t="str">
        <f t="shared" si="24"/>
        <v/>
      </c>
      <c r="I171" s="158" t="str">
        <f>TRANSAKTIONER!Z171&amp;IF(regnskab_filter_periode_partner&gt;=AB171,"INCLUDE"&amp;IF(regnskab_filter_land_partner&lt;&gt;"",IF(regnskab_filter_land_partner="EU",F171,AD171),""),"EXCLUDE")&amp;AC171</f>
        <v>EXCLUDE</v>
      </c>
      <c r="J171" s="158" t="e">
        <f t="shared" si="25"/>
        <v>#N/A</v>
      </c>
      <c r="L171" s="158" t="str">
        <f t="shared" si="26"/>
        <v>_EU</v>
      </c>
      <c r="P171" s="340"/>
      <c r="Q171" s="340"/>
      <c r="R171" s="341"/>
      <c r="S171" s="342"/>
      <c r="T171" s="342"/>
      <c r="U171" s="341"/>
      <c r="V171" s="368"/>
      <c r="W171" s="341"/>
      <c r="X171" s="343"/>
      <c r="Y171" s="340"/>
      <c r="Z171" s="341"/>
      <c r="AA171" s="348" t="str">
        <f t="shared" si="27"/>
        <v/>
      </c>
      <c r="AB171" s="349" t="str">
        <f t="shared" si="28"/>
        <v/>
      </c>
      <c r="AC171" s="341"/>
      <c r="AD171" s="350" t="str">
        <f t="shared" si="29"/>
        <v/>
      </c>
    </row>
    <row r="172" spans="2:30" x14ac:dyDescent="0.45">
      <c r="B172" s="145" t="str">
        <f t="shared" si="20"/>
        <v>NOT INCLUDED</v>
      </c>
      <c r="C172" s="146" t="e">
        <f t="shared" si="21"/>
        <v>#N/A</v>
      </c>
      <c r="D172" s="158" t="e">
        <f>AB172&amp;"_"&amp;#REF!&amp;IF(afstemning_partner&lt;&gt;"","_"&amp;AC172,"")</f>
        <v>#REF!</v>
      </c>
      <c r="E172" s="158" t="str">
        <f t="shared" si="22"/>
        <v/>
      </c>
      <c r="F172" s="158" t="e">
        <f t="shared" si="23"/>
        <v>#N/A</v>
      </c>
      <c r="G172" s="158" t="str">
        <f>TRANSAKTIONER!Z172&amp;IF(regnskab_filter_periode&gt;=AB172,"INCLUDE"&amp;IF(regnskab_filter_land&lt;&gt;"",IF(regnskab_filter_land="EU",F172,AD172),""),"EXCLUDE")</f>
        <v>EXCLUDE</v>
      </c>
      <c r="H172" s="158" t="str">
        <f t="shared" si="24"/>
        <v/>
      </c>
      <c r="I172" s="158" t="str">
        <f>TRANSAKTIONER!Z172&amp;IF(regnskab_filter_periode_partner&gt;=AB172,"INCLUDE"&amp;IF(regnskab_filter_land_partner&lt;&gt;"",IF(regnskab_filter_land_partner="EU",F172,AD172),""),"EXCLUDE")&amp;AC172</f>
        <v>EXCLUDE</v>
      </c>
      <c r="J172" s="158" t="e">
        <f t="shared" si="25"/>
        <v>#N/A</v>
      </c>
      <c r="L172" s="158" t="str">
        <f t="shared" si="26"/>
        <v>_EU</v>
      </c>
      <c r="P172" s="340"/>
      <c r="Q172" s="340"/>
      <c r="R172" s="341"/>
      <c r="S172" s="342"/>
      <c r="T172" s="342"/>
      <c r="U172" s="341"/>
      <c r="V172" s="368"/>
      <c r="W172" s="341"/>
      <c r="X172" s="343"/>
      <c r="Y172" s="340"/>
      <c r="Z172" s="341"/>
      <c r="AA172" s="348" t="str">
        <f t="shared" si="27"/>
        <v/>
      </c>
      <c r="AB172" s="349" t="str">
        <f t="shared" si="28"/>
        <v/>
      </c>
      <c r="AC172" s="341"/>
      <c r="AD172" s="350" t="str">
        <f t="shared" si="29"/>
        <v/>
      </c>
    </row>
    <row r="173" spans="2:30" x14ac:dyDescent="0.45">
      <c r="B173" s="145" t="str">
        <f t="shared" si="20"/>
        <v>NOT INCLUDED</v>
      </c>
      <c r="C173" s="146" t="e">
        <f t="shared" si="21"/>
        <v>#N/A</v>
      </c>
      <c r="D173" s="158" t="e">
        <f>AB173&amp;"_"&amp;#REF!&amp;IF(afstemning_partner&lt;&gt;"","_"&amp;AC173,"")</f>
        <v>#REF!</v>
      </c>
      <c r="E173" s="158" t="str">
        <f t="shared" si="22"/>
        <v/>
      </c>
      <c r="F173" s="158" t="e">
        <f t="shared" si="23"/>
        <v>#N/A</v>
      </c>
      <c r="G173" s="158" t="str">
        <f>TRANSAKTIONER!Z173&amp;IF(regnskab_filter_periode&gt;=AB173,"INCLUDE"&amp;IF(regnskab_filter_land&lt;&gt;"",IF(regnskab_filter_land="EU",F173,AD173),""),"EXCLUDE")</f>
        <v>EXCLUDE</v>
      </c>
      <c r="H173" s="158" t="str">
        <f t="shared" si="24"/>
        <v/>
      </c>
      <c r="I173" s="158" t="str">
        <f>TRANSAKTIONER!Z173&amp;IF(regnskab_filter_periode_partner&gt;=AB173,"INCLUDE"&amp;IF(regnskab_filter_land_partner&lt;&gt;"",IF(regnskab_filter_land_partner="EU",F173,AD173),""),"EXCLUDE")&amp;AC173</f>
        <v>EXCLUDE</v>
      </c>
      <c r="J173" s="158" t="e">
        <f t="shared" si="25"/>
        <v>#N/A</v>
      </c>
      <c r="L173" s="158" t="str">
        <f t="shared" si="26"/>
        <v>_EU</v>
      </c>
      <c r="P173" s="340"/>
      <c r="Q173" s="340"/>
      <c r="R173" s="341"/>
      <c r="S173" s="342"/>
      <c r="T173" s="342"/>
      <c r="U173" s="341"/>
      <c r="V173" s="368"/>
      <c r="W173" s="341"/>
      <c r="X173" s="343"/>
      <c r="Y173" s="340"/>
      <c r="Z173" s="341"/>
      <c r="AA173" s="348" t="str">
        <f t="shared" si="27"/>
        <v/>
      </c>
      <c r="AB173" s="349" t="str">
        <f t="shared" si="28"/>
        <v/>
      </c>
      <c r="AC173" s="341"/>
      <c r="AD173" s="350" t="str">
        <f t="shared" si="29"/>
        <v/>
      </c>
    </row>
    <row r="174" spans="2:30" x14ac:dyDescent="0.45">
      <c r="B174" s="145" t="str">
        <f t="shared" si="20"/>
        <v>NOT INCLUDED</v>
      </c>
      <c r="C174" s="146" t="e">
        <f t="shared" si="21"/>
        <v>#N/A</v>
      </c>
      <c r="D174" s="158" t="e">
        <f>AB174&amp;"_"&amp;#REF!&amp;IF(afstemning_partner&lt;&gt;"","_"&amp;AC174,"")</f>
        <v>#REF!</v>
      </c>
      <c r="E174" s="158" t="str">
        <f t="shared" si="22"/>
        <v/>
      </c>
      <c r="F174" s="158" t="e">
        <f t="shared" si="23"/>
        <v>#N/A</v>
      </c>
      <c r="G174" s="158" t="str">
        <f>TRANSAKTIONER!Z174&amp;IF(regnskab_filter_periode&gt;=AB174,"INCLUDE"&amp;IF(regnskab_filter_land&lt;&gt;"",IF(regnskab_filter_land="EU",F174,AD174),""),"EXCLUDE")</f>
        <v>EXCLUDE</v>
      </c>
      <c r="H174" s="158" t="str">
        <f t="shared" si="24"/>
        <v/>
      </c>
      <c r="I174" s="158" t="str">
        <f>TRANSAKTIONER!Z174&amp;IF(regnskab_filter_periode_partner&gt;=AB174,"INCLUDE"&amp;IF(regnskab_filter_land_partner&lt;&gt;"",IF(regnskab_filter_land_partner="EU",F174,AD174),""),"EXCLUDE")&amp;AC174</f>
        <v>EXCLUDE</v>
      </c>
      <c r="J174" s="158" t="e">
        <f t="shared" si="25"/>
        <v>#N/A</v>
      </c>
      <c r="L174" s="158" t="str">
        <f t="shared" si="26"/>
        <v>_EU</v>
      </c>
      <c r="P174" s="340"/>
      <c r="Q174" s="340"/>
      <c r="R174" s="341"/>
      <c r="S174" s="342"/>
      <c r="T174" s="342"/>
      <c r="U174" s="341"/>
      <c r="V174" s="368"/>
      <c r="W174" s="341"/>
      <c r="X174" s="343"/>
      <c r="Y174" s="340"/>
      <c r="Z174" s="341"/>
      <c r="AA174" s="348" t="str">
        <f t="shared" si="27"/>
        <v/>
      </c>
      <c r="AB174" s="349" t="str">
        <f t="shared" si="28"/>
        <v/>
      </c>
      <c r="AC174" s="341"/>
      <c r="AD174" s="350" t="str">
        <f t="shared" si="29"/>
        <v/>
      </c>
    </row>
    <row r="175" spans="2:30" x14ac:dyDescent="0.45">
      <c r="B175" s="145" t="str">
        <f t="shared" si="20"/>
        <v>NOT INCLUDED</v>
      </c>
      <c r="C175" s="146" t="e">
        <f t="shared" si="21"/>
        <v>#N/A</v>
      </c>
      <c r="D175" s="158" t="e">
        <f>AB175&amp;"_"&amp;#REF!&amp;IF(afstemning_partner&lt;&gt;"","_"&amp;AC175,"")</f>
        <v>#REF!</v>
      </c>
      <c r="E175" s="158" t="str">
        <f t="shared" si="22"/>
        <v/>
      </c>
      <c r="F175" s="158" t="e">
        <f t="shared" si="23"/>
        <v>#N/A</v>
      </c>
      <c r="G175" s="158" t="str">
        <f>TRANSAKTIONER!Z175&amp;IF(regnskab_filter_periode&gt;=AB175,"INCLUDE"&amp;IF(regnskab_filter_land&lt;&gt;"",IF(regnskab_filter_land="EU",F175,AD175),""),"EXCLUDE")</f>
        <v>EXCLUDE</v>
      </c>
      <c r="H175" s="158" t="str">
        <f t="shared" si="24"/>
        <v/>
      </c>
      <c r="I175" s="158" t="str">
        <f>TRANSAKTIONER!Z175&amp;IF(regnskab_filter_periode_partner&gt;=AB175,"INCLUDE"&amp;IF(regnskab_filter_land_partner&lt;&gt;"",IF(regnskab_filter_land_partner="EU",F175,AD175),""),"EXCLUDE")&amp;AC175</f>
        <v>EXCLUDE</v>
      </c>
      <c r="J175" s="158" t="e">
        <f t="shared" si="25"/>
        <v>#N/A</v>
      </c>
      <c r="L175" s="158" t="str">
        <f t="shared" si="26"/>
        <v>_EU</v>
      </c>
      <c r="P175" s="340"/>
      <c r="Q175" s="340"/>
      <c r="R175" s="341"/>
      <c r="S175" s="342"/>
      <c r="T175" s="342"/>
      <c r="U175" s="341"/>
      <c r="V175" s="368"/>
      <c r="W175" s="341"/>
      <c r="X175" s="343"/>
      <c r="Y175" s="340"/>
      <c r="Z175" s="341"/>
      <c r="AA175" s="348" t="str">
        <f t="shared" si="27"/>
        <v/>
      </c>
      <c r="AB175" s="349" t="str">
        <f t="shared" si="28"/>
        <v/>
      </c>
      <c r="AC175" s="341"/>
      <c r="AD175" s="350" t="str">
        <f t="shared" si="29"/>
        <v/>
      </c>
    </row>
    <row r="176" spans="2:30" x14ac:dyDescent="0.45">
      <c r="B176" s="145" t="str">
        <f t="shared" si="20"/>
        <v>NOT INCLUDED</v>
      </c>
      <c r="C176" s="146" t="e">
        <f t="shared" si="21"/>
        <v>#N/A</v>
      </c>
      <c r="D176" s="158" t="e">
        <f>AB176&amp;"_"&amp;#REF!&amp;IF(afstemning_partner&lt;&gt;"","_"&amp;AC176,"")</f>
        <v>#REF!</v>
      </c>
      <c r="E176" s="158" t="str">
        <f t="shared" si="22"/>
        <v/>
      </c>
      <c r="F176" s="158" t="e">
        <f t="shared" si="23"/>
        <v>#N/A</v>
      </c>
      <c r="G176" s="158" t="str">
        <f>TRANSAKTIONER!Z176&amp;IF(regnskab_filter_periode&gt;=AB176,"INCLUDE"&amp;IF(regnskab_filter_land&lt;&gt;"",IF(regnskab_filter_land="EU",F176,AD176),""),"EXCLUDE")</f>
        <v>EXCLUDE</v>
      </c>
      <c r="H176" s="158" t="str">
        <f t="shared" si="24"/>
        <v/>
      </c>
      <c r="I176" s="158" t="str">
        <f>TRANSAKTIONER!Z176&amp;IF(regnskab_filter_periode_partner&gt;=AB176,"INCLUDE"&amp;IF(regnskab_filter_land_partner&lt;&gt;"",IF(regnskab_filter_land_partner="EU",F176,AD176),""),"EXCLUDE")&amp;AC176</f>
        <v>EXCLUDE</v>
      </c>
      <c r="J176" s="158" t="e">
        <f t="shared" si="25"/>
        <v>#N/A</v>
      </c>
      <c r="L176" s="158" t="str">
        <f t="shared" si="26"/>
        <v>_EU</v>
      </c>
      <c r="P176" s="340"/>
      <c r="Q176" s="340"/>
      <c r="R176" s="341"/>
      <c r="S176" s="342"/>
      <c r="T176" s="342"/>
      <c r="U176" s="341"/>
      <c r="V176" s="368"/>
      <c r="W176" s="341"/>
      <c r="X176" s="343"/>
      <c r="Y176" s="340"/>
      <c r="Z176" s="341"/>
      <c r="AA176" s="348" t="str">
        <f t="shared" si="27"/>
        <v/>
      </c>
      <c r="AB176" s="349" t="str">
        <f t="shared" si="28"/>
        <v/>
      </c>
      <c r="AC176" s="341"/>
      <c r="AD176" s="350" t="str">
        <f t="shared" si="29"/>
        <v/>
      </c>
    </row>
    <row r="177" spans="2:30" x14ac:dyDescent="0.45">
      <c r="B177" s="145" t="str">
        <f t="shared" si="20"/>
        <v>NOT INCLUDED</v>
      </c>
      <c r="C177" s="146" t="e">
        <f t="shared" si="21"/>
        <v>#N/A</v>
      </c>
      <c r="D177" s="158" t="e">
        <f>AB177&amp;"_"&amp;#REF!&amp;IF(afstemning_partner&lt;&gt;"","_"&amp;AC177,"")</f>
        <v>#REF!</v>
      </c>
      <c r="E177" s="158" t="str">
        <f t="shared" si="22"/>
        <v/>
      </c>
      <c r="F177" s="158" t="e">
        <f t="shared" si="23"/>
        <v>#N/A</v>
      </c>
      <c r="G177" s="158" t="str">
        <f>TRANSAKTIONER!Z177&amp;IF(regnskab_filter_periode&gt;=AB177,"INCLUDE"&amp;IF(regnskab_filter_land&lt;&gt;"",IF(regnskab_filter_land="EU",F177,AD177),""),"EXCLUDE")</f>
        <v>EXCLUDE</v>
      </c>
      <c r="H177" s="158" t="str">
        <f t="shared" si="24"/>
        <v/>
      </c>
      <c r="I177" s="158" t="str">
        <f>TRANSAKTIONER!Z177&amp;IF(regnskab_filter_periode_partner&gt;=AB177,"INCLUDE"&amp;IF(regnskab_filter_land_partner&lt;&gt;"",IF(regnskab_filter_land_partner="EU",F177,AD177),""),"EXCLUDE")&amp;AC177</f>
        <v>EXCLUDE</v>
      </c>
      <c r="J177" s="158" t="e">
        <f t="shared" si="25"/>
        <v>#N/A</v>
      </c>
      <c r="L177" s="158" t="str">
        <f t="shared" si="26"/>
        <v>_EU</v>
      </c>
      <c r="P177" s="340"/>
      <c r="Q177" s="340"/>
      <c r="R177" s="341"/>
      <c r="S177" s="342"/>
      <c r="T177" s="342"/>
      <c r="U177" s="341"/>
      <c r="V177" s="368"/>
      <c r="W177" s="341"/>
      <c r="X177" s="343"/>
      <c r="Y177" s="340"/>
      <c r="Z177" s="341"/>
      <c r="AA177" s="348" t="str">
        <f t="shared" si="27"/>
        <v/>
      </c>
      <c r="AB177" s="349" t="str">
        <f t="shared" si="28"/>
        <v/>
      </c>
      <c r="AC177" s="341"/>
      <c r="AD177" s="350" t="str">
        <f t="shared" si="29"/>
        <v/>
      </c>
    </row>
    <row r="178" spans="2:30" x14ac:dyDescent="0.45">
      <c r="B178" s="145" t="str">
        <f t="shared" si="20"/>
        <v>NOT INCLUDED</v>
      </c>
      <c r="C178" s="146" t="e">
        <f t="shared" si="21"/>
        <v>#N/A</v>
      </c>
      <c r="D178" s="158" t="e">
        <f>AB178&amp;"_"&amp;#REF!&amp;IF(afstemning_partner&lt;&gt;"","_"&amp;AC178,"")</f>
        <v>#REF!</v>
      </c>
      <c r="E178" s="158" t="str">
        <f t="shared" si="22"/>
        <v/>
      </c>
      <c r="F178" s="158" t="e">
        <f t="shared" si="23"/>
        <v>#N/A</v>
      </c>
      <c r="G178" s="158" t="str">
        <f>TRANSAKTIONER!Z178&amp;IF(regnskab_filter_periode&gt;=AB178,"INCLUDE"&amp;IF(regnskab_filter_land&lt;&gt;"",IF(regnskab_filter_land="EU",F178,AD178),""),"EXCLUDE")</f>
        <v>EXCLUDE</v>
      </c>
      <c r="H178" s="158" t="str">
        <f t="shared" si="24"/>
        <v/>
      </c>
      <c r="I178" s="158" t="str">
        <f>TRANSAKTIONER!Z178&amp;IF(regnskab_filter_periode_partner&gt;=AB178,"INCLUDE"&amp;IF(regnskab_filter_land_partner&lt;&gt;"",IF(regnskab_filter_land_partner="EU",F178,AD178),""),"EXCLUDE")&amp;AC178</f>
        <v>EXCLUDE</v>
      </c>
      <c r="J178" s="158" t="e">
        <f t="shared" si="25"/>
        <v>#N/A</v>
      </c>
      <c r="L178" s="158" t="str">
        <f t="shared" si="26"/>
        <v>_EU</v>
      </c>
      <c r="P178" s="340"/>
      <c r="Q178" s="340"/>
      <c r="R178" s="341"/>
      <c r="S178" s="342"/>
      <c r="T178" s="342"/>
      <c r="U178" s="341"/>
      <c r="V178" s="368"/>
      <c r="W178" s="341"/>
      <c r="X178" s="343"/>
      <c r="Y178" s="340"/>
      <c r="Z178" s="341"/>
      <c r="AA178" s="348" t="str">
        <f t="shared" si="27"/>
        <v/>
      </c>
      <c r="AB178" s="349" t="str">
        <f t="shared" si="28"/>
        <v/>
      </c>
      <c r="AC178" s="341"/>
      <c r="AD178" s="350" t="str">
        <f t="shared" si="29"/>
        <v/>
      </c>
    </row>
    <row r="179" spans="2:30" x14ac:dyDescent="0.45">
      <c r="B179" s="145" t="str">
        <f t="shared" si="20"/>
        <v>NOT INCLUDED</v>
      </c>
      <c r="C179" s="146" t="e">
        <f t="shared" si="21"/>
        <v>#N/A</v>
      </c>
      <c r="D179" s="158" t="e">
        <f>AB179&amp;"_"&amp;#REF!&amp;IF(afstemning_partner&lt;&gt;"","_"&amp;AC179,"")</f>
        <v>#REF!</v>
      </c>
      <c r="E179" s="158" t="str">
        <f t="shared" si="22"/>
        <v/>
      </c>
      <c r="F179" s="158" t="e">
        <f t="shared" si="23"/>
        <v>#N/A</v>
      </c>
      <c r="G179" s="158" t="str">
        <f>TRANSAKTIONER!Z179&amp;IF(regnskab_filter_periode&gt;=AB179,"INCLUDE"&amp;IF(regnskab_filter_land&lt;&gt;"",IF(regnskab_filter_land="EU",F179,AD179),""),"EXCLUDE")</f>
        <v>EXCLUDE</v>
      </c>
      <c r="H179" s="158" t="str">
        <f t="shared" si="24"/>
        <v/>
      </c>
      <c r="I179" s="158" t="str">
        <f>TRANSAKTIONER!Z179&amp;IF(regnskab_filter_periode_partner&gt;=AB179,"INCLUDE"&amp;IF(regnskab_filter_land_partner&lt;&gt;"",IF(regnskab_filter_land_partner="EU",F179,AD179),""),"EXCLUDE")&amp;AC179</f>
        <v>EXCLUDE</v>
      </c>
      <c r="J179" s="158" t="e">
        <f t="shared" si="25"/>
        <v>#N/A</v>
      </c>
      <c r="L179" s="158" t="str">
        <f t="shared" si="26"/>
        <v>_EU</v>
      </c>
      <c r="P179" s="340"/>
      <c r="Q179" s="340"/>
      <c r="R179" s="341"/>
      <c r="S179" s="342"/>
      <c r="T179" s="342"/>
      <c r="U179" s="341"/>
      <c r="V179" s="368"/>
      <c r="W179" s="341"/>
      <c r="X179" s="343"/>
      <c r="Y179" s="340"/>
      <c r="Z179" s="341"/>
      <c r="AA179" s="348" t="str">
        <f t="shared" si="27"/>
        <v/>
      </c>
      <c r="AB179" s="349" t="str">
        <f t="shared" si="28"/>
        <v/>
      </c>
      <c r="AC179" s="341"/>
      <c r="AD179" s="350" t="str">
        <f t="shared" si="29"/>
        <v/>
      </c>
    </row>
    <row r="180" spans="2:30" x14ac:dyDescent="0.45">
      <c r="B180" s="145" t="str">
        <f t="shared" si="20"/>
        <v>NOT INCLUDED</v>
      </c>
      <c r="C180" s="146" t="e">
        <f t="shared" si="21"/>
        <v>#N/A</v>
      </c>
      <c r="D180" s="158" t="e">
        <f>AB180&amp;"_"&amp;#REF!&amp;IF(afstemning_partner&lt;&gt;"","_"&amp;AC180,"")</f>
        <v>#REF!</v>
      </c>
      <c r="E180" s="158" t="str">
        <f t="shared" si="22"/>
        <v/>
      </c>
      <c r="F180" s="158" t="e">
        <f t="shared" si="23"/>
        <v>#N/A</v>
      </c>
      <c r="G180" s="158" t="str">
        <f>TRANSAKTIONER!Z180&amp;IF(regnskab_filter_periode&gt;=AB180,"INCLUDE"&amp;IF(regnskab_filter_land&lt;&gt;"",IF(regnskab_filter_land="EU",F180,AD180),""),"EXCLUDE")</f>
        <v>EXCLUDE</v>
      </c>
      <c r="H180" s="158" t="str">
        <f t="shared" si="24"/>
        <v/>
      </c>
      <c r="I180" s="158" t="str">
        <f>TRANSAKTIONER!Z180&amp;IF(regnskab_filter_periode_partner&gt;=AB180,"INCLUDE"&amp;IF(regnskab_filter_land_partner&lt;&gt;"",IF(regnskab_filter_land_partner="EU",F180,AD180),""),"EXCLUDE")&amp;AC180</f>
        <v>EXCLUDE</v>
      </c>
      <c r="J180" s="158" t="e">
        <f t="shared" si="25"/>
        <v>#N/A</v>
      </c>
      <c r="L180" s="158" t="str">
        <f t="shared" si="26"/>
        <v>_EU</v>
      </c>
      <c r="P180" s="340"/>
      <c r="Q180" s="340"/>
      <c r="R180" s="341"/>
      <c r="S180" s="342"/>
      <c r="T180" s="342"/>
      <c r="U180" s="341"/>
      <c r="V180" s="368"/>
      <c r="W180" s="341"/>
      <c r="X180" s="343"/>
      <c r="Y180" s="340"/>
      <c r="Z180" s="341"/>
      <c r="AA180" s="348" t="str">
        <f t="shared" si="27"/>
        <v/>
      </c>
      <c r="AB180" s="349" t="str">
        <f t="shared" si="28"/>
        <v/>
      </c>
      <c r="AC180" s="341"/>
      <c r="AD180" s="350" t="str">
        <f t="shared" si="29"/>
        <v/>
      </c>
    </row>
    <row r="181" spans="2:30" x14ac:dyDescent="0.45">
      <c r="B181" s="145" t="str">
        <f t="shared" si="20"/>
        <v>NOT INCLUDED</v>
      </c>
      <c r="C181" s="146" t="e">
        <f t="shared" si="21"/>
        <v>#N/A</v>
      </c>
      <c r="D181" s="158" t="e">
        <f>AB181&amp;"_"&amp;#REF!&amp;IF(afstemning_partner&lt;&gt;"","_"&amp;AC181,"")</f>
        <v>#REF!</v>
      </c>
      <c r="E181" s="158" t="str">
        <f t="shared" si="22"/>
        <v/>
      </c>
      <c r="F181" s="158" t="e">
        <f t="shared" si="23"/>
        <v>#N/A</v>
      </c>
      <c r="G181" s="158" t="str">
        <f>TRANSAKTIONER!Z181&amp;IF(regnskab_filter_periode&gt;=AB181,"INCLUDE"&amp;IF(regnskab_filter_land&lt;&gt;"",IF(regnskab_filter_land="EU",F181,AD181),""),"EXCLUDE")</f>
        <v>EXCLUDE</v>
      </c>
      <c r="H181" s="158" t="str">
        <f t="shared" si="24"/>
        <v/>
      </c>
      <c r="I181" s="158" t="str">
        <f>TRANSAKTIONER!Z181&amp;IF(regnskab_filter_periode_partner&gt;=AB181,"INCLUDE"&amp;IF(regnskab_filter_land_partner&lt;&gt;"",IF(regnskab_filter_land_partner="EU",F181,AD181),""),"EXCLUDE")&amp;AC181</f>
        <v>EXCLUDE</v>
      </c>
      <c r="J181" s="158" t="e">
        <f t="shared" si="25"/>
        <v>#N/A</v>
      </c>
      <c r="L181" s="158" t="str">
        <f t="shared" si="26"/>
        <v>_EU</v>
      </c>
      <c r="P181" s="340"/>
      <c r="Q181" s="340"/>
      <c r="R181" s="341"/>
      <c r="S181" s="342"/>
      <c r="T181" s="342"/>
      <c r="U181" s="341"/>
      <c r="V181" s="368"/>
      <c r="W181" s="341"/>
      <c r="X181" s="343"/>
      <c r="Y181" s="340"/>
      <c r="Z181" s="341"/>
      <c r="AA181" s="348" t="str">
        <f t="shared" si="27"/>
        <v/>
      </c>
      <c r="AB181" s="349" t="str">
        <f t="shared" si="28"/>
        <v/>
      </c>
      <c r="AC181" s="341"/>
      <c r="AD181" s="350" t="str">
        <f t="shared" si="29"/>
        <v/>
      </c>
    </row>
    <row r="182" spans="2:30" x14ac:dyDescent="0.45">
      <c r="B182" s="145" t="str">
        <f t="shared" si="20"/>
        <v>NOT INCLUDED</v>
      </c>
      <c r="C182" s="146" t="e">
        <f t="shared" si="21"/>
        <v>#N/A</v>
      </c>
      <c r="D182" s="158" t="e">
        <f>AB182&amp;"_"&amp;#REF!&amp;IF(afstemning_partner&lt;&gt;"","_"&amp;AC182,"")</f>
        <v>#REF!</v>
      </c>
      <c r="E182" s="158" t="str">
        <f t="shared" si="22"/>
        <v/>
      </c>
      <c r="F182" s="158" t="e">
        <f t="shared" si="23"/>
        <v>#N/A</v>
      </c>
      <c r="G182" s="158" t="str">
        <f>TRANSAKTIONER!Z182&amp;IF(regnskab_filter_periode&gt;=AB182,"INCLUDE"&amp;IF(regnskab_filter_land&lt;&gt;"",IF(regnskab_filter_land="EU",F182,AD182),""),"EXCLUDE")</f>
        <v>EXCLUDE</v>
      </c>
      <c r="H182" s="158" t="str">
        <f t="shared" si="24"/>
        <v/>
      </c>
      <c r="I182" s="158" t="str">
        <f>TRANSAKTIONER!Z182&amp;IF(regnskab_filter_periode_partner&gt;=AB182,"INCLUDE"&amp;IF(regnskab_filter_land_partner&lt;&gt;"",IF(regnskab_filter_land_partner="EU",F182,AD182),""),"EXCLUDE")&amp;AC182</f>
        <v>EXCLUDE</v>
      </c>
      <c r="J182" s="158" t="e">
        <f t="shared" si="25"/>
        <v>#N/A</v>
      </c>
      <c r="L182" s="158" t="str">
        <f t="shared" si="26"/>
        <v>_EU</v>
      </c>
      <c r="P182" s="340"/>
      <c r="Q182" s="340"/>
      <c r="R182" s="341"/>
      <c r="S182" s="342"/>
      <c r="T182" s="342"/>
      <c r="U182" s="341"/>
      <c r="V182" s="368"/>
      <c r="W182" s="341"/>
      <c r="X182" s="343"/>
      <c r="Y182" s="340"/>
      <c r="Z182" s="341"/>
      <c r="AA182" s="348" t="str">
        <f t="shared" si="27"/>
        <v/>
      </c>
      <c r="AB182" s="349" t="str">
        <f t="shared" si="28"/>
        <v/>
      </c>
      <c r="AC182" s="341"/>
      <c r="AD182" s="350" t="str">
        <f t="shared" si="29"/>
        <v/>
      </c>
    </row>
    <row r="183" spans="2:30" x14ac:dyDescent="0.45">
      <c r="B183" s="145" t="str">
        <f t="shared" si="20"/>
        <v>NOT INCLUDED</v>
      </c>
      <c r="C183" s="146" t="e">
        <f t="shared" si="21"/>
        <v>#N/A</v>
      </c>
      <c r="D183" s="158" t="e">
        <f>AB183&amp;"_"&amp;#REF!&amp;IF(afstemning_partner&lt;&gt;"","_"&amp;AC183,"")</f>
        <v>#REF!</v>
      </c>
      <c r="E183" s="158" t="str">
        <f t="shared" si="22"/>
        <v/>
      </c>
      <c r="F183" s="158" t="e">
        <f t="shared" si="23"/>
        <v>#N/A</v>
      </c>
      <c r="G183" s="158" t="str">
        <f>TRANSAKTIONER!Z183&amp;IF(regnskab_filter_periode&gt;=AB183,"INCLUDE"&amp;IF(regnskab_filter_land&lt;&gt;"",IF(regnskab_filter_land="EU",F183,AD183),""),"EXCLUDE")</f>
        <v>EXCLUDE</v>
      </c>
      <c r="H183" s="158" t="str">
        <f t="shared" si="24"/>
        <v/>
      </c>
      <c r="I183" s="158" t="str">
        <f>TRANSAKTIONER!Z183&amp;IF(regnskab_filter_periode_partner&gt;=AB183,"INCLUDE"&amp;IF(regnskab_filter_land_partner&lt;&gt;"",IF(regnskab_filter_land_partner="EU",F183,AD183),""),"EXCLUDE")&amp;AC183</f>
        <v>EXCLUDE</v>
      </c>
      <c r="J183" s="158" t="e">
        <f t="shared" si="25"/>
        <v>#N/A</v>
      </c>
      <c r="L183" s="158" t="str">
        <f t="shared" si="26"/>
        <v>_EU</v>
      </c>
      <c r="P183" s="340"/>
      <c r="Q183" s="340"/>
      <c r="R183" s="341"/>
      <c r="S183" s="342"/>
      <c r="T183" s="342"/>
      <c r="U183" s="341"/>
      <c r="V183" s="368"/>
      <c r="W183" s="341"/>
      <c r="X183" s="343"/>
      <c r="Y183" s="340"/>
      <c r="Z183" s="341"/>
      <c r="AA183" s="348" t="str">
        <f t="shared" si="27"/>
        <v/>
      </c>
      <c r="AB183" s="349" t="str">
        <f t="shared" si="28"/>
        <v/>
      </c>
      <c r="AC183" s="341"/>
      <c r="AD183" s="350" t="str">
        <f t="shared" si="29"/>
        <v/>
      </c>
    </row>
    <row r="184" spans="2:30" x14ac:dyDescent="0.45">
      <c r="B184" s="145" t="str">
        <f t="shared" si="20"/>
        <v>NOT INCLUDED</v>
      </c>
      <c r="C184" s="146" t="e">
        <f t="shared" si="21"/>
        <v>#N/A</v>
      </c>
      <c r="D184" s="158" t="e">
        <f>AB184&amp;"_"&amp;#REF!&amp;IF(afstemning_partner&lt;&gt;"","_"&amp;AC184,"")</f>
        <v>#REF!</v>
      </c>
      <c r="E184" s="158" t="str">
        <f t="shared" si="22"/>
        <v/>
      </c>
      <c r="F184" s="158" t="e">
        <f t="shared" si="23"/>
        <v>#N/A</v>
      </c>
      <c r="G184" s="158" t="str">
        <f>TRANSAKTIONER!Z184&amp;IF(regnskab_filter_periode&gt;=AB184,"INCLUDE"&amp;IF(regnskab_filter_land&lt;&gt;"",IF(regnskab_filter_land="EU",F184,AD184),""),"EXCLUDE")</f>
        <v>EXCLUDE</v>
      </c>
      <c r="H184" s="158" t="str">
        <f t="shared" si="24"/>
        <v/>
      </c>
      <c r="I184" s="158" t="str">
        <f>TRANSAKTIONER!Z184&amp;IF(regnskab_filter_periode_partner&gt;=AB184,"INCLUDE"&amp;IF(regnskab_filter_land_partner&lt;&gt;"",IF(regnskab_filter_land_partner="EU",F184,AD184),""),"EXCLUDE")&amp;AC184</f>
        <v>EXCLUDE</v>
      </c>
      <c r="J184" s="158" t="e">
        <f t="shared" si="25"/>
        <v>#N/A</v>
      </c>
      <c r="L184" s="158" t="str">
        <f t="shared" si="26"/>
        <v>_EU</v>
      </c>
      <c r="P184" s="340"/>
      <c r="Q184" s="340"/>
      <c r="R184" s="341"/>
      <c r="S184" s="342"/>
      <c r="T184" s="342"/>
      <c r="U184" s="341"/>
      <c r="V184" s="368"/>
      <c r="W184" s="341"/>
      <c r="X184" s="343"/>
      <c r="Y184" s="340"/>
      <c r="Z184" s="341"/>
      <c r="AA184" s="348" t="str">
        <f t="shared" si="27"/>
        <v/>
      </c>
      <c r="AB184" s="349" t="str">
        <f t="shared" si="28"/>
        <v/>
      </c>
      <c r="AC184" s="341"/>
      <c r="AD184" s="350" t="str">
        <f t="shared" si="29"/>
        <v/>
      </c>
    </row>
    <row r="185" spans="2:30" x14ac:dyDescent="0.45">
      <c r="B185" s="145" t="str">
        <f t="shared" si="20"/>
        <v>NOT INCLUDED</v>
      </c>
      <c r="C185" s="146" t="e">
        <f t="shared" si="21"/>
        <v>#N/A</v>
      </c>
      <c r="D185" s="158" t="e">
        <f>AB185&amp;"_"&amp;#REF!&amp;IF(afstemning_partner&lt;&gt;"","_"&amp;AC185,"")</f>
        <v>#REF!</v>
      </c>
      <c r="E185" s="158" t="str">
        <f t="shared" si="22"/>
        <v/>
      </c>
      <c r="F185" s="158" t="e">
        <f t="shared" si="23"/>
        <v>#N/A</v>
      </c>
      <c r="G185" s="158" t="str">
        <f>TRANSAKTIONER!Z185&amp;IF(regnskab_filter_periode&gt;=AB185,"INCLUDE"&amp;IF(regnskab_filter_land&lt;&gt;"",IF(regnskab_filter_land="EU",F185,AD185),""),"EXCLUDE")</f>
        <v>EXCLUDE</v>
      </c>
      <c r="H185" s="158" t="str">
        <f t="shared" si="24"/>
        <v/>
      </c>
      <c r="I185" s="158" t="str">
        <f>TRANSAKTIONER!Z185&amp;IF(regnskab_filter_periode_partner&gt;=AB185,"INCLUDE"&amp;IF(regnskab_filter_land_partner&lt;&gt;"",IF(regnskab_filter_land_partner="EU",F185,AD185),""),"EXCLUDE")&amp;AC185</f>
        <v>EXCLUDE</v>
      </c>
      <c r="J185" s="158" t="e">
        <f t="shared" si="25"/>
        <v>#N/A</v>
      </c>
      <c r="L185" s="158" t="str">
        <f t="shared" si="26"/>
        <v>_EU</v>
      </c>
      <c r="P185" s="340"/>
      <c r="Q185" s="340"/>
      <c r="R185" s="341"/>
      <c r="S185" s="342"/>
      <c r="T185" s="342"/>
      <c r="U185" s="341"/>
      <c r="V185" s="368"/>
      <c r="W185" s="341"/>
      <c r="X185" s="343"/>
      <c r="Y185" s="340"/>
      <c r="Z185" s="341"/>
      <c r="AA185" s="348" t="str">
        <f t="shared" si="27"/>
        <v/>
      </c>
      <c r="AB185" s="349" t="str">
        <f t="shared" si="28"/>
        <v/>
      </c>
      <c r="AC185" s="341"/>
      <c r="AD185" s="350" t="str">
        <f t="shared" si="29"/>
        <v/>
      </c>
    </row>
    <row r="186" spans="2:30" x14ac:dyDescent="0.45">
      <c r="B186" s="145" t="str">
        <f t="shared" si="20"/>
        <v>NOT INCLUDED</v>
      </c>
      <c r="C186" s="146" t="e">
        <f t="shared" si="21"/>
        <v>#N/A</v>
      </c>
      <c r="D186" s="158" t="e">
        <f>AB186&amp;"_"&amp;#REF!&amp;IF(afstemning_partner&lt;&gt;"","_"&amp;AC186,"")</f>
        <v>#REF!</v>
      </c>
      <c r="E186" s="158" t="str">
        <f t="shared" si="22"/>
        <v/>
      </c>
      <c r="F186" s="158" t="e">
        <f t="shared" si="23"/>
        <v>#N/A</v>
      </c>
      <c r="G186" s="158" t="str">
        <f>TRANSAKTIONER!Z186&amp;IF(regnskab_filter_periode&gt;=AB186,"INCLUDE"&amp;IF(regnskab_filter_land&lt;&gt;"",IF(regnskab_filter_land="EU",F186,AD186),""),"EXCLUDE")</f>
        <v>EXCLUDE</v>
      </c>
      <c r="H186" s="158" t="str">
        <f t="shared" si="24"/>
        <v/>
      </c>
      <c r="I186" s="158" t="str">
        <f>TRANSAKTIONER!Z186&amp;IF(regnskab_filter_periode_partner&gt;=AB186,"INCLUDE"&amp;IF(regnskab_filter_land_partner&lt;&gt;"",IF(regnskab_filter_land_partner="EU",F186,AD186),""),"EXCLUDE")&amp;AC186</f>
        <v>EXCLUDE</v>
      </c>
      <c r="J186" s="158" t="e">
        <f t="shared" si="25"/>
        <v>#N/A</v>
      </c>
      <c r="L186" s="158" t="str">
        <f t="shared" si="26"/>
        <v>_EU</v>
      </c>
      <c r="P186" s="340"/>
      <c r="Q186" s="340"/>
      <c r="R186" s="341"/>
      <c r="S186" s="342"/>
      <c r="T186" s="342"/>
      <c r="U186" s="341"/>
      <c r="V186" s="368"/>
      <c r="W186" s="341"/>
      <c r="X186" s="343"/>
      <c r="Y186" s="340"/>
      <c r="Z186" s="341"/>
      <c r="AA186" s="348" t="str">
        <f t="shared" si="27"/>
        <v/>
      </c>
      <c r="AB186" s="349" t="str">
        <f t="shared" si="28"/>
        <v/>
      </c>
      <c r="AC186" s="341"/>
      <c r="AD186" s="350" t="str">
        <f t="shared" si="29"/>
        <v/>
      </c>
    </row>
    <row r="187" spans="2:30" x14ac:dyDescent="0.45">
      <c r="B187" s="145" t="str">
        <f t="shared" si="20"/>
        <v>NOT INCLUDED</v>
      </c>
      <c r="C187" s="146" t="e">
        <f t="shared" si="21"/>
        <v>#N/A</v>
      </c>
      <c r="D187" s="158" t="e">
        <f>AB187&amp;"_"&amp;#REF!&amp;IF(afstemning_partner&lt;&gt;"","_"&amp;AC187,"")</f>
        <v>#REF!</v>
      </c>
      <c r="E187" s="158" t="str">
        <f t="shared" si="22"/>
        <v/>
      </c>
      <c r="F187" s="158" t="e">
        <f t="shared" si="23"/>
        <v>#N/A</v>
      </c>
      <c r="G187" s="158" t="str">
        <f>TRANSAKTIONER!Z187&amp;IF(regnskab_filter_periode&gt;=AB187,"INCLUDE"&amp;IF(regnskab_filter_land&lt;&gt;"",IF(regnskab_filter_land="EU",F187,AD187),""),"EXCLUDE")</f>
        <v>EXCLUDE</v>
      </c>
      <c r="H187" s="158" t="str">
        <f t="shared" si="24"/>
        <v/>
      </c>
      <c r="I187" s="158" t="str">
        <f>TRANSAKTIONER!Z187&amp;IF(regnskab_filter_periode_partner&gt;=AB187,"INCLUDE"&amp;IF(regnskab_filter_land_partner&lt;&gt;"",IF(regnskab_filter_land_partner="EU",F187,AD187),""),"EXCLUDE")&amp;AC187</f>
        <v>EXCLUDE</v>
      </c>
      <c r="J187" s="158" t="e">
        <f t="shared" si="25"/>
        <v>#N/A</v>
      </c>
      <c r="L187" s="158" t="str">
        <f t="shared" si="26"/>
        <v>_EU</v>
      </c>
      <c r="P187" s="340"/>
      <c r="Q187" s="340"/>
      <c r="R187" s="341"/>
      <c r="S187" s="342"/>
      <c r="T187" s="342"/>
      <c r="U187" s="341"/>
      <c r="V187" s="368"/>
      <c r="W187" s="341"/>
      <c r="X187" s="343"/>
      <c r="Y187" s="340"/>
      <c r="Z187" s="341"/>
      <c r="AA187" s="348" t="str">
        <f t="shared" si="27"/>
        <v/>
      </c>
      <c r="AB187" s="349" t="str">
        <f t="shared" si="28"/>
        <v/>
      </c>
      <c r="AC187" s="341"/>
      <c r="AD187" s="350" t="str">
        <f t="shared" si="29"/>
        <v/>
      </c>
    </row>
    <row r="188" spans="2:30" x14ac:dyDescent="0.45">
      <c r="B188" s="145" t="str">
        <f t="shared" si="20"/>
        <v>NOT INCLUDED</v>
      </c>
      <c r="C188" s="146" t="e">
        <f t="shared" si="21"/>
        <v>#N/A</v>
      </c>
      <c r="D188" s="158" t="e">
        <f>AB188&amp;"_"&amp;#REF!&amp;IF(afstemning_partner&lt;&gt;"","_"&amp;AC188,"")</f>
        <v>#REF!</v>
      </c>
      <c r="E188" s="158" t="str">
        <f t="shared" si="22"/>
        <v/>
      </c>
      <c r="F188" s="158" t="e">
        <f t="shared" si="23"/>
        <v>#N/A</v>
      </c>
      <c r="G188" s="158" t="str">
        <f>TRANSAKTIONER!Z188&amp;IF(regnskab_filter_periode&gt;=AB188,"INCLUDE"&amp;IF(regnskab_filter_land&lt;&gt;"",IF(regnskab_filter_land="EU",F188,AD188),""),"EXCLUDE")</f>
        <v>EXCLUDE</v>
      </c>
      <c r="H188" s="158" t="str">
        <f t="shared" si="24"/>
        <v/>
      </c>
      <c r="I188" s="158" t="str">
        <f>TRANSAKTIONER!Z188&amp;IF(regnskab_filter_periode_partner&gt;=AB188,"INCLUDE"&amp;IF(regnskab_filter_land_partner&lt;&gt;"",IF(regnskab_filter_land_partner="EU",F188,AD188),""),"EXCLUDE")&amp;AC188</f>
        <v>EXCLUDE</v>
      </c>
      <c r="J188" s="158" t="e">
        <f t="shared" si="25"/>
        <v>#N/A</v>
      </c>
      <c r="L188" s="158" t="str">
        <f t="shared" si="26"/>
        <v>_EU</v>
      </c>
      <c r="P188" s="340"/>
      <c r="Q188" s="340"/>
      <c r="R188" s="341"/>
      <c r="S188" s="342"/>
      <c r="T188" s="342"/>
      <c r="U188" s="341"/>
      <c r="V188" s="368"/>
      <c r="W188" s="341"/>
      <c r="X188" s="343"/>
      <c r="Y188" s="340"/>
      <c r="Z188" s="341"/>
      <c r="AA188" s="348" t="str">
        <f t="shared" si="27"/>
        <v/>
      </c>
      <c r="AB188" s="349" t="str">
        <f t="shared" si="28"/>
        <v/>
      </c>
      <c r="AC188" s="341"/>
      <c r="AD188" s="350" t="str">
        <f t="shared" si="29"/>
        <v/>
      </c>
    </row>
    <row r="189" spans="2:30" x14ac:dyDescent="0.45">
      <c r="B189" s="145" t="str">
        <f t="shared" si="20"/>
        <v>NOT INCLUDED</v>
      </c>
      <c r="C189" s="146" t="e">
        <f t="shared" si="21"/>
        <v>#N/A</v>
      </c>
      <c r="D189" s="158" t="e">
        <f>AB189&amp;"_"&amp;#REF!&amp;IF(afstemning_partner&lt;&gt;"","_"&amp;AC189,"")</f>
        <v>#REF!</v>
      </c>
      <c r="E189" s="158" t="str">
        <f t="shared" si="22"/>
        <v/>
      </c>
      <c r="F189" s="158" t="e">
        <f t="shared" si="23"/>
        <v>#N/A</v>
      </c>
      <c r="G189" s="158" t="str">
        <f>TRANSAKTIONER!Z189&amp;IF(regnskab_filter_periode&gt;=AB189,"INCLUDE"&amp;IF(regnskab_filter_land&lt;&gt;"",IF(regnskab_filter_land="EU",F189,AD189),""),"EXCLUDE")</f>
        <v>EXCLUDE</v>
      </c>
      <c r="H189" s="158" t="str">
        <f t="shared" si="24"/>
        <v/>
      </c>
      <c r="I189" s="158" t="str">
        <f>TRANSAKTIONER!Z189&amp;IF(regnskab_filter_periode_partner&gt;=AB189,"INCLUDE"&amp;IF(regnskab_filter_land_partner&lt;&gt;"",IF(regnskab_filter_land_partner="EU",F189,AD189),""),"EXCLUDE")&amp;AC189</f>
        <v>EXCLUDE</v>
      </c>
      <c r="J189" s="158" t="e">
        <f t="shared" si="25"/>
        <v>#N/A</v>
      </c>
      <c r="L189" s="158" t="str">
        <f t="shared" si="26"/>
        <v>_EU</v>
      </c>
      <c r="P189" s="340"/>
      <c r="Q189" s="340"/>
      <c r="R189" s="341"/>
      <c r="S189" s="342"/>
      <c r="T189" s="342"/>
      <c r="U189" s="341"/>
      <c r="V189" s="368"/>
      <c r="W189" s="341"/>
      <c r="X189" s="343"/>
      <c r="Y189" s="340"/>
      <c r="Z189" s="341"/>
      <c r="AA189" s="348" t="str">
        <f t="shared" si="27"/>
        <v/>
      </c>
      <c r="AB189" s="349" t="str">
        <f t="shared" si="28"/>
        <v/>
      </c>
      <c r="AC189" s="341"/>
      <c r="AD189" s="350" t="str">
        <f t="shared" si="29"/>
        <v/>
      </c>
    </row>
    <row r="190" spans="2:30" x14ac:dyDescent="0.45">
      <c r="B190" s="145" t="str">
        <f t="shared" si="20"/>
        <v>NOT INCLUDED</v>
      </c>
      <c r="C190" s="146" t="e">
        <f t="shared" si="21"/>
        <v>#N/A</v>
      </c>
      <c r="D190" s="158" t="e">
        <f>AB190&amp;"_"&amp;#REF!&amp;IF(afstemning_partner&lt;&gt;"","_"&amp;AC190,"")</f>
        <v>#REF!</v>
      </c>
      <c r="E190" s="158" t="str">
        <f t="shared" si="22"/>
        <v/>
      </c>
      <c r="F190" s="158" t="e">
        <f t="shared" si="23"/>
        <v>#N/A</v>
      </c>
      <c r="G190" s="158" t="str">
        <f>TRANSAKTIONER!Z190&amp;IF(regnskab_filter_periode&gt;=AB190,"INCLUDE"&amp;IF(regnskab_filter_land&lt;&gt;"",IF(regnskab_filter_land="EU",F190,AD190),""),"EXCLUDE")</f>
        <v>EXCLUDE</v>
      </c>
      <c r="H190" s="158" t="str">
        <f t="shared" si="24"/>
        <v/>
      </c>
      <c r="I190" s="158" t="str">
        <f>TRANSAKTIONER!Z190&amp;IF(regnskab_filter_periode_partner&gt;=AB190,"INCLUDE"&amp;IF(regnskab_filter_land_partner&lt;&gt;"",IF(regnskab_filter_land_partner="EU",F190,AD190),""),"EXCLUDE")&amp;AC190</f>
        <v>EXCLUDE</v>
      </c>
      <c r="J190" s="158" t="e">
        <f t="shared" si="25"/>
        <v>#N/A</v>
      </c>
      <c r="L190" s="158" t="str">
        <f t="shared" si="26"/>
        <v>_EU</v>
      </c>
      <c r="P190" s="340"/>
      <c r="Q190" s="340"/>
      <c r="R190" s="341"/>
      <c r="S190" s="342"/>
      <c r="T190" s="342"/>
      <c r="U190" s="341"/>
      <c r="V190" s="368"/>
      <c r="W190" s="341"/>
      <c r="X190" s="343"/>
      <c r="Y190" s="340"/>
      <c r="Z190" s="341"/>
      <c r="AA190" s="348" t="str">
        <f t="shared" si="27"/>
        <v/>
      </c>
      <c r="AB190" s="349" t="str">
        <f t="shared" si="28"/>
        <v/>
      </c>
      <c r="AC190" s="341"/>
      <c r="AD190" s="350" t="str">
        <f t="shared" si="29"/>
        <v/>
      </c>
    </row>
    <row r="191" spans="2:30" x14ac:dyDescent="0.45">
      <c r="B191" s="145" t="str">
        <f t="shared" si="20"/>
        <v>NOT INCLUDED</v>
      </c>
      <c r="C191" s="146" t="e">
        <f t="shared" si="21"/>
        <v>#N/A</v>
      </c>
      <c r="D191" s="158" t="e">
        <f>AB191&amp;"_"&amp;#REF!&amp;IF(afstemning_partner&lt;&gt;"","_"&amp;AC191,"")</f>
        <v>#REF!</v>
      </c>
      <c r="E191" s="158" t="str">
        <f t="shared" si="22"/>
        <v/>
      </c>
      <c r="F191" s="158" t="e">
        <f t="shared" si="23"/>
        <v>#N/A</v>
      </c>
      <c r="G191" s="158" t="str">
        <f>TRANSAKTIONER!Z191&amp;IF(regnskab_filter_periode&gt;=AB191,"INCLUDE"&amp;IF(regnskab_filter_land&lt;&gt;"",IF(regnskab_filter_land="EU",F191,AD191),""),"EXCLUDE")</f>
        <v>EXCLUDE</v>
      </c>
      <c r="H191" s="158" t="str">
        <f t="shared" si="24"/>
        <v/>
      </c>
      <c r="I191" s="158" t="str">
        <f>TRANSAKTIONER!Z191&amp;IF(regnskab_filter_periode_partner&gt;=AB191,"INCLUDE"&amp;IF(regnskab_filter_land_partner&lt;&gt;"",IF(regnskab_filter_land_partner="EU",F191,AD191),""),"EXCLUDE")&amp;AC191</f>
        <v>EXCLUDE</v>
      </c>
      <c r="J191" s="158" t="e">
        <f t="shared" si="25"/>
        <v>#N/A</v>
      </c>
      <c r="L191" s="158" t="str">
        <f t="shared" si="26"/>
        <v>_EU</v>
      </c>
      <c r="P191" s="340"/>
      <c r="Q191" s="340"/>
      <c r="R191" s="341"/>
      <c r="S191" s="342"/>
      <c r="T191" s="342"/>
      <c r="U191" s="341"/>
      <c r="V191" s="368"/>
      <c r="W191" s="341"/>
      <c r="X191" s="343"/>
      <c r="Y191" s="340"/>
      <c r="Z191" s="341"/>
      <c r="AA191" s="348" t="str">
        <f t="shared" si="27"/>
        <v/>
      </c>
      <c r="AB191" s="349" t="str">
        <f t="shared" si="28"/>
        <v/>
      </c>
      <c r="AC191" s="341"/>
      <c r="AD191" s="350" t="str">
        <f t="shared" si="29"/>
        <v/>
      </c>
    </row>
    <row r="192" spans="2:30" x14ac:dyDescent="0.45">
      <c r="B192" s="145" t="str">
        <f t="shared" si="20"/>
        <v>NOT INCLUDED</v>
      </c>
      <c r="C192" s="146" t="e">
        <f t="shared" si="21"/>
        <v>#N/A</v>
      </c>
      <c r="D192" s="158" t="e">
        <f>AB192&amp;"_"&amp;#REF!&amp;IF(afstemning_partner&lt;&gt;"","_"&amp;AC192,"")</f>
        <v>#REF!</v>
      </c>
      <c r="E192" s="158" t="str">
        <f t="shared" si="22"/>
        <v/>
      </c>
      <c r="F192" s="158" t="e">
        <f t="shared" si="23"/>
        <v>#N/A</v>
      </c>
      <c r="G192" s="158" t="str">
        <f>TRANSAKTIONER!Z192&amp;IF(regnskab_filter_periode&gt;=AB192,"INCLUDE"&amp;IF(regnskab_filter_land&lt;&gt;"",IF(regnskab_filter_land="EU",F192,AD192),""),"EXCLUDE")</f>
        <v>EXCLUDE</v>
      </c>
      <c r="H192" s="158" t="str">
        <f t="shared" si="24"/>
        <v/>
      </c>
      <c r="I192" s="158" t="str">
        <f>TRANSAKTIONER!Z192&amp;IF(regnskab_filter_periode_partner&gt;=AB192,"INCLUDE"&amp;IF(regnskab_filter_land_partner&lt;&gt;"",IF(regnskab_filter_land_partner="EU",F192,AD192),""),"EXCLUDE")&amp;AC192</f>
        <v>EXCLUDE</v>
      </c>
      <c r="J192" s="158" t="e">
        <f t="shared" si="25"/>
        <v>#N/A</v>
      </c>
      <c r="L192" s="158" t="str">
        <f t="shared" si="26"/>
        <v>_EU</v>
      </c>
      <c r="P192" s="340"/>
      <c r="Q192" s="340"/>
      <c r="R192" s="341"/>
      <c r="S192" s="342"/>
      <c r="T192" s="342"/>
      <c r="U192" s="341"/>
      <c r="V192" s="368"/>
      <c r="W192" s="341"/>
      <c r="X192" s="343"/>
      <c r="Y192" s="340"/>
      <c r="Z192" s="341"/>
      <c r="AA192" s="348" t="str">
        <f t="shared" si="27"/>
        <v/>
      </c>
      <c r="AB192" s="349" t="str">
        <f t="shared" si="28"/>
        <v/>
      </c>
      <c r="AC192" s="341"/>
      <c r="AD192" s="350" t="str">
        <f t="shared" si="29"/>
        <v/>
      </c>
    </row>
    <row r="193" spans="2:30" x14ac:dyDescent="0.45">
      <c r="B193" s="145" t="str">
        <f t="shared" si="20"/>
        <v>NOT INCLUDED</v>
      </c>
      <c r="C193" s="146" t="e">
        <f t="shared" si="21"/>
        <v>#N/A</v>
      </c>
      <c r="D193" s="158" t="e">
        <f>AB193&amp;"_"&amp;#REF!&amp;IF(afstemning_partner&lt;&gt;"","_"&amp;AC193,"")</f>
        <v>#REF!</v>
      </c>
      <c r="E193" s="158" t="str">
        <f t="shared" si="22"/>
        <v/>
      </c>
      <c r="F193" s="158" t="e">
        <f t="shared" si="23"/>
        <v>#N/A</v>
      </c>
      <c r="G193" s="158" t="str">
        <f>TRANSAKTIONER!Z193&amp;IF(regnskab_filter_periode&gt;=AB193,"INCLUDE"&amp;IF(regnskab_filter_land&lt;&gt;"",IF(regnskab_filter_land="EU",F193,AD193),""),"EXCLUDE")</f>
        <v>EXCLUDE</v>
      </c>
      <c r="H193" s="158" t="str">
        <f t="shared" si="24"/>
        <v/>
      </c>
      <c r="I193" s="158" t="str">
        <f>TRANSAKTIONER!Z193&amp;IF(regnskab_filter_periode_partner&gt;=AB193,"INCLUDE"&amp;IF(regnskab_filter_land_partner&lt;&gt;"",IF(regnskab_filter_land_partner="EU",F193,AD193),""),"EXCLUDE")&amp;AC193</f>
        <v>EXCLUDE</v>
      </c>
      <c r="J193" s="158" t="e">
        <f t="shared" si="25"/>
        <v>#N/A</v>
      </c>
      <c r="L193" s="158" t="str">
        <f t="shared" si="26"/>
        <v>_EU</v>
      </c>
      <c r="P193" s="340"/>
      <c r="Q193" s="340"/>
      <c r="R193" s="341"/>
      <c r="S193" s="342"/>
      <c r="T193" s="342"/>
      <c r="U193" s="341"/>
      <c r="V193" s="368"/>
      <c r="W193" s="341"/>
      <c r="X193" s="343"/>
      <c r="Y193" s="340"/>
      <c r="Z193" s="341"/>
      <c r="AA193" s="348" t="str">
        <f t="shared" si="27"/>
        <v/>
      </c>
      <c r="AB193" s="349" t="str">
        <f t="shared" si="28"/>
        <v/>
      </c>
      <c r="AC193" s="341"/>
      <c r="AD193" s="350" t="str">
        <f t="shared" si="29"/>
        <v/>
      </c>
    </row>
    <row r="194" spans="2:30" x14ac:dyDescent="0.45">
      <c r="B194" s="145" t="str">
        <f t="shared" si="20"/>
        <v>NOT INCLUDED</v>
      </c>
      <c r="C194" s="146" t="e">
        <f t="shared" si="21"/>
        <v>#N/A</v>
      </c>
      <c r="D194" s="158" t="e">
        <f>AB194&amp;"_"&amp;#REF!&amp;IF(afstemning_partner&lt;&gt;"","_"&amp;AC194,"")</f>
        <v>#REF!</v>
      </c>
      <c r="E194" s="158" t="str">
        <f t="shared" si="22"/>
        <v/>
      </c>
      <c r="F194" s="158" t="e">
        <f t="shared" si="23"/>
        <v>#N/A</v>
      </c>
      <c r="G194" s="158" t="str">
        <f>TRANSAKTIONER!Z194&amp;IF(regnskab_filter_periode&gt;=AB194,"INCLUDE"&amp;IF(regnskab_filter_land&lt;&gt;"",IF(regnskab_filter_land="EU",F194,AD194),""),"EXCLUDE")</f>
        <v>EXCLUDE</v>
      </c>
      <c r="H194" s="158" t="str">
        <f t="shared" si="24"/>
        <v/>
      </c>
      <c r="I194" s="158" t="str">
        <f>TRANSAKTIONER!Z194&amp;IF(regnskab_filter_periode_partner&gt;=AB194,"INCLUDE"&amp;IF(regnskab_filter_land_partner&lt;&gt;"",IF(regnskab_filter_land_partner="EU",F194,AD194),""),"EXCLUDE")&amp;AC194</f>
        <v>EXCLUDE</v>
      </c>
      <c r="J194" s="158" t="e">
        <f t="shared" si="25"/>
        <v>#N/A</v>
      </c>
      <c r="L194" s="158" t="str">
        <f t="shared" si="26"/>
        <v>_EU</v>
      </c>
      <c r="P194" s="340"/>
      <c r="Q194" s="340"/>
      <c r="R194" s="341"/>
      <c r="S194" s="342"/>
      <c r="T194" s="342"/>
      <c r="U194" s="341"/>
      <c r="V194" s="368"/>
      <c r="W194" s="341"/>
      <c r="X194" s="343"/>
      <c r="Y194" s="340"/>
      <c r="Z194" s="341"/>
      <c r="AA194" s="348" t="str">
        <f t="shared" si="27"/>
        <v/>
      </c>
      <c r="AB194" s="349" t="str">
        <f t="shared" si="28"/>
        <v/>
      </c>
      <c r="AC194" s="341"/>
      <c r="AD194" s="350" t="str">
        <f t="shared" si="29"/>
        <v/>
      </c>
    </row>
    <row r="195" spans="2:30" x14ac:dyDescent="0.45">
      <c r="B195" s="145" t="str">
        <f t="shared" si="20"/>
        <v>NOT INCLUDED</v>
      </c>
      <c r="C195" s="146" t="e">
        <f t="shared" si="21"/>
        <v>#N/A</v>
      </c>
      <c r="D195" s="158" t="e">
        <f>AB195&amp;"_"&amp;#REF!&amp;IF(afstemning_partner&lt;&gt;"","_"&amp;AC195,"")</f>
        <v>#REF!</v>
      </c>
      <c r="E195" s="158" t="str">
        <f t="shared" si="22"/>
        <v/>
      </c>
      <c r="F195" s="158" t="e">
        <f t="shared" si="23"/>
        <v>#N/A</v>
      </c>
      <c r="G195" s="158" t="str">
        <f>TRANSAKTIONER!Z195&amp;IF(regnskab_filter_periode&gt;=AB195,"INCLUDE"&amp;IF(regnskab_filter_land&lt;&gt;"",IF(regnskab_filter_land="EU",F195,AD195),""),"EXCLUDE")</f>
        <v>EXCLUDE</v>
      </c>
      <c r="H195" s="158" t="str">
        <f t="shared" si="24"/>
        <v/>
      </c>
      <c r="I195" s="158" t="str">
        <f>TRANSAKTIONER!Z195&amp;IF(regnskab_filter_periode_partner&gt;=AB195,"INCLUDE"&amp;IF(regnskab_filter_land_partner&lt;&gt;"",IF(regnskab_filter_land_partner="EU",F195,AD195),""),"EXCLUDE")&amp;AC195</f>
        <v>EXCLUDE</v>
      </c>
      <c r="J195" s="158" t="e">
        <f t="shared" si="25"/>
        <v>#N/A</v>
      </c>
      <c r="L195" s="158" t="str">
        <f t="shared" si="26"/>
        <v>_EU</v>
      </c>
      <c r="P195" s="340"/>
      <c r="Q195" s="340"/>
      <c r="R195" s="341"/>
      <c r="S195" s="342"/>
      <c r="T195" s="342"/>
      <c r="U195" s="341"/>
      <c r="V195" s="368"/>
      <c r="W195" s="341"/>
      <c r="X195" s="343"/>
      <c r="Y195" s="340"/>
      <c r="Z195" s="341"/>
      <c r="AA195" s="348" t="str">
        <f t="shared" si="27"/>
        <v/>
      </c>
      <c r="AB195" s="349" t="str">
        <f t="shared" si="28"/>
        <v/>
      </c>
      <c r="AC195" s="341"/>
      <c r="AD195" s="350" t="str">
        <f t="shared" si="29"/>
        <v/>
      </c>
    </row>
    <row r="196" spans="2:30" x14ac:dyDescent="0.45">
      <c r="B196" s="145" t="str">
        <f t="shared" si="20"/>
        <v>NOT INCLUDED</v>
      </c>
      <c r="C196" s="146" t="e">
        <f t="shared" si="21"/>
        <v>#N/A</v>
      </c>
      <c r="D196" s="158" t="e">
        <f>AB196&amp;"_"&amp;#REF!&amp;IF(afstemning_partner&lt;&gt;"","_"&amp;AC196,"")</f>
        <v>#REF!</v>
      </c>
      <c r="E196" s="158" t="str">
        <f t="shared" si="22"/>
        <v/>
      </c>
      <c r="F196" s="158" t="e">
        <f t="shared" si="23"/>
        <v>#N/A</v>
      </c>
      <c r="G196" s="158" t="str">
        <f>TRANSAKTIONER!Z196&amp;IF(regnskab_filter_periode&gt;=AB196,"INCLUDE"&amp;IF(regnskab_filter_land&lt;&gt;"",IF(regnskab_filter_land="EU",F196,AD196),""),"EXCLUDE")</f>
        <v>EXCLUDE</v>
      </c>
      <c r="H196" s="158" t="str">
        <f t="shared" si="24"/>
        <v/>
      </c>
      <c r="I196" s="158" t="str">
        <f>TRANSAKTIONER!Z196&amp;IF(regnskab_filter_periode_partner&gt;=AB196,"INCLUDE"&amp;IF(regnskab_filter_land_partner&lt;&gt;"",IF(regnskab_filter_land_partner="EU",F196,AD196),""),"EXCLUDE")&amp;AC196</f>
        <v>EXCLUDE</v>
      </c>
      <c r="J196" s="158" t="e">
        <f t="shared" si="25"/>
        <v>#N/A</v>
      </c>
      <c r="L196" s="158" t="str">
        <f t="shared" si="26"/>
        <v>_EU</v>
      </c>
      <c r="P196" s="340"/>
      <c r="Q196" s="340"/>
      <c r="R196" s="341"/>
      <c r="S196" s="342"/>
      <c r="T196" s="342"/>
      <c r="U196" s="341"/>
      <c r="V196" s="368"/>
      <c r="W196" s="341"/>
      <c r="X196" s="343"/>
      <c r="Y196" s="340"/>
      <c r="Z196" s="341"/>
      <c r="AA196" s="348" t="str">
        <f t="shared" si="27"/>
        <v/>
      </c>
      <c r="AB196" s="349" t="str">
        <f t="shared" si="28"/>
        <v/>
      </c>
      <c r="AC196" s="341"/>
      <c r="AD196" s="350" t="str">
        <f t="shared" si="29"/>
        <v/>
      </c>
    </row>
    <row r="197" spans="2:30" x14ac:dyDescent="0.45">
      <c r="B197" s="145" t="str">
        <f t="shared" si="20"/>
        <v>NOT INCLUDED</v>
      </c>
      <c r="C197" s="146" t="e">
        <f t="shared" si="21"/>
        <v>#N/A</v>
      </c>
      <c r="D197" s="158" t="e">
        <f>AB197&amp;"_"&amp;#REF!&amp;IF(afstemning_partner&lt;&gt;"","_"&amp;AC197,"")</f>
        <v>#REF!</v>
      </c>
      <c r="E197" s="158" t="str">
        <f t="shared" si="22"/>
        <v/>
      </c>
      <c r="F197" s="158" t="e">
        <f t="shared" si="23"/>
        <v>#N/A</v>
      </c>
      <c r="G197" s="158" t="str">
        <f>TRANSAKTIONER!Z197&amp;IF(regnskab_filter_periode&gt;=AB197,"INCLUDE"&amp;IF(regnskab_filter_land&lt;&gt;"",IF(regnskab_filter_land="EU",F197,AD197),""),"EXCLUDE")</f>
        <v>EXCLUDE</v>
      </c>
      <c r="H197" s="158" t="str">
        <f t="shared" si="24"/>
        <v/>
      </c>
      <c r="I197" s="158" t="str">
        <f>TRANSAKTIONER!Z197&amp;IF(regnskab_filter_periode_partner&gt;=AB197,"INCLUDE"&amp;IF(regnskab_filter_land_partner&lt;&gt;"",IF(regnskab_filter_land_partner="EU",F197,AD197),""),"EXCLUDE")&amp;AC197</f>
        <v>EXCLUDE</v>
      </c>
      <c r="J197" s="158" t="e">
        <f t="shared" si="25"/>
        <v>#N/A</v>
      </c>
      <c r="L197" s="158" t="str">
        <f t="shared" si="26"/>
        <v>_EU</v>
      </c>
      <c r="P197" s="340"/>
      <c r="Q197" s="340"/>
      <c r="R197" s="341"/>
      <c r="S197" s="342"/>
      <c r="T197" s="342"/>
      <c r="U197" s="341"/>
      <c r="V197" s="368"/>
      <c r="W197" s="341"/>
      <c r="X197" s="343"/>
      <c r="Y197" s="340"/>
      <c r="Z197" s="341"/>
      <c r="AA197" s="348" t="str">
        <f t="shared" si="27"/>
        <v/>
      </c>
      <c r="AB197" s="349" t="str">
        <f t="shared" si="28"/>
        <v/>
      </c>
      <c r="AC197" s="341"/>
      <c r="AD197" s="350" t="str">
        <f t="shared" si="29"/>
        <v/>
      </c>
    </row>
    <row r="198" spans="2:30" x14ac:dyDescent="0.45">
      <c r="B198" s="145" t="str">
        <f t="shared" si="20"/>
        <v>NOT INCLUDED</v>
      </c>
      <c r="C198" s="146" t="e">
        <f t="shared" si="21"/>
        <v>#N/A</v>
      </c>
      <c r="D198" s="158" t="e">
        <f>AB198&amp;"_"&amp;#REF!&amp;IF(afstemning_partner&lt;&gt;"","_"&amp;AC198,"")</f>
        <v>#REF!</v>
      </c>
      <c r="E198" s="158" t="str">
        <f t="shared" si="22"/>
        <v/>
      </c>
      <c r="F198" s="158" t="e">
        <f t="shared" si="23"/>
        <v>#N/A</v>
      </c>
      <c r="G198" s="158" t="str">
        <f>TRANSAKTIONER!Z198&amp;IF(regnskab_filter_periode&gt;=AB198,"INCLUDE"&amp;IF(regnskab_filter_land&lt;&gt;"",IF(regnskab_filter_land="EU",F198,AD198),""),"EXCLUDE")</f>
        <v>EXCLUDE</v>
      </c>
      <c r="H198" s="158" t="str">
        <f t="shared" si="24"/>
        <v/>
      </c>
      <c r="I198" s="158" t="str">
        <f>TRANSAKTIONER!Z198&amp;IF(regnskab_filter_periode_partner&gt;=AB198,"INCLUDE"&amp;IF(regnskab_filter_land_partner&lt;&gt;"",IF(regnskab_filter_land_partner="EU",F198,AD198),""),"EXCLUDE")&amp;AC198</f>
        <v>EXCLUDE</v>
      </c>
      <c r="J198" s="158" t="e">
        <f t="shared" si="25"/>
        <v>#N/A</v>
      </c>
      <c r="L198" s="158" t="str">
        <f t="shared" si="26"/>
        <v>_EU</v>
      </c>
      <c r="P198" s="340"/>
      <c r="Q198" s="340"/>
      <c r="R198" s="341"/>
      <c r="S198" s="342"/>
      <c r="T198" s="342"/>
      <c r="U198" s="341"/>
      <c r="V198" s="368"/>
      <c r="W198" s="341"/>
      <c r="X198" s="343"/>
      <c r="Y198" s="340"/>
      <c r="Z198" s="341"/>
      <c r="AA198" s="348" t="str">
        <f t="shared" si="27"/>
        <v/>
      </c>
      <c r="AB198" s="349" t="str">
        <f t="shared" si="28"/>
        <v/>
      </c>
      <c r="AC198" s="341"/>
      <c r="AD198" s="350" t="str">
        <f t="shared" si="29"/>
        <v/>
      </c>
    </row>
    <row r="199" spans="2:30" x14ac:dyDescent="0.45">
      <c r="B199" s="145" t="str">
        <f t="shared" ref="B199:B262" si="30">IF(AB199=report_period,"INCLUDE_CURRENT",IF(AB199&lt;report_period,"INCLUDE_PREVIOUS","NOT INCLUDED"))</f>
        <v>NOT INCLUDED</v>
      </c>
      <c r="C199" s="146" t="e">
        <f t="shared" ref="C199:C262" si="31">B199&amp;"_"&amp;VLOOKUP(AD199,setup_country_group,3,FALSE)&amp;"_"&amp;Z199</f>
        <v>#N/A</v>
      </c>
      <c r="D199" s="158" t="e">
        <f>AB199&amp;"_"&amp;#REF!&amp;IF(afstemning_partner&lt;&gt;"","_"&amp;AC199,"")</f>
        <v>#REF!</v>
      </c>
      <c r="E199" s="158" t="str">
        <f t="shared" ref="E199:E262" si="32">Z199&amp;IF(regnskab_filter_periode&lt;&gt;"",AB199,"")&amp;IF(regnskab_filter_land&lt;&gt;"",IF(regnskab_filter_land="EU",F199,AD199),"")</f>
        <v/>
      </c>
      <c r="F199" s="158" t="e">
        <f t="shared" ref="F199:F262" si="33">VLOOKUP(AD199,setup_country_group,3,FALSE)</f>
        <v>#N/A</v>
      </c>
      <c r="G199" s="158" t="str">
        <f>TRANSAKTIONER!Z199&amp;IF(regnskab_filter_periode&gt;=AB199,"INCLUDE"&amp;IF(regnskab_filter_land&lt;&gt;"",IF(regnskab_filter_land="EU",F199,AD199),""),"EXCLUDE")</f>
        <v>EXCLUDE</v>
      </c>
      <c r="H199" s="158" t="str">
        <f t="shared" ref="H199:H262" si="34">Z199&amp;IF(regnskab_filter_periode_partner&lt;&gt;"",AB199,"")&amp;IF(regnskab_filter_land_partner&lt;&gt;"",IF(regnskab_filter_land_partner="EU",F199,AD199),"")&amp;AC199</f>
        <v/>
      </c>
      <c r="I199" s="158" t="str">
        <f>TRANSAKTIONER!Z199&amp;IF(regnskab_filter_periode_partner&gt;=AB199,"INCLUDE"&amp;IF(regnskab_filter_land_partner&lt;&gt;"",IF(regnskab_filter_land_partner="EU",F199,AD199),""),"EXCLUDE")&amp;AC199</f>
        <v>EXCLUDE</v>
      </c>
      <c r="J199" s="158" t="e">
        <f t="shared" ref="J199:J262" si="35">C199&amp;"_"&amp;AC199</f>
        <v>#N/A</v>
      </c>
      <c r="L199" s="158" t="str">
        <f t="shared" ref="L199:L262" si="36">Z199&amp;"_"&amp;IF(AD199&lt;&gt;"Norge","EU","Norge")</f>
        <v>_EU</v>
      </c>
      <c r="P199" s="340"/>
      <c r="Q199" s="340"/>
      <c r="R199" s="341"/>
      <c r="S199" s="342"/>
      <c r="T199" s="342"/>
      <c r="U199" s="341"/>
      <c r="V199" s="368"/>
      <c r="W199" s="341"/>
      <c r="X199" s="343"/>
      <c r="Y199" s="340"/>
      <c r="Z199" s="341"/>
      <c r="AA199" s="348" t="str">
        <f t="shared" ref="AA199:AA262" si="37">IF(OR(AB199="",Y199="",X199=""),"",ROUND(X199/VLOOKUP(AB199,setup_currency,MATCH(Y199&amp;"/EUR",setup_currency_header,0),FALSE),2))</f>
        <v/>
      </c>
      <c r="AB199" s="349" t="str">
        <f t="shared" ref="AB199:AB262" si="38">IF(T199="","",IF(OR(T199&lt;setup_start_date,T199&gt;setup_end_date),"INVALID DATE",VLOOKUP(T199,setup_periods,2,TRUE)))</f>
        <v/>
      </c>
      <c r="AC199" s="341"/>
      <c r="AD199" s="350" t="str">
        <f t="shared" ref="AD199:AD262" si="39">IF(AC199="","",VLOOKUP(AC199,setup_partners,2,FALSE))</f>
        <v/>
      </c>
    </row>
    <row r="200" spans="2:30" x14ac:dyDescent="0.45">
      <c r="B200" s="145" t="str">
        <f t="shared" si="30"/>
        <v>NOT INCLUDED</v>
      </c>
      <c r="C200" s="146" t="e">
        <f t="shared" si="31"/>
        <v>#N/A</v>
      </c>
      <c r="D200" s="158" t="e">
        <f>AB200&amp;"_"&amp;#REF!&amp;IF(afstemning_partner&lt;&gt;"","_"&amp;AC200,"")</f>
        <v>#REF!</v>
      </c>
      <c r="E200" s="158" t="str">
        <f t="shared" si="32"/>
        <v/>
      </c>
      <c r="F200" s="158" t="e">
        <f t="shared" si="33"/>
        <v>#N/A</v>
      </c>
      <c r="G200" s="158" t="str">
        <f>TRANSAKTIONER!Z200&amp;IF(regnskab_filter_periode&gt;=AB200,"INCLUDE"&amp;IF(regnskab_filter_land&lt;&gt;"",IF(regnskab_filter_land="EU",F200,AD200),""),"EXCLUDE")</f>
        <v>EXCLUDE</v>
      </c>
      <c r="H200" s="158" t="str">
        <f t="shared" si="34"/>
        <v/>
      </c>
      <c r="I200" s="158" t="str">
        <f>TRANSAKTIONER!Z200&amp;IF(regnskab_filter_periode_partner&gt;=AB200,"INCLUDE"&amp;IF(regnskab_filter_land_partner&lt;&gt;"",IF(regnskab_filter_land_partner="EU",F200,AD200),""),"EXCLUDE")&amp;AC200</f>
        <v>EXCLUDE</v>
      </c>
      <c r="J200" s="158" t="e">
        <f t="shared" si="35"/>
        <v>#N/A</v>
      </c>
      <c r="L200" s="158" t="str">
        <f t="shared" si="36"/>
        <v>_EU</v>
      </c>
      <c r="P200" s="340"/>
      <c r="Q200" s="340"/>
      <c r="R200" s="341"/>
      <c r="S200" s="342"/>
      <c r="T200" s="342"/>
      <c r="U200" s="341"/>
      <c r="V200" s="368"/>
      <c r="W200" s="341"/>
      <c r="X200" s="343"/>
      <c r="Y200" s="340"/>
      <c r="Z200" s="341"/>
      <c r="AA200" s="348" t="str">
        <f t="shared" si="37"/>
        <v/>
      </c>
      <c r="AB200" s="349" t="str">
        <f t="shared" si="38"/>
        <v/>
      </c>
      <c r="AC200" s="341"/>
      <c r="AD200" s="350" t="str">
        <f t="shared" si="39"/>
        <v/>
      </c>
    </row>
    <row r="201" spans="2:30" x14ac:dyDescent="0.45">
      <c r="B201" s="145" t="str">
        <f t="shared" si="30"/>
        <v>NOT INCLUDED</v>
      </c>
      <c r="C201" s="146" t="e">
        <f t="shared" si="31"/>
        <v>#N/A</v>
      </c>
      <c r="D201" s="158" t="e">
        <f>AB201&amp;"_"&amp;#REF!&amp;IF(afstemning_partner&lt;&gt;"","_"&amp;AC201,"")</f>
        <v>#REF!</v>
      </c>
      <c r="E201" s="158" t="str">
        <f t="shared" si="32"/>
        <v/>
      </c>
      <c r="F201" s="158" t="e">
        <f t="shared" si="33"/>
        <v>#N/A</v>
      </c>
      <c r="G201" s="158" t="str">
        <f>TRANSAKTIONER!Z201&amp;IF(regnskab_filter_periode&gt;=AB201,"INCLUDE"&amp;IF(regnskab_filter_land&lt;&gt;"",IF(regnskab_filter_land="EU",F201,AD201),""),"EXCLUDE")</f>
        <v>EXCLUDE</v>
      </c>
      <c r="H201" s="158" t="str">
        <f t="shared" si="34"/>
        <v/>
      </c>
      <c r="I201" s="158" t="str">
        <f>TRANSAKTIONER!Z201&amp;IF(regnskab_filter_periode_partner&gt;=AB201,"INCLUDE"&amp;IF(regnskab_filter_land_partner&lt;&gt;"",IF(regnskab_filter_land_partner="EU",F201,AD201),""),"EXCLUDE")&amp;AC201</f>
        <v>EXCLUDE</v>
      </c>
      <c r="J201" s="158" t="e">
        <f t="shared" si="35"/>
        <v>#N/A</v>
      </c>
      <c r="L201" s="158" t="str">
        <f t="shared" si="36"/>
        <v>_EU</v>
      </c>
      <c r="P201" s="340"/>
      <c r="Q201" s="340"/>
      <c r="R201" s="341"/>
      <c r="S201" s="342"/>
      <c r="T201" s="342"/>
      <c r="U201" s="341"/>
      <c r="V201" s="368"/>
      <c r="W201" s="341"/>
      <c r="X201" s="343"/>
      <c r="Y201" s="340"/>
      <c r="Z201" s="341"/>
      <c r="AA201" s="348" t="str">
        <f t="shared" si="37"/>
        <v/>
      </c>
      <c r="AB201" s="349" t="str">
        <f t="shared" si="38"/>
        <v/>
      </c>
      <c r="AC201" s="341"/>
      <c r="AD201" s="350" t="str">
        <f t="shared" si="39"/>
        <v/>
      </c>
    </row>
    <row r="202" spans="2:30" x14ac:dyDescent="0.45">
      <c r="B202" s="145" t="str">
        <f t="shared" si="30"/>
        <v>NOT INCLUDED</v>
      </c>
      <c r="C202" s="146" t="e">
        <f t="shared" si="31"/>
        <v>#N/A</v>
      </c>
      <c r="D202" s="158" t="e">
        <f>AB202&amp;"_"&amp;#REF!&amp;IF(afstemning_partner&lt;&gt;"","_"&amp;AC202,"")</f>
        <v>#REF!</v>
      </c>
      <c r="E202" s="158" t="str">
        <f t="shared" si="32"/>
        <v/>
      </c>
      <c r="F202" s="158" t="e">
        <f t="shared" si="33"/>
        <v>#N/A</v>
      </c>
      <c r="G202" s="158" t="str">
        <f>TRANSAKTIONER!Z202&amp;IF(regnskab_filter_periode&gt;=AB202,"INCLUDE"&amp;IF(regnskab_filter_land&lt;&gt;"",IF(regnskab_filter_land="EU",F202,AD202),""),"EXCLUDE")</f>
        <v>EXCLUDE</v>
      </c>
      <c r="H202" s="158" t="str">
        <f t="shared" si="34"/>
        <v/>
      </c>
      <c r="I202" s="158" t="str">
        <f>TRANSAKTIONER!Z202&amp;IF(regnskab_filter_periode_partner&gt;=AB202,"INCLUDE"&amp;IF(regnskab_filter_land_partner&lt;&gt;"",IF(regnskab_filter_land_partner="EU",F202,AD202),""),"EXCLUDE")&amp;AC202</f>
        <v>EXCLUDE</v>
      </c>
      <c r="J202" s="158" t="e">
        <f t="shared" si="35"/>
        <v>#N/A</v>
      </c>
      <c r="L202" s="158" t="str">
        <f t="shared" si="36"/>
        <v>_EU</v>
      </c>
      <c r="P202" s="340"/>
      <c r="Q202" s="340"/>
      <c r="R202" s="341"/>
      <c r="S202" s="342"/>
      <c r="T202" s="342"/>
      <c r="U202" s="341"/>
      <c r="V202" s="368"/>
      <c r="W202" s="341"/>
      <c r="X202" s="343"/>
      <c r="Y202" s="340"/>
      <c r="Z202" s="341"/>
      <c r="AA202" s="348" t="str">
        <f t="shared" si="37"/>
        <v/>
      </c>
      <c r="AB202" s="349" t="str">
        <f t="shared" si="38"/>
        <v/>
      </c>
      <c r="AC202" s="341"/>
      <c r="AD202" s="350" t="str">
        <f t="shared" si="39"/>
        <v/>
      </c>
    </row>
    <row r="203" spans="2:30" x14ac:dyDescent="0.45">
      <c r="B203" s="145" t="str">
        <f t="shared" si="30"/>
        <v>NOT INCLUDED</v>
      </c>
      <c r="C203" s="146" t="e">
        <f t="shared" si="31"/>
        <v>#N/A</v>
      </c>
      <c r="D203" s="158" t="e">
        <f>AB203&amp;"_"&amp;#REF!&amp;IF(afstemning_partner&lt;&gt;"","_"&amp;AC203,"")</f>
        <v>#REF!</v>
      </c>
      <c r="E203" s="158" t="str">
        <f t="shared" si="32"/>
        <v/>
      </c>
      <c r="F203" s="158" t="e">
        <f t="shared" si="33"/>
        <v>#N/A</v>
      </c>
      <c r="G203" s="158" t="str">
        <f>TRANSAKTIONER!Z203&amp;IF(regnskab_filter_periode&gt;=AB203,"INCLUDE"&amp;IF(regnskab_filter_land&lt;&gt;"",IF(regnskab_filter_land="EU",F203,AD203),""),"EXCLUDE")</f>
        <v>EXCLUDE</v>
      </c>
      <c r="H203" s="158" t="str">
        <f t="shared" si="34"/>
        <v/>
      </c>
      <c r="I203" s="158" t="str">
        <f>TRANSAKTIONER!Z203&amp;IF(regnskab_filter_periode_partner&gt;=AB203,"INCLUDE"&amp;IF(regnskab_filter_land_partner&lt;&gt;"",IF(regnskab_filter_land_partner="EU",F203,AD203),""),"EXCLUDE")&amp;AC203</f>
        <v>EXCLUDE</v>
      </c>
      <c r="J203" s="158" t="e">
        <f t="shared" si="35"/>
        <v>#N/A</v>
      </c>
      <c r="L203" s="158" t="str">
        <f t="shared" si="36"/>
        <v>_EU</v>
      </c>
      <c r="P203" s="340"/>
      <c r="Q203" s="340"/>
      <c r="R203" s="341"/>
      <c r="S203" s="342"/>
      <c r="T203" s="342"/>
      <c r="U203" s="341"/>
      <c r="V203" s="368"/>
      <c r="W203" s="341"/>
      <c r="X203" s="343"/>
      <c r="Y203" s="340"/>
      <c r="Z203" s="341"/>
      <c r="AA203" s="348" t="str">
        <f t="shared" si="37"/>
        <v/>
      </c>
      <c r="AB203" s="349" t="str">
        <f t="shared" si="38"/>
        <v/>
      </c>
      <c r="AC203" s="341"/>
      <c r="AD203" s="350" t="str">
        <f t="shared" si="39"/>
        <v/>
      </c>
    </row>
    <row r="204" spans="2:30" x14ac:dyDescent="0.45">
      <c r="B204" s="145" t="str">
        <f t="shared" si="30"/>
        <v>NOT INCLUDED</v>
      </c>
      <c r="C204" s="146" t="e">
        <f t="shared" si="31"/>
        <v>#N/A</v>
      </c>
      <c r="D204" s="158" t="e">
        <f>AB204&amp;"_"&amp;#REF!&amp;IF(afstemning_partner&lt;&gt;"","_"&amp;AC204,"")</f>
        <v>#REF!</v>
      </c>
      <c r="E204" s="158" t="str">
        <f t="shared" si="32"/>
        <v/>
      </c>
      <c r="F204" s="158" t="e">
        <f t="shared" si="33"/>
        <v>#N/A</v>
      </c>
      <c r="G204" s="158" t="str">
        <f>TRANSAKTIONER!Z204&amp;IF(regnskab_filter_periode&gt;=AB204,"INCLUDE"&amp;IF(regnskab_filter_land&lt;&gt;"",IF(regnskab_filter_land="EU",F204,AD204),""),"EXCLUDE")</f>
        <v>EXCLUDE</v>
      </c>
      <c r="H204" s="158" t="str">
        <f t="shared" si="34"/>
        <v/>
      </c>
      <c r="I204" s="158" t="str">
        <f>TRANSAKTIONER!Z204&amp;IF(regnskab_filter_periode_partner&gt;=AB204,"INCLUDE"&amp;IF(regnskab_filter_land_partner&lt;&gt;"",IF(regnskab_filter_land_partner="EU",F204,AD204),""),"EXCLUDE")&amp;AC204</f>
        <v>EXCLUDE</v>
      </c>
      <c r="J204" s="158" t="e">
        <f t="shared" si="35"/>
        <v>#N/A</v>
      </c>
      <c r="L204" s="158" t="str">
        <f t="shared" si="36"/>
        <v>_EU</v>
      </c>
      <c r="P204" s="340"/>
      <c r="Q204" s="340"/>
      <c r="R204" s="341"/>
      <c r="S204" s="342"/>
      <c r="T204" s="342"/>
      <c r="U204" s="341"/>
      <c r="V204" s="368"/>
      <c r="W204" s="341"/>
      <c r="X204" s="343"/>
      <c r="Y204" s="340"/>
      <c r="Z204" s="341"/>
      <c r="AA204" s="348" t="str">
        <f t="shared" si="37"/>
        <v/>
      </c>
      <c r="AB204" s="349" t="str">
        <f t="shared" si="38"/>
        <v/>
      </c>
      <c r="AC204" s="341"/>
      <c r="AD204" s="350" t="str">
        <f t="shared" si="39"/>
        <v/>
      </c>
    </row>
    <row r="205" spans="2:30" x14ac:dyDescent="0.45">
      <c r="B205" s="145" t="str">
        <f t="shared" si="30"/>
        <v>NOT INCLUDED</v>
      </c>
      <c r="C205" s="146" t="e">
        <f t="shared" si="31"/>
        <v>#N/A</v>
      </c>
      <c r="D205" s="158" t="e">
        <f>AB205&amp;"_"&amp;#REF!&amp;IF(afstemning_partner&lt;&gt;"","_"&amp;AC205,"")</f>
        <v>#REF!</v>
      </c>
      <c r="E205" s="158" t="str">
        <f t="shared" si="32"/>
        <v/>
      </c>
      <c r="F205" s="158" t="e">
        <f t="shared" si="33"/>
        <v>#N/A</v>
      </c>
      <c r="G205" s="158" t="str">
        <f>TRANSAKTIONER!Z205&amp;IF(regnskab_filter_periode&gt;=AB205,"INCLUDE"&amp;IF(regnskab_filter_land&lt;&gt;"",IF(regnskab_filter_land="EU",F205,AD205),""),"EXCLUDE")</f>
        <v>EXCLUDE</v>
      </c>
      <c r="H205" s="158" t="str">
        <f t="shared" si="34"/>
        <v/>
      </c>
      <c r="I205" s="158" t="str">
        <f>TRANSAKTIONER!Z205&amp;IF(regnskab_filter_periode_partner&gt;=AB205,"INCLUDE"&amp;IF(regnskab_filter_land_partner&lt;&gt;"",IF(regnskab_filter_land_partner="EU",F205,AD205),""),"EXCLUDE")&amp;AC205</f>
        <v>EXCLUDE</v>
      </c>
      <c r="J205" s="158" t="e">
        <f t="shared" si="35"/>
        <v>#N/A</v>
      </c>
      <c r="L205" s="158" t="str">
        <f t="shared" si="36"/>
        <v>_EU</v>
      </c>
      <c r="P205" s="340"/>
      <c r="Q205" s="340"/>
      <c r="R205" s="341"/>
      <c r="S205" s="342"/>
      <c r="T205" s="342"/>
      <c r="U205" s="341"/>
      <c r="V205" s="368"/>
      <c r="W205" s="341"/>
      <c r="X205" s="343"/>
      <c r="Y205" s="340"/>
      <c r="Z205" s="341"/>
      <c r="AA205" s="348" t="str">
        <f t="shared" si="37"/>
        <v/>
      </c>
      <c r="AB205" s="349" t="str">
        <f t="shared" si="38"/>
        <v/>
      </c>
      <c r="AC205" s="341"/>
      <c r="AD205" s="350" t="str">
        <f t="shared" si="39"/>
        <v/>
      </c>
    </row>
    <row r="206" spans="2:30" x14ac:dyDescent="0.45">
      <c r="B206" s="145" t="str">
        <f t="shared" si="30"/>
        <v>NOT INCLUDED</v>
      </c>
      <c r="C206" s="146" t="e">
        <f t="shared" si="31"/>
        <v>#N/A</v>
      </c>
      <c r="D206" s="158" t="e">
        <f>AB206&amp;"_"&amp;#REF!&amp;IF(afstemning_partner&lt;&gt;"","_"&amp;AC206,"")</f>
        <v>#REF!</v>
      </c>
      <c r="E206" s="158" t="str">
        <f t="shared" si="32"/>
        <v/>
      </c>
      <c r="F206" s="158" t="e">
        <f t="shared" si="33"/>
        <v>#N/A</v>
      </c>
      <c r="G206" s="158" t="str">
        <f>TRANSAKTIONER!Z206&amp;IF(regnskab_filter_periode&gt;=AB206,"INCLUDE"&amp;IF(regnskab_filter_land&lt;&gt;"",IF(regnskab_filter_land="EU",F206,AD206),""),"EXCLUDE")</f>
        <v>EXCLUDE</v>
      </c>
      <c r="H206" s="158" t="str">
        <f t="shared" si="34"/>
        <v/>
      </c>
      <c r="I206" s="158" t="str">
        <f>TRANSAKTIONER!Z206&amp;IF(regnskab_filter_periode_partner&gt;=AB206,"INCLUDE"&amp;IF(regnskab_filter_land_partner&lt;&gt;"",IF(regnskab_filter_land_partner="EU",F206,AD206),""),"EXCLUDE")&amp;AC206</f>
        <v>EXCLUDE</v>
      </c>
      <c r="J206" s="158" t="e">
        <f t="shared" si="35"/>
        <v>#N/A</v>
      </c>
      <c r="L206" s="158" t="str">
        <f t="shared" si="36"/>
        <v>_EU</v>
      </c>
      <c r="P206" s="340"/>
      <c r="Q206" s="340"/>
      <c r="R206" s="341"/>
      <c r="S206" s="342"/>
      <c r="T206" s="342"/>
      <c r="U206" s="341"/>
      <c r="V206" s="368"/>
      <c r="W206" s="341"/>
      <c r="X206" s="343"/>
      <c r="Y206" s="340"/>
      <c r="Z206" s="341"/>
      <c r="AA206" s="348" t="str">
        <f t="shared" si="37"/>
        <v/>
      </c>
      <c r="AB206" s="349" t="str">
        <f t="shared" si="38"/>
        <v/>
      </c>
      <c r="AC206" s="341"/>
      <c r="AD206" s="350" t="str">
        <f t="shared" si="39"/>
        <v/>
      </c>
    </row>
    <row r="207" spans="2:30" x14ac:dyDescent="0.45">
      <c r="B207" s="145" t="str">
        <f t="shared" si="30"/>
        <v>NOT INCLUDED</v>
      </c>
      <c r="C207" s="146" t="e">
        <f t="shared" si="31"/>
        <v>#N/A</v>
      </c>
      <c r="D207" s="158" t="e">
        <f>AB207&amp;"_"&amp;#REF!&amp;IF(afstemning_partner&lt;&gt;"","_"&amp;AC207,"")</f>
        <v>#REF!</v>
      </c>
      <c r="E207" s="158" t="str">
        <f t="shared" si="32"/>
        <v/>
      </c>
      <c r="F207" s="158" t="e">
        <f t="shared" si="33"/>
        <v>#N/A</v>
      </c>
      <c r="G207" s="158" t="str">
        <f>TRANSAKTIONER!Z207&amp;IF(regnskab_filter_periode&gt;=AB207,"INCLUDE"&amp;IF(regnskab_filter_land&lt;&gt;"",IF(regnskab_filter_land="EU",F207,AD207),""),"EXCLUDE")</f>
        <v>EXCLUDE</v>
      </c>
      <c r="H207" s="158" t="str">
        <f t="shared" si="34"/>
        <v/>
      </c>
      <c r="I207" s="158" t="str">
        <f>TRANSAKTIONER!Z207&amp;IF(regnskab_filter_periode_partner&gt;=AB207,"INCLUDE"&amp;IF(regnskab_filter_land_partner&lt;&gt;"",IF(regnskab_filter_land_partner="EU",F207,AD207),""),"EXCLUDE")&amp;AC207</f>
        <v>EXCLUDE</v>
      </c>
      <c r="J207" s="158" t="e">
        <f t="shared" si="35"/>
        <v>#N/A</v>
      </c>
      <c r="L207" s="158" t="str">
        <f t="shared" si="36"/>
        <v>_EU</v>
      </c>
      <c r="P207" s="340"/>
      <c r="Q207" s="340"/>
      <c r="R207" s="341"/>
      <c r="S207" s="342"/>
      <c r="T207" s="342"/>
      <c r="U207" s="341"/>
      <c r="V207" s="368"/>
      <c r="W207" s="341"/>
      <c r="X207" s="343"/>
      <c r="Y207" s="340"/>
      <c r="Z207" s="341"/>
      <c r="AA207" s="348" t="str">
        <f t="shared" si="37"/>
        <v/>
      </c>
      <c r="AB207" s="349" t="str">
        <f t="shared" si="38"/>
        <v/>
      </c>
      <c r="AC207" s="341"/>
      <c r="AD207" s="350" t="str">
        <f t="shared" si="39"/>
        <v/>
      </c>
    </row>
    <row r="208" spans="2:30" x14ac:dyDescent="0.45">
      <c r="B208" s="145" t="str">
        <f t="shared" si="30"/>
        <v>NOT INCLUDED</v>
      </c>
      <c r="C208" s="146" t="e">
        <f t="shared" si="31"/>
        <v>#N/A</v>
      </c>
      <c r="D208" s="158" t="e">
        <f>AB208&amp;"_"&amp;#REF!&amp;IF(afstemning_partner&lt;&gt;"","_"&amp;AC208,"")</f>
        <v>#REF!</v>
      </c>
      <c r="E208" s="158" t="str">
        <f t="shared" si="32"/>
        <v/>
      </c>
      <c r="F208" s="158" t="e">
        <f t="shared" si="33"/>
        <v>#N/A</v>
      </c>
      <c r="G208" s="158" t="str">
        <f>TRANSAKTIONER!Z208&amp;IF(regnskab_filter_periode&gt;=AB208,"INCLUDE"&amp;IF(regnskab_filter_land&lt;&gt;"",IF(regnskab_filter_land="EU",F208,AD208),""),"EXCLUDE")</f>
        <v>EXCLUDE</v>
      </c>
      <c r="H208" s="158" t="str">
        <f t="shared" si="34"/>
        <v/>
      </c>
      <c r="I208" s="158" t="str">
        <f>TRANSAKTIONER!Z208&amp;IF(regnskab_filter_periode_partner&gt;=AB208,"INCLUDE"&amp;IF(regnskab_filter_land_partner&lt;&gt;"",IF(regnskab_filter_land_partner="EU",F208,AD208),""),"EXCLUDE")&amp;AC208</f>
        <v>EXCLUDE</v>
      </c>
      <c r="J208" s="158" t="e">
        <f t="shared" si="35"/>
        <v>#N/A</v>
      </c>
      <c r="L208" s="158" t="str">
        <f t="shared" si="36"/>
        <v>_EU</v>
      </c>
      <c r="P208" s="340"/>
      <c r="Q208" s="340"/>
      <c r="R208" s="341"/>
      <c r="S208" s="342"/>
      <c r="T208" s="342"/>
      <c r="U208" s="341"/>
      <c r="V208" s="368"/>
      <c r="W208" s="341"/>
      <c r="X208" s="343"/>
      <c r="Y208" s="340"/>
      <c r="Z208" s="341"/>
      <c r="AA208" s="348" t="str">
        <f t="shared" si="37"/>
        <v/>
      </c>
      <c r="AB208" s="349" t="str">
        <f t="shared" si="38"/>
        <v/>
      </c>
      <c r="AC208" s="341"/>
      <c r="AD208" s="350" t="str">
        <f t="shared" si="39"/>
        <v/>
      </c>
    </row>
    <row r="209" spans="2:30" x14ac:dyDescent="0.45">
      <c r="B209" s="145" t="str">
        <f t="shared" si="30"/>
        <v>NOT INCLUDED</v>
      </c>
      <c r="C209" s="146" t="e">
        <f t="shared" si="31"/>
        <v>#N/A</v>
      </c>
      <c r="D209" s="158" t="e">
        <f>AB209&amp;"_"&amp;#REF!&amp;IF(afstemning_partner&lt;&gt;"","_"&amp;AC209,"")</f>
        <v>#REF!</v>
      </c>
      <c r="E209" s="158" t="str">
        <f t="shared" si="32"/>
        <v/>
      </c>
      <c r="F209" s="158" t="e">
        <f t="shared" si="33"/>
        <v>#N/A</v>
      </c>
      <c r="G209" s="158" t="str">
        <f>TRANSAKTIONER!Z209&amp;IF(regnskab_filter_periode&gt;=AB209,"INCLUDE"&amp;IF(regnskab_filter_land&lt;&gt;"",IF(regnskab_filter_land="EU",F209,AD209),""),"EXCLUDE")</f>
        <v>EXCLUDE</v>
      </c>
      <c r="H209" s="158" t="str">
        <f t="shared" si="34"/>
        <v/>
      </c>
      <c r="I209" s="158" t="str">
        <f>TRANSAKTIONER!Z209&amp;IF(regnskab_filter_periode_partner&gt;=AB209,"INCLUDE"&amp;IF(regnskab_filter_land_partner&lt;&gt;"",IF(regnskab_filter_land_partner="EU",F209,AD209),""),"EXCLUDE")&amp;AC209</f>
        <v>EXCLUDE</v>
      </c>
      <c r="J209" s="158" t="e">
        <f t="shared" si="35"/>
        <v>#N/A</v>
      </c>
      <c r="L209" s="158" t="str">
        <f t="shared" si="36"/>
        <v>_EU</v>
      </c>
      <c r="P209" s="340"/>
      <c r="Q209" s="340"/>
      <c r="R209" s="341"/>
      <c r="S209" s="342"/>
      <c r="T209" s="342"/>
      <c r="U209" s="341"/>
      <c r="V209" s="368"/>
      <c r="W209" s="341"/>
      <c r="X209" s="343"/>
      <c r="Y209" s="340"/>
      <c r="Z209" s="341"/>
      <c r="AA209" s="348" t="str">
        <f t="shared" si="37"/>
        <v/>
      </c>
      <c r="AB209" s="349" t="str">
        <f t="shared" si="38"/>
        <v/>
      </c>
      <c r="AC209" s="341"/>
      <c r="AD209" s="350" t="str">
        <f t="shared" si="39"/>
        <v/>
      </c>
    </row>
    <row r="210" spans="2:30" x14ac:dyDescent="0.45">
      <c r="B210" s="145" t="str">
        <f t="shared" si="30"/>
        <v>NOT INCLUDED</v>
      </c>
      <c r="C210" s="146" t="e">
        <f t="shared" si="31"/>
        <v>#N/A</v>
      </c>
      <c r="D210" s="158" t="e">
        <f>AB210&amp;"_"&amp;#REF!&amp;IF(afstemning_partner&lt;&gt;"","_"&amp;AC210,"")</f>
        <v>#REF!</v>
      </c>
      <c r="E210" s="158" t="str">
        <f t="shared" si="32"/>
        <v/>
      </c>
      <c r="F210" s="158" t="e">
        <f t="shared" si="33"/>
        <v>#N/A</v>
      </c>
      <c r="G210" s="158" t="str">
        <f>TRANSAKTIONER!Z210&amp;IF(regnskab_filter_periode&gt;=AB210,"INCLUDE"&amp;IF(regnskab_filter_land&lt;&gt;"",IF(regnskab_filter_land="EU",F210,AD210),""),"EXCLUDE")</f>
        <v>EXCLUDE</v>
      </c>
      <c r="H210" s="158" t="str">
        <f t="shared" si="34"/>
        <v/>
      </c>
      <c r="I210" s="158" t="str">
        <f>TRANSAKTIONER!Z210&amp;IF(regnskab_filter_periode_partner&gt;=AB210,"INCLUDE"&amp;IF(regnskab_filter_land_partner&lt;&gt;"",IF(regnskab_filter_land_partner="EU",F210,AD210),""),"EXCLUDE")&amp;AC210</f>
        <v>EXCLUDE</v>
      </c>
      <c r="J210" s="158" t="e">
        <f t="shared" si="35"/>
        <v>#N/A</v>
      </c>
      <c r="L210" s="158" t="str">
        <f t="shared" si="36"/>
        <v>_EU</v>
      </c>
      <c r="P210" s="340"/>
      <c r="Q210" s="340"/>
      <c r="R210" s="341"/>
      <c r="S210" s="342"/>
      <c r="T210" s="342"/>
      <c r="U210" s="341"/>
      <c r="V210" s="368"/>
      <c r="W210" s="341"/>
      <c r="X210" s="343"/>
      <c r="Y210" s="340"/>
      <c r="Z210" s="341"/>
      <c r="AA210" s="348" t="str">
        <f t="shared" si="37"/>
        <v/>
      </c>
      <c r="AB210" s="349" t="str">
        <f t="shared" si="38"/>
        <v/>
      </c>
      <c r="AC210" s="341"/>
      <c r="AD210" s="350" t="str">
        <f t="shared" si="39"/>
        <v/>
      </c>
    </row>
    <row r="211" spans="2:30" x14ac:dyDescent="0.45">
      <c r="B211" s="145" t="str">
        <f t="shared" si="30"/>
        <v>NOT INCLUDED</v>
      </c>
      <c r="C211" s="146" t="e">
        <f t="shared" si="31"/>
        <v>#N/A</v>
      </c>
      <c r="D211" s="158" t="e">
        <f>AB211&amp;"_"&amp;#REF!&amp;IF(afstemning_partner&lt;&gt;"","_"&amp;AC211,"")</f>
        <v>#REF!</v>
      </c>
      <c r="E211" s="158" t="str">
        <f t="shared" si="32"/>
        <v/>
      </c>
      <c r="F211" s="158" t="e">
        <f t="shared" si="33"/>
        <v>#N/A</v>
      </c>
      <c r="G211" s="158" t="str">
        <f>TRANSAKTIONER!Z211&amp;IF(regnskab_filter_periode&gt;=AB211,"INCLUDE"&amp;IF(regnskab_filter_land&lt;&gt;"",IF(regnskab_filter_land="EU",F211,AD211),""),"EXCLUDE")</f>
        <v>EXCLUDE</v>
      </c>
      <c r="H211" s="158" t="str">
        <f t="shared" si="34"/>
        <v/>
      </c>
      <c r="I211" s="158" t="str">
        <f>TRANSAKTIONER!Z211&amp;IF(regnskab_filter_periode_partner&gt;=AB211,"INCLUDE"&amp;IF(regnskab_filter_land_partner&lt;&gt;"",IF(regnskab_filter_land_partner="EU",F211,AD211),""),"EXCLUDE")&amp;AC211</f>
        <v>EXCLUDE</v>
      </c>
      <c r="J211" s="158" t="e">
        <f t="shared" si="35"/>
        <v>#N/A</v>
      </c>
      <c r="L211" s="158" t="str">
        <f t="shared" si="36"/>
        <v>_EU</v>
      </c>
      <c r="P211" s="340"/>
      <c r="Q211" s="340"/>
      <c r="R211" s="341"/>
      <c r="S211" s="342"/>
      <c r="T211" s="342"/>
      <c r="U211" s="341"/>
      <c r="V211" s="368"/>
      <c r="W211" s="341"/>
      <c r="X211" s="343"/>
      <c r="Y211" s="340"/>
      <c r="Z211" s="341"/>
      <c r="AA211" s="348" t="str">
        <f t="shared" si="37"/>
        <v/>
      </c>
      <c r="AB211" s="349" t="str">
        <f t="shared" si="38"/>
        <v/>
      </c>
      <c r="AC211" s="341"/>
      <c r="AD211" s="350" t="str">
        <f t="shared" si="39"/>
        <v/>
      </c>
    </row>
    <row r="212" spans="2:30" x14ac:dyDescent="0.45">
      <c r="B212" s="145" t="str">
        <f t="shared" si="30"/>
        <v>NOT INCLUDED</v>
      </c>
      <c r="C212" s="146" t="e">
        <f t="shared" si="31"/>
        <v>#N/A</v>
      </c>
      <c r="D212" s="158" t="e">
        <f>AB212&amp;"_"&amp;#REF!&amp;IF(afstemning_partner&lt;&gt;"","_"&amp;AC212,"")</f>
        <v>#REF!</v>
      </c>
      <c r="E212" s="158" t="str">
        <f t="shared" si="32"/>
        <v/>
      </c>
      <c r="F212" s="158" t="e">
        <f t="shared" si="33"/>
        <v>#N/A</v>
      </c>
      <c r="G212" s="158" t="str">
        <f>TRANSAKTIONER!Z212&amp;IF(regnskab_filter_periode&gt;=AB212,"INCLUDE"&amp;IF(regnskab_filter_land&lt;&gt;"",IF(regnskab_filter_land="EU",F212,AD212),""),"EXCLUDE")</f>
        <v>EXCLUDE</v>
      </c>
      <c r="H212" s="158" t="str">
        <f t="shared" si="34"/>
        <v/>
      </c>
      <c r="I212" s="158" t="str">
        <f>TRANSAKTIONER!Z212&amp;IF(regnskab_filter_periode_partner&gt;=AB212,"INCLUDE"&amp;IF(regnskab_filter_land_partner&lt;&gt;"",IF(regnskab_filter_land_partner="EU",F212,AD212),""),"EXCLUDE")&amp;AC212</f>
        <v>EXCLUDE</v>
      </c>
      <c r="J212" s="158" t="e">
        <f t="shared" si="35"/>
        <v>#N/A</v>
      </c>
      <c r="L212" s="158" t="str">
        <f t="shared" si="36"/>
        <v>_EU</v>
      </c>
      <c r="P212" s="340"/>
      <c r="Q212" s="340"/>
      <c r="R212" s="341"/>
      <c r="S212" s="342"/>
      <c r="T212" s="342"/>
      <c r="U212" s="341"/>
      <c r="V212" s="368"/>
      <c r="W212" s="341"/>
      <c r="X212" s="343"/>
      <c r="Y212" s="340"/>
      <c r="Z212" s="341"/>
      <c r="AA212" s="348" t="str">
        <f t="shared" si="37"/>
        <v/>
      </c>
      <c r="AB212" s="349" t="str">
        <f t="shared" si="38"/>
        <v/>
      </c>
      <c r="AC212" s="341"/>
      <c r="AD212" s="350" t="str">
        <f t="shared" si="39"/>
        <v/>
      </c>
    </row>
    <row r="213" spans="2:30" x14ac:dyDescent="0.45">
      <c r="B213" s="145" t="str">
        <f t="shared" si="30"/>
        <v>NOT INCLUDED</v>
      </c>
      <c r="C213" s="146" t="e">
        <f t="shared" si="31"/>
        <v>#N/A</v>
      </c>
      <c r="D213" s="158" t="e">
        <f>AB213&amp;"_"&amp;#REF!&amp;IF(afstemning_partner&lt;&gt;"","_"&amp;AC213,"")</f>
        <v>#REF!</v>
      </c>
      <c r="E213" s="158" t="str">
        <f t="shared" si="32"/>
        <v/>
      </c>
      <c r="F213" s="158" t="e">
        <f t="shared" si="33"/>
        <v>#N/A</v>
      </c>
      <c r="G213" s="158" t="str">
        <f>TRANSAKTIONER!Z213&amp;IF(regnskab_filter_periode&gt;=AB213,"INCLUDE"&amp;IF(regnskab_filter_land&lt;&gt;"",IF(regnskab_filter_land="EU",F213,AD213),""),"EXCLUDE")</f>
        <v>EXCLUDE</v>
      </c>
      <c r="H213" s="158" t="str">
        <f t="shared" si="34"/>
        <v/>
      </c>
      <c r="I213" s="158" t="str">
        <f>TRANSAKTIONER!Z213&amp;IF(regnskab_filter_periode_partner&gt;=AB213,"INCLUDE"&amp;IF(regnskab_filter_land_partner&lt;&gt;"",IF(regnskab_filter_land_partner="EU",F213,AD213),""),"EXCLUDE")&amp;AC213</f>
        <v>EXCLUDE</v>
      </c>
      <c r="J213" s="158" t="e">
        <f t="shared" si="35"/>
        <v>#N/A</v>
      </c>
      <c r="L213" s="158" t="str">
        <f t="shared" si="36"/>
        <v>_EU</v>
      </c>
      <c r="P213" s="340"/>
      <c r="Q213" s="340"/>
      <c r="R213" s="341"/>
      <c r="S213" s="342"/>
      <c r="T213" s="342"/>
      <c r="U213" s="341"/>
      <c r="V213" s="368"/>
      <c r="W213" s="341"/>
      <c r="X213" s="343"/>
      <c r="Y213" s="340"/>
      <c r="Z213" s="341"/>
      <c r="AA213" s="348" t="str">
        <f t="shared" si="37"/>
        <v/>
      </c>
      <c r="AB213" s="349" t="str">
        <f t="shared" si="38"/>
        <v/>
      </c>
      <c r="AC213" s="341"/>
      <c r="AD213" s="350" t="str">
        <f t="shared" si="39"/>
        <v/>
      </c>
    </row>
    <row r="214" spans="2:30" x14ac:dyDescent="0.45">
      <c r="B214" s="145" t="str">
        <f t="shared" si="30"/>
        <v>NOT INCLUDED</v>
      </c>
      <c r="C214" s="146" t="e">
        <f t="shared" si="31"/>
        <v>#N/A</v>
      </c>
      <c r="D214" s="158" t="e">
        <f>AB214&amp;"_"&amp;#REF!&amp;IF(afstemning_partner&lt;&gt;"","_"&amp;AC214,"")</f>
        <v>#REF!</v>
      </c>
      <c r="E214" s="158" t="str">
        <f t="shared" si="32"/>
        <v/>
      </c>
      <c r="F214" s="158" t="e">
        <f t="shared" si="33"/>
        <v>#N/A</v>
      </c>
      <c r="G214" s="158" t="str">
        <f>TRANSAKTIONER!Z214&amp;IF(regnskab_filter_periode&gt;=AB214,"INCLUDE"&amp;IF(regnskab_filter_land&lt;&gt;"",IF(regnskab_filter_land="EU",F214,AD214),""),"EXCLUDE")</f>
        <v>EXCLUDE</v>
      </c>
      <c r="H214" s="158" t="str">
        <f t="shared" si="34"/>
        <v/>
      </c>
      <c r="I214" s="158" t="str">
        <f>TRANSAKTIONER!Z214&amp;IF(regnskab_filter_periode_partner&gt;=AB214,"INCLUDE"&amp;IF(regnskab_filter_land_partner&lt;&gt;"",IF(regnskab_filter_land_partner="EU",F214,AD214),""),"EXCLUDE")&amp;AC214</f>
        <v>EXCLUDE</v>
      </c>
      <c r="J214" s="158" t="e">
        <f t="shared" si="35"/>
        <v>#N/A</v>
      </c>
      <c r="L214" s="158" t="str">
        <f t="shared" si="36"/>
        <v>_EU</v>
      </c>
      <c r="P214" s="340"/>
      <c r="Q214" s="340"/>
      <c r="R214" s="341"/>
      <c r="S214" s="342"/>
      <c r="T214" s="342"/>
      <c r="U214" s="341"/>
      <c r="V214" s="368"/>
      <c r="W214" s="341"/>
      <c r="X214" s="343"/>
      <c r="Y214" s="340"/>
      <c r="Z214" s="341"/>
      <c r="AA214" s="348" t="str">
        <f t="shared" si="37"/>
        <v/>
      </c>
      <c r="AB214" s="349" t="str">
        <f t="shared" si="38"/>
        <v/>
      </c>
      <c r="AC214" s="341"/>
      <c r="AD214" s="350" t="str">
        <f t="shared" si="39"/>
        <v/>
      </c>
    </row>
    <row r="215" spans="2:30" x14ac:dyDescent="0.45">
      <c r="B215" s="145" t="str">
        <f t="shared" si="30"/>
        <v>NOT INCLUDED</v>
      </c>
      <c r="C215" s="146" t="e">
        <f t="shared" si="31"/>
        <v>#N/A</v>
      </c>
      <c r="D215" s="158" t="e">
        <f>AB215&amp;"_"&amp;#REF!&amp;IF(afstemning_partner&lt;&gt;"","_"&amp;AC215,"")</f>
        <v>#REF!</v>
      </c>
      <c r="E215" s="158" t="str">
        <f t="shared" si="32"/>
        <v/>
      </c>
      <c r="F215" s="158" t="e">
        <f t="shared" si="33"/>
        <v>#N/A</v>
      </c>
      <c r="G215" s="158" t="str">
        <f>TRANSAKTIONER!Z215&amp;IF(regnskab_filter_periode&gt;=AB215,"INCLUDE"&amp;IF(regnskab_filter_land&lt;&gt;"",IF(regnskab_filter_land="EU",F215,AD215),""),"EXCLUDE")</f>
        <v>EXCLUDE</v>
      </c>
      <c r="H215" s="158" t="str">
        <f t="shared" si="34"/>
        <v/>
      </c>
      <c r="I215" s="158" t="str">
        <f>TRANSAKTIONER!Z215&amp;IF(regnskab_filter_periode_partner&gt;=AB215,"INCLUDE"&amp;IF(regnskab_filter_land_partner&lt;&gt;"",IF(regnskab_filter_land_partner="EU",F215,AD215),""),"EXCLUDE")&amp;AC215</f>
        <v>EXCLUDE</v>
      </c>
      <c r="J215" s="158" t="e">
        <f t="shared" si="35"/>
        <v>#N/A</v>
      </c>
      <c r="L215" s="158" t="str">
        <f t="shared" si="36"/>
        <v>_EU</v>
      </c>
      <c r="P215" s="340"/>
      <c r="Q215" s="340"/>
      <c r="R215" s="341"/>
      <c r="S215" s="342"/>
      <c r="T215" s="342"/>
      <c r="U215" s="341"/>
      <c r="V215" s="368"/>
      <c r="W215" s="341"/>
      <c r="X215" s="343"/>
      <c r="Y215" s="340"/>
      <c r="Z215" s="341"/>
      <c r="AA215" s="348" t="str">
        <f t="shared" si="37"/>
        <v/>
      </c>
      <c r="AB215" s="349" t="str">
        <f t="shared" si="38"/>
        <v/>
      </c>
      <c r="AC215" s="341"/>
      <c r="AD215" s="350" t="str">
        <f t="shared" si="39"/>
        <v/>
      </c>
    </row>
    <row r="216" spans="2:30" x14ac:dyDescent="0.45">
      <c r="B216" s="145" t="str">
        <f t="shared" si="30"/>
        <v>NOT INCLUDED</v>
      </c>
      <c r="C216" s="146" t="e">
        <f t="shared" si="31"/>
        <v>#N/A</v>
      </c>
      <c r="D216" s="158" t="e">
        <f>AB216&amp;"_"&amp;#REF!&amp;IF(afstemning_partner&lt;&gt;"","_"&amp;AC216,"")</f>
        <v>#REF!</v>
      </c>
      <c r="E216" s="158" t="str">
        <f t="shared" si="32"/>
        <v/>
      </c>
      <c r="F216" s="158" t="e">
        <f t="shared" si="33"/>
        <v>#N/A</v>
      </c>
      <c r="G216" s="158" t="str">
        <f>TRANSAKTIONER!Z216&amp;IF(regnskab_filter_periode&gt;=AB216,"INCLUDE"&amp;IF(regnskab_filter_land&lt;&gt;"",IF(regnskab_filter_land="EU",F216,AD216),""),"EXCLUDE")</f>
        <v>EXCLUDE</v>
      </c>
      <c r="H216" s="158" t="str">
        <f t="shared" si="34"/>
        <v/>
      </c>
      <c r="I216" s="158" t="str">
        <f>TRANSAKTIONER!Z216&amp;IF(regnskab_filter_periode_partner&gt;=AB216,"INCLUDE"&amp;IF(regnskab_filter_land_partner&lt;&gt;"",IF(regnskab_filter_land_partner="EU",F216,AD216),""),"EXCLUDE")&amp;AC216</f>
        <v>EXCLUDE</v>
      </c>
      <c r="J216" s="158" t="e">
        <f t="shared" si="35"/>
        <v>#N/A</v>
      </c>
      <c r="L216" s="158" t="str">
        <f t="shared" si="36"/>
        <v>_EU</v>
      </c>
      <c r="P216" s="340"/>
      <c r="Q216" s="340"/>
      <c r="R216" s="341"/>
      <c r="S216" s="342"/>
      <c r="T216" s="342"/>
      <c r="U216" s="341"/>
      <c r="V216" s="368"/>
      <c r="W216" s="341"/>
      <c r="X216" s="343"/>
      <c r="Y216" s="340"/>
      <c r="Z216" s="341"/>
      <c r="AA216" s="348" t="str">
        <f t="shared" si="37"/>
        <v/>
      </c>
      <c r="AB216" s="349" t="str">
        <f t="shared" si="38"/>
        <v/>
      </c>
      <c r="AC216" s="341"/>
      <c r="AD216" s="350" t="str">
        <f t="shared" si="39"/>
        <v/>
      </c>
    </row>
    <row r="217" spans="2:30" x14ac:dyDescent="0.45">
      <c r="B217" s="145" t="str">
        <f t="shared" si="30"/>
        <v>NOT INCLUDED</v>
      </c>
      <c r="C217" s="146" t="e">
        <f t="shared" si="31"/>
        <v>#N/A</v>
      </c>
      <c r="D217" s="158" t="e">
        <f>AB217&amp;"_"&amp;#REF!&amp;IF(afstemning_partner&lt;&gt;"","_"&amp;AC217,"")</f>
        <v>#REF!</v>
      </c>
      <c r="E217" s="158" t="str">
        <f t="shared" si="32"/>
        <v/>
      </c>
      <c r="F217" s="158" t="e">
        <f t="shared" si="33"/>
        <v>#N/A</v>
      </c>
      <c r="G217" s="158" t="str">
        <f>TRANSAKTIONER!Z217&amp;IF(regnskab_filter_periode&gt;=AB217,"INCLUDE"&amp;IF(regnskab_filter_land&lt;&gt;"",IF(regnskab_filter_land="EU",F217,AD217),""),"EXCLUDE")</f>
        <v>EXCLUDE</v>
      </c>
      <c r="H217" s="158" t="str">
        <f t="shared" si="34"/>
        <v/>
      </c>
      <c r="I217" s="158" t="str">
        <f>TRANSAKTIONER!Z217&amp;IF(regnskab_filter_periode_partner&gt;=AB217,"INCLUDE"&amp;IF(regnskab_filter_land_partner&lt;&gt;"",IF(regnskab_filter_land_partner="EU",F217,AD217),""),"EXCLUDE")&amp;AC217</f>
        <v>EXCLUDE</v>
      </c>
      <c r="J217" s="158" t="e">
        <f t="shared" si="35"/>
        <v>#N/A</v>
      </c>
      <c r="L217" s="158" t="str">
        <f t="shared" si="36"/>
        <v>_EU</v>
      </c>
      <c r="P217" s="340"/>
      <c r="Q217" s="340"/>
      <c r="R217" s="341"/>
      <c r="S217" s="342"/>
      <c r="T217" s="342"/>
      <c r="U217" s="341"/>
      <c r="V217" s="368"/>
      <c r="W217" s="341"/>
      <c r="X217" s="343"/>
      <c r="Y217" s="340"/>
      <c r="Z217" s="341"/>
      <c r="AA217" s="348" t="str">
        <f t="shared" si="37"/>
        <v/>
      </c>
      <c r="AB217" s="349" t="str">
        <f t="shared" si="38"/>
        <v/>
      </c>
      <c r="AC217" s="341"/>
      <c r="AD217" s="350" t="str">
        <f t="shared" si="39"/>
        <v/>
      </c>
    </row>
    <row r="218" spans="2:30" x14ac:dyDescent="0.45">
      <c r="B218" s="145" t="str">
        <f t="shared" si="30"/>
        <v>NOT INCLUDED</v>
      </c>
      <c r="C218" s="146" t="e">
        <f t="shared" si="31"/>
        <v>#N/A</v>
      </c>
      <c r="D218" s="158" t="e">
        <f>AB218&amp;"_"&amp;#REF!&amp;IF(afstemning_partner&lt;&gt;"","_"&amp;AC218,"")</f>
        <v>#REF!</v>
      </c>
      <c r="E218" s="158" t="str">
        <f t="shared" si="32"/>
        <v/>
      </c>
      <c r="F218" s="158" t="e">
        <f t="shared" si="33"/>
        <v>#N/A</v>
      </c>
      <c r="G218" s="158" t="str">
        <f>TRANSAKTIONER!Z218&amp;IF(regnskab_filter_periode&gt;=AB218,"INCLUDE"&amp;IF(regnskab_filter_land&lt;&gt;"",IF(regnskab_filter_land="EU",F218,AD218),""),"EXCLUDE")</f>
        <v>EXCLUDE</v>
      </c>
      <c r="H218" s="158" t="str">
        <f t="shared" si="34"/>
        <v/>
      </c>
      <c r="I218" s="158" t="str">
        <f>TRANSAKTIONER!Z218&amp;IF(regnskab_filter_periode_partner&gt;=AB218,"INCLUDE"&amp;IF(regnskab_filter_land_partner&lt;&gt;"",IF(regnskab_filter_land_partner="EU",F218,AD218),""),"EXCLUDE")&amp;AC218</f>
        <v>EXCLUDE</v>
      </c>
      <c r="J218" s="158" t="e">
        <f t="shared" si="35"/>
        <v>#N/A</v>
      </c>
      <c r="L218" s="158" t="str">
        <f t="shared" si="36"/>
        <v>_EU</v>
      </c>
      <c r="P218" s="340"/>
      <c r="Q218" s="340"/>
      <c r="R218" s="341"/>
      <c r="S218" s="342"/>
      <c r="T218" s="342"/>
      <c r="U218" s="341"/>
      <c r="V218" s="368"/>
      <c r="W218" s="341"/>
      <c r="X218" s="343"/>
      <c r="Y218" s="340"/>
      <c r="Z218" s="341"/>
      <c r="AA218" s="348" t="str">
        <f t="shared" si="37"/>
        <v/>
      </c>
      <c r="AB218" s="349" t="str">
        <f t="shared" si="38"/>
        <v/>
      </c>
      <c r="AC218" s="341"/>
      <c r="AD218" s="350" t="str">
        <f t="shared" si="39"/>
        <v/>
      </c>
    </row>
    <row r="219" spans="2:30" x14ac:dyDescent="0.45">
      <c r="B219" s="145" t="str">
        <f t="shared" si="30"/>
        <v>NOT INCLUDED</v>
      </c>
      <c r="C219" s="146" t="e">
        <f t="shared" si="31"/>
        <v>#N/A</v>
      </c>
      <c r="D219" s="158" t="e">
        <f>AB219&amp;"_"&amp;#REF!&amp;IF(afstemning_partner&lt;&gt;"","_"&amp;AC219,"")</f>
        <v>#REF!</v>
      </c>
      <c r="E219" s="158" t="str">
        <f t="shared" si="32"/>
        <v/>
      </c>
      <c r="F219" s="158" t="e">
        <f t="shared" si="33"/>
        <v>#N/A</v>
      </c>
      <c r="G219" s="158" t="str">
        <f>TRANSAKTIONER!Z219&amp;IF(regnskab_filter_periode&gt;=AB219,"INCLUDE"&amp;IF(regnskab_filter_land&lt;&gt;"",IF(regnskab_filter_land="EU",F219,AD219),""),"EXCLUDE")</f>
        <v>EXCLUDE</v>
      </c>
      <c r="H219" s="158" t="str">
        <f t="shared" si="34"/>
        <v/>
      </c>
      <c r="I219" s="158" t="str">
        <f>TRANSAKTIONER!Z219&amp;IF(regnskab_filter_periode_partner&gt;=AB219,"INCLUDE"&amp;IF(regnskab_filter_land_partner&lt;&gt;"",IF(regnskab_filter_land_partner="EU",F219,AD219),""),"EXCLUDE")&amp;AC219</f>
        <v>EXCLUDE</v>
      </c>
      <c r="J219" s="158" t="e">
        <f t="shared" si="35"/>
        <v>#N/A</v>
      </c>
      <c r="L219" s="158" t="str">
        <f t="shared" si="36"/>
        <v>_EU</v>
      </c>
      <c r="P219" s="340"/>
      <c r="Q219" s="340"/>
      <c r="R219" s="341"/>
      <c r="S219" s="342"/>
      <c r="T219" s="342"/>
      <c r="U219" s="341"/>
      <c r="V219" s="368"/>
      <c r="W219" s="341"/>
      <c r="X219" s="343"/>
      <c r="Y219" s="340"/>
      <c r="Z219" s="341"/>
      <c r="AA219" s="348" t="str">
        <f t="shared" si="37"/>
        <v/>
      </c>
      <c r="AB219" s="349" t="str">
        <f t="shared" si="38"/>
        <v/>
      </c>
      <c r="AC219" s="341"/>
      <c r="AD219" s="350" t="str">
        <f t="shared" si="39"/>
        <v/>
      </c>
    </row>
    <row r="220" spans="2:30" x14ac:dyDescent="0.45">
      <c r="B220" s="145" t="str">
        <f t="shared" si="30"/>
        <v>NOT INCLUDED</v>
      </c>
      <c r="C220" s="146" t="e">
        <f t="shared" si="31"/>
        <v>#N/A</v>
      </c>
      <c r="D220" s="158" t="e">
        <f>AB220&amp;"_"&amp;#REF!&amp;IF(afstemning_partner&lt;&gt;"","_"&amp;AC220,"")</f>
        <v>#REF!</v>
      </c>
      <c r="E220" s="158" t="str">
        <f t="shared" si="32"/>
        <v/>
      </c>
      <c r="F220" s="158" t="e">
        <f t="shared" si="33"/>
        <v>#N/A</v>
      </c>
      <c r="G220" s="158" t="str">
        <f>TRANSAKTIONER!Z220&amp;IF(regnskab_filter_periode&gt;=AB220,"INCLUDE"&amp;IF(regnskab_filter_land&lt;&gt;"",IF(regnskab_filter_land="EU",F220,AD220),""),"EXCLUDE")</f>
        <v>EXCLUDE</v>
      </c>
      <c r="H220" s="158" t="str">
        <f t="shared" si="34"/>
        <v/>
      </c>
      <c r="I220" s="158" t="str">
        <f>TRANSAKTIONER!Z220&amp;IF(regnskab_filter_periode_partner&gt;=AB220,"INCLUDE"&amp;IF(regnskab_filter_land_partner&lt;&gt;"",IF(regnskab_filter_land_partner="EU",F220,AD220),""),"EXCLUDE")&amp;AC220</f>
        <v>EXCLUDE</v>
      </c>
      <c r="J220" s="158" t="e">
        <f t="shared" si="35"/>
        <v>#N/A</v>
      </c>
      <c r="L220" s="158" t="str">
        <f t="shared" si="36"/>
        <v>_EU</v>
      </c>
      <c r="P220" s="340"/>
      <c r="Q220" s="340"/>
      <c r="R220" s="341"/>
      <c r="S220" s="342"/>
      <c r="T220" s="342"/>
      <c r="U220" s="341"/>
      <c r="V220" s="368"/>
      <c r="W220" s="341"/>
      <c r="X220" s="343"/>
      <c r="Y220" s="340"/>
      <c r="Z220" s="341"/>
      <c r="AA220" s="348" t="str">
        <f t="shared" si="37"/>
        <v/>
      </c>
      <c r="AB220" s="349" t="str">
        <f t="shared" si="38"/>
        <v/>
      </c>
      <c r="AC220" s="341"/>
      <c r="AD220" s="350" t="str">
        <f t="shared" si="39"/>
        <v/>
      </c>
    </row>
    <row r="221" spans="2:30" x14ac:dyDescent="0.45">
      <c r="B221" s="145" t="str">
        <f t="shared" si="30"/>
        <v>NOT INCLUDED</v>
      </c>
      <c r="C221" s="146" t="e">
        <f t="shared" si="31"/>
        <v>#N/A</v>
      </c>
      <c r="D221" s="158" t="e">
        <f>AB221&amp;"_"&amp;#REF!&amp;IF(afstemning_partner&lt;&gt;"","_"&amp;AC221,"")</f>
        <v>#REF!</v>
      </c>
      <c r="E221" s="158" t="str">
        <f t="shared" si="32"/>
        <v/>
      </c>
      <c r="F221" s="158" t="e">
        <f t="shared" si="33"/>
        <v>#N/A</v>
      </c>
      <c r="G221" s="158" t="str">
        <f>TRANSAKTIONER!Z221&amp;IF(regnskab_filter_periode&gt;=AB221,"INCLUDE"&amp;IF(regnskab_filter_land&lt;&gt;"",IF(regnskab_filter_land="EU",F221,AD221),""),"EXCLUDE")</f>
        <v>EXCLUDE</v>
      </c>
      <c r="H221" s="158" t="str">
        <f t="shared" si="34"/>
        <v/>
      </c>
      <c r="I221" s="158" t="str">
        <f>TRANSAKTIONER!Z221&amp;IF(regnskab_filter_periode_partner&gt;=AB221,"INCLUDE"&amp;IF(regnskab_filter_land_partner&lt;&gt;"",IF(regnskab_filter_land_partner="EU",F221,AD221),""),"EXCLUDE")&amp;AC221</f>
        <v>EXCLUDE</v>
      </c>
      <c r="J221" s="158" t="e">
        <f t="shared" si="35"/>
        <v>#N/A</v>
      </c>
      <c r="L221" s="158" t="str">
        <f t="shared" si="36"/>
        <v>_EU</v>
      </c>
      <c r="P221" s="340"/>
      <c r="Q221" s="340"/>
      <c r="R221" s="341"/>
      <c r="S221" s="342"/>
      <c r="T221" s="342"/>
      <c r="U221" s="341"/>
      <c r="V221" s="368"/>
      <c r="W221" s="341"/>
      <c r="X221" s="343"/>
      <c r="Y221" s="340"/>
      <c r="Z221" s="341"/>
      <c r="AA221" s="348" t="str">
        <f t="shared" si="37"/>
        <v/>
      </c>
      <c r="AB221" s="349" t="str">
        <f t="shared" si="38"/>
        <v/>
      </c>
      <c r="AC221" s="341"/>
      <c r="AD221" s="350" t="str">
        <f t="shared" si="39"/>
        <v/>
      </c>
    </row>
    <row r="222" spans="2:30" x14ac:dyDescent="0.45">
      <c r="B222" s="145" t="str">
        <f t="shared" si="30"/>
        <v>NOT INCLUDED</v>
      </c>
      <c r="C222" s="146" t="e">
        <f t="shared" si="31"/>
        <v>#N/A</v>
      </c>
      <c r="D222" s="158" t="e">
        <f>AB222&amp;"_"&amp;#REF!&amp;IF(afstemning_partner&lt;&gt;"","_"&amp;AC222,"")</f>
        <v>#REF!</v>
      </c>
      <c r="E222" s="158" t="str">
        <f t="shared" si="32"/>
        <v/>
      </c>
      <c r="F222" s="158" t="e">
        <f t="shared" si="33"/>
        <v>#N/A</v>
      </c>
      <c r="G222" s="158" t="str">
        <f>TRANSAKTIONER!Z222&amp;IF(regnskab_filter_periode&gt;=AB222,"INCLUDE"&amp;IF(regnskab_filter_land&lt;&gt;"",IF(regnskab_filter_land="EU",F222,AD222),""),"EXCLUDE")</f>
        <v>EXCLUDE</v>
      </c>
      <c r="H222" s="158" t="str">
        <f t="shared" si="34"/>
        <v/>
      </c>
      <c r="I222" s="158" t="str">
        <f>TRANSAKTIONER!Z222&amp;IF(regnskab_filter_periode_partner&gt;=AB222,"INCLUDE"&amp;IF(regnskab_filter_land_partner&lt;&gt;"",IF(regnskab_filter_land_partner="EU",F222,AD222),""),"EXCLUDE")&amp;AC222</f>
        <v>EXCLUDE</v>
      </c>
      <c r="J222" s="158" t="e">
        <f t="shared" si="35"/>
        <v>#N/A</v>
      </c>
      <c r="L222" s="158" t="str">
        <f t="shared" si="36"/>
        <v>_EU</v>
      </c>
      <c r="P222" s="340"/>
      <c r="Q222" s="340"/>
      <c r="R222" s="341"/>
      <c r="S222" s="342"/>
      <c r="T222" s="342"/>
      <c r="U222" s="341"/>
      <c r="V222" s="368"/>
      <c r="W222" s="341"/>
      <c r="X222" s="343"/>
      <c r="Y222" s="340"/>
      <c r="Z222" s="341"/>
      <c r="AA222" s="348" t="str">
        <f t="shared" si="37"/>
        <v/>
      </c>
      <c r="AB222" s="349" t="str">
        <f t="shared" si="38"/>
        <v/>
      </c>
      <c r="AC222" s="341"/>
      <c r="AD222" s="350" t="str">
        <f t="shared" si="39"/>
        <v/>
      </c>
    </row>
    <row r="223" spans="2:30" x14ac:dyDescent="0.45">
      <c r="B223" s="145" t="str">
        <f t="shared" si="30"/>
        <v>NOT INCLUDED</v>
      </c>
      <c r="C223" s="146" t="e">
        <f t="shared" si="31"/>
        <v>#N/A</v>
      </c>
      <c r="D223" s="158" t="e">
        <f>AB223&amp;"_"&amp;#REF!&amp;IF(afstemning_partner&lt;&gt;"","_"&amp;AC223,"")</f>
        <v>#REF!</v>
      </c>
      <c r="E223" s="158" t="str">
        <f t="shared" si="32"/>
        <v/>
      </c>
      <c r="F223" s="158" t="e">
        <f t="shared" si="33"/>
        <v>#N/A</v>
      </c>
      <c r="G223" s="158" t="str">
        <f>TRANSAKTIONER!Z223&amp;IF(regnskab_filter_periode&gt;=AB223,"INCLUDE"&amp;IF(regnskab_filter_land&lt;&gt;"",IF(regnskab_filter_land="EU",F223,AD223),""),"EXCLUDE")</f>
        <v>EXCLUDE</v>
      </c>
      <c r="H223" s="158" t="str">
        <f t="shared" si="34"/>
        <v/>
      </c>
      <c r="I223" s="158" t="str">
        <f>TRANSAKTIONER!Z223&amp;IF(regnskab_filter_periode_partner&gt;=AB223,"INCLUDE"&amp;IF(regnskab_filter_land_partner&lt;&gt;"",IF(regnskab_filter_land_partner="EU",F223,AD223),""),"EXCLUDE")&amp;AC223</f>
        <v>EXCLUDE</v>
      </c>
      <c r="J223" s="158" t="e">
        <f t="shared" si="35"/>
        <v>#N/A</v>
      </c>
      <c r="L223" s="158" t="str">
        <f t="shared" si="36"/>
        <v>_EU</v>
      </c>
      <c r="P223" s="340"/>
      <c r="Q223" s="340"/>
      <c r="R223" s="341"/>
      <c r="S223" s="342"/>
      <c r="T223" s="342"/>
      <c r="U223" s="341"/>
      <c r="V223" s="368"/>
      <c r="W223" s="341"/>
      <c r="X223" s="343"/>
      <c r="Y223" s="340"/>
      <c r="Z223" s="341"/>
      <c r="AA223" s="348" t="str">
        <f t="shared" si="37"/>
        <v/>
      </c>
      <c r="AB223" s="349" t="str">
        <f t="shared" si="38"/>
        <v/>
      </c>
      <c r="AC223" s="341"/>
      <c r="AD223" s="350" t="str">
        <f t="shared" si="39"/>
        <v/>
      </c>
    </row>
    <row r="224" spans="2:30" x14ac:dyDescent="0.45">
      <c r="B224" s="145" t="str">
        <f t="shared" si="30"/>
        <v>NOT INCLUDED</v>
      </c>
      <c r="C224" s="146" t="e">
        <f t="shared" si="31"/>
        <v>#N/A</v>
      </c>
      <c r="D224" s="158" t="e">
        <f>AB224&amp;"_"&amp;#REF!&amp;IF(afstemning_partner&lt;&gt;"","_"&amp;AC224,"")</f>
        <v>#REF!</v>
      </c>
      <c r="E224" s="158" t="str">
        <f t="shared" si="32"/>
        <v/>
      </c>
      <c r="F224" s="158" t="e">
        <f t="shared" si="33"/>
        <v>#N/A</v>
      </c>
      <c r="G224" s="158" t="str">
        <f>TRANSAKTIONER!Z224&amp;IF(regnskab_filter_periode&gt;=AB224,"INCLUDE"&amp;IF(regnskab_filter_land&lt;&gt;"",IF(regnskab_filter_land="EU",F224,AD224),""),"EXCLUDE")</f>
        <v>EXCLUDE</v>
      </c>
      <c r="H224" s="158" t="str">
        <f t="shared" si="34"/>
        <v/>
      </c>
      <c r="I224" s="158" t="str">
        <f>TRANSAKTIONER!Z224&amp;IF(regnskab_filter_periode_partner&gt;=AB224,"INCLUDE"&amp;IF(regnskab_filter_land_partner&lt;&gt;"",IF(regnskab_filter_land_partner="EU",F224,AD224),""),"EXCLUDE")&amp;AC224</f>
        <v>EXCLUDE</v>
      </c>
      <c r="J224" s="158" t="e">
        <f t="shared" si="35"/>
        <v>#N/A</v>
      </c>
      <c r="L224" s="158" t="str">
        <f t="shared" si="36"/>
        <v>_EU</v>
      </c>
      <c r="P224" s="340"/>
      <c r="Q224" s="340"/>
      <c r="R224" s="341"/>
      <c r="S224" s="342"/>
      <c r="T224" s="342"/>
      <c r="U224" s="341"/>
      <c r="V224" s="368"/>
      <c r="W224" s="341"/>
      <c r="X224" s="343"/>
      <c r="Y224" s="340"/>
      <c r="Z224" s="341"/>
      <c r="AA224" s="348" t="str">
        <f t="shared" si="37"/>
        <v/>
      </c>
      <c r="AB224" s="349" t="str">
        <f t="shared" si="38"/>
        <v/>
      </c>
      <c r="AC224" s="341"/>
      <c r="AD224" s="350" t="str">
        <f t="shared" si="39"/>
        <v/>
      </c>
    </row>
    <row r="225" spans="2:30" x14ac:dyDescent="0.45">
      <c r="B225" s="145" t="str">
        <f t="shared" si="30"/>
        <v>NOT INCLUDED</v>
      </c>
      <c r="C225" s="146" t="e">
        <f t="shared" si="31"/>
        <v>#N/A</v>
      </c>
      <c r="D225" s="158" t="e">
        <f>AB225&amp;"_"&amp;#REF!&amp;IF(afstemning_partner&lt;&gt;"","_"&amp;AC225,"")</f>
        <v>#REF!</v>
      </c>
      <c r="E225" s="158" t="str">
        <f t="shared" si="32"/>
        <v/>
      </c>
      <c r="F225" s="158" t="e">
        <f t="shared" si="33"/>
        <v>#N/A</v>
      </c>
      <c r="G225" s="158" t="str">
        <f>TRANSAKTIONER!Z225&amp;IF(regnskab_filter_periode&gt;=AB225,"INCLUDE"&amp;IF(regnskab_filter_land&lt;&gt;"",IF(regnskab_filter_land="EU",F225,AD225),""),"EXCLUDE")</f>
        <v>EXCLUDE</v>
      </c>
      <c r="H225" s="158" t="str">
        <f t="shared" si="34"/>
        <v/>
      </c>
      <c r="I225" s="158" t="str">
        <f>TRANSAKTIONER!Z225&amp;IF(regnskab_filter_periode_partner&gt;=AB225,"INCLUDE"&amp;IF(regnskab_filter_land_partner&lt;&gt;"",IF(regnskab_filter_land_partner="EU",F225,AD225),""),"EXCLUDE")&amp;AC225</f>
        <v>EXCLUDE</v>
      </c>
      <c r="J225" s="158" t="e">
        <f t="shared" si="35"/>
        <v>#N/A</v>
      </c>
      <c r="L225" s="158" t="str">
        <f t="shared" si="36"/>
        <v>_EU</v>
      </c>
      <c r="P225" s="340"/>
      <c r="Q225" s="340"/>
      <c r="R225" s="341"/>
      <c r="S225" s="342"/>
      <c r="T225" s="342"/>
      <c r="U225" s="341"/>
      <c r="V225" s="368"/>
      <c r="W225" s="341"/>
      <c r="X225" s="343"/>
      <c r="Y225" s="340"/>
      <c r="Z225" s="341"/>
      <c r="AA225" s="348" t="str">
        <f t="shared" si="37"/>
        <v/>
      </c>
      <c r="AB225" s="349" t="str">
        <f t="shared" si="38"/>
        <v/>
      </c>
      <c r="AC225" s="341"/>
      <c r="AD225" s="350" t="str">
        <f t="shared" si="39"/>
        <v/>
      </c>
    </row>
    <row r="226" spans="2:30" x14ac:dyDescent="0.45">
      <c r="B226" s="145" t="str">
        <f t="shared" si="30"/>
        <v>NOT INCLUDED</v>
      </c>
      <c r="C226" s="146" t="e">
        <f t="shared" si="31"/>
        <v>#N/A</v>
      </c>
      <c r="D226" s="158" t="e">
        <f>AB226&amp;"_"&amp;#REF!&amp;IF(afstemning_partner&lt;&gt;"","_"&amp;AC226,"")</f>
        <v>#REF!</v>
      </c>
      <c r="E226" s="158" t="str">
        <f t="shared" si="32"/>
        <v/>
      </c>
      <c r="F226" s="158" t="e">
        <f t="shared" si="33"/>
        <v>#N/A</v>
      </c>
      <c r="G226" s="158" t="str">
        <f>TRANSAKTIONER!Z226&amp;IF(regnskab_filter_periode&gt;=AB226,"INCLUDE"&amp;IF(regnskab_filter_land&lt;&gt;"",IF(regnskab_filter_land="EU",F226,AD226),""),"EXCLUDE")</f>
        <v>EXCLUDE</v>
      </c>
      <c r="H226" s="158" t="str">
        <f t="shared" si="34"/>
        <v/>
      </c>
      <c r="I226" s="158" t="str">
        <f>TRANSAKTIONER!Z226&amp;IF(regnskab_filter_periode_partner&gt;=AB226,"INCLUDE"&amp;IF(regnskab_filter_land_partner&lt;&gt;"",IF(regnskab_filter_land_partner="EU",F226,AD226),""),"EXCLUDE")&amp;AC226</f>
        <v>EXCLUDE</v>
      </c>
      <c r="J226" s="158" t="e">
        <f t="shared" si="35"/>
        <v>#N/A</v>
      </c>
      <c r="L226" s="158" t="str">
        <f t="shared" si="36"/>
        <v>_EU</v>
      </c>
      <c r="P226" s="340"/>
      <c r="Q226" s="340"/>
      <c r="R226" s="341"/>
      <c r="S226" s="342"/>
      <c r="T226" s="342"/>
      <c r="U226" s="341"/>
      <c r="V226" s="368"/>
      <c r="W226" s="341"/>
      <c r="X226" s="343"/>
      <c r="Y226" s="340"/>
      <c r="Z226" s="341"/>
      <c r="AA226" s="348" t="str">
        <f t="shared" si="37"/>
        <v/>
      </c>
      <c r="AB226" s="349" t="str">
        <f t="shared" si="38"/>
        <v/>
      </c>
      <c r="AC226" s="341"/>
      <c r="AD226" s="350" t="str">
        <f t="shared" si="39"/>
        <v/>
      </c>
    </row>
    <row r="227" spans="2:30" x14ac:dyDescent="0.45">
      <c r="B227" s="145" t="str">
        <f t="shared" si="30"/>
        <v>NOT INCLUDED</v>
      </c>
      <c r="C227" s="146" t="e">
        <f t="shared" si="31"/>
        <v>#N/A</v>
      </c>
      <c r="D227" s="158" t="e">
        <f>AB227&amp;"_"&amp;#REF!&amp;IF(afstemning_partner&lt;&gt;"","_"&amp;AC227,"")</f>
        <v>#REF!</v>
      </c>
      <c r="E227" s="158" t="str">
        <f t="shared" si="32"/>
        <v/>
      </c>
      <c r="F227" s="158" t="e">
        <f t="shared" si="33"/>
        <v>#N/A</v>
      </c>
      <c r="G227" s="158" t="str">
        <f>TRANSAKTIONER!Z227&amp;IF(regnskab_filter_periode&gt;=AB227,"INCLUDE"&amp;IF(regnskab_filter_land&lt;&gt;"",IF(regnskab_filter_land="EU",F227,AD227),""),"EXCLUDE")</f>
        <v>EXCLUDE</v>
      </c>
      <c r="H227" s="158" t="str">
        <f t="shared" si="34"/>
        <v/>
      </c>
      <c r="I227" s="158" t="str">
        <f>TRANSAKTIONER!Z227&amp;IF(regnskab_filter_periode_partner&gt;=AB227,"INCLUDE"&amp;IF(regnskab_filter_land_partner&lt;&gt;"",IF(regnskab_filter_land_partner="EU",F227,AD227),""),"EXCLUDE")&amp;AC227</f>
        <v>EXCLUDE</v>
      </c>
      <c r="J227" s="158" t="e">
        <f t="shared" si="35"/>
        <v>#N/A</v>
      </c>
      <c r="L227" s="158" t="str">
        <f t="shared" si="36"/>
        <v>_EU</v>
      </c>
      <c r="P227" s="340"/>
      <c r="Q227" s="340"/>
      <c r="R227" s="341"/>
      <c r="S227" s="342"/>
      <c r="T227" s="342"/>
      <c r="U227" s="341"/>
      <c r="V227" s="368"/>
      <c r="W227" s="341"/>
      <c r="X227" s="343"/>
      <c r="Y227" s="340"/>
      <c r="Z227" s="341"/>
      <c r="AA227" s="348" t="str">
        <f t="shared" si="37"/>
        <v/>
      </c>
      <c r="AB227" s="349" t="str">
        <f t="shared" si="38"/>
        <v/>
      </c>
      <c r="AC227" s="341"/>
      <c r="AD227" s="350" t="str">
        <f t="shared" si="39"/>
        <v/>
      </c>
    </row>
    <row r="228" spans="2:30" x14ac:dyDescent="0.45">
      <c r="B228" s="145" t="str">
        <f t="shared" si="30"/>
        <v>NOT INCLUDED</v>
      </c>
      <c r="C228" s="146" t="e">
        <f t="shared" si="31"/>
        <v>#N/A</v>
      </c>
      <c r="D228" s="158" t="e">
        <f>AB228&amp;"_"&amp;#REF!&amp;IF(afstemning_partner&lt;&gt;"","_"&amp;AC228,"")</f>
        <v>#REF!</v>
      </c>
      <c r="E228" s="158" t="str">
        <f t="shared" si="32"/>
        <v/>
      </c>
      <c r="F228" s="158" t="e">
        <f t="shared" si="33"/>
        <v>#N/A</v>
      </c>
      <c r="G228" s="158" t="str">
        <f>TRANSAKTIONER!Z228&amp;IF(regnskab_filter_periode&gt;=AB228,"INCLUDE"&amp;IF(regnskab_filter_land&lt;&gt;"",IF(regnskab_filter_land="EU",F228,AD228),""),"EXCLUDE")</f>
        <v>EXCLUDE</v>
      </c>
      <c r="H228" s="158" t="str">
        <f t="shared" si="34"/>
        <v/>
      </c>
      <c r="I228" s="158" t="str">
        <f>TRANSAKTIONER!Z228&amp;IF(regnskab_filter_periode_partner&gt;=AB228,"INCLUDE"&amp;IF(regnskab_filter_land_partner&lt;&gt;"",IF(regnskab_filter_land_partner="EU",F228,AD228),""),"EXCLUDE")&amp;AC228</f>
        <v>EXCLUDE</v>
      </c>
      <c r="J228" s="158" t="e">
        <f t="shared" si="35"/>
        <v>#N/A</v>
      </c>
      <c r="L228" s="158" t="str">
        <f t="shared" si="36"/>
        <v>_EU</v>
      </c>
      <c r="P228" s="340"/>
      <c r="Q228" s="340"/>
      <c r="R228" s="341"/>
      <c r="S228" s="342"/>
      <c r="T228" s="342"/>
      <c r="U228" s="341"/>
      <c r="V228" s="368"/>
      <c r="W228" s="341"/>
      <c r="X228" s="343"/>
      <c r="Y228" s="340"/>
      <c r="Z228" s="341"/>
      <c r="AA228" s="348" t="str">
        <f t="shared" si="37"/>
        <v/>
      </c>
      <c r="AB228" s="349" t="str">
        <f t="shared" si="38"/>
        <v/>
      </c>
      <c r="AC228" s="341"/>
      <c r="AD228" s="350" t="str">
        <f t="shared" si="39"/>
        <v/>
      </c>
    </row>
    <row r="229" spans="2:30" x14ac:dyDescent="0.45">
      <c r="B229" s="145" t="str">
        <f t="shared" si="30"/>
        <v>NOT INCLUDED</v>
      </c>
      <c r="C229" s="146" t="e">
        <f t="shared" si="31"/>
        <v>#N/A</v>
      </c>
      <c r="D229" s="158" t="e">
        <f>AB229&amp;"_"&amp;#REF!&amp;IF(afstemning_partner&lt;&gt;"","_"&amp;AC229,"")</f>
        <v>#REF!</v>
      </c>
      <c r="E229" s="158" t="str">
        <f t="shared" si="32"/>
        <v/>
      </c>
      <c r="F229" s="158" t="e">
        <f t="shared" si="33"/>
        <v>#N/A</v>
      </c>
      <c r="G229" s="158" t="str">
        <f>TRANSAKTIONER!Z229&amp;IF(regnskab_filter_periode&gt;=AB229,"INCLUDE"&amp;IF(regnskab_filter_land&lt;&gt;"",IF(regnskab_filter_land="EU",F229,AD229),""),"EXCLUDE")</f>
        <v>EXCLUDE</v>
      </c>
      <c r="H229" s="158" t="str">
        <f t="shared" si="34"/>
        <v/>
      </c>
      <c r="I229" s="158" t="str">
        <f>TRANSAKTIONER!Z229&amp;IF(regnskab_filter_periode_partner&gt;=AB229,"INCLUDE"&amp;IF(regnskab_filter_land_partner&lt;&gt;"",IF(regnskab_filter_land_partner="EU",F229,AD229),""),"EXCLUDE")&amp;AC229</f>
        <v>EXCLUDE</v>
      </c>
      <c r="J229" s="158" t="e">
        <f t="shared" si="35"/>
        <v>#N/A</v>
      </c>
      <c r="L229" s="158" t="str">
        <f t="shared" si="36"/>
        <v>_EU</v>
      </c>
      <c r="P229" s="340"/>
      <c r="Q229" s="340"/>
      <c r="R229" s="341"/>
      <c r="S229" s="342"/>
      <c r="T229" s="342"/>
      <c r="U229" s="341"/>
      <c r="V229" s="368"/>
      <c r="W229" s="341"/>
      <c r="X229" s="343"/>
      <c r="Y229" s="340"/>
      <c r="Z229" s="341"/>
      <c r="AA229" s="348" t="str">
        <f t="shared" si="37"/>
        <v/>
      </c>
      <c r="AB229" s="349" t="str">
        <f t="shared" si="38"/>
        <v/>
      </c>
      <c r="AC229" s="341"/>
      <c r="AD229" s="350" t="str">
        <f t="shared" si="39"/>
        <v/>
      </c>
    </row>
    <row r="230" spans="2:30" x14ac:dyDescent="0.45">
      <c r="B230" s="145" t="str">
        <f t="shared" si="30"/>
        <v>NOT INCLUDED</v>
      </c>
      <c r="C230" s="146" t="e">
        <f t="shared" si="31"/>
        <v>#N/A</v>
      </c>
      <c r="D230" s="158" t="e">
        <f>AB230&amp;"_"&amp;#REF!&amp;IF(afstemning_partner&lt;&gt;"","_"&amp;AC230,"")</f>
        <v>#REF!</v>
      </c>
      <c r="E230" s="158" t="str">
        <f t="shared" si="32"/>
        <v/>
      </c>
      <c r="F230" s="158" t="e">
        <f t="shared" si="33"/>
        <v>#N/A</v>
      </c>
      <c r="G230" s="158" t="str">
        <f>TRANSAKTIONER!Z230&amp;IF(regnskab_filter_periode&gt;=AB230,"INCLUDE"&amp;IF(regnskab_filter_land&lt;&gt;"",IF(regnskab_filter_land="EU",F230,AD230),""),"EXCLUDE")</f>
        <v>EXCLUDE</v>
      </c>
      <c r="H230" s="158" t="str">
        <f t="shared" si="34"/>
        <v/>
      </c>
      <c r="I230" s="158" t="str">
        <f>TRANSAKTIONER!Z230&amp;IF(regnskab_filter_periode_partner&gt;=AB230,"INCLUDE"&amp;IF(regnskab_filter_land_partner&lt;&gt;"",IF(regnskab_filter_land_partner="EU",F230,AD230),""),"EXCLUDE")&amp;AC230</f>
        <v>EXCLUDE</v>
      </c>
      <c r="J230" s="158" t="e">
        <f t="shared" si="35"/>
        <v>#N/A</v>
      </c>
      <c r="L230" s="158" t="str">
        <f t="shared" si="36"/>
        <v>_EU</v>
      </c>
      <c r="P230" s="340"/>
      <c r="Q230" s="340"/>
      <c r="R230" s="341"/>
      <c r="S230" s="342"/>
      <c r="T230" s="342"/>
      <c r="U230" s="341"/>
      <c r="V230" s="368"/>
      <c r="W230" s="341"/>
      <c r="X230" s="343"/>
      <c r="Y230" s="340"/>
      <c r="Z230" s="341"/>
      <c r="AA230" s="348" t="str">
        <f t="shared" si="37"/>
        <v/>
      </c>
      <c r="AB230" s="349" t="str">
        <f t="shared" si="38"/>
        <v/>
      </c>
      <c r="AC230" s="341"/>
      <c r="AD230" s="350" t="str">
        <f t="shared" si="39"/>
        <v/>
      </c>
    </row>
    <row r="231" spans="2:30" x14ac:dyDescent="0.45">
      <c r="B231" s="145" t="str">
        <f t="shared" si="30"/>
        <v>NOT INCLUDED</v>
      </c>
      <c r="C231" s="146" t="e">
        <f t="shared" si="31"/>
        <v>#N/A</v>
      </c>
      <c r="D231" s="158" t="e">
        <f>AB231&amp;"_"&amp;#REF!&amp;IF(afstemning_partner&lt;&gt;"","_"&amp;AC231,"")</f>
        <v>#REF!</v>
      </c>
      <c r="E231" s="158" t="str">
        <f t="shared" si="32"/>
        <v/>
      </c>
      <c r="F231" s="158" t="e">
        <f t="shared" si="33"/>
        <v>#N/A</v>
      </c>
      <c r="G231" s="158" t="str">
        <f>TRANSAKTIONER!Z231&amp;IF(regnskab_filter_periode&gt;=AB231,"INCLUDE"&amp;IF(regnskab_filter_land&lt;&gt;"",IF(regnskab_filter_land="EU",F231,AD231),""),"EXCLUDE")</f>
        <v>EXCLUDE</v>
      </c>
      <c r="H231" s="158" t="str">
        <f t="shared" si="34"/>
        <v/>
      </c>
      <c r="I231" s="158" t="str">
        <f>TRANSAKTIONER!Z231&amp;IF(regnskab_filter_periode_partner&gt;=AB231,"INCLUDE"&amp;IF(regnskab_filter_land_partner&lt;&gt;"",IF(regnskab_filter_land_partner="EU",F231,AD231),""),"EXCLUDE")&amp;AC231</f>
        <v>EXCLUDE</v>
      </c>
      <c r="J231" s="158" t="e">
        <f t="shared" si="35"/>
        <v>#N/A</v>
      </c>
      <c r="L231" s="158" t="str">
        <f t="shared" si="36"/>
        <v>_EU</v>
      </c>
      <c r="P231" s="340"/>
      <c r="Q231" s="340"/>
      <c r="R231" s="341"/>
      <c r="S231" s="342"/>
      <c r="T231" s="342"/>
      <c r="U231" s="341"/>
      <c r="V231" s="368"/>
      <c r="W231" s="341"/>
      <c r="X231" s="343"/>
      <c r="Y231" s="340"/>
      <c r="Z231" s="341"/>
      <c r="AA231" s="348" t="str">
        <f t="shared" si="37"/>
        <v/>
      </c>
      <c r="AB231" s="349" t="str">
        <f t="shared" si="38"/>
        <v/>
      </c>
      <c r="AC231" s="341"/>
      <c r="AD231" s="350" t="str">
        <f t="shared" si="39"/>
        <v/>
      </c>
    </row>
    <row r="232" spans="2:30" x14ac:dyDescent="0.45">
      <c r="B232" s="145" t="str">
        <f t="shared" si="30"/>
        <v>NOT INCLUDED</v>
      </c>
      <c r="C232" s="146" t="e">
        <f t="shared" si="31"/>
        <v>#N/A</v>
      </c>
      <c r="D232" s="158" t="e">
        <f>AB232&amp;"_"&amp;#REF!&amp;IF(afstemning_partner&lt;&gt;"","_"&amp;AC232,"")</f>
        <v>#REF!</v>
      </c>
      <c r="E232" s="158" t="str">
        <f t="shared" si="32"/>
        <v/>
      </c>
      <c r="F232" s="158" t="e">
        <f t="shared" si="33"/>
        <v>#N/A</v>
      </c>
      <c r="G232" s="158" t="str">
        <f>TRANSAKTIONER!Z232&amp;IF(regnskab_filter_periode&gt;=AB232,"INCLUDE"&amp;IF(regnskab_filter_land&lt;&gt;"",IF(regnskab_filter_land="EU",F232,AD232),""),"EXCLUDE")</f>
        <v>EXCLUDE</v>
      </c>
      <c r="H232" s="158" t="str">
        <f t="shared" si="34"/>
        <v/>
      </c>
      <c r="I232" s="158" t="str">
        <f>TRANSAKTIONER!Z232&amp;IF(regnskab_filter_periode_partner&gt;=AB232,"INCLUDE"&amp;IF(regnskab_filter_land_partner&lt;&gt;"",IF(regnskab_filter_land_partner="EU",F232,AD232),""),"EXCLUDE")&amp;AC232</f>
        <v>EXCLUDE</v>
      </c>
      <c r="J232" s="158" t="e">
        <f t="shared" si="35"/>
        <v>#N/A</v>
      </c>
      <c r="L232" s="158" t="str">
        <f t="shared" si="36"/>
        <v>_EU</v>
      </c>
      <c r="P232" s="340"/>
      <c r="Q232" s="340"/>
      <c r="R232" s="341"/>
      <c r="S232" s="342"/>
      <c r="T232" s="342"/>
      <c r="U232" s="341"/>
      <c r="V232" s="368"/>
      <c r="W232" s="341"/>
      <c r="X232" s="343"/>
      <c r="Y232" s="340"/>
      <c r="Z232" s="341"/>
      <c r="AA232" s="348" t="str">
        <f t="shared" si="37"/>
        <v/>
      </c>
      <c r="AB232" s="349" t="str">
        <f t="shared" si="38"/>
        <v/>
      </c>
      <c r="AC232" s="341"/>
      <c r="AD232" s="350" t="str">
        <f t="shared" si="39"/>
        <v/>
      </c>
    </row>
    <row r="233" spans="2:30" x14ac:dyDescent="0.45">
      <c r="B233" s="145" t="str">
        <f t="shared" si="30"/>
        <v>NOT INCLUDED</v>
      </c>
      <c r="C233" s="146" t="e">
        <f t="shared" si="31"/>
        <v>#N/A</v>
      </c>
      <c r="D233" s="158" t="e">
        <f>AB233&amp;"_"&amp;#REF!&amp;IF(afstemning_partner&lt;&gt;"","_"&amp;AC233,"")</f>
        <v>#REF!</v>
      </c>
      <c r="E233" s="158" t="str">
        <f t="shared" si="32"/>
        <v/>
      </c>
      <c r="F233" s="158" t="e">
        <f t="shared" si="33"/>
        <v>#N/A</v>
      </c>
      <c r="G233" s="158" t="str">
        <f>TRANSAKTIONER!Z233&amp;IF(regnskab_filter_periode&gt;=AB233,"INCLUDE"&amp;IF(regnskab_filter_land&lt;&gt;"",IF(regnskab_filter_land="EU",F233,AD233),""),"EXCLUDE")</f>
        <v>EXCLUDE</v>
      </c>
      <c r="H233" s="158" t="str">
        <f t="shared" si="34"/>
        <v/>
      </c>
      <c r="I233" s="158" t="str">
        <f>TRANSAKTIONER!Z233&amp;IF(regnskab_filter_periode_partner&gt;=AB233,"INCLUDE"&amp;IF(regnskab_filter_land_partner&lt;&gt;"",IF(regnskab_filter_land_partner="EU",F233,AD233),""),"EXCLUDE")&amp;AC233</f>
        <v>EXCLUDE</v>
      </c>
      <c r="J233" s="158" t="e">
        <f t="shared" si="35"/>
        <v>#N/A</v>
      </c>
      <c r="L233" s="158" t="str">
        <f t="shared" si="36"/>
        <v>_EU</v>
      </c>
      <c r="P233" s="340"/>
      <c r="Q233" s="340"/>
      <c r="R233" s="341"/>
      <c r="S233" s="342"/>
      <c r="T233" s="342"/>
      <c r="U233" s="341"/>
      <c r="V233" s="368"/>
      <c r="W233" s="341"/>
      <c r="X233" s="343"/>
      <c r="Y233" s="340"/>
      <c r="Z233" s="341"/>
      <c r="AA233" s="348" t="str">
        <f t="shared" si="37"/>
        <v/>
      </c>
      <c r="AB233" s="349" t="str">
        <f t="shared" si="38"/>
        <v/>
      </c>
      <c r="AC233" s="341"/>
      <c r="AD233" s="350" t="str">
        <f t="shared" si="39"/>
        <v/>
      </c>
    </row>
    <row r="234" spans="2:30" x14ac:dyDescent="0.45">
      <c r="B234" s="145" t="str">
        <f t="shared" si="30"/>
        <v>NOT INCLUDED</v>
      </c>
      <c r="C234" s="146" t="e">
        <f t="shared" si="31"/>
        <v>#N/A</v>
      </c>
      <c r="D234" s="158" t="e">
        <f>AB234&amp;"_"&amp;#REF!&amp;IF(afstemning_partner&lt;&gt;"","_"&amp;AC234,"")</f>
        <v>#REF!</v>
      </c>
      <c r="E234" s="158" t="str">
        <f t="shared" si="32"/>
        <v/>
      </c>
      <c r="F234" s="158" t="e">
        <f t="shared" si="33"/>
        <v>#N/A</v>
      </c>
      <c r="G234" s="158" t="str">
        <f>TRANSAKTIONER!Z234&amp;IF(regnskab_filter_periode&gt;=AB234,"INCLUDE"&amp;IF(regnskab_filter_land&lt;&gt;"",IF(regnskab_filter_land="EU",F234,AD234),""),"EXCLUDE")</f>
        <v>EXCLUDE</v>
      </c>
      <c r="H234" s="158" t="str">
        <f t="shared" si="34"/>
        <v/>
      </c>
      <c r="I234" s="158" t="str">
        <f>TRANSAKTIONER!Z234&amp;IF(regnskab_filter_periode_partner&gt;=AB234,"INCLUDE"&amp;IF(regnskab_filter_land_partner&lt;&gt;"",IF(regnskab_filter_land_partner="EU",F234,AD234),""),"EXCLUDE")&amp;AC234</f>
        <v>EXCLUDE</v>
      </c>
      <c r="J234" s="158" t="e">
        <f t="shared" si="35"/>
        <v>#N/A</v>
      </c>
      <c r="L234" s="158" t="str">
        <f t="shared" si="36"/>
        <v>_EU</v>
      </c>
      <c r="P234" s="340"/>
      <c r="Q234" s="340"/>
      <c r="R234" s="341"/>
      <c r="S234" s="342"/>
      <c r="T234" s="342"/>
      <c r="U234" s="341"/>
      <c r="V234" s="368"/>
      <c r="W234" s="341"/>
      <c r="X234" s="343"/>
      <c r="Y234" s="340"/>
      <c r="Z234" s="341"/>
      <c r="AA234" s="348" t="str">
        <f t="shared" si="37"/>
        <v/>
      </c>
      <c r="AB234" s="349" t="str">
        <f t="shared" si="38"/>
        <v/>
      </c>
      <c r="AC234" s="341"/>
      <c r="AD234" s="350" t="str">
        <f t="shared" si="39"/>
        <v/>
      </c>
    </row>
    <row r="235" spans="2:30" x14ac:dyDescent="0.45">
      <c r="B235" s="145" t="str">
        <f t="shared" si="30"/>
        <v>NOT INCLUDED</v>
      </c>
      <c r="C235" s="146" t="e">
        <f t="shared" si="31"/>
        <v>#N/A</v>
      </c>
      <c r="D235" s="158" t="e">
        <f>AB235&amp;"_"&amp;#REF!&amp;IF(afstemning_partner&lt;&gt;"","_"&amp;AC235,"")</f>
        <v>#REF!</v>
      </c>
      <c r="E235" s="158" t="str">
        <f t="shared" si="32"/>
        <v/>
      </c>
      <c r="F235" s="158" t="e">
        <f t="shared" si="33"/>
        <v>#N/A</v>
      </c>
      <c r="G235" s="158" t="str">
        <f>TRANSAKTIONER!Z235&amp;IF(regnskab_filter_periode&gt;=AB235,"INCLUDE"&amp;IF(regnskab_filter_land&lt;&gt;"",IF(regnskab_filter_land="EU",F235,AD235),""),"EXCLUDE")</f>
        <v>EXCLUDE</v>
      </c>
      <c r="H235" s="158" t="str">
        <f t="shared" si="34"/>
        <v/>
      </c>
      <c r="I235" s="158" t="str">
        <f>TRANSAKTIONER!Z235&amp;IF(regnskab_filter_periode_partner&gt;=AB235,"INCLUDE"&amp;IF(regnskab_filter_land_partner&lt;&gt;"",IF(regnskab_filter_land_partner="EU",F235,AD235),""),"EXCLUDE")&amp;AC235</f>
        <v>EXCLUDE</v>
      </c>
      <c r="J235" s="158" t="e">
        <f t="shared" si="35"/>
        <v>#N/A</v>
      </c>
      <c r="L235" s="158" t="str">
        <f t="shared" si="36"/>
        <v>_EU</v>
      </c>
      <c r="P235" s="340"/>
      <c r="Q235" s="340"/>
      <c r="R235" s="341"/>
      <c r="S235" s="342"/>
      <c r="T235" s="342"/>
      <c r="U235" s="341"/>
      <c r="V235" s="368"/>
      <c r="W235" s="341"/>
      <c r="X235" s="343"/>
      <c r="Y235" s="340"/>
      <c r="Z235" s="341"/>
      <c r="AA235" s="348" t="str">
        <f t="shared" si="37"/>
        <v/>
      </c>
      <c r="AB235" s="349" t="str">
        <f t="shared" si="38"/>
        <v/>
      </c>
      <c r="AC235" s="341"/>
      <c r="AD235" s="350" t="str">
        <f t="shared" si="39"/>
        <v/>
      </c>
    </row>
    <row r="236" spans="2:30" x14ac:dyDescent="0.45">
      <c r="B236" s="145" t="str">
        <f t="shared" si="30"/>
        <v>NOT INCLUDED</v>
      </c>
      <c r="C236" s="146" t="e">
        <f t="shared" si="31"/>
        <v>#N/A</v>
      </c>
      <c r="D236" s="158" t="e">
        <f>AB236&amp;"_"&amp;#REF!&amp;IF(afstemning_partner&lt;&gt;"","_"&amp;AC236,"")</f>
        <v>#REF!</v>
      </c>
      <c r="E236" s="158" t="str">
        <f t="shared" si="32"/>
        <v/>
      </c>
      <c r="F236" s="158" t="e">
        <f t="shared" si="33"/>
        <v>#N/A</v>
      </c>
      <c r="G236" s="158" t="str">
        <f>TRANSAKTIONER!Z236&amp;IF(regnskab_filter_periode&gt;=AB236,"INCLUDE"&amp;IF(regnskab_filter_land&lt;&gt;"",IF(regnskab_filter_land="EU",F236,AD236),""),"EXCLUDE")</f>
        <v>EXCLUDE</v>
      </c>
      <c r="H236" s="158" t="str">
        <f t="shared" si="34"/>
        <v/>
      </c>
      <c r="I236" s="158" t="str">
        <f>TRANSAKTIONER!Z236&amp;IF(regnskab_filter_periode_partner&gt;=AB236,"INCLUDE"&amp;IF(regnskab_filter_land_partner&lt;&gt;"",IF(regnskab_filter_land_partner="EU",F236,AD236),""),"EXCLUDE")&amp;AC236</f>
        <v>EXCLUDE</v>
      </c>
      <c r="J236" s="158" t="e">
        <f t="shared" si="35"/>
        <v>#N/A</v>
      </c>
      <c r="L236" s="158" t="str">
        <f t="shared" si="36"/>
        <v>_EU</v>
      </c>
      <c r="P236" s="340"/>
      <c r="Q236" s="340"/>
      <c r="R236" s="341"/>
      <c r="S236" s="342"/>
      <c r="T236" s="342"/>
      <c r="U236" s="341"/>
      <c r="V236" s="368"/>
      <c r="W236" s="341"/>
      <c r="X236" s="343"/>
      <c r="Y236" s="340"/>
      <c r="Z236" s="341"/>
      <c r="AA236" s="348" t="str">
        <f t="shared" si="37"/>
        <v/>
      </c>
      <c r="AB236" s="349" t="str">
        <f t="shared" si="38"/>
        <v/>
      </c>
      <c r="AC236" s="341"/>
      <c r="AD236" s="350" t="str">
        <f t="shared" si="39"/>
        <v/>
      </c>
    </row>
    <row r="237" spans="2:30" x14ac:dyDescent="0.45">
      <c r="B237" s="145" t="str">
        <f t="shared" si="30"/>
        <v>NOT INCLUDED</v>
      </c>
      <c r="C237" s="146" t="e">
        <f t="shared" si="31"/>
        <v>#N/A</v>
      </c>
      <c r="D237" s="158" t="e">
        <f>AB237&amp;"_"&amp;#REF!&amp;IF(afstemning_partner&lt;&gt;"","_"&amp;AC237,"")</f>
        <v>#REF!</v>
      </c>
      <c r="E237" s="158" t="str">
        <f t="shared" si="32"/>
        <v/>
      </c>
      <c r="F237" s="158" t="e">
        <f t="shared" si="33"/>
        <v>#N/A</v>
      </c>
      <c r="G237" s="158" t="str">
        <f>TRANSAKTIONER!Z237&amp;IF(regnskab_filter_periode&gt;=AB237,"INCLUDE"&amp;IF(regnskab_filter_land&lt;&gt;"",IF(regnskab_filter_land="EU",F237,AD237),""),"EXCLUDE")</f>
        <v>EXCLUDE</v>
      </c>
      <c r="H237" s="158" t="str">
        <f t="shared" si="34"/>
        <v/>
      </c>
      <c r="I237" s="158" t="str">
        <f>TRANSAKTIONER!Z237&amp;IF(regnskab_filter_periode_partner&gt;=AB237,"INCLUDE"&amp;IF(regnskab_filter_land_partner&lt;&gt;"",IF(regnskab_filter_land_partner="EU",F237,AD237),""),"EXCLUDE")&amp;AC237</f>
        <v>EXCLUDE</v>
      </c>
      <c r="J237" s="158" t="e">
        <f t="shared" si="35"/>
        <v>#N/A</v>
      </c>
      <c r="L237" s="158" t="str">
        <f t="shared" si="36"/>
        <v>_EU</v>
      </c>
      <c r="P237" s="340"/>
      <c r="Q237" s="340"/>
      <c r="R237" s="341"/>
      <c r="S237" s="342"/>
      <c r="T237" s="342"/>
      <c r="U237" s="341"/>
      <c r="V237" s="368"/>
      <c r="W237" s="341"/>
      <c r="X237" s="343"/>
      <c r="Y237" s="340"/>
      <c r="Z237" s="341"/>
      <c r="AA237" s="348" t="str">
        <f t="shared" si="37"/>
        <v/>
      </c>
      <c r="AB237" s="349" t="str">
        <f t="shared" si="38"/>
        <v/>
      </c>
      <c r="AC237" s="341"/>
      <c r="AD237" s="350" t="str">
        <f t="shared" si="39"/>
        <v/>
      </c>
    </row>
    <row r="238" spans="2:30" x14ac:dyDescent="0.45">
      <c r="B238" s="145" t="str">
        <f t="shared" si="30"/>
        <v>NOT INCLUDED</v>
      </c>
      <c r="C238" s="146" t="e">
        <f t="shared" si="31"/>
        <v>#N/A</v>
      </c>
      <c r="D238" s="158" t="e">
        <f>AB238&amp;"_"&amp;#REF!&amp;IF(afstemning_partner&lt;&gt;"","_"&amp;AC238,"")</f>
        <v>#REF!</v>
      </c>
      <c r="E238" s="158" t="str">
        <f t="shared" si="32"/>
        <v/>
      </c>
      <c r="F238" s="158" t="e">
        <f t="shared" si="33"/>
        <v>#N/A</v>
      </c>
      <c r="G238" s="158" t="str">
        <f>TRANSAKTIONER!Z238&amp;IF(regnskab_filter_periode&gt;=AB238,"INCLUDE"&amp;IF(regnskab_filter_land&lt;&gt;"",IF(regnskab_filter_land="EU",F238,AD238),""),"EXCLUDE")</f>
        <v>EXCLUDE</v>
      </c>
      <c r="H238" s="158" t="str">
        <f t="shared" si="34"/>
        <v/>
      </c>
      <c r="I238" s="158" t="str">
        <f>TRANSAKTIONER!Z238&amp;IF(regnskab_filter_periode_partner&gt;=AB238,"INCLUDE"&amp;IF(regnskab_filter_land_partner&lt;&gt;"",IF(regnskab_filter_land_partner="EU",F238,AD238),""),"EXCLUDE")&amp;AC238</f>
        <v>EXCLUDE</v>
      </c>
      <c r="J238" s="158" t="e">
        <f t="shared" si="35"/>
        <v>#N/A</v>
      </c>
      <c r="L238" s="158" t="str">
        <f t="shared" si="36"/>
        <v>_EU</v>
      </c>
      <c r="P238" s="340"/>
      <c r="Q238" s="340"/>
      <c r="R238" s="341"/>
      <c r="S238" s="342"/>
      <c r="T238" s="342"/>
      <c r="U238" s="341"/>
      <c r="V238" s="368"/>
      <c r="W238" s="341"/>
      <c r="X238" s="343"/>
      <c r="Y238" s="340"/>
      <c r="Z238" s="341"/>
      <c r="AA238" s="348" t="str">
        <f t="shared" si="37"/>
        <v/>
      </c>
      <c r="AB238" s="349" t="str">
        <f t="shared" si="38"/>
        <v/>
      </c>
      <c r="AC238" s="341"/>
      <c r="AD238" s="350" t="str">
        <f t="shared" si="39"/>
        <v/>
      </c>
    </row>
    <row r="239" spans="2:30" x14ac:dyDescent="0.45">
      <c r="B239" s="145" t="str">
        <f t="shared" si="30"/>
        <v>NOT INCLUDED</v>
      </c>
      <c r="C239" s="146" t="e">
        <f t="shared" si="31"/>
        <v>#N/A</v>
      </c>
      <c r="D239" s="158" t="e">
        <f>AB239&amp;"_"&amp;#REF!&amp;IF(afstemning_partner&lt;&gt;"","_"&amp;AC239,"")</f>
        <v>#REF!</v>
      </c>
      <c r="E239" s="158" t="str">
        <f t="shared" si="32"/>
        <v/>
      </c>
      <c r="F239" s="158" t="e">
        <f t="shared" si="33"/>
        <v>#N/A</v>
      </c>
      <c r="G239" s="158" t="str">
        <f>TRANSAKTIONER!Z239&amp;IF(regnskab_filter_periode&gt;=AB239,"INCLUDE"&amp;IF(regnskab_filter_land&lt;&gt;"",IF(regnskab_filter_land="EU",F239,AD239),""),"EXCLUDE")</f>
        <v>EXCLUDE</v>
      </c>
      <c r="H239" s="158" t="str">
        <f t="shared" si="34"/>
        <v/>
      </c>
      <c r="I239" s="158" t="str">
        <f>TRANSAKTIONER!Z239&amp;IF(regnskab_filter_periode_partner&gt;=AB239,"INCLUDE"&amp;IF(regnskab_filter_land_partner&lt;&gt;"",IF(regnskab_filter_land_partner="EU",F239,AD239),""),"EXCLUDE")&amp;AC239</f>
        <v>EXCLUDE</v>
      </c>
      <c r="J239" s="158" t="e">
        <f t="shared" si="35"/>
        <v>#N/A</v>
      </c>
      <c r="L239" s="158" t="str">
        <f t="shared" si="36"/>
        <v>_EU</v>
      </c>
      <c r="P239" s="340"/>
      <c r="Q239" s="340"/>
      <c r="R239" s="341"/>
      <c r="S239" s="342"/>
      <c r="T239" s="342"/>
      <c r="U239" s="341"/>
      <c r="V239" s="368"/>
      <c r="W239" s="341"/>
      <c r="X239" s="343"/>
      <c r="Y239" s="340"/>
      <c r="Z239" s="341"/>
      <c r="AA239" s="348" t="str">
        <f t="shared" si="37"/>
        <v/>
      </c>
      <c r="AB239" s="349" t="str">
        <f t="shared" si="38"/>
        <v/>
      </c>
      <c r="AC239" s="341"/>
      <c r="AD239" s="350" t="str">
        <f t="shared" si="39"/>
        <v/>
      </c>
    </row>
    <row r="240" spans="2:30" x14ac:dyDescent="0.45">
      <c r="B240" s="145" t="str">
        <f t="shared" si="30"/>
        <v>NOT INCLUDED</v>
      </c>
      <c r="C240" s="146" t="e">
        <f t="shared" si="31"/>
        <v>#N/A</v>
      </c>
      <c r="D240" s="158" t="e">
        <f>AB240&amp;"_"&amp;#REF!&amp;IF(afstemning_partner&lt;&gt;"","_"&amp;AC240,"")</f>
        <v>#REF!</v>
      </c>
      <c r="E240" s="158" t="str">
        <f t="shared" si="32"/>
        <v/>
      </c>
      <c r="F240" s="158" t="e">
        <f t="shared" si="33"/>
        <v>#N/A</v>
      </c>
      <c r="G240" s="158" t="str">
        <f>TRANSAKTIONER!Z240&amp;IF(regnskab_filter_periode&gt;=AB240,"INCLUDE"&amp;IF(regnskab_filter_land&lt;&gt;"",IF(regnskab_filter_land="EU",F240,AD240),""),"EXCLUDE")</f>
        <v>EXCLUDE</v>
      </c>
      <c r="H240" s="158" t="str">
        <f t="shared" si="34"/>
        <v/>
      </c>
      <c r="I240" s="158" t="str">
        <f>TRANSAKTIONER!Z240&amp;IF(regnskab_filter_periode_partner&gt;=AB240,"INCLUDE"&amp;IF(regnskab_filter_land_partner&lt;&gt;"",IF(regnskab_filter_land_partner="EU",F240,AD240),""),"EXCLUDE")&amp;AC240</f>
        <v>EXCLUDE</v>
      </c>
      <c r="J240" s="158" t="e">
        <f t="shared" si="35"/>
        <v>#N/A</v>
      </c>
      <c r="L240" s="158" t="str">
        <f t="shared" si="36"/>
        <v>_EU</v>
      </c>
      <c r="P240" s="340"/>
      <c r="Q240" s="340"/>
      <c r="R240" s="341"/>
      <c r="S240" s="342"/>
      <c r="T240" s="342"/>
      <c r="U240" s="341"/>
      <c r="V240" s="368"/>
      <c r="W240" s="341"/>
      <c r="X240" s="343"/>
      <c r="Y240" s="340"/>
      <c r="Z240" s="341"/>
      <c r="AA240" s="348" t="str">
        <f t="shared" si="37"/>
        <v/>
      </c>
      <c r="AB240" s="349" t="str">
        <f t="shared" si="38"/>
        <v/>
      </c>
      <c r="AC240" s="341"/>
      <c r="AD240" s="350" t="str">
        <f t="shared" si="39"/>
        <v/>
      </c>
    </row>
    <row r="241" spans="2:30" x14ac:dyDescent="0.45">
      <c r="B241" s="145" t="str">
        <f t="shared" si="30"/>
        <v>NOT INCLUDED</v>
      </c>
      <c r="C241" s="146" t="e">
        <f t="shared" si="31"/>
        <v>#N/A</v>
      </c>
      <c r="D241" s="158" t="e">
        <f>AB241&amp;"_"&amp;#REF!&amp;IF(afstemning_partner&lt;&gt;"","_"&amp;AC241,"")</f>
        <v>#REF!</v>
      </c>
      <c r="E241" s="158" t="str">
        <f t="shared" si="32"/>
        <v/>
      </c>
      <c r="F241" s="158" t="e">
        <f t="shared" si="33"/>
        <v>#N/A</v>
      </c>
      <c r="G241" s="158" t="str">
        <f>TRANSAKTIONER!Z241&amp;IF(regnskab_filter_periode&gt;=AB241,"INCLUDE"&amp;IF(regnskab_filter_land&lt;&gt;"",IF(regnskab_filter_land="EU",F241,AD241),""),"EXCLUDE")</f>
        <v>EXCLUDE</v>
      </c>
      <c r="H241" s="158" t="str">
        <f t="shared" si="34"/>
        <v/>
      </c>
      <c r="I241" s="158" t="str">
        <f>TRANSAKTIONER!Z241&amp;IF(regnskab_filter_periode_partner&gt;=AB241,"INCLUDE"&amp;IF(regnskab_filter_land_partner&lt;&gt;"",IF(regnskab_filter_land_partner="EU",F241,AD241),""),"EXCLUDE")&amp;AC241</f>
        <v>EXCLUDE</v>
      </c>
      <c r="J241" s="158" t="e">
        <f t="shared" si="35"/>
        <v>#N/A</v>
      </c>
      <c r="L241" s="158" t="str">
        <f t="shared" si="36"/>
        <v>_EU</v>
      </c>
      <c r="P241" s="340"/>
      <c r="Q241" s="340"/>
      <c r="R241" s="341"/>
      <c r="S241" s="342"/>
      <c r="T241" s="342"/>
      <c r="U241" s="341"/>
      <c r="V241" s="368"/>
      <c r="W241" s="341"/>
      <c r="X241" s="343"/>
      <c r="Y241" s="340"/>
      <c r="Z241" s="341"/>
      <c r="AA241" s="348" t="str">
        <f t="shared" si="37"/>
        <v/>
      </c>
      <c r="AB241" s="349" t="str">
        <f t="shared" si="38"/>
        <v/>
      </c>
      <c r="AC241" s="341"/>
      <c r="AD241" s="350" t="str">
        <f t="shared" si="39"/>
        <v/>
      </c>
    </row>
    <row r="242" spans="2:30" x14ac:dyDescent="0.45">
      <c r="B242" s="145" t="str">
        <f t="shared" si="30"/>
        <v>NOT INCLUDED</v>
      </c>
      <c r="C242" s="146" t="e">
        <f t="shared" si="31"/>
        <v>#N/A</v>
      </c>
      <c r="D242" s="158" t="e">
        <f>AB242&amp;"_"&amp;#REF!&amp;IF(afstemning_partner&lt;&gt;"","_"&amp;AC242,"")</f>
        <v>#REF!</v>
      </c>
      <c r="E242" s="158" t="str">
        <f t="shared" si="32"/>
        <v/>
      </c>
      <c r="F242" s="158" t="e">
        <f t="shared" si="33"/>
        <v>#N/A</v>
      </c>
      <c r="G242" s="158" t="str">
        <f>TRANSAKTIONER!Z242&amp;IF(regnskab_filter_periode&gt;=AB242,"INCLUDE"&amp;IF(regnskab_filter_land&lt;&gt;"",IF(regnskab_filter_land="EU",F242,AD242),""),"EXCLUDE")</f>
        <v>EXCLUDE</v>
      </c>
      <c r="H242" s="158" t="str">
        <f t="shared" si="34"/>
        <v/>
      </c>
      <c r="I242" s="158" t="str">
        <f>TRANSAKTIONER!Z242&amp;IF(regnskab_filter_periode_partner&gt;=AB242,"INCLUDE"&amp;IF(regnskab_filter_land_partner&lt;&gt;"",IF(regnskab_filter_land_partner="EU",F242,AD242),""),"EXCLUDE")&amp;AC242</f>
        <v>EXCLUDE</v>
      </c>
      <c r="J242" s="158" t="e">
        <f t="shared" si="35"/>
        <v>#N/A</v>
      </c>
      <c r="L242" s="158" t="str">
        <f t="shared" si="36"/>
        <v>_EU</v>
      </c>
      <c r="P242" s="340"/>
      <c r="Q242" s="340"/>
      <c r="R242" s="341"/>
      <c r="S242" s="342"/>
      <c r="T242" s="342"/>
      <c r="U242" s="341"/>
      <c r="V242" s="368"/>
      <c r="W242" s="341"/>
      <c r="X242" s="343"/>
      <c r="Y242" s="340"/>
      <c r="Z242" s="341"/>
      <c r="AA242" s="348" t="str">
        <f t="shared" si="37"/>
        <v/>
      </c>
      <c r="AB242" s="349" t="str">
        <f t="shared" si="38"/>
        <v/>
      </c>
      <c r="AC242" s="341"/>
      <c r="AD242" s="350" t="str">
        <f t="shared" si="39"/>
        <v/>
      </c>
    </row>
    <row r="243" spans="2:30" x14ac:dyDescent="0.45">
      <c r="B243" s="145" t="str">
        <f t="shared" si="30"/>
        <v>NOT INCLUDED</v>
      </c>
      <c r="C243" s="146" t="e">
        <f t="shared" si="31"/>
        <v>#N/A</v>
      </c>
      <c r="D243" s="158" t="e">
        <f>AB243&amp;"_"&amp;#REF!&amp;IF(afstemning_partner&lt;&gt;"","_"&amp;AC243,"")</f>
        <v>#REF!</v>
      </c>
      <c r="E243" s="158" t="str">
        <f t="shared" si="32"/>
        <v/>
      </c>
      <c r="F243" s="158" t="e">
        <f t="shared" si="33"/>
        <v>#N/A</v>
      </c>
      <c r="G243" s="158" t="str">
        <f>TRANSAKTIONER!Z243&amp;IF(regnskab_filter_periode&gt;=AB243,"INCLUDE"&amp;IF(regnskab_filter_land&lt;&gt;"",IF(regnskab_filter_land="EU",F243,AD243),""),"EXCLUDE")</f>
        <v>EXCLUDE</v>
      </c>
      <c r="H243" s="158" t="str">
        <f t="shared" si="34"/>
        <v/>
      </c>
      <c r="I243" s="158" t="str">
        <f>TRANSAKTIONER!Z243&amp;IF(regnskab_filter_periode_partner&gt;=AB243,"INCLUDE"&amp;IF(regnskab_filter_land_partner&lt;&gt;"",IF(regnskab_filter_land_partner="EU",F243,AD243),""),"EXCLUDE")&amp;AC243</f>
        <v>EXCLUDE</v>
      </c>
      <c r="J243" s="158" t="e">
        <f t="shared" si="35"/>
        <v>#N/A</v>
      </c>
      <c r="L243" s="158" t="str">
        <f t="shared" si="36"/>
        <v>_EU</v>
      </c>
      <c r="P243" s="340"/>
      <c r="Q243" s="340"/>
      <c r="R243" s="341"/>
      <c r="S243" s="342"/>
      <c r="T243" s="342"/>
      <c r="U243" s="341"/>
      <c r="V243" s="368"/>
      <c r="W243" s="341"/>
      <c r="X243" s="343"/>
      <c r="Y243" s="340"/>
      <c r="Z243" s="341"/>
      <c r="AA243" s="348" t="str">
        <f t="shared" si="37"/>
        <v/>
      </c>
      <c r="AB243" s="349" t="str">
        <f t="shared" si="38"/>
        <v/>
      </c>
      <c r="AC243" s="341"/>
      <c r="AD243" s="350" t="str">
        <f t="shared" si="39"/>
        <v/>
      </c>
    </row>
    <row r="244" spans="2:30" x14ac:dyDescent="0.45">
      <c r="B244" s="145" t="str">
        <f t="shared" si="30"/>
        <v>NOT INCLUDED</v>
      </c>
      <c r="C244" s="146" t="e">
        <f t="shared" si="31"/>
        <v>#N/A</v>
      </c>
      <c r="D244" s="158" t="e">
        <f>AB244&amp;"_"&amp;#REF!&amp;IF(afstemning_partner&lt;&gt;"","_"&amp;AC244,"")</f>
        <v>#REF!</v>
      </c>
      <c r="E244" s="158" t="str">
        <f t="shared" si="32"/>
        <v/>
      </c>
      <c r="F244" s="158" t="e">
        <f t="shared" si="33"/>
        <v>#N/A</v>
      </c>
      <c r="G244" s="158" t="str">
        <f>TRANSAKTIONER!Z244&amp;IF(regnskab_filter_periode&gt;=AB244,"INCLUDE"&amp;IF(regnskab_filter_land&lt;&gt;"",IF(regnskab_filter_land="EU",F244,AD244),""),"EXCLUDE")</f>
        <v>EXCLUDE</v>
      </c>
      <c r="H244" s="158" t="str">
        <f t="shared" si="34"/>
        <v/>
      </c>
      <c r="I244" s="158" t="str">
        <f>TRANSAKTIONER!Z244&amp;IF(regnskab_filter_periode_partner&gt;=AB244,"INCLUDE"&amp;IF(regnskab_filter_land_partner&lt;&gt;"",IF(regnskab_filter_land_partner="EU",F244,AD244),""),"EXCLUDE")&amp;AC244</f>
        <v>EXCLUDE</v>
      </c>
      <c r="J244" s="158" t="e">
        <f t="shared" si="35"/>
        <v>#N/A</v>
      </c>
      <c r="L244" s="158" t="str">
        <f t="shared" si="36"/>
        <v>_EU</v>
      </c>
      <c r="P244" s="340"/>
      <c r="Q244" s="340"/>
      <c r="R244" s="341"/>
      <c r="S244" s="342"/>
      <c r="T244" s="342"/>
      <c r="U244" s="341"/>
      <c r="V244" s="368"/>
      <c r="W244" s="341"/>
      <c r="X244" s="343"/>
      <c r="Y244" s="340"/>
      <c r="Z244" s="341"/>
      <c r="AA244" s="348" t="str">
        <f t="shared" si="37"/>
        <v/>
      </c>
      <c r="AB244" s="349" t="str">
        <f t="shared" si="38"/>
        <v/>
      </c>
      <c r="AC244" s="341"/>
      <c r="AD244" s="350" t="str">
        <f t="shared" si="39"/>
        <v/>
      </c>
    </row>
    <row r="245" spans="2:30" x14ac:dyDescent="0.45">
      <c r="B245" s="145" t="str">
        <f t="shared" si="30"/>
        <v>NOT INCLUDED</v>
      </c>
      <c r="C245" s="146" t="e">
        <f t="shared" si="31"/>
        <v>#N/A</v>
      </c>
      <c r="D245" s="158" t="e">
        <f>AB245&amp;"_"&amp;#REF!&amp;IF(afstemning_partner&lt;&gt;"","_"&amp;AC245,"")</f>
        <v>#REF!</v>
      </c>
      <c r="E245" s="158" t="str">
        <f t="shared" si="32"/>
        <v/>
      </c>
      <c r="F245" s="158" t="e">
        <f t="shared" si="33"/>
        <v>#N/A</v>
      </c>
      <c r="G245" s="158" t="str">
        <f>TRANSAKTIONER!Z245&amp;IF(regnskab_filter_periode&gt;=AB245,"INCLUDE"&amp;IF(regnskab_filter_land&lt;&gt;"",IF(regnskab_filter_land="EU",F245,AD245),""),"EXCLUDE")</f>
        <v>EXCLUDE</v>
      </c>
      <c r="H245" s="158" t="str">
        <f t="shared" si="34"/>
        <v/>
      </c>
      <c r="I245" s="158" t="str">
        <f>TRANSAKTIONER!Z245&amp;IF(regnskab_filter_periode_partner&gt;=AB245,"INCLUDE"&amp;IF(regnskab_filter_land_partner&lt;&gt;"",IF(regnskab_filter_land_partner="EU",F245,AD245),""),"EXCLUDE")&amp;AC245</f>
        <v>EXCLUDE</v>
      </c>
      <c r="J245" s="158" t="e">
        <f t="shared" si="35"/>
        <v>#N/A</v>
      </c>
      <c r="L245" s="158" t="str">
        <f t="shared" si="36"/>
        <v>_EU</v>
      </c>
      <c r="P245" s="340"/>
      <c r="Q245" s="340"/>
      <c r="R245" s="341"/>
      <c r="S245" s="342"/>
      <c r="T245" s="342"/>
      <c r="U245" s="341"/>
      <c r="V245" s="368"/>
      <c r="W245" s="341"/>
      <c r="X245" s="343"/>
      <c r="Y245" s="340"/>
      <c r="Z245" s="341"/>
      <c r="AA245" s="348" t="str">
        <f t="shared" si="37"/>
        <v/>
      </c>
      <c r="AB245" s="349" t="str">
        <f t="shared" si="38"/>
        <v/>
      </c>
      <c r="AC245" s="341"/>
      <c r="AD245" s="350" t="str">
        <f t="shared" si="39"/>
        <v/>
      </c>
    </row>
    <row r="246" spans="2:30" x14ac:dyDescent="0.45">
      <c r="B246" s="145" t="str">
        <f t="shared" si="30"/>
        <v>NOT INCLUDED</v>
      </c>
      <c r="C246" s="146" t="e">
        <f t="shared" si="31"/>
        <v>#N/A</v>
      </c>
      <c r="D246" s="158" t="e">
        <f>AB246&amp;"_"&amp;#REF!&amp;IF(afstemning_partner&lt;&gt;"","_"&amp;AC246,"")</f>
        <v>#REF!</v>
      </c>
      <c r="E246" s="158" t="str">
        <f t="shared" si="32"/>
        <v/>
      </c>
      <c r="F246" s="158" t="e">
        <f t="shared" si="33"/>
        <v>#N/A</v>
      </c>
      <c r="G246" s="158" t="str">
        <f>TRANSAKTIONER!Z246&amp;IF(regnskab_filter_periode&gt;=AB246,"INCLUDE"&amp;IF(regnskab_filter_land&lt;&gt;"",IF(regnskab_filter_land="EU",F246,AD246),""),"EXCLUDE")</f>
        <v>EXCLUDE</v>
      </c>
      <c r="H246" s="158" t="str">
        <f t="shared" si="34"/>
        <v/>
      </c>
      <c r="I246" s="158" t="str">
        <f>TRANSAKTIONER!Z246&amp;IF(regnskab_filter_periode_partner&gt;=AB246,"INCLUDE"&amp;IF(regnskab_filter_land_partner&lt;&gt;"",IF(regnskab_filter_land_partner="EU",F246,AD246),""),"EXCLUDE")&amp;AC246</f>
        <v>EXCLUDE</v>
      </c>
      <c r="J246" s="158" t="e">
        <f t="shared" si="35"/>
        <v>#N/A</v>
      </c>
      <c r="L246" s="158" t="str">
        <f t="shared" si="36"/>
        <v>_EU</v>
      </c>
      <c r="P246" s="340"/>
      <c r="Q246" s="340"/>
      <c r="R246" s="341"/>
      <c r="S246" s="342"/>
      <c r="T246" s="342"/>
      <c r="U246" s="341"/>
      <c r="V246" s="368"/>
      <c r="W246" s="341"/>
      <c r="X246" s="343"/>
      <c r="Y246" s="340"/>
      <c r="Z246" s="341"/>
      <c r="AA246" s="348" t="str">
        <f t="shared" si="37"/>
        <v/>
      </c>
      <c r="AB246" s="349" t="str">
        <f t="shared" si="38"/>
        <v/>
      </c>
      <c r="AC246" s="341"/>
      <c r="AD246" s="350" t="str">
        <f t="shared" si="39"/>
        <v/>
      </c>
    </row>
    <row r="247" spans="2:30" x14ac:dyDescent="0.45">
      <c r="B247" s="145" t="str">
        <f t="shared" si="30"/>
        <v>NOT INCLUDED</v>
      </c>
      <c r="C247" s="146" t="e">
        <f t="shared" si="31"/>
        <v>#N/A</v>
      </c>
      <c r="D247" s="158" t="e">
        <f>AB247&amp;"_"&amp;#REF!&amp;IF(afstemning_partner&lt;&gt;"","_"&amp;AC247,"")</f>
        <v>#REF!</v>
      </c>
      <c r="E247" s="158" t="str">
        <f t="shared" si="32"/>
        <v/>
      </c>
      <c r="F247" s="158" t="e">
        <f t="shared" si="33"/>
        <v>#N/A</v>
      </c>
      <c r="G247" s="158" t="str">
        <f>TRANSAKTIONER!Z247&amp;IF(regnskab_filter_periode&gt;=AB247,"INCLUDE"&amp;IF(regnskab_filter_land&lt;&gt;"",IF(regnskab_filter_land="EU",F247,AD247),""),"EXCLUDE")</f>
        <v>EXCLUDE</v>
      </c>
      <c r="H247" s="158" t="str">
        <f t="shared" si="34"/>
        <v/>
      </c>
      <c r="I247" s="158" t="str">
        <f>TRANSAKTIONER!Z247&amp;IF(regnskab_filter_periode_partner&gt;=AB247,"INCLUDE"&amp;IF(regnskab_filter_land_partner&lt;&gt;"",IF(regnskab_filter_land_partner="EU",F247,AD247),""),"EXCLUDE")&amp;AC247</f>
        <v>EXCLUDE</v>
      </c>
      <c r="J247" s="158" t="e">
        <f t="shared" si="35"/>
        <v>#N/A</v>
      </c>
      <c r="L247" s="158" t="str">
        <f t="shared" si="36"/>
        <v>_EU</v>
      </c>
      <c r="P247" s="340"/>
      <c r="Q247" s="340"/>
      <c r="R247" s="341"/>
      <c r="S247" s="342"/>
      <c r="T247" s="342"/>
      <c r="U247" s="341"/>
      <c r="V247" s="368"/>
      <c r="W247" s="341"/>
      <c r="X247" s="343"/>
      <c r="Y247" s="340"/>
      <c r="Z247" s="341"/>
      <c r="AA247" s="348" t="str">
        <f t="shared" si="37"/>
        <v/>
      </c>
      <c r="AB247" s="349" t="str">
        <f t="shared" si="38"/>
        <v/>
      </c>
      <c r="AC247" s="341"/>
      <c r="AD247" s="350" t="str">
        <f t="shared" si="39"/>
        <v/>
      </c>
    </row>
    <row r="248" spans="2:30" x14ac:dyDescent="0.45">
      <c r="B248" s="145" t="str">
        <f t="shared" si="30"/>
        <v>NOT INCLUDED</v>
      </c>
      <c r="C248" s="146" t="e">
        <f t="shared" si="31"/>
        <v>#N/A</v>
      </c>
      <c r="D248" s="158" t="e">
        <f>AB248&amp;"_"&amp;#REF!&amp;IF(afstemning_partner&lt;&gt;"","_"&amp;AC248,"")</f>
        <v>#REF!</v>
      </c>
      <c r="E248" s="158" t="str">
        <f t="shared" si="32"/>
        <v/>
      </c>
      <c r="F248" s="158" t="e">
        <f t="shared" si="33"/>
        <v>#N/A</v>
      </c>
      <c r="G248" s="158" t="str">
        <f>TRANSAKTIONER!Z248&amp;IF(regnskab_filter_periode&gt;=AB248,"INCLUDE"&amp;IF(regnskab_filter_land&lt;&gt;"",IF(regnskab_filter_land="EU",F248,AD248),""),"EXCLUDE")</f>
        <v>EXCLUDE</v>
      </c>
      <c r="H248" s="158" t="str">
        <f t="shared" si="34"/>
        <v/>
      </c>
      <c r="I248" s="158" t="str">
        <f>TRANSAKTIONER!Z248&amp;IF(regnskab_filter_periode_partner&gt;=AB248,"INCLUDE"&amp;IF(regnskab_filter_land_partner&lt;&gt;"",IF(regnskab_filter_land_partner="EU",F248,AD248),""),"EXCLUDE")&amp;AC248</f>
        <v>EXCLUDE</v>
      </c>
      <c r="J248" s="158" t="e">
        <f t="shared" si="35"/>
        <v>#N/A</v>
      </c>
      <c r="L248" s="158" t="str">
        <f t="shared" si="36"/>
        <v>_EU</v>
      </c>
      <c r="P248" s="340"/>
      <c r="Q248" s="340"/>
      <c r="R248" s="341"/>
      <c r="S248" s="342"/>
      <c r="T248" s="342"/>
      <c r="U248" s="341"/>
      <c r="V248" s="368"/>
      <c r="W248" s="341"/>
      <c r="X248" s="343"/>
      <c r="Y248" s="340"/>
      <c r="Z248" s="341"/>
      <c r="AA248" s="348" t="str">
        <f t="shared" si="37"/>
        <v/>
      </c>
      <c r="AB248" s="349" t="str">
        <f t="shared" si="38"/>
        <v/>
      </c>
      <c r="AC248" s="341"/>
      <c r="AD248" s="350" t="str">
        <f t="shared" si="39"/>
        <v/>
      </c>
    </row>
    <row r="249" spans="2:30" x14ac:dyDescent="0.45">
      <c r="B249" s="145" t="str">
        <f t="shared" si="30"/>
        <v>NOT INCLUDED</v>
      </c>
      <c r="C249" s="146" t="e">
        <f t="shared" si="31"/>
        <v>#N/A</v>
      </c>
      <c r="D249" s="158" t="e">
        <f>AB249&amp;"_"&amp;#REF!&amp;IF(afstemning_partner&lt;&gt;"","_"&amp;AC249,"")</f>
        <v>#REF!</v>
      </c>
      <c r="E249" s="158" t="str">
        <f t="shared" si="32"/>
        <v/>
      </c>
      <c r="F249" s="158" t="e">
        <f t="shared" si="33"/>
        <v>#N/A</v>
      </c>
      <c r="G249" s="158" t="str">
        <f>TRANSAKTIONER!Z249&amp;IF(regnskab_filter_periode&gt;=AB249,"INCLUDE"&amp;IF(regnskab_filter_land&lt;&gt;"",IF(regnskab_filter_land="EU",F249,AD249),""),"EXCLUDE")</f>
        <v>EXCLUDE</v>
      </c>
      <c r="H249" s="158" t="str">
        <f t="shared" si="34"/>
        <v/>
      </c>
      <c r="I249" s="158" t="str">
        <f>TRANSAKTIONER!Z249&amp;IF(regnskab_filter_periode_partner&gt;=AB249,"INCLUDE"&amp;IF(regnskab_filter_land_partner&lt;&gt;"",IF(regnskab_filter_land_partner="EU",F249,AD249),""),"EXCLUDE")&amp;AC249</f>
        <v>EXCLUDE</v>
      </c>
      <c r="J249" s="158" t="e">
        <f t="shared" si="35"/>
        <v>#N/A</v>
      </c>
      <c r="L249" s="158" t="str">
        <f t="shared" si="36"/>
        <v>_EU</v>
      </c>
      <c r="P249" s="340"/>
      <c r="Q249" s="340"/>
      <c r="R249" s="341"/>
      <c r="S249" s="342"/>
      <c r="T249" s="342"/>
      <c r="U249" s="341"/>
      <c r="V249" s="368"/>
      <c r="W249" s="341"/>
      <c r="X249" s="343"/>
      <c r="Y249" s="340"/>
      <c r="Z249" s="341"/>
      <c r="AA249" s="348" t="str">
        <f t="shared" si="37"/>
        <v/>
      </c>
      <c r="AB249" s="349" t="str">
        <f t="shared" si="38"/>
        <v/>
      </c>
      <c r="AC249" s="341"/>
      <c r="AD249" s="350" t="str">
        <f t="shared" si="39"/>
        <v/>
      </c>
    </row>
    <row r="250" spans="2:30" x14ac:dyDescent="0.45">
      <c r="B250" s="145" t="str">
        <f t="shared" si="30"/>
        <v>NOT INCLUDED</v>
      </c>
      <c r="C250" s="146" t="e">
        <f t="shared" si="31"/>
        <v>#N/A</v>
      </c>
      <c r="D250" s="158" t="e">
        <f>AB250&amp;"_"&amp;#REF!&amp;IF(afstemning_partner&lt;&gt;"","_"&amp;AC250,"")</f>
        <v>#REF!</v>
      </c>
      <c r="E250" s="158" t="str">
        <f t="shared" si="32"/>
        <v/>
      </c>
      <c r="F250" s="158" t="e">
        <f t="shared" si="33"/>
        <v>#N/A</v>
      </c>
      <c r="G250" s="158" t="str">
        <f>TRANSAKTIONER!Z250&amp;IF(regnskab_filter_periode&gt;=AB250,"INCLUDE"&amp;IF(regnskab_filter_land&lt;&gt;"",IF(regnskab_filter_land="EU",F250,AD250),""),"EXCLUDE")</f>
        <v>EXCLUDE</v>
      </c>
      <c r="H250" s="158" t="str">
        <f t="shared" si="34"/>
        <v/>
      </c>
      <c r="I250" s="158" t="str">
        <f>TRANSAKTIONER!Z250&amp;IF(regnskab_filter_periode_partner&gt;=AB250,"INCLUDE"&amp;IF(regnskab_filter_land_partner&lt;&gt;"",IF(regnskab_filter_land_partner="EU",F250,AD250),""),"EXCLUDE")&amp;AC250</f>
        <v>EXCLUDE</v>
      </c>
      <c r="J250" s="158" t="e">
        <f t="shared" si="35"/>
        <v>#N/A</v>
      </c>
      <c r="L250" s="158" t="str">
        <f t="shared" si="36"/>
        <v>_EU</v>
      </c>
      <c r="P250" s="340"/>
      <c r="Q250" s="340"/>
      <c r="R250" s="341"/>
      <c r="S250" s="342"/>
      <c r="T250" s="342"/>
      <c r="U250" s="341"/>
      <c r="V250" s="368"/>
      <c r="W250" s="341"/>
      <c r="X250" s="343"/>
      <c r="Y250" s="340"/>
      <c r="Z250" s="341"/>
      <c r="AA250" s="348" t="str">
        <f t="shared" si="37"/>
        <v/>
      </c>
      <c r="AB250" s="349" t="str">
        <f t="shared" si="38"/>
        <v/>
      </c>
      <c r="AC250" s="341"/>
      <c r="AD250" s="350" t="str">
        <f t="shared" si="39"/>
        <v/>
      </c>
    </row>
    <row r="251" spans="2:30" x14ac:dyDescent="0.45">
      <c r="B251" s="145" t="str">
        <f t="shared" si="30"/>
        <v>NOT INCLUDED</v>
      </c>
      <c r="C251" s="146" t="e">
        <f t="shared" si="31"/>
        <v>#N/A</v>
      </c>
      <c r="D251" s="158" t="e">
        <f>AB251&amp;"_"&amp;#REF!&amp;IF(afstemning_partner&lt;&gt;"","_"&amp;AC251,"")</f>
        <v>#REF!</v>
      </c>
      <c r="E251" s="158" t="str">
        <f t="shared" si="32"/>
        <v/>
      </c>
      <c r="F251" s="158" t="e">
        <f t="shared" si="33"/>
        <v>#N/A</v>
      </c>
      <c r="G251" s="158" t="str">
        <f>TRANSAKTIONER!Z251&amp;IF(regnskab_filter_periode&gt;=AB251,"INCLUDE"&amp;IF(regnskab_filter_land&lt;&gt;"",IF(regnskab_filter_land="EU",F251,AD251),""),"EXCLUDE")</f>
        <v>EXCLUDE</v>
      </c>
      <c r="H251" s="158" t="str">
        <f t="shared" si="34"/>
        <v/>
      </c>
      <c r="I251" s="158" t="str">
        <f>TRANSAKTIONER!Z251&amp;IF(regnskab_filter_periode_partner&gt;=AB251,"INCLUDE"&amp;IF(regnskab_filter_land_partner&lt;&gt;"",IF(regnskab_filter_land_partner="EU",F251,AD251),""),"EXCLUDE")&amp;AC251</f>
        <v>EXCLUDE</v>
      </c>
      <c r="J251" s="158" t="e">
        <f t="shared" si="35"/>
        <v>#N/A</v>
      </c>
      <c r="L251" s="158" t="str">
        <f t="shared" si="36"/>
        <v>_EU</v>
      </c>
      <c r="P251" s="340"/>
      <c r="Q251" s="340"/>
      <c r="R251" s="341"/>
      <c r="S251" s="342"/>
      <c r="T251" s="342"/>
      <c r="U251" s="341"/>
      <c r="V251" s="368"/>
      <c r="W251" s="341"/>
      <c r="X251" s="343"/>
      <c r="Y251" s="340"/>
      <c r="Z251" s="341"/>
      <c r="AA251" s="348" t="str">
        <f t="shared" si="37"/>
        <v/>
      </c>
      <c r="AB251" s="349" t="str">
        <f t="shared" si="38"/>
        <v/>
      </c>
      <c r="AC251" s="341"/>
      <c r="AD251" s="350" t="str">
        <f t="shared" si="39"/>
        <v/>
      </c>
    </row>
    <row r="252" spans="2:30" x14ac:dyDescent="0.45">
      <c r="B252" s="145" t="str">
        <f t="shared" si="30"/>
        <v>NOT INCLUDED</v>
      </c>
      <c r="C252" s="146" t="e">
        <f t="shared" si="31"/>
        <v>#N/A</v>
      </c>
      <c r="D252" s="158" t="e">
        <f>AB252&amp;"_"&amp;#REF!&amp;IF(afstemning_partner&lt;&gt;"","_"&amp;AC252,"")</f>
        <v>#REF!</v>
      </c>
      <c r="E252" s="158" t="str">
        <f t="shared" si="32"/>
        <v/>
      </c>
      <c r="F252" s="158" t="e">
        <f t="shared" si="33"/>
        <v>#N/A</v>
      </c>
      <c r="G252" s="158" t="str">
        <f>TRANSAKTIONER!Z252&amp;IF(regnskab_filter_periode&gt;=AB252,"INCLUDE"&amp;IF(regnskab_filter_land&lt;&gt;"",IF(regnskab_filter_land="EU",F252,AD252),""),"EXCLUDE")</f>
        <v>EXCLUDE</v>
      </c>
      <c r="H252" s="158" t="str">
        <f t="shared" si="34"/>
        <v/>
      </c>
      <c r="I252" s="158" t="str">
        <f>TRANSAKTIONER!Z252&amp;IF(regnskab_filter_periode_partner&gt;=AB252,"INCLUDE"&amp;IF(regnskab_filter_land_partner&lt;&gt;"",IF(regnskab_filter_land_partner="EU",F252,AD252),""),"EXCLUDE")&amp;AC252</f>
        <v>EXCLUDE</v>
      </c>
      <c r="J252" s="158" t="e">
        <f t="shared" si="35"/>
        <v>#N/A</v>
      </c>
      <c r="L252" s="158" t="str">
        <f t="shared" si="36"/>
        <v>_EU</v>
      </c>
      <c r="P252" s="340"/>
      <c r="Q252" s="340"/>
      <c r="R252" s="341"/>
      <c r="S252" s="342"/>
      <c r="T252" s="342"/>
      <c r="U252" s="341"/>
      <c r="V252" s="368"/>
      <c r="W252" s="341"/>
      <c r="X252" s="343"/>
      <c r="Y252" s="340"/>
      <c r="Z252" s="341"/>
      <c r="AA252" s="348" t="str">
        <f t="shared" si="37"/>
        <v/>
      </c>
      <c r="AB252" s="349" t="str">
        <f t="shared" si="38"/>
        <v/>
      </c>
      <c r="AC252" s="341"/>
      <c r="AD252" s="350" t="str">
        <f t="shared" si="39"/>
        <v/>
      </c>
    </row>
    <row r="253" spans="2:30" x14ac:dyDescent="0.45">
      <c r="B253" s="145" t="str">
        <f t="shared" si="30"/>
        <v>NOT INCLUDED</v>
      </c>
      <c r="C253" s="146" t="e">
        <f t="shared" si="31"/>
        <v>#N/A</v>
      </c>
      <c r="D253" s="158" t="e">
        <f>AB253&amp;"_"&amp;#REF!&amp;IF(afstemning_partner&lt;&gt;"","_"&amp;AC253,"")</f>
        <v>#REF!</v>
      </c>
      <c r="E253" s="158" t="str">
        <f t="shared" si="32"/>
        <v/>
      </c>
      <c r="F253" s="158" t="e">
        <f t="shared" si="33"/>
        <v>#N/A</v>
      </c>
      <c r="G253" s="158" t="str">
        <f>TRANSAKTIONER!Z253&amp;IF(regnskab_filter_periode&gt;=AB253,"INCLUDE"&amp;IF(regnskab_filter_land&lt;&gt;"",IF(regnskab_filter_land="EU",F253,AD253),""),"EXCLUDE")</f>
        <v>EXCLUDE</v>
      </c>
      <c r="H253" s="158" t="str">
        <f t="shared" si="34"/>
        <v/>
      </c>
      <c r="I253" s="158" t="str">
        <f>TRANSAKTIONER!Z253&amp;IF(regnskab_filter_periode_partner&gt;=AB253,"INCLUDE"&amp;IF(regnskab_filter_land_partner&lt;&gt;"",IF(regnskab_filter_land_partner="EU",F253,AD253),""),"EXCLUDE")&amp;AC253</f>
        <v>EXCLUDE</v>
      </c>
      <c r="J253" s="158" t="e">
        <f t="shared" si="35"/>
        <v>#N/A</v>
      </c>
      <c r="L253" s="158" t="str">
        <f t="shared" si="36"/>
        <v>_EU</v>
      </c>
      <c r="P253" s="340"/>
      <c r="Q253" s="340"/>
      <c r="R253" s="341"/>
      <c r="S253" s="342"/>
      <c r="T253" s="342"/>
      <c r="U253" s="341"/>
      <c r="V253" s="368"/>
      <c r="W253" s="341"/>
      <c r="X253" s="343"/>
      <c r="Y253" s="340"/>
      <c r="Z253" s="341"/>
      <c r="AA253" s="348" t="str">
        <f t="shared" si="37"/>
        <v/>
      </c>
      <c r="AB253" s="349" t="str">
        <f t="shared" si="38"/>
        <v/>
      </c>
      <c r="AC253" s="341"/>
      <c r="AD253" s="350" t="str">
        <f t="shared" si="39"/>
        <v/>
      </c>
    </row>
    <row r="254" spans="2:30" x14ac:dyDescent="0.45">
      <c r="B254" s="145" t="str">
        <f t="shared" si="30"/>
        <v>NOT INCLUDED</v>
      </c>
      <c r="C254" s="146" t="e">
        <f t="shared" si="31"/>
        <v>#N/A</v>
      </c>
      <c r="D254" s="158" t="e">
        <f>AB254&amp;"_"&amp;#REF!&amp;IF(afstemning_partner&lt;&gt;"","_"&amp;AC254,"")</f>
        <v>#REF!</v>
      </c>
      <c r="E254" s="158" t="str">
        <f t="shared" si="32"/>
        <v/>
      </c>
      <c r="F254" s="158" t="e">
        <f t="shared" si="33"/>
        <v>#N/A</v>
      </c>
      <c r="G254" s="158" t="str">
        <f>TRANSAKTIONER!Z254&amp;IF(regnskab_filter_periode&gt;=AB254,"INCLUDE"&amp;IF(regnskab_filter_land&lt;&gt;"",IF(regnskab_filter_land="EU",F254,AD254),""),"EXCLUDE")</f>
        <v>EXCLUDE</v>
      </c>
      <c r="H254" s="158" t="str">
        <f t="shared" si="34"/>
        <v/>
      </c>
      <c r="I254" s="158" t="str">
        <f>TRANSAKTIONER!Z254&amp;IF(regnskab_filter_periode_partner&gt;=AB254,"INCLUDE"&amp;IF(regnskab_filter_land_partner&lt;&gt;"",IF(regnskab_filter_land_partner="EU",F254,AD254),""),"EXCLUDE")&amp;AC254</f>
        <v>EXCLUDE</v>
      </c>
      <c r="J254" s="158" t="e">
        <f t="shared" si="35"/>
        <v>#N/A</v>
      </c>
      <c r="L254" s="158" t="str">
        <f t="shared" si="36"/>
        <v>_EU</v>
      </c>
      <c r="P254" s="340"/>
      <c r="Q254" s="340"/>
      <c r="R254" s="341"/>
      <c r="S254" s="342"/>
      <c r="T254" s="342"/>
      <c r="U254" s="341"/>
      <c r="V254" s="368"/>
      <c r="W254" s="341"/>
      <c r="X254" s="343"/>
      <c r="Y254" s="340"/>
      <c r="Z254" s="341"/>
      <c r="AA254" s="348" t="str">
        <f t="shared" si="37"/>
        <v/>
      </c>
      <c r="AB254" s="349" t="str">
        <f t="shared" si="38"/>
        <v/>
      </c>
      <c r="AC254" s="341"/>
      <c r="AD254" s="350" t="str">
        <f t="shared" si="39"/>
        <v/>
      </c>
    </row>
    <row r="255" spans="2:30" x14ac:dyDescent="0.45">
      <c r="B255" s="145" t="str">
        <f t="shared" si="30"/>
        <v>NOT INCLUDED</v>
      </c>
      <c r="C255" s="146" t="e">
        <f t="shared" si="31"/>
        <v>#N/A</v>
      </c>
      <c r="D255" s="158" t="e">
        <f>AB255&amp;"_"&amp;#REF!&amp;IF(afstemning_partner&lt;&gt;"","_"&amp;AC255,"")</f>
        <v>#REF!</v>
      </c>
      <c r="E255" s="158" t="str">
        <f t="shared" si="32"/>
        <v/>
      </c>
      <c r="F255" s="158" t="e">
        <f t="shared" si="33"/>
        <v>#N/A</v>
      </c>
      <c r="G255" s="158" t="str">
        <f>TRANSAKTIONER!Z255&amp;IF(regnskab_filter_periode&gt;=AB255,"INCLUDE"&amp;IF(regnskab_filter_land&lt;&gt;"",IF(regnskab_filter_land="EU",F255,AD255),""),"EXCLUDE")</f>
        <v>EXCLUDE</v>
      </c>
      <c r="H255" s="158" t="str">
        <f t="shared" si="34"/>
        <v/>
      </c>
      <c r="I255" s="158" t="str">
        <f>TRANSAKTIONER!Z255&amp;IF(regnskab_filter_periode_partner&gt;=AB255,"INCLUDE"&amp;IF(regnskab_filter_land_partner&lt;&gt;"",IF(regnskab_filter_land_partner="EU",F255,AD255),""),"EXCLUDE")&amp;AC255</f>
        <v>EXCLUDE</v>
      </c>
      <c r="J255" s="158" t="e">
        <f t="shared" si="35"/>
        <v>#N/A</v>
      </c>
      <c r="L255" s="158" t="str">
        <f t="shared" si="36"/>
        <v>_EU</v>
      </c>
      <c r="P255" s="340"/>
      <c r="Q255" s="340"/>
      <c r="R255" s="341"/>
      <c r="S255" s="342"/>
      <c r="T255" s="342"/>
      <c r="U255" s="341"/>
      <c r="V255" s="368"/>
      <c r="W255" s="341"/>
      <c r="X255" s="343"/>
      <c r="Y255" s="340"/>
      <c r="Z255" s="341"/>
      <c r="AA255" s="348" t="str">
        <f t="shared" si="37"/>
        <v/>
      </c>
      <c r="AB255" s="349" t="str">
        <f t="shared" si="38"/>
        <v/>
      </c>
      <c r="AC255" s="341"/>
      <c r="AD255" s="350" t="str">
        <f t="shared" si="39"/>
        <v/>
      </c>
    </row>
    <row r="256" spans="2:30" x14ac:dyDescent="0.45">
      <c r="B256" s="145" t="str">
        <f t="shared" si="30"/>
        <v>NOT INCLUDED</v>
      </c>
      <c r="C256" s="146" t="e">
        <f t="shared" si="31"/>
        <v>#N/A</v>
      </c>
      <c r="D256" s="158" t="e">
        <f>AB256&amp;"_"&amp;#REF!&amp;IF(afstemning_partner&lt;&gt;"","_"&amp;AC256,"")</f>
        <v>#REF!</v>
      </c>
      <c r="E256" s="158" t="str">
        <f t="shared" si="32"/>
        <v/>
      </c>
      <c r="F256" s="158" t="e">
        <f t="shared" si="33"/>
        <v>#N/A</v>
      </c>
      <c r="G256" s="158" t="str">
        <f>TRANSAKTIONER!Z256&amp;IF(regnskab_filter_periode&gt;=AB256,"INCLUDE"&amp;IF(regnskab_filter_land&lt;&gt;"",IF(regnskab_filter_land="EU",F256,AD256),""),"EXCLUDE")</f>
        <v>EXCLUDE</v>
      </c>
      <c r="H256" s="158" t="str">
        <f t="shared" si="34"/>
        <v/>
      </c>
      <c r="I256" s="158" t="str">
        <f>TRANSAKTIONER!Z256&amp;IF(regnskab_filter_periode_partner&gt;=AB256,"INCLUDE"&amp;IF(regnskab_filter_land_partner&lt;&gt;"",IF(regnskab_filter_land_partner="EU",F256,AD256),""),"EXCLUDE")&amp;AC256</f>
        <v>EXCLUDE</v>
      </c>
      <c r="J256" s="158" t="e">
        <f t="shared" si="35"/>
        <v>#N/A</v>
      </c>
      <c r="L256" s="158" t="str">
        <f t="shared" si="36"/>
        <v>_EU</v>
      </c>
      <c r="P256" s="340"/>
      <c r="Q256" s="340"/>
      <c r="R256" s="341"/>
      <c r="S256" s="342"/>
      <c r="T256" s="342"/>
      <c r="U256" s="341"/>
      <c r="V256" s="368"/>
      <c r="W256" s="341"/>
      <c r="X256" s="343"/>
      <c r="Y256" s="340"/>
      <c r="Z256" s="341"/>
      <c r="AA256" s="348" t="str">
        <f t="shared" si="37"/>
        <v/>
      </c>
      <c r="AB256" s="349" t="str">
        <f t="shared" si="38"/>
        <v/>
      </c>
      <c r="AC256" s="341"/>
      <c r="AD256" s="350" t="str">
        <f t="shared" si="39"/>
        <v/>
      </c>
    </row>
    <row r="257" spans="2:30" x14ac:dyDescent="0.45">
      <c r="B257" s="145" t="str">
        <f t="shared" si="30"/>
        <v>NOT INCLUDED</v>
      </c>
      <c r="C257" s="146" t="e">
        <f t="shared" si="31"/>
        <v>#N/A</v>
      </c>
      <c r="D257" s="158" t="e">
        <f>AB257&amp;"_"&amp;#REF!&amp;IF(afstemning_partner&lt;&gt;"","_"&amp;AC257,"")</f>
        <v>#REF!</v>
      </c>
      <c r="E257" s="158" t="str">
        <f t="shared" si="32"/>
        <v/>
      </c>
      <c r="F257" s="158" t="e">
        <f t="shared" si="33"/>
        <v>#N/A</v>
      </c>
      <c r="G257" s="158" t="str">
        <f>TRANSAKTIONER!Z257&amp;IF(regnskab_filter_periode&gt;=AB257,"INCLUDE"&amp;IF(regnskab_filter_land&lt;&gt;"",IF(regnskab_filter_land="EU",F257,AD257),""),"EXCLUDE")</f>
        <v>EXCLUDE</v>
      </c>
      <c r="H257" s="158" t="str">
        <f t="shared" si="34"/>
        <v/>
      </c>
      <c r="I257" s="158" t="str">
        <f>TRANSAKTIONER!Z257&amp;IF(regnskab_filter_periode_partner&gt;=AB257,"INCLUDE"&amp;IF(regnskab_filter_land_partner&lt;&gt;"",IF(regnskab_filter_land_partner="EU",F257,AD257),""),"EXCLUDE")&amp;AC257</f>
        <v>EXCLUDE</v>
      </c>
      <c r="J257" s="158" t="e">
        <f t="shared" si="35"/>
        <v>#N/A</v>
      </c>
      <c r="L257" s="158" t="str">
        <f t="shared" si="36"/>
        <v>_EU</v>
      </c>
      <c r="P257" s="340"/>
      <c r="Q257" s="340"/>
      <c r="R257" s="341"/>
      <c r="S257" s="342"/>
      <c r="T257" s="342"/>
      <c r="U257" s="341"/>
      <c r="V257" s="368"/>
      <c r="W257" s="341"/>
      <c r="X257" s="343"/>
      <c r="Y257" s="340"/>
      <c r="Z257" s="341"/>
      <c r="AA257" s="348" t="str">
        <f t="shared" si="37"/>
        <v/>
      </c>
      <c r="AB257" s="349" t="str">
        <f t="shared" si="38"/>
        <v/>
      </c>
      <c r="AC257" s="341"/>
      <c r="AD257" s="350" t="str">
        <f t="shared" si="39"/>
        <v/>
      </c>
    </row>
    <row r="258" spans="2:30" x14ac:dyDescent="0.45">
      <c r="B258" s="145" t="str">
        <f t="shared" si="30"/>
        <v>NOT INCLUDED</v>
      </c>
      <c r="C258" s="146" t="e">
        <f t="shared" si="31"/>
        <v>#N/A</v>
      </c>
      <c r="D258" s="158" t="e">
        <f>AB258&amp;"_"&amp;#REF!&amp;IF(afstemning_partner&lt;&gt;"","_"&amp;AC258,"")</f>
        <v>#REF!</v>
      </c>
      <c r="E258" s="158" t="str">
        <f t="shared" si="32"/>
        <v/>
      </c>
      <c r="F258" s="158" t="e">
        <f t="shared" si="33"/>
        <v>#N/A</v>
      </c>
      <c r="G258" s="158" t="str">
        <f>TRANSAKTIONER!Z258&amp;IF(regnskab_filter_periode&gt;=AB258,"INCLUDE"&amp;IF(regnskab_filter_land&lt;&gt;"",IF(regnskab_filter_land="EU",F258,AD258),""),"EXCLUDE")</f>
        <v>EXCLUDE</v>
      </c>
      <c r="H258" s="158" t="str">
        <f t="shared" si="34"/>
        <v/>
      </c>
      <c r="I258" s="158" t="str">
        <f>TRANSAKTIONER!Z258&amp;IF(regnskab_filter_periode_partner&gt;=AB258,"INCLUDE"&amp;IF(regnskab_filter_land_partner&lt;&gt;"",IF(regnskab_filter_land_partner="EU",F258,AD258),""),"EXCLUDE")&amp;AC258</f>
        <v>EXCLUDE</v>
      </c>
      <c r="J258" s="158" t="e">
        <f t="shared" si="35"/>
        <v>#N/A</v>
      </c>
      <c r="L258" s="158" t="str">
        <f t="shared" si="36"/>
        <v>_EU</v>
      </c>
      <c r="P258" s="340"/>
      <c r="Q258" s="340"/>
      <c r="R258" s="341"/>
      <c r="S258" s="342"/>
      <c r="T258" s="342"/>
      <c r="U258" s="341"/>
      <c r="V258" s="368"/>
      <c r="W258" s="341"/>
      <c r="X258" s="343"/>
      <c r="Y258" s="340"/>
      <c r="Z258" s="341"/>
      <c r="AA258" s="348" t="str">
        <f t="shared" si="37"/>
        <v/>
      </c>
      <c r="AB258" s="349" t="str">
        <f t="shared" si="38"/>
        <v/>
      </c>
      <c r="AC258" s="341"/>
      <c r="AD258" s="350" t="str">
        <f t="shared" si="39"/>
        <v/>
      </c>
    </row>
    <row r="259" spans="2:30" x14ac:dyDescent="0.45">
      <c r="B259" s="145" t="str">
        <f t="shared" si="30"/>
        <v>NOT INCLUDED</v>
      </c>
      <c r="C259" s="146" t="e">
        <f t="shared" si="31"/>
        <v>#N/A</v>
      </c>
      <c r="D259" s="158" t="e">
        <f>AB259&amp;"_"&amp;#REF!&amp;IF(afstemning_partner&lt;&gt;"","_"&amp;AC259,"")</f>
        <v>#REF!</v>
      </c>
      <c r="E259" s="158" t="str">
        <f t="shared" si="32"/>
        <v/>
      </c>
      <c r="F259" s="158" t="e">
        <f t="shared" si="33"/>
        <v>#N/A</v>
      </c>
      <c r="G259" s="158" t="str">
        <f>TRANSAKTIONER!Z259&amp;IF(regnskab_filter_periode&gt;=AB259,"INCLUDE"&amp;IF(regnskab_filter_land&lt;&gt;"",IF(regnskab_filter_land="EU",F259,AD259),""),"EXCLUDE")</f>
        <v>EXCLUDE</v>
      </c>
      <c r="H259" s="158" t="str">
        <f t="shared" si="34"/>
        <v/>
      </c>
      <c r="I259" s="158" t="str">
        <f>TRANSAKTIONER!Z259&amp;IF(regnskab_filter_periode_partner&gt;=AB259,"INCLUDE"&amp;IF(regnskab_filter_land_partner&lt;&gt;"",IF(regnskab_filter_land_partner="EU",F259,AD259),""),"EXCLUDE")&amp;AC259</f>
        <v>EXCLUDE</v>
      </c>
      <c r="J259" s="158" t="e">
        <f t="shared" si="35"/>
        <v>#N/A</v>
      </c>
      <c r="L259" s="158" t="str">
        <f t="shared" si="36"/>
        <v>_EU</v>
      </c>
      <c r="P259" s="340"/>
      <c r="Q259" s="340"/>
      <c r="R259" s="341"/>
      <c r="S259" s="342"/>
      <c r="T259" s="342"/>
      <c r="U259" s="341"/>
      <c r="V259" s="368"/>
      <c r="W259" s="341"/>
      <c r="X259" s="343"/>
      <c r="Y259" s="340"/>
      <c r="Z259" s="341"/>
      <c r="AA259" s="348" t="str">
        <f t="shared" si="37"/>
        <v/>
      </c>
      <c r="AB259" s="349" t="str">
        <f t="shared" si="38"/>
        <v/>
      </c>
      <c r="AC259" s="341"/>
      <c r="AD259" s="350" t="str">
        <f t="shared" si="39"/>
        <v/>
      </c>
    </row>
    <row r="260" spans="2:30" x14ac:dyDescent="0.45">
      <c r="B260" s="145" t="str">
        <f t="shared" si="30"/>
        <v>NOT INCLUDED</v>
      </c>
      <c r="C260" s="146" t="e">
        <f t="shared" si="31"/>
        <v>#N/A</v>
      </c>
      <c r="D260" s="158" t="e">
        <f>AB260&amp;"_"&amp;#REF!&amp;IF(afstemning_partner&lt;&gt;"","_"&amp;AC260,"")</f>
        <v>#REF!</v>
      </c>
      <c r="E260" s="158" t="str">
        <f t="shared" si="32"/>
        <v/>
      </c>
      <c r="F260" s="158" t="e">
        <f t="shared" si="33"/>
        <v>#N/A</v>
      </c>
      <c r="G260" s="158" t="str">
        <f>TRANSAKTIONER!Z260&amp;IF(regnskab_filter_periode&gt;=AB260,"INCLUDE"&amp;IF(regnskab_filter_land&lt;&gt;"",IF(regnskab_filter_land="EU",F260,AD260),""),"EXCLUDE")</f>
        <v>EXCLUDE</v>
      </c>
      <c r="H260" s="158" t="str">
        <f t="shared" si="34"/>
        <v/>
      </c>
      <c r="I260" s="158" t="str">
        <f>TRANSAKTIONER!Z260&amp;IF(regnskab_filter_periode_partner&gt;=AB260,"INCLUDE"&amp;IF(regnskab_filter_land_partner&lt;&gt;"",IF(regnskab_filter_land_partner="EU",F260,AD260),""),"EXCLUDE")&amp;AC260</f>
        <v>EXCLUDE</v>
      </c>
      <c r="J260" s="158" t="e">
        <f t="shared" si="35"/>
        <v>#N/A</v>
      </c>
      <c r="L260" s="158" t="str">
        <f t="shared" si="36"/>
        <v>_EU</v>
      </c>
      <c r="P260" s="340"/>
      <c r="Q260" s="340"/>
      <c r="R260" s="341"/>
      <c r="S260" s="342"/>
      <c r="T260" s="342"/>
      <c r="U260" s="341"/>
      <c r="V260" s="368"/>
      <c r="W260" s="341"/>
      <c r="X260" s="343"/>
      <c r="Y260" s="340"/>
      <c r="Z260" s="341"/>
      <c r="AA260" s="348" t="str">
        <f t="shared" si="37"/>
        <v/>
      </c>
      <c r="AB260" s="349" t="str">
        <f t="shared" si="38"/>
        <v/>
      </c>
      <c r="AC260" s="341"/>
      <c r="AD260" s="350" t="str">
        <f t="shared" si="39"/>
        <v/>
      </c>
    </row>
    <row r="261" spans="2:30" x14ac:dyDescent="0.45">
      <c r="B261" s="145" t="str">
        <f t="shared" si="30"/>
        <v>NOT INCLUDED</v>
      </c>
      <c r="C261" s="146" t="e">
        <f t="shared" si="31"/>
        <v>#N/A</v>
      </c>
      <c r="D261" s="158" t="e">
        <f>AB261&amp;"_"&amp;#REF!&amp;IF(afstemning_partner&lt;&gt;"","_"&amp;AC261,"")</f>
        <v>#REF!</v>
      </c>
      <c r="E261" s="158" t="str">
        <f t="shared" si="32"/>
        <v/>
      </c>
      <c r="F261" s="158" t="e">
        <f t="shared" si="33"/>
        <v>#N/A</v>
      </c>
      <c r="G261" s="158" t="str">
        <f>TRANSAKTIONER!Z261&amp;IF(regnskab_filter_periode&gt;=AB261,"INCLUDE"&amp;IF(regnskab_filter_land&lt;&gt;"",IF(regnskab_filter_land="EU",F261,AD261),""),"EXCLUDE")</f>
        <v>EXCLUDE</v>
      </c>
      <c r="H261" s="158" t="str">
        <f t="shared" si="34"/>
        <v/>
      </c>
      <c r="I261" s="158" t="str">
        <f>TRANSAKTIONER!Z261&amp;IF(regnskab_filter_periode_partner&gt;=AB261,"INCLUDE"&amp;IF(regnskab_filter_land_partner&lt;&gt;"",IF(regnskab_filter_land_partner="EU",F261,AD261),""),"EXCLUDE")&amp;AC261</f>
        <v>EXCLUDE</v>
      </c>
      <c r="J261" s="158" t="e">
        <f t="shared" si="35"/>
        <v>#N/A</v>
      </c>
      <c r="L261" s="158" t="str">
        <f t="shared" si="36"/>
        <v>_EU</v>
      </c>
      <c r="P261" s="340"/>
      <c r="Q261" s="340"/>
      <c r="R261" s="341"/>
      <c r="S261" s="342"/>
      <c r="T261" s="342"/>
      <c r="U261" s="341"/>
      <c r="V261" s="368"/>
      <c r="W261" s="341"/>
      <c r="X261" s="343"/>
      <c r="Y261" s="340"/>
      <c r="Z261" s="341"/>
      <c r="AA261" s="348" t="str">
        <f t="shared" si="37"/>
        <v/>
      </c>
      <c r="AB261" s="349" t="str">
        <f t="shared" si="38"/>
        <v/>
      </c>
      <c r="AC261" s="341"/>
      <c r="AD261" s="350" t="str">
        <f t="shared" si="39"/>
        <v/>
      </c>
    </row>
    <row r="262" spans="2:30" x14ac:dyDescent="0.45">
      <c r="B262" s="145" t="str">
        <f t="shared" si="30"/>
        <v>NOT INCLUDED</v>
      </c>
      <c r="C262" s="146" t="e">
        <f t="shared" si="31"/>
        <v>#N/A</v>
      </c>
      <c r="D262" s="158" t="e">
        <f>AB262&amp;"_"&amp;#REF!&amp;IF(afstemning_partner&lt;&gt;"","_"&amp;AC262,"")</f>
        <v>#REF!</v>
      </c>
      <c r="E262" s="158" t="str">
        <f t="shared" si="32"/>
        <v/>
      </c>
      <c r="F262" s="158" t="e">
        <f t="shared" si="33"/>
        <v>#N/A</v>
      </c>
      <c r="G262" s="158" t="str">
        <f>TRANSAKTIONER!Z262&amp;IF(regnskab_filter_periode&gt;=AB262,"INCLUDE"&amp;IF(regnskab_filter_land&lt;&gt;"",IF(regnskab_filter_land="EU",F262,AD262),""),"EXCLUDE")</f>
        <v>EXCLUDE</v>
      </c>
      <c r="H262" s="158" t="str">
        <f t="shared" si="34"/>
        <v/>
      </c>
      <c r="I262" s="158" t="str">
        <f>TRANSAKTIONER!Z262&amp;IF(regnskab_filter_periode_partner&gt;=AB262,"INCLUDE"&amp;IF(regnskab_filter_land_partner&lt;&gt;"",IF(regnskab_filter_land_partner="EU",F262,AD262),""),"EXCLUDE")&amp;AC262</f>
        <v>EXCLUDE</v>
      </c>
      <c r="J262" s="158" t="e">
        <f t="shared" si="35"/>
        <v>#N/A</v>
      </c>
      <c r="L262" s="158" t="str">
        <f t="shared" si="36"/>
        <v>_EU</v>
      </c>
      <c r="P262" s="340"/>
      <c r="Q262" s="340"/>
      <c r="R262" s="341"/>
      <c r="S262" s="342"/>
      <c r="T262" s="342"/>
      <c r="U262" s="341"/>
      <c r="V262" s="368"/>
      <c r="W262" s="341"/>
      <c r="X262" s="343"/>
      <c r="Y262" s="340"/>
      <c r="Z262" s="341"/>
      <c r="AA262" s="348" t="str">
        <f t="shared" si="37"/>
        <v/>
      </c>
      <c r="AB262" s="349" t="str">
        <f t="shared" si="38"/>
        <v/>
      </c>
      <c r="AC262" s="341"/>
      <c r="AD262" s="350" t="str">
        <f t="shared" si="39"/>
        <v/>
      </c>
    </row>
    <row r="263" spans="2:30" x14ac:dyDescent="0.45">
      <c r="B263" s="145" t="str">
        <f t="shared" ref="B263:B326" si="40">IF(AB263=report_period,"INCLUDE_CURRENT",IF(AB263&lt;report_period,"INCLUDE_PREVIOUS","NOT INCLUDED"))</f>
        <v>NOT INCLUDED</v>
      </c>
      <c r="C263" s="146" t="e">
        <f t="shared" ref="C263:C326" si="41">B263&amp;"_"&amp;VLOOKUP(AD263,setup_country_group,3,FALSE)&amp;"_"&amp;Z263</f>
        <v>#N/A</v>
      </c>
      <c r="D263" s="158" t="e">
        <f>AB263&amp;"_"&amp;#REF!&amp;IF(afstemning_partner&lt;&gt;"","_"&amp;AC263,"")</f>
        <v>#REF!</v>
      </c>
      <c r="E263" s="158" t="str">
        <f t="shared" ref="E263:E326" si="42">Z263&amp;IF(regnskab_filter_periode&lt;&gt;"",AB263,"")&amp;IF(regnskab_filter_land&lt;&gt;"",IF(regnskab_filter_land="EU",F263,AD263),"")</f>
        <v/>
      </c>
      <c r="F263" s="158" t="e">
        <f t="shared" ref="F263:F326" si="43">VLOOKUP(AD263,setup_country_group,3,FALSE)</f>
        <v>#N/A</v>
      </c>
      <c r="G263" s="158" t="str">
        <f>TRANSAKTIONER!Z263&amp;IF(regnskab_filter_periode&gt;=AB263,"INCLUDE"&amp;IF(regnskab_filter_land&lt;&gt;"",IF(regnskab_filter_land="EU",F263,AD263),""),"EXCLUDE")</f>
        <v>EXCLUDE</v>
      </c>
      <c r="H263" s="158" t="str">
        <f t="shared" ref="H263:H326" si="44">Z263&amp;IF(regnskab_filter_periode_partner&lt;&gt;"",AB263,"")&amp;IF(regnskab_filter_land_partner&lt;&gt;"",IF(regnskab_filter_land_partner="EU",F263,AD263),"")&amp;AC263</f>
        <v/>
      </c>
      <c r="I263" s="158" t="str">
        <f>TRANSAKTIONER!Z263&amp;IF(regnskab_filter_periode_partner&gt;=AB263,"INCLUDE"&amp;IF(regnskab_filter_land_partner&lt;&gt;"",IF(regnskab_filter_land_partner="EU",F263,AD263),""),"EXCLUDE")&amp;AC263</f>
        <v>EXCLUDE</v>
      </c>
      <c r="J263" s="158" t="e">
        <f t="shared" ref="J263:J326" si="45">C263&amp;"_"&amp;AC263</f>
        <v>#N/A</v>
      </c>
      <c r="L263" s="158" t="str">
        <f t="shared" ref="L263:L326" si="46">Z263&amp;"_"&amp;IF(AD263&lt;&gt;"Norge","EU","Norge")</f>
        <v>_EU</v>
      </c>
      <c r="P263" s="340"/>
      <c r="Q263" s="340"/>
      <c r="R263" s="341"/>
      <c r="S263" s="342"/>
      <c r="T263" s="342"/>
      <c r="U263" s="341"/>
      <c r="V263" s="368"/>
      <c r="W263" s="341"/>
      <c r="X263" s="343"/>
      <c r="Y263" s="340"/>
      <c r="Z263" s="341"/>
      <c r="AA263" s="348" t="str">
        <f t="shared" ref="AA263:AA326" si="47">IF(OR(AB263="",Y263="",X263=""),"",ROUND(X263/VLOOKUP(AB263,setup_currency,MATCH(Y263&amp;"/EUR",setup_currency_header,0),FALSE),2))</f>
        <v/>
      </c>
      <c r="AB263" s="349" t="str">
        <f t="shared" ref="AB263:AB326" si="48">IF(T263="","",IF(OR(T263&lt;setup_start_date,T263&gt;setup_end_date),"INVALID DATE",VLOOKUP(T263,setup_periods,2,TRUE)))</f>
        <v/>
      </c>
      <c r="AC263" s="341"/>
      <c r="AD263" s="350" t="str">
        <f t="shared" ref="AD263:AD326" si="49">IF(AC263="","",VLOOKUP(AC263,setup_partners,2,FALSE))</f>
        <v/>
      </c>
    </row>
    <row r="264" spans="2:30" x14ac:dyDescent="0.45">
      <c r="B264" s="145" t="str">
        <f t="shared" si="40"/>
        <v>NOT INCLUDED</v>
      </c>
      <c r="C264" s="146" t="e">
        <f t="shared" si="41"/>
        <v>#N/A</v>
      </c>
      <c r="D264" s="158" t="e">
        <f>AB264&amp;"_"&amp;#REF!&amp;IF(afstemning_partner&lt;&gt;"","_"&amp;AC264,"")</f>
        <v>#REF!</v>
      </c>
      <c r="E264" s="158" t="str">
        <f t="shared" si="42"/>
        <v/>
      </c>
      <c r="F264" s="158" t="e">
        <f t="shared" si="43"/>
        <v>#N/A</v>
      </c>
      <c r="G264" s="158" t="str">
        <f>TRANSAKTIONER!Z264&amp;IF(regnskab_filter_periode&gt;=AB264,"INCLUDE"&amp;IF(regnskab_filter_land&lt;&gt;"",IF(regnskab_filter_land="EU",F264,AD264),""),"EXCLUDE")</f>
        <v>EXCLUDE</v>
      </c>
      <c r="H264" s="158" t="str">
        <f t="shared" si="44"/>
        <v/>
      </c>
      <c r="I264" s="158" t="str">
        <f>TRANSAKTIONER!Z264&amp;IF(regnskab_filter_periode_partner&gt;=AB264,"INCLUDE"&amp;IF(regnskab_filter_land_partner&lt;&gt;"",IF(regnskab_filter_land_partner="EU",F264,AD264),""),"EXCLUDE")&amp;AC264</f>
        <v>EXCLUDE</v>
      </c>
      <c r="J264" s="158" t="e">
        <f t="shared" si="45"/>
        <v>#N/A</v>
      </c>
      <c r="L264" s="158" t="str">
        <f t="shared" si="46"/>
        <v>_EU</v>
      </c>
      <c r="P264" s="340"/>
      <c r="Q264" s="340"/>
      <c r="R264" s="341"/>
      <c r="S264" s="342"/>
      <c r="T264" s="342"/>
      <c r="U264" s="341"/>
      <c r="V264" s="368"/>
      <c r="W264" s="341"/>
      <c r="X264" s="343"/>
      <c r="Y264" s="340"/>
      <c r="Z264" s="341"/>
      <c r="AA264" s="348" t="str">
        <f t="shared" si="47"/>
        <v/>
      </c>
      <c r="AB264" s="349" t="str">
        <f t="shared" si="48"/>
        <v/>
      </c>
      <c r="AC264" s="341"/>
      <c r="AD264" s="350" t="str">
        <f t="shared" si="49"/>
        <v/>
      </c>
    </row>
    <row r="265" spans="2:30" x14ac:dyDescent="0.45">
      <c r="B265" s="145" t="str">
        <f t="shared" si="40"/>
        <v>NOT INCLUDED</v>
      </c>
      <c r="C265" s="146" t="e">
        <f t="shared" si="41"/>
        <v>#N/A</v>
      </c>
      <c r="D265" s="158" t="e">
        <f>AB265&amp;"_"&amp;#REF!&amp;IF(afstemning_partner&lt;&gt;"","_"&amp;AC265,"")</f>
        <v>#REF!</v>
      </c>
      <c r="E265" s="158" t="str">
        <f t="shared" si="42"/>
        <v/>
      </c>
      <c r="F265" s="158" t="e">
        <f t="shared" si="43"/>
        <v>#N/A</v>
      </c>
      <c r="G265" s="158" t="str">
        <f>TRANSAKTIONER!Z265&amp;IF(regnskab_filter_periode&gt;=AB265,"INCLUDE"&amp;IF(regnskab_filter_land&lt;&gt;"",IF(regnskab_filter_land="EU",F265,AD265),""),"EXCLUDE")</f>
        <v>EXCLUDE</v>
      </c>
      <c r="H265" s="158" t="str">
        <f t="shared" si="44"/>
        <v/>
      </c>
      <c r="I265" s="158" t="str">
        <f>TRANSAKTIONER!Z265&amp;IF(regnskab_filter_periode_partner&gt;=AB265,"INCLUDE"&amp;IF(regnskab_filter_land_partner&lt;&gt;"",IF(regnskab_filter_land_partner="EU",F265,AD265),""),"EXCLUDE")&amp;AC265</f>
        <v>EXCLUDE</v>
      </c>
      <c r="J265" s="158" t="e">
        <f t="shared" si="45"/>
        <v>#N/A</v>
      </c>
      <c r="L265" s="158" t="str">
        <f t="shared" si="46"/>
        <v>_EU</v>
      </c>
      <c r="P265" s="340"/>
      <c r="Q265" s="340"/>
      <c r="R265" s="341"/>
      <c r="S265" s="342"/>
      <c r="T265" s="342"/>
      <c r="U265" s="341"/>
      <c r="V265" s="368"/>
      <c r="W265" s="341"/>
      <c r="X265" s="343"/>
      <c r="Y265" s="340"/>
      <c r="Z265" s="341"/>
      <c r="AA265" s="348" t="str">
        <f t="shared" si="47"/>
        <v/>
      </c>
      <c r="AB265" s="349" t="str">
        <f t="shared" si="48"/>
        <v/>
      </c>
      <c r="AC265" s="341"/>
      <c r="AD265" s="350" t="str">
        <f t="shared" si="49"/>
        <v/>
      </c>
    </row>
    <row r="266" spans="2:30" x14ac:dyDescent="0.45">
      <c r="B266" s="145" t="str">
        <f t="shared" si="40"/>
        <v>NOT INCLUDED</v>
      </c>
      <c r="C266" s="146" t="e">
        <f t="shared" si="41"/>
        <v>#N/A</v>
      </c>
      <c r="D266" s="158" t="e">
        <f>AB266&amp;"_"&amp;#REF!&amp;IF(afstemning_partner&lt;&gt;"","_"&amp;AC266,"")</f>
        <v>#REF!</v>
      </c>
      <c r="E266" s="158" t="str">
        <f t="shared" si="42"/>
        <v/>
      </c>
      <c r="F266" s="158" t="e">
        <f t="shared" si="43"/>
        <v>#N/A</v>
      </c>
      <c r="G266" s="158" t="str">
        <f>TRANSAKTIONER!Z266&amp;IF(regnskab_filter_periode&gt;=AB266,"INCLUDE"&amp;IF(regnskab_filter_land&lt;&gt;"",IF(regnskab_filter_land="EU",F266,AD266),""),"EXCLUDE")</f>
        <v>EXCLUDE</v>
      </c>
      <c r="H266" s="158" t="str">
        <f t="shared" si="44"/>
        <v/>
      </c>
      <c r="I266" s="158" t="str">
        <f>TRANSAKTIONER!Z266&amp;IF(regnskab_filter_periode_partner&gt;=AB266,"INCLUDE"&amp;IF(regnskab_filter_land_partner&lt;&gt;"",IF(regnskab_filter_land_partner="EU",F266,AD266),""),"EXCLUDE")&amp;AC266</f>
        <v>EXCLUDE</v>
      </c>
      <c r="J266" s="158" t="e">
        <f t="shared" si="45"/>
        <v>#N/A</v>
      </c>
      <c r="L266" s="158" t="str">
        <f t="shared" si="46"/>
        <v>_EU</v>
      </c>
      <c r="P266" s="340"/>
      <c r="Q266" s="340"/>
      <c r="R266" s="341"/>
      <c r="S266" s="342"/>
      <c r="T266" s="342"/>
      <c r="U266" s="341"/>
      <c r="V266" s="368"/>
      <c r="W266" s="341"/>
      <c r="X266" s="343"/>
      <c r="Y266" s="340"/>
      <c r="Z266" s="341"/>
      <c r="AA266" s="348" t="str">
        <f t="shared" si="47"/>
        <v/>
      </c>
      <c r="AB266" s="349" t="str">
        <f t="shared" si="48"/>
        <v/>
      </c>
      <c r="AC266" s="341"/>
      <c r="AD266" s="350" t="str">
        <f t="shared" si="49"/>
        <v/>
      </c>
    </row>
    <row r="267" spans="2:30" x14ac:dyDescent="0.45">
      <c r="B267" s="145" t="str">
        <f t="shared" si="40"/>
        <v>NOT INCLUDED</v>
      </c>
      <c r="C267" s="146" t="e">
        <f t="shared" si="41"/>
        <v>#N/A</v>
      </c>
      <c r="D267" s="158" t="e">
        <f>AB267&amp;"_"&amp;#REF!&amp;IF(afstemning_partner&lt;&gt;"","_"&amp;AC267,"")</f>
        <v>#REF!</v>
      </c>
      <c r="E267" s="158" t="str">
        <f t="shared" si="42"/>
        <v/>
      </c>
      <c r="F267" s="158" t="e">
        <f t="shared" si="43"/>
        <v>#N/A</v>
      </c>
      <c r="G267" s="158" t="str">
        <f>TRANSAKTIONER!Z267&amp;IF(regnskab_filter_periode&gt;=AB267,"INCLUDE"&amp;IF(regnskab_filter_land&lt;&gt;"",IF(regnskab_filter_land="EU",F267,AD267),""),"EXCLUDE")</f>
        <v>EXCLUDE</v>
      </c>
      <c r="H267" s="158" t="str">
        <f t="shared" si="44"/>
        <v/>
      </c>
      <c r="I267" s="158" t="str">
        <f>TRANSAKTIONER!Z267&amp;IF(regnskab_filter_periode_partner&gt;=AB267,"INCLUDE"&amp;IF(regnskab_filter_land_partner&lt;&gt;"",IF(regnskab_filter_land_partner="EU",F267,AD267),""),"EXCLUDE")&amp;AC267</f>
        <v>EXCLUDE</v>
      </c>
      <c r="J267" s="158" t="e">
        <f t="shared" si="45"/>
        <v>#N/A</v>
      </c>
      <c r="L267" s="158" t="str">
        <f t="shared" si="46"/>
        <v>_EU</v>
      </c>
      <c r="P267" s="340"/>
      <c r="Q267" s="340"/>
      <c r="R267" s="341"/>
      <c r="S267" s="342"/>
      <c r="T267" s="342"/>
      <c r="U267" s="341"/>
      <c r="V267" s="368"/>
      <c r="W267" s="341"/>
      <c r="X267" s="343"/>
      <c r="Y267" s="340"/>
      <c r="Z267" s="341"/>
      <c r="AA267" s="348" t="str">
        <f t="shared" si="47"/>
        <v/>
      </c>
      <c r="AB267" s="349" t="str">
        <f t="shared" si="48"/>
        <v/>
      </c>
      <c r="AC267" s="341"/>
      <c r="AD267" s="350" t="str">
        <f t="shared" si="49"/>
        <v/>
      </c>
    </row>
    <row r="268" spans="2:30" x14ac:dyDescent="0.45">
      <c r="B268" s="145" t="str">
        <f t="shared" si="40"/>
        <v>NOT INCLUDED</v>
      </c>
      <c r="C268" s="146" t="e">
        <f t="shared" si="41"/>
        <v>#N/A</v>
      </c>
      <c r="D268" s="158" t="e">
        <f>AB268&amp;"_"&amp;#REF!&amp;IF(afstemning_partner&lt;&gt;"","_"&amp;AC268,"")</f>
        <v>#REF!</v>
      </c>
      <c r="E268" s="158" t="str">
        <f t="shared" si="42"/>
        <v/>
      </c>
      <c r="F268" s="158" t="e">
        <f t="shared" si="43"/>
        <v>#N/A</v>
      </c>
      <c r="G268" s="158" t="str">
        <f>TRANSAKTIONER!Z268&amp;IF(regnskab_filter_periode&gt;=AB268,"INCLUDE"&amp;IF(regnskab_filter_land&lt;&gt;"",IF(regnskab_filter_land="EU",F268,AD268),""),"EXCLUDE")</f>
        <v>EXCLUDE</v>
      </c>
      <c r="H268" s="158" t="str">
        <f t="shared" si="44"/>
        <v/>
      </c>
      <c r="I268" s="158" t="str">
        <f>TRANSAKTIONER!Z268&amp;IF(regnskab_filter_periode_partner&gt;=AB268,"INCLUDE"&amp;IF(regnskab_filter_land_partner&lt;&gt;"",IF(regnskab_filter_land_partner="EU",F268,AD268),""),"EXCLUDE")&amp;AC268</f>
        <v>EXCLUDE</v>
      </c>
      <c r="J268" s="158" t="e">
        <f t="shared" si="45"/>
        <v>#N/A</v>
      </c>
      <c r="L268" s="158" t="str">
        <f t="shared" si="46"/>
        <v>_EU</v>
      </c>
      <c r="P268" s="340"/>
      <c r="Q268" s="340"/>
      <c r="R268" s="341"/>
      <c r="S268" s="342"/>
      <c r="T268" s="342"/>
      <c r="U268" s="341"/>
      <c r="V268" s="368"/>
      <c r="W268" s="341"/>
      <c r="X268" s="343"/>
      <c r="Y268" s="340"/>
      <c r="Z268" s="341"/>
      <c r="AA268" s="348" t="str">
        <f t="shared" si="47"/>
        <v/>
      </c>
      <c r="AB268" s="349" t="str">
        <f t="shared" si="48"/>
        <v/>
      </c>
      <c r="AC268" s="341"/>
      <c r="AD268" s="350" t="str">
        <f t="shared" si="49"/>
        <v/>
      </c>
    </row>
    <row r="269" spans="2:30" x14ac:dyDescent="0.45">
      <c r="B269" s="145" t="str">
        <f t="shared" si="40"/>
        <v>NOT INCLUDED</v>
      </c>
      <c r="C269" s="146" t="e">
        <f t="shared" si="41"/>
        <v>#N/A</v>
      </c>
      <c r="D269" s="158" t="e">
        <f>AB269&amp;"_"&amp;#REF!&amp;IF(afstemning_partner&lt;&gt;"","_"&amp;AC269,"")</f>
        <v>#REF!</v>
      </c>
      <c r="E269" s="158" t="str">
        <f t="shared" si="42"/>
        <v/>
      </c>
      <c r="F269" s="158" t="e">
        <f t="shared" si="43"/>
        <v>#N/A</v>
      </c>
      <c r="G269" s="158" t="str">
        <f>TRANSAKTIONER!Z269&amp;IF(regnskab_filter_periode&gt;=AB269,"INCLUDE"&amp;IF(regnskab_filter_land&lt;&gt;"",IF(regnskab_filter_land="EU",F269,AD269),""),"EXCLUDE")</f>
        <v>EXCLUDE</v>
      </c>
      <c r="H269" s="158" t="str">
        <f t="shared" si="44"/>
        <v/>
      </c>
      <c r="I269" s="158" t="str">
        <f>TRANSAKTIONER!Z269&amp;IF(regnskab_filter_periode_partner&gt;=AB269,"INCLUDE"&amp;IF(regnskab_filter_land_partner&lt;&gt;"",IF(regnskab_filter_land_partner="EU",F269,AD269),""),"EXCLUDE")&amp;AC269</f>
        <v>EXCLUDE</v>
      </c>
      <c r="J269" s="158" t="e">
        <f t="shared" si="45"/>
        <v>#N/A</v>
      </c>
      <c r="L269" s="158" t="str">
        <f t="shared" si="46"/>
        <v>_EU</v>
      </c>
      <c r="P269" s="340"/>
      <c r="Q269" s="340"/>
      <c r="R269" s="341"/>
      <c r="S269" s="342"/>
      <c r="T269" s="342"/>
      <c r="U269" s="341"/>
      <c r="V269" s="368"/>
      <c r="W269" s="341"/>
      <c r="X269" s="343"/>
      <c r="Y269" s="340"/>
      <c r="Z269" s="341"/>
      <c r="AA269" s="348" t="str">
        <f t="shared" si="47"/>
        <v/>
      </c>
      <c r="AB269" s="349" t="str">
        <f t="shared" si="48"/>
        <v/>
      </c>
      <c r="AC269" s="341"/>
      <c r="AD269" s="350" t="str">
        <f t="shared" si="49"/>
        <v/>
      </c>
    </row>
    <row r="270" spans="2:30" x14ac:dyDescent="0.45">
      <c r="B270" s="145" t="str">
        <f t="shared" si="40"/>
        <v>NOT INCLUDED</v>
      </c>
      <c r="C270" s="146" t="e">
        <f t="shared" si="41"/>
        <v>#N/A</v>
      </c>
      <c r="D270" s="158" t="e">
        <f>AB270&amp;"_"&amp;#REF!&amp;IF(afstemning_partner&lt;&gt;"","_"&amp;AC270,"")</f>
        <v>#REF!</v>
      </c>
      <c r="E270" s="158" t="str">
        <f t="shared" si="42"/>
        <v/>
      </c>
      <c r="F270" s="158" t="e">
        <f t="shared" si="43"/>
        <v>#N/A</v>
      </c>
      <c r="G270" s="158" t="str">
        <f>TRANSAKTIONER!Z270&amp;IF(regnskab_filter_periode&gt;=AB270,"INCLUDE"&amp;IF(regnskab_filter_land&lt;&gt;"",IF(regnskab_filter_land="EU",F270,AD270),""),"EXCLUDE")</f>
        <v>EXCLUDE</v>
      </c>
      <c r="H270" s="158" t="str">
        <f t="shared" si="44"/>
        <v/>
      </c>
      <c r="I270" s="158" t="str">
        <f>TRANSAKTIONER!Z270&amp;IF(regnskab_filter_periode_partner&gt;=AB270,"INCLUDE"&amp;IF(regnskab_filter_land_partner&lt;&gt;"",IF(regnskab_filter_land_partner="EU",F270,AD270),""),"EXCLUDE")&amp;AC270</f>
        <v>EXCLUDE</v>
      </c>
      <c r="J270" s="158" t="e">
        <f t="shared" si="45"/>
        <v>#N/A</v>
      </c>
      <c r="L270" s="158" t="str">
        <f t="shared" si="46"/>
        <v>_EU</v>
      </c>
      <c r="P270" s="340"/>
      <c r="Q270" s="340"/>
      <c r="R270" s="341"/>
      <c r="S270" s="342"/>
      <c r="T270" s="342"/>
      <c r="U270" s="341"/>
      <c r="V270" s="368"/>
      <c r="W270" s="341"/>
      <c r="X270" s="343"/>
      <c r="Y270" s="340"/>
      <c r="Z270" s="341"/>
      <c r="AA270" s="348" t="str">
        <f t="shared" si="47"/>
        <v/>
      </c>
      <c r="AB270" s="349" t="str">
        <f t="shared" si="48"/>
        <v/>
      </c>
      <c r="AC270" s="341"/>
      <c r="AD270" s="350" t="str">
        <f t="shared" si="49"/>
        <v/>
      </c>
    </row>
    <row r="271" spans="2:30" x14ac:dyDescent="0.45">
      <c r="B271" s="145" t="str">
        <f t="shared" si="40"/>
        <v>NOT INCLUDED</v>
      </c>
      <c r="C271" s="146" t="e">
        <f t="shared" si="41"/>
        <v>#N/A</v>
      </c>
      <c r="D271" s="158" t="e">
        <f>AB271&amp;"_"&amp;#REF!&amp;IF(afstemning_partner&lt;&gt;"","_"&amp;AC271,"")</f>
        <v>#REF!</v>
      </c>
      <c r="E271" s="158" t="str">
        <f t="shared" si="42"/>
        <v/>
      </c>
      <c r="F271" s="158" t="e">
        <f t="shared" si="43"/>
        <v>#N/A</v>
      </c>
      <c r="G271" s="158" t="str">
        <f>TRANSAKTIONER!Z271&amp;IF(regnskab_filter_periode&gt;=AB271,"INCLUDE"&amp;IF(regnskab_filter_land&lt;&gt;"",IF(regnskab_filter_land="EU",F271,AD271),""),"EXCLUDE")</f>
        <v>EXCLUDE</v>
      </c>
      <c r="H271" s="158" t="str">
        <f t="shared" si="44"/>
        <v/>
      </c>
      <c r="I271" s="158" t="str">
        <f>TRANSAKTIONER!Z271&amp;IF(regnskab_filter_periode_partner&gt;=AB271,"INCLUDE"&amp;IF(regnskab_filter_land_partner&lt;&gt;"",IF(regnskab_filter_land_partner="EU",F271,AD271),""),"EXCLUDE")&amp;AC271</f>
        <v>EXCLUDE</v>
      </c>
      <c r="J271" s="158" t="e">
        <f t="shared" si="45"/>
        <v>#N/A</v>
      </c>
      <c r="L271" s="158" t="str">
        <f t="shared" si="46"/>
        <v>_EU</v>
      </c>
      <c r="P271" s="340"/>
      <c r="Q271" s="340"/>
      <c r="R271" s="341"/>
      <c r="S271" s="342"/>
      <c r="T271" s="342"/>
      <c r="U271" s="341"/>
      <c r="V271" s="368"/>
      <c r="W271" s="341"/>
      <c r="X271" s="343"/>
      <c r="Y271" s="340"/>
      <c r="Z271" s="341"/>
      <c r="AA271" s="348" t="str">
        <f t="shared" si="47"/>
        <v/>
      </c>
      <c r="AB271" s="349" t="str">
        <f t="shared" si="48"/>
        <v/>
      </c>
      <c r="AC271" s="341"/>
      <c r="AD271" s="350" t="str">
        <f t="shared" si="49"/>
        <v/>
      </c>
    </row>
    <row r="272" spans="2:30" x14ac:dyDescent="0.45">
      <c r="B272" s="145" t="str">
        <f t="shared" si="40"/>
        <v>NOT INCLUDED</v>
      </c>
      <c r="C272" s="146" t="e">
        <f t="shared" si="41"/>
        <v>#N/A</v>
      </c>
      <c r="D272" s="158" t="e">
        <f>AB272&amp;"_"&amp;#REF!&amp;IF(afstemning_partner&lt;&gt;"","_"&amp;AC272,"")</f>
        <v>#REF!</v>
      </c>
      <c r="E272" s="158" t="str">
        <f t="shared" si="42"/>
        <v/>
      </c>
      <c r="F272" s="158" t="e">
        <f t="shared" si="43"/>
        <v>#N/A</v>
      </c>
      <c r="G272" s="158" t="str">
        <f>TRANSAKTIONER!Z272&amp;IF(regnskab_filter_periode&gt;=AB272,"INCLUDE"&amp;IF(regnskab_filter_land&lt;&gt;"",IF(regnskab_filter_land="EU",F272,AD272),""),"EXCLUDE")</f>
        <v>EXCLUDE</v>
      </c>
      <c r="H272" s="158" t="str">
        <f t="shared" si="44"/>
        <v/>
      </c>
      <c r="I272" s="158" t="str">
        <f>TRANSAKTIONER!Z272&amp;IF(regnskab_filter_periode_partner&gt;=AB272,"INCLUDE"&amp;IF(regnskab_filter_land_partner&lt;&gt;"",IF(regnskab_filter_land_partner="EU",F272,AD272),""),"EXCLUDE")&amp;AC272</f>
        <v>EXCLUDE</v>
      </c>
      <c r="J272" s="158" t="e">
        <f t="shared" si="45"/>
        <v>#N/A</v>
      </c>
      <c r="L272" s="158" t="str">
        <f t="shared" si="46"/>
        <v>_EU</v>
      </c>
      <c r="P272" s="340"/>
      <c r="Q272" s="340"/>
      <c r="R272" s="341"/>
      <c r="S272" s="342"/>
      <c r="T272" s="342"/>
      <c r="U272" s="341"/>
      <c r="V272" s="368"/>
      <c r="W272" s="341"/>
      <c r="X272" s="343"/>
      <c r="Y272" s="340"/>
      <c r="Z272" s="341"/>
      <c r="AA272" s="348" t="str">
        <f t="shared" si="47"/>
        <v/>
      </c>
      <c r="AB272" s="349" t="str">
        <f t="shared" si="48"/>
        <v/>
      </c>
      <c r="AC272" s="341"/>
      <c r="AD272" s="350" t="str">
        <f t="shared" si="49"/>
        <v/>
      </c>
    </row>
    <row r="273" spans="2:30" x14ac:dyDescent="0.45">
      <c r="B273" s="145" t="str">
        <f t="shared" si="40"/>
        <v>NOT INCLUDED</v>
      </c>
      <c r="C273" s="146" t="e">
        <f t="shared" si="41"/>
        <v>#N/A</v>
      </c>
      <c r="D273" s="158" t="e">
        <f>AB273&amp;"_"&amp;#REF!&amp;IF(afstemning_partner&lt;&gt;"","_"&amp;AC273,"")</f>
        <v>#REF!</v>
      </c>
      <c r="E273" s="158" t="str">
        <f t="shared" si="42"/>
        <v/>
      </c>
      <c r="F273" s="158" t="e">
        <f t="shared" si="43"/>
        <v>#N/A</v>
      </c>
      <c r="G273" s="158" t="str">
        <f>TRANSAKTIONER!Z273&amp;IF(regnskab_filter_periode&gt;=AB273,"INCLUDE"&amp;IF(regnskab_filter_land&lt;&gt;"",IF(regnskab_filter_land="EU",F273,AD273),""),"EXCLUDE")</f>
        <v>EXCLUDE</v>
      </c>
      <c r="H273" s="158" t="str">
        <f t="shared" si="44"/>
        <v/>
      </c>
      <c r="I273" s="158" t="str">
        <f>TRANSAKTIONER!Z273&amp;IF(regnskab_filter_periode_partner&gt;=AB273,"INCLUDE"&amp;IF(regnskab_filter_land_partner&lt;&gt;"",IF(regnskab_filter_land_partner="EU",F273,AD273),""),"EXCLUDE")&amp;AC273</f>
        <v>EXCLUDE</v>
      </c>
      <c r="J273" s="158" t="e">
        <f t="shared" si="45"/>
        <v>#N/A</v>
      </c>
      <c r="L273" s="158" t="str">
        <f t="shared" si="46"/>
        <v>_EU</v>
      </c>
      <c r="P273" s="340"/>
      <c r="Q273" s="340"/>
      <c r="R273" s="341"/>
      <c r="S273" s="342"/>
      <c r="T273" s="342"/>
      <c r="U273" s="341"/>
      <c r="V273" s="368"/>
      <c r="W273" s="341"/>
      <c r="X273" s="343"/>
      <c r="Y273" s="340"/>
      <c r="Z273" s="341"/>
      <c r="AA273" s="348" t="str">
        <f t="shared" si="47"/>
        <v/>
      </c>
      <c r="AB273" s="349" t="str">
        <f t="shared" si="48"/>
        <v/>
      </c>
      <c r="AC273" s="341"/>
      <c r="AD273" s="350" t="str">
        <f t="shared" si="49"/>
        <v/>
      </c>
    </row>
    <row r="274" spans="2:30" x14ac:dyDescent="0.45">
      <c r="B274" s="145" t="str">
        <f t="shared" si="40"/>
        <v>NOT INCLUDED</v>
      </c>
      <c r="C274" s="146" t="e">
        <f t="shared" si="41"/>
        <v>#N/A</v>
      </c>
      <c r="D274" s="158" t="e">
        <f>AB274&amp;"_"&amp;#REF!&amp;IF(afstemning_partner&lt;&gt;"","_"&amp;AC274,"")</f>
        <v>#REF!</v>
      </c>
      <c r="E274" s="158" t="str">
        <f t="shared" si="42"/>
        <v/>
      </c>
      <c r="F274" s="158" t="e">
        <f t="shared" si="43"/>
        <v>#N/A</v>
      </c>
      <c r="G274" s="158" t="str">
        <f>TRANSAKTIONER!Z274&amp;IF(regnskab_filter_periode&gt;=AB274,"INCLUDE"&amp;IF(regnskab_filter_land&lt;&gt;"",IF(regnskab_filter_land="EU",F274,AD274),""),"EXCLUDE")</f>
        <v>EXCLUDE</v>
      </c>
      <c r="H274" s="158" t="str">
        <f t="shared" si="44"/>
        <v/>
      </c>
      <c r="I274" s="158" t="str">
        <f>TRANSAKTIONER!Z274&amp;IF(regnskab_filter_periode_partner&gt;=AB274,"INCLUDE"&amp;IF(regnskab_filter_land_partner&lt;&gt;"",IF(regnskab_filter_land_partner="EU",F274,AD274),""),"EXCLUDE")&amp;AC274</f>
        <v>EXCLUDE</v>
      </c>
      <c r="J274" s="158" t="e">
        <f t="shared" si="45"/>
        <v>#N/A</v>
      </c>
      <c r="L274" s="158" t="str">
        <f t="shared" si="46"/>
        <v>_EU</v>
      </c>
      <c r="P274" s="340"/>
      <c r="Q274" s="340"/>
      <c r="R274" s="341"/>
      <c r="S274" s="342"/>
      <c r="T274" s="342"/>
      <c r="U274" s="341"/>
      <c r="V274" s="368"/>
      <c r="W274" s="341"/>
      <c r="X274" s="343"/>
      <c r="Y274" s="340"/>
      <c r="Z274" s="341"/>
      <c r="AA274" s="348" t="str">
        <f t="shared" si="47"/>
        <v/>
      </c>
      <c r="AB274" s="349" t="str">
        <f t="shared" si="48"/>
        <v/>
      </c>
      <c r="AC274" s="341"/>
      <c r="AD274" s="350" t="str">
        <f t="shared" si="49"/>
        <v/>
      </c>
    </row>
    <row r="275" spans="2:30" x14ac:dyDescent="0.45">
      <c r="B275" s="145" t="str">
        <f t="shared" si="40"/>
        <v>NOT INCLUDED</v>
      </c>
      <c r="C275" s="146" t="e">
        <f t="shared" si="41"/>
        <v>#N/A</v>
      </c>
      <c r="D275" s="158" t="e">
        <f>AB275&amp;"_"&amp;#REF!&amp;IF(afstemning_partner&lt;&gt;"","_"&amp;AC275,"")</f>
        <v>#REF!</v>
      </c>
      <c r="E275" s="158" t="str">
        <f t="shared" si="42"/>
        <v/>
      </c>
      <c r="F275" s="158" t="e">
        <f t="shared" si="43"/>
        <v>#N/A</v>
      </c>
      <c r="G275" s="158" t="str">
        <f>TRANSAKTIONER!Z275&amp;IF(regnskab_filter_periode&gt;=AB275,"INCLUDE"&amp;IF(regnskab_filter_land&lt;&gt;"",IF(regnskab_filter_land="EU",F275,AD275),""),"EXCLUDE")</f>
        <v>EXCLUDE</v>
      </c>
      <c r="H275" s="158" t="str">
        <f t="shared" si="44"/>
        <v/>
      </c>
      <c r="I275" s="158" t="str">
        <f>TRANSAKTIONER!Z275&amp;IF(regnskab_filter_periode_partner&gt;=AB275,"INCLUDE"&amp;IF(regnskab_filter_land_partner&lt;&gt;"",IF(regnskab_filter_land_partner="EU",F275,AD275),""),"EXCLUDE")&amp;AC275</f>
        <v>EXCLUDE</v>
      </c>
      <c r="J275" s="158" t="e">
        <f t="shared" si="45"/>
        <v>#N/A</v>
      </c>
      <c r="L275" s="158" t="str">
        <f t="shared" si="46"/>
        <v>_EU</v>
      </c>
      <c r="P275" s="340"/>
      <c r="Q275" s="340"/>
      <c r="R275" s="341"/>
      <c r="S275" s="342"/>
      <c r="T275" s="342"/>
      <c r="U275" s="341"/>
      <c r="V275" s="368"/>
      <c r="W275" s="341"/>
      <c r="X275" s="343"/>
      <c r="Y275" s="340"/>
      <c r="Z275" s="341"/>
      <c r="AA275" s="348" t="str">
        <f t="shared" si="47"/>
        <v/>
      </c>
      <c r="AB275" s="349" t="str">
        <f t="shared" si="48"/>
        <v/>
      </c>
      <c r="AC275" s="341"/>
      <c r="AD275" s="350" t="str">
        <f t="shared" si="49"/>
        <v/>
      </c>
    </row>
    <row r="276" spans="2:30" x14ac:dyDescent="0.45">
      <c r="B276" s="145" t="str">
        <f t="shared" si="40"/>
        <v>NOT INCLUDED</v>
      </c>
      <c r="C276" s="146" t="e">
        <f t="shared" si="41"/>
        <v>#N/A</v>
      </c>
      <c r="D276" s="158" t="e">
        <f>AB276&amp;"_"&amp;#REF!&amp;IF(afstemning_partner&lt;&gt;"","_"&amp;AC276,"")</f>
        <v>#REF!</v>
      </c>
      <c r="E276" s="158" t="str">
        <f t="shared" si="42"/>
        <v/>
      </c>
      <c r="F276" s="158" t="e">
        <f t="shared" si="43"/>
        <v>#N/A</v>
      </c>
      <c r="G276" s="158" t="str">
        <f>TRANSAKTIONER!Z276&amp;IF(regnskab_filter_periode&gt;=AB276,"INCLUDE"&amp;IF(regnskab_filter_land&lt;&gt;"",IF(regnskab_filter_land="EU",F276,AD276),""),"EXCLUDE")</f>
        <v>EXCLUDE</v>
      </c>
      <c r="H276" s="158" t="str">
        <f t="shared" si="44"/>
        <v/>
      </c>
      <c r="I276" s="158" t="str">
        <f>TRANSAKTIONER!Z276&amp;IF(regnskab_filter_periode_partner&gt;=AB276,"INCLUDE"&amp;IF(regnskab_filter_land_partner&lt;&gt;"",IF(regnskab_filter_land_partner="EU",F276,AD276),""),"EXCLUDE")&amp;AC276</f>
        <v>EXCLUDE</v>
      </c>
      <c r="J276" s="158" t="e">
        <f t="shared" si="45"/>
        <v>#N/A</v>
      </c>
      <c r="L276" s="158" t="str">
        <f t="shared" si="46"/>
        <v>_EU</v>
      </c>
      <c r="P276" s="340"/>
      <c r="Q276" s="340"/>
      <c r="R276" s="341"/>
      <c r="S276" s="342"/>
      <c r="T276" s="342"/>
      <c r="U276" s="341"/>
      <c r="V276" s="368"/>
      <c r="W276" s="341"/>
      <c r="X276" s="343"/>
      <c r="Y276" s="340"/>
      <c r="Z276" s="341"/>
      <c r="AA276" s="348" t="str">
        <f t="shared" si="47"/>
        <v/>
      </c>
      <c r="AB276" s="349" t="str">
        <f t="shared" si="48"/>
        <v/>
      </c>
      <c r="AC276" s="341"/>
      <c r="AD276" s="350" t="str">
        <f t="shared" si="49"/>
        <v/>
      </c>
    </row>
    <row r="277" spans="2:30" x14ac:dyDescent="0.45">
      <c r="B277" s="145" t="str">
        <f t="shared" si="40"/>
        <v>NOT INCLUDED</v>
      </c>
      <c r="C277" s="146" t="e">
        <f t="shared" si="41"/>
        <v>#N/A</v>
      </c>
      <c r="D277" s="158" t="e">
        <f>AB277&amp;"_"&amp;#REF!&amp;IF(afstemning_partner&lt;&gt;"","_"&amp;AC277,"")</f>
        <v>#REF!</v>
      </c>
      <c r="E277" s="158" t="str">
        <f t="shared" si="42"/>
        <v/>
      </c>
      <c r="F277" s="158" t="e">
        <f t="shared" si="43"/>
        <v>#N/A</v>
      </c>
      <c r="G277" s="158" t="str">
        <f>TRANSAKTIONER!Z277&amp;IF(regnskab_filter_periode&gt;=AB277,"INCLUDE"&amp;IF(regnskab_filter_land&lt;&gt;"",IF(regnskab_filter_land="EU",F277,AD277),""),"EXCLUDE")</f>
        <v>EXCLUDE</v>
      </c>
      <c r="H277" s="158" t="str">
        <f t="shared" si="44"/>
        <v/>
      </c>
      <c r="I277" s="158" t="str">
        <f>TRANSAKTIONER!Z277&amp;IF(regnskab_filter_periode_partner&gt;=AB277,"INCLUDE"&amp;IF(regnskab_filter_land_partner&lt;&gt;"",IF(regnskab_filter_land_partner="EU",F277,AD277),""),"EXCLUDE")&amp;AC277</f>
        <v>EXCLUDE</v>
      </c>
      <c r="J277" s="158" t="e">
        <f t="shared" si="45"/>
        <v>#N/A</v>
      </c>
      <c r="L277" s="158" t="str">
        <f t="shared" si="46"/>
        <v>_EU</v>
      </c>
      <c r="P277" s="340"/>
      <c r="Q277" s="340"/>
      <c r="R277" s="341"/>
      <c r="S277" s="342"/>
      <c r="T277" s="342"/>
      <c r="U277" s="341"/>
      <c r="V277" s="368"/>
      <c r="W277" s="341"/>
      <c r="X277" s="343"/>
      <c r="Y277" s="340"/>
      <c r="Z277" s="341"/>
      <c r="AA277" s="348" t="str">
        <f t="shared" si="47"/>
        <v/>
      </c>
      <c r="AB277" s="349" t="str">
        <f t="shared" si="48"/>
        <v/>
      </c>
      <c r="AC277" s="341"/>
      <c r="AD277" s="350" t="str">
        <f t="shared" si="49"/>
        <v/>
      </c>
    </row>
    <row r="278" spans="2:30" x14ac:dyDescent="0.45">
      <c r="B278" s="145" t="str">
        <f t="shared" si="40"/>
        <v>NOT INCLUDED</v>
      </c>
      <c r="C278" s="146" t="e">
        <f t="shared" si="41"/>
        <v>#N/A</v>
      </c>
      <c r="D278" s="158" t="e">
        <f>AB278&amp;"_"&amp;#REF!&amp;IF(afstemning_partner&lt;&gt;"","_"&amp;AC278,"")</f>
        <v>#REF!</v>
      </c>
      <c r="E278" s="158" t="str">
        <f t="shared" si="42"/>
        <v/>
      </c>
      <c r="F278" s="158" t="e">
        <f t="shared" si="43"/>
        <v>#N/A</v>
      </c>
      <c r="G278" s="158" t="str">
        <f>TRANSAKTIONER!Z278&amp;IF(regnskab_filter_periode&gt;=AB278,"INCLUDE"&amp;IF(regnskab_filter_land&lt;&gt;"",IF(regnskab_filter_land="EU",F278,AD278),""),"EXCLUDE")</f>
        <v>EXCLUDE</v>
      </c>
      <c r="H278" s="158" t="str">
        <f t="shared" si="44"/>
        <v/>
      </c>
      <c r="I278" s="158" t="str">
        <f>TRANSAKTIONER!Z278&amp;IF(regnskab_filter_periode_partner&gt;=AB278,"INCLUDE"&amp;IF(regnskab_filter_land_partner&lt;&gt;"",IF(regnskab_filter_land_partner="EU",F278,AD278),""),"EXCLUDE")&amp;AC278</f>
        <v>EXCLUDE</v>
      </c>
      <c r="J278" s="158" t="e">
        <f t="shared" si="45"/>
        <v>#N/A</v>
      </c>
      <c r="L278" s="158" t="str">
        <f t="shared" si="46"/>
        <v>_EU</v>
      </c>
      <c r="P278" s="340"/>
      <c r="Q278" s="340"/>
      <c r="R278" s="341"/>
      <c r="S278" s="342"/>
      <c r="T278" s="342"/>
      <c r="U278" s="341"/>
      <c r="V278" s="368"/>
      <c r="W278" s="341"/>
      <c r="X278" s="343"/>
      <c r="Y278" s="340"/>
      <c r="Z278" s="341"/>
      <c r="AA278" s="348" t="str">
        <f t="shared" si="47"/>
        <v/>
      </c>
      <c r="AB278" s="349" t="str">
        <f t="shared" si="48"/>
        <v/>
      </c>
      <c r="AC278" s="341"/>
      <c r="AD278" s="350" t="str">
        <f t="shared" si="49"/>
        <v/>
      </c>
    </row>
    <row r="279" spans="2:30" x14ac:dyDescent="0.45">
      <c r="B279" s="145" t="str">
        <f t="shared" si="40"/>
        <v>NOT INCLUDED</v>
      </c>
      <c r="C279" s="146" t="e">
        <f t="shared" si="41"/>
        <v>#N/A</v>
      </c>
      <c r="D279" s="158" t="e">
        <f>AB279&amp;"_"&amp;#REF!&amp;IF(afstemning_partner&lt;&gt;"","_"&amp;AC279,"")</f>
        <v>#REF!</v>
      </c>
      <c r="E279" s="158" t="str">
        <f t="shared" si="42"/>
        <v/>
      </c>
      <c r="F279" s="158" t="e">
        <f t="shared" si="43"/>
        <v>#N/A</v>
      </c>
      <c r="G279" s="158" t="str">
        <f>TRANSAKTIONER!Z279&amp;IF(regnskab_filter_periode&gt;=AB279,"INCLUDE"&amp;IF(regnskab_filter_land&lt;&gt;"",IF(regnskab_filter_land="EU",F279,AD279),""),"EXCLUDE")</f>
        <v>EXCLUDE</v>
      </c>
      <c r="H279" s="158" t="str">
        <f t="shared" si="44"/>
        <v/>
      </c>
      <c r="I279" s="158" t="str">
        <f>TRANSAKTIONER!Z279&amp;IF(regnskab_filter_periode_partner&gt;=AB279,"INCLUDE"&amp;IF(regnskab_filter_land_partner&lt;&gt;"",IF(regnskab_filter_land_partner="EU",F279,AD279),""),"EXCLUDE")&amp;AC279</f>
        <v>EXCLUDE</v>
      </c>
      <c r="J279" s="158" t="e">
        <f t="shared" si="45"/>
        <v>#N/A</v>
      </c>
      <c r="L279" s="158" t="str">
        <f t="shared" si="46"/>
        <v>_EU</v>
      </c>
      <c r="P279" s="340"/>
      <c r="Q279" s="340"/>
      <c r="R279" s="341"/>
      <c r="S279" s="342"/>
      <c r="T279" s="342"/>
      <c r="U279" s="341"/>
      <c r="V279" s="368"/>
      <c r="W279" s="341"/>
      <c r="X279" s="343"/>
      <c r="Y279" s="340"/>
      <c r="Z279" s="341"/>
      <c r="AA279" s="348" t="str">
        <f t="shared" si="47"/>
        <v/>
      </c>
      <c r="AB279" s="349" t="str">
        <f t="shared" si="48"/>
        <v/>
      </c>
      <c r="AC279" s="341"/>
      <c r="AD279" s="350" t="str">
        <f t="shared" si="49"/>
        <v/>
      </c>
    </row>
    <row r="280" spans="2:30" x14ac:dyDescent="0.45">
      <c r="B280" s="145" t="str">
        <f t="shared" si="40"/>
        <v>NOT INCLUDED</v>
      </c>
      <c r="C280" s="146" t="e">
        <f t="shared" si="41"/>
        <v>#N/A</v>
      </c>
      <c r="D280" s="158" t="e">
        <f>AB280&amp;"_"&amp;#REF!&amp;IF(afstemning_partner&lt;&gt;"","_"&amp;AC280,"")</f>
        <v>#REF!</v>
      </c>
      <c r="E280" s="158" t="str">
        <f t="shared" si="42"/>
        <v/>
      </c>
      <c r="F280" s="158" t="e">
        <f t="shared" si="43"/>
        <v>#N/A</v>
      </c>
      <c r="G280" s="158" t="str">
        <f>TRANSAKTIONER!Z280&amp;IF(regnskab_filter_periode&gt;=AB280,"INCLUDE"&amp;IF(regnskab_filter_land&lt;&gt;"",IF(regnskab_filter_land="EU",F280,AD280),""),"EXCLUDE")</f>
        <v>EXCLUDE</v>
      </c>
      <c r="H280" s="158" t="str">
        <f t="shared" si="44"/>
        <v/>
      </c>
      <c r="I280" s="158" t="str">
        <f>TRANSAKTIONER!Z280&amp;IF(regnskab_filter_periode_partner&gt;=AB280,"INCLUDE"&amp;IF(regnskab_filter_land_partner&lt;&gt;"",IF(regnskab_filter_land_partner="EU",F280,AD280),""),"EXCLUDE")&amp;AC280</f>
        <v>EXCLUDE</v>
      </c>
      <c r="J280" s="158" t="e">
        <f t="shared" si="45"/>
        <v>#N/A</v>
      </c>
      <c r="L280" s="158" t="str">
        <f t="shared" si="46"/>
        <v>_EU</v>
      </c>
      <c r="P280" s="340"/>
      <c r="Q280" s="340"/>
      <c r="R280" s="341"/>
      <c r="S280" s="342"/>
      <c r="T280" s="342"/>
      <c r="U280" s="341"/>
      <c r="V280" s="368"/>
      <c r="W280" s="341"/>
      <c r="X280" s="343"/>
      <c r="Y280" s="340"/>
      <c r="Z280" s="341"/>
      <c r="AA280" s="348" t="str">
        <f t="shared" si="47"/>
        <v/>
      </c>
      <c r="AB280" s="349" t="str">
        <f t="shared" si="48"/>
        <v/>
      </c>
      <c r="AC280" s="341"/>
      <c r="AD280" s="350" t="str">
        <f t="shared" si="49"/>
        <v/>
      </c>
    </row>
    <row r="281" spans="2:30" x14ac:dyDescent="0.45">
      <c r="B281" s="145" t="str">
        <f t="shared" si="40"/>
        <v>NOT INCLUDED</v>
      </c>
      <c r="C281" s="146" t="e">
        <f t="shared" si="41"/>
        <v>#N/A</v>
      </c>
      <c r="D281" s="158" t="e">
        <f>AB281&amp;"_"&amp;#REF!&amp;IF(afstemning_partner&lt;&gt;"","_"&amp;AC281,"")</f>
        <v>#REF!</v>
      </c>
      <c r="E281" s="158" t="str">
        <f t="shared" si="42"/>
        <v/>
      </c>
      <c r="F281" s="158" t="e">
        <f t="shared" si="43"/>
        <v>#N/A</v>
      </c>
      <c r="G281" s="158" t="str">
        <f>TRANSAKTIONER!Z281&amp;IF(regnskab_filter_periode&gt;=AB281,"INCLUDE"&amp;IF(regnskab_filter_land&lt;&gt;"",IF(regnskab_filter_land="EU",F281,AD281),""),"EXCLUDE")</f>
        <v>EXCLUDE</v>
      </c>
      <c r="H281" s="158" t="str">
        <f t="shared" si="44"/>
        <v/>
      </c>
      <c r="I281" s="158" t="str">
        <f>TRANSAKTIONER!Z281&amp;IF(regnskab_filter_periode_partner&gt;=AB281,"INCLUDE"&amp;IF(regnskab_filter_land_partner&lt;&gt;"",IF(regnskab_filter_land_partner="EU",F281,AD281),""),"EXCLUDE")&amp;AC281</f>
        <v>EXCLUDE</v>
      </c>
      <c r="J281" s="158" t="e">
        <f t="shared" si="45"/>
        <v>#N/A</v>
      </c>
      <c r="L281" s="158" t="str">
        <f t="shared" si="46"/>
        <v>_EU</v>
      </c>
      <c r="P281" s="340"/>
      <c r="Q281" s="340"/>
      <c r="R281" s="341"/>
      <c r="S281" s="342"/>
      <c r="T281" s="342"/>
      <c r="U281" s="341"/>
      <c r="V281" s="368"/>
      <c r="W281" s="341"/>
      <c r="X281" s="343"/>
      <c r="Y281" s="340"/>
      <c r="Z281" s="341"/>
      <c r="AA281" s="348" t="str">
        <f t="shared" si="47"/>
        <v/>
      </c>
      <c r="AB281" s="349" t="str">
        <f t="shared" si="48"/>
        <v/>
      </c>
      <c r="AC281" s="341"/>
      <c r="AD281" s="350" t="str">
        <f t="shared" si="49"/>
        <v/>
      </c>
    </row>
    <row r="282" spans="2:30" x14ac:dyDescent="0.45">
      <c r="B282" s="145" t="str">
        <f t="shared" si="40"/>
        <v>NOT INCLUDED</v>
      </c>
      <c r="C282" s="146" t="e">
        <f t="shared" si="41"/>
        <v>#N/A</v>
      </c>
      <c r="D282" s="158" t="e">
        <f>AB282&amp;"_"&amp;#REF!&amp;IF(afstemning_partner&lt;&gt;"","_"&amp;AC282,"")</f>
        <v>#REF!</v>
      </c>
      <c r="E282" s="158" t="str">
        <f t="shared" si="42"/>
        <v/>
      </c>
      <c r="F282" s="158" t="e">
        <f t="shared" si="43"/>
        <v>#N/A</v>
      </c>
      <c r="G282" s="158" t="str">
        <f>TRANSAKTIONER!Z282&amp;IF(regnskab_filter_periode&gt;=AB282,"INCLUDE"&amp;IF(regnskab_filter_land&lt;&gt;"",IF(regnskab_filter_land="EU",F282,AD282),""),"EXCLUDE")</f>
        <v>EXCLUDE</v>
      </c>
      <c r="H282" s="158" t="str">
        <f t="shared" si="44"/>
        <v/>
      </c>
      <c r="I282" s="158" t="str">
        <f>TRANSAKTIONER!Z282&amp;IF(regnskab_filter_periode_partner&gt;=AB282,"INCLUDE"&amp;IF(regnskab_filter_land_partner&lt;&gt;"",IF(regnskab_filter_land_partner="EU",F282,AD282),""),"EXCLUDE")&amp;AC282</f>
        <v>EXCLUDE</v>
      </c>
      <c r="J282" s="158" t="e">
        <f t="shared" si="45"/>
        <v>#N/A</v>
      </c>
      <c r="L282" s="158" t="str">
        <f t="shared" si="46"/>
        <v>_EU</v>
      </c>
      <c r="P282" s="340"/>
      <c r="Q282" s="340"/>
      <c r="R282" s="341"/>
      <c r="S282" s="342"/>
      <c r="T282" s="342"/>
      <c r="U282" s="341"/>
      <c r="V282" s="368"/>
      <c r="W282" s="341"/>
      <c r="X282" s="343"/>
      <c r="Y282" s="340"/>
      <c r="Z282" s="341"/>
      <c r="AA282" s="348" t="str">
        <f t="shared" si="47"/>
        <v/>
      </c>
      <c r="AB282" s="349" t="str">
        <f t="shared" si="48"/>
        <v/>
      </c>
      <c r="AC282" s="341"/>
      <c r="AD282" s="350" t="str">
        <f t="shared" si="49"/>
        <v/>
      </c>
    </row>
    <row r="283" spans="2:30" x14ac:dyDescent="0.45">
      <c r="B283" s="145" t="str">
        <f t="shared" si="40"/>
        <v>NOT INCLUDED</v>
      </c>
      <c r="C283" s="146" t="e">
        <f t="shared" si="41"/>
        <v>#N/A</v>
      </c>
      <c r="D283" s="158" t="e">
        <f>AB283&amp;"_"&amp;#REF!&amp;IF(afstemning_partner&lt;&gt;"","_"&amp;AC283,"")</f>
        <v>#REF!</v>
      </c>
      <c r="E283" s="158" t="str">
        <f t="shared" si="42"/>
        <v/>
      </c>
      <c r="F283" s="158" t="e">
        <f t="shared" si="43"/>
        <v>#N/A</v>
      </c>
      <c r="G283" s="158" t="str">
        <f>TRANSAKTIONER!Z283&amp;IF(regnskab_filter_periode&gt;=AB283,"INCLUDE"&amp;IF(regnskab_filter_land&lt;&gt;"",IF(regnskab_filter_land="EU",F283,AD283),""),"EXCLUDE")</f>
        <v>EXCLUDE</v>
      </c>
      <c r="H283" s="158" t="str">
        <f t="shared" si="44"/>
        <v/>
      </c>
      <c r="I283" s="158" t="str">
        <f>TRANSAKTIONER!Z283&amp;IF(regnskab_filter_periode_partner&gt;=AB283,"INCLUDE"&amp;IF(regnskab_filter_land_partner&lt;&gt;"",IF(regnskab_filter_land_partner="EU",F283,AD283),""),"EXCLUDE")&amp;AC283</f>
        <v>EXCLUDE</v>
      </c>
      <c r="J283" s="158" t="e">
        <f t="shared" si="45"/>
        <v>#N/A</v>
      </c>
      <c r="L283" s="158" t="str">
        <f t="shared" si="46"/>
        <v>_EU</v>
      </c>
      <c r="P283" s="340"/>
      <c r="Q283" s="340"/>
      <c r="R283" s="341"/>
      <c r="S283" s="342"/>
      <c r="T283" s="342"/>
      <c r="U283" s="341"/>
      <c r="V283" s="368"/>
      <c r="W283" s="341"/>
      <c r="X283" s="343"/>
      <c r="Y283" s="340"/>
      <c r="Z283" s="341"/>
      <c r="AA283" s="348" t="str">
        <f t="shared" si="47"/>
        <v/>
      </c>
      <c r="AB283" s="349" t="str">
        <f t="shared" si="48"/>
        <v/>
      </c>
      <c r="AC283" s="341"/>
      <c r="AD283" s="350" t="str">
        <f t="shared" si="49"/>
        <v/>
      </c>
    </row>
    <row r="284" spans="2:30" x14ac:dyDescent="0.45">
      <c r="B284" s="145" t="str">
        <f t="shared" si="40"/>
        <v>NOT INCLUDED</v>
      </c>
      <c r="C284" s="146" t="e">
        <f t="shared" si="41"/>
        <v>#N/A</v>
      </c>
      <c r="D284" s="158" t="e">
        <f>AB284&amp;"_"&amp;#REF!&amp;IF(afstemning_partner&lt;&gt;"","_"&amp;AC284,"")</f>
        <v>#REF!</v>
      </c>
      <c r="E284" s="158" t="str">
        <f t="shared" si="42"/>
        <v/>
      </c>
      <c r="F284" s="158" t="e">
        <f t="shared" si="43"/>
        <v>#N/A</v>
      </c>
      <c r="G284" s="158" t="str">
        <f>TRANSAKTIONER!Z284&amp;IF(regnskab_filter_periode&gt;=AB284,"INCLUDE"&amp;IF(regnskab_filter_land&lt;&gt;"",IF(regnskab_filter_land="EU",F284,AD284),""),"EXCLUDE")</f>
        <v>EXCLUDE</v>
      </c>
      <c r="H284" s="158" t="str">
        <f t="shared" si="44"/>
        <v/>
      </c>
      <c r="I284" s="158" t="str">
        <f>TRANSAKTIONER!Z284&amp;IF(regnskab_filter_periode_partner&gt;=AB284,"INCLUDE"&amp;IF(regnskab_filter_land_partner&lt;&gt;"",IF(regnskab_filter_land_partner="EU",F284,AD284),""),"EXCLUDE")&amp;AC284</f>
        <v>EXCLUDE</v>
      </c>
      <c r="J284" s="158" t="e">
        <f t="shared" si="45"/>
        <v>#N/A</v>
      </c>
      <c r="L284" s="158" t="str">
        <f t="shared" si="46"/>
        <v>_EU</v>
      </c>
      <c r="P284" s="340"/>
      <c r="Q284" s="340"/>
      <c r="R284" s="341"/>
      <c r="S284" s="342"/>
      <c r="T284" s="342"/>
      <c r="U284" s="341"/>
      <c r="V284" s="368"/>
      <c r="W284" s="341"/>
      <c r="X284" s="343"/>
      <c r="Y284" s="340"/>
      <c r="Z284" s="341"/>
      <c r="AA284" s="348" t="str">
        <f t="shared" si="47"/>
        <v/>
      </c>
      <c r="AB284" s="349" t="str">
        <f t="shared" si="48"/>
        <v/>
      </c>
      <c r="AC284" s="341"/>
      <c r="AD284" s="350" t="str">
        <f t="shared" si="49"/>
        <v/>
      </c>
    </row>
    <row r="285" spans="2:30" x14ac:dyDescent="0.45">
      <c r="B285" s="145" t="str">
        <f t="shared" si="40"/>
        <v>NOT INCLUDED</v>
      </c>
      <c r="C285" s="146" t="e">
        <f t="shared" si="41"/>
        <v>#N/A</v>
      </c>
      <c r="D285" s="158" t="e">
        <f>AB285&amp;"_"&amp;#REF!&amp;IF(afstemning_partner&lt;&gt;"","_"&amp;AC285,"")</f>
        <v>#REF!</v>
      </c>
      <c r="E285" s="158" t="str">
        <f t="shared" si="42"/>
        <v/>
      </c>
      <c r="F285" s="158" t="e">
        <f t="shared" si="43"/>
        <v>#N/A</v>
      </c>
      <c r="G285" s="158" t="str">
        <f>TRANSAKTIONER!Z285&amp;IF(regnskab_filter_periode&gt;=AB285,"INCLUDE"&amp;IF(regnskab_filter_land&lt;&gt;"",IF(regnskab_filter_land="EU",F285,AD285),""),"EXCLUDE")</f>
        <v>EXCLUDE</v>
      </c>
      <c r="H285" s="158" t="str">
        <f t="shared" si="44"/>
        <v/>
      </c>
      <c r="I285" s="158" t="str">
        <f>TRANSAKTIONER!Z285&amp;IF(regnskab_filter_periode_partner&gt;=AB285,"INCLUDE"&amp;IF(regnskab_filter_land_partner&lt;&gt;"",IF(regnskab_filter_land_partner="EU",F285,AD285),""),"EXCLUDE")&amp;AC285</f>
        <v>EXCLUDE</v>
      </c>
      <c r="J285" s="158" t="e">
        <f t="shared" si="45"/>
        <v>#N/A</v>
      </c>
      <c r="L285" s="158" t="str">
        <f t="shared" si="46"/>
        <v>_EU</v>
      </c>
      <c r="P285" s="340"/>
      <c r="Q285" s="340"/>
      <c r="R285" s="341"/>
      <c r="S285" s="342"/>
      <c r="T285" s="342"/>
      <c r="U285" s="341"/>
      <c r="V285" s="368"/>
      <c r="W285" s="341"/>
      <c r="X285" s="343"/>
      <c r="Y285" s="340"/>
      <c r="Z285" s="341"/>
      <c r="AA285" s="348" t="str">
        <f t="shared" si="47"/>
        <v/>
      </c>
      <c r="AB285" s="349" t="str">
        <f t="shared" si="48"/>
        <v/>
      </c>
      <c r="AC285" s="341"/>
      <c r="AD285" s="350" t="str">
        <f t="shared" si="49"/>
        <v/>
      </c>
    </row>
    <row r="286" spans="2:30" x14ac:dyDescent="0.45">
      <c r="B286" s="145" t="str">
        <f t="shared" si="40"/>
        <v>NOT INCLUDED</v>
      </c>
      <c r="C286" s="146" t="e">
        <f t="shared" si="41"/>
        <v>#N/A</v>
      </c>
      <c r="D286" s="158" t="e">
        <f>AB286&amp;"_"&amp;#REF!&amp;IF(afstemning_partner&lt;&gt;"","_"&amp;AC286,"")</f>
        <v>#REF!</v>
      </c>
      <c r="E286" s="158" t="str">
        <f t="shared" si="42"/>
        <v/>
      </c>
      <c r="F286" s="158" t="e">
        <f t="shared" si="43"/>
        <v>#N/A</v>
      </c>
      <c r="G286" s="158" t="str">
        <f>TRANSAKTIONER!Z286&amp;IF(regnskab_filter_periode&gt;=AB286,"INCLUDE"&amp;IF(regnskab_filter_land&lt;&gt;"",IF(regnskab_filter_land="EU",F286,AD286),""),"EXCLUDE")</f>
        <v>EXCLUDE</v>
      </c>
      <c r="H286" s="158" t="str">
        <f t="shared" si="44"/>
        <v/>
      </c>
      <c r="I286" s="158" t="str">
        <f>TRANSAKTIONER!Z286&amp;IF(regnskab_filter_periode_partner&gt;=AB286,"INCLUDE"&amp;IF(regnskab_filter_land_partner&lt;&gt;"",IF(regnskab_filter_land_partner="EU",F286,AD286),""),"EXCLUDE")&amp;AC286</f>
        <v>EXCLUDE</v>
      </c>
      <c r="J286" s="158" t="e">
        <f t="shared" si="45"/>
        <v>#N/A</v>
      </c>
      <c r="L286" s="158" t="str">
        <f t="shared" si="46"/>
        <v>_EU</v>
      </c>
      <c r="P286" s="340"/>
      <c r="Q286" s="340"/>
      <c r="R286" s="341"/>
      <c r="S286" s="342"/>
      <c r="T286" s="342"/>
      <c r="U286" s="341"/>
      <c r="V286" s="368"/>
      <c r="W286" s="341"/>
      <c r="X286" s="343"/>
      <c r="Y286" s="340"/>
      <c r="Z286" s="341"/>
      <c r="AA286" s="348" t="str">
        <f t="shared" si="47"/>
        <v/>
      </c>
      <c r="AB286" s="349" t="str">
        <f t="shared" si="48"/>
        <v/>
      </c>
      <c r="AC286" s="341"/>
      <c r="AD286" s="350" t="str">
        <f t="shared" si="49"/>
        <v/>
      </c>
    </row>
    <row r="287" spans="2:30" x14ac:dyDescent="0.45">
      <c r="B287" s="145" t="str">
        <f t="shared" si="40"/>
        <v>NOT INCLUDED</v>
      </c>
      <c r="C287" s="146" t="e">
        <f t="shared" si="41"/>
        <v>#N/A</v>
      </c>
      <c r="D287" s="158" t="e">
        <f>AB287&amp;"_"&amp;#REF!&amp;IF(afstemning_partner&lt;&gt;"","_"&amp;AC287,"")</f>
        <v>#REF!</v>
      </c>
      <c r="E287" s="158" t="str">
        <f t="shared" si="42"/>
        <v/>
      </c>
      <c r="F287" s="158" t="e">
        <f t="shared" si="43"/>
        <v>#N/A</v>
      </c>
      <c r="G287" s="158" t="str">
        <f>TRANSAKTIONER!Z287&amp;IF(regnskab_filter_periode&gt;=AB287,"INCLUDE"&amp;IF(regnskab_filter_land&lt;&gt;"",IF(regnskab_filter_land="EU",F287,AD287),""),"EXCLUDE")</f>
        <v>EXCLUDE</v>
      </c>
      <c r="H287" s="158" t="str">
        <f t="shared" si="44"/>
        <v/>
      </c>
      <c r="I287" s="158" t="str">
        <f>TRANSAKTIONER!Z287&amp;IF(regnskab_filter_periode_partner&gt;=AB287,"INCLUDE"&amp;IF(regnskab_filter_land_partner&lt;&gt;"",IF(regnskab_filter_land_partner="EU",F287,AD287),""),"EXCLUDE")&amp;AC287</f>
        <v>EXCLUDE</v>
      </c>
      <c r="J287" s="158" t="e">
        <f t="shared" si="45"/>
        <v>#N/A</v>
      </c>
      <c r="L287" s="158" t="str">
        <f t="shared" si="46"/>
        <v>_EU</v>
      </c>
      <c r="P287" s="340"/>
      <c r="Q287" s="340"/>
      <c r="R287" s="341"/>
      <c r="S287" s="342"/>
      <c r="T287" s="342"/>
      <c r="U287" s="341"/>
      <c r="V287" s="368"/>
      <c r="W287" s="341"/>
      <c r="X287" s="343"/>
      <c r="Y287" s="340"/>
      <c r="Z287" s="341"/>
      <c r="AA287" s="348" t="str">
        <f t="shared" si="47"/>
        <v/>
      </c>
      <c r="AB287" s="349" t="str">
        <f t="shared" si="48"/>
        <v/>
      </c>
      <c r="AC287" s="341"/>
      <c r="AD287" s="350" t="str">
        <f t="shared" si="49"/>
        <v/>
      </c>
    </row>
    <row r="288" spans="2:30" x14ac:dyDescent="0.45">
      <c r="B288" s="145" t="str">
        <f t="shared" si="40"/>
        <v>NOT INCLUDED</v>
      </c>
      <c r="C288" s="146" t="e">
        <f t="shared" si="41"/>
        <v>#N/A</v>
      </c>
      <c r="D288" s="158" t="e">
        <f>AB288&amp;"_"&amp;#REF!&amp;IF(afstemning_partner&lt;&gt;"","_"&amp;AC288,"")</f>
        <v>#REF!</v>
      </c>
      <c r="E288" s="158" t="str">
        <f t="shared" si="42"/>
        <v/>
      </c>
      <c r="F288" s="158" t="e">
        <f t="shared" si="43"/>
        <v>#N/A</v>
      </c>
      <c r="G288" s="158" t="str">
        <f>TRANSAKTIONER!Z288&amp;IF(regnskab_filter_periode&gt;=AB288,"INCLUDE"&amp;IF(regnskab_filter_land&lt;&gt;"",IF(regnskab_filter_land="EU",F288,AD288),""),"EXCLUDE")</f>
        <v>EXCLUDE</v>
      </c>
      <c r="H288" s="158" t="str">
        <f t="shared" si="44"/>
        <v/>
      </c>
      <c r="I288" s="158" t="str">
        <f>TRANSAKTIONER!Z288&amp;IF(regnskab_filter_periode_partner&gt;=AB288,"INCLUDE"&amp;IF(regnskab_filter_land_partner&lt;&gt;"",IF(regnskab_filter_land_partner="EU",F288,AD288),""),"EXCLUDE")&amp;AC288</f>
        <v>EXCLUDE</v>
      </c>
      <c r="J288" s="158" t="e">
        <f t="shared" si="45"/>
        <v>#N/A</v>
      </c>
      <c r="L288" s="158" t="str">
        <f t="shared" si="46"/>
        <v>_EU</v>
      </c>
      <c r="P288" s="340"/>
      <c r="Q288" s="340"/>
      <c r="R288" s="341"/>
      <c r="S288" s="342"/>
      <c r="T288" s="342"/>
      <c r="U288" s="341"/>
      <c r="V288" s="368"/>
      <c r="W288" s="341"/>
      <c r="X288" s="343"/>
      <c r="Y288" s="340"/>
      <c r="Z288" s="341"/>
      <c r="AA288" s="348" t="str">
        <f t="shared" si="47"/>
        <v/>
      </c>
      <c r="AB288" s="349" t="str">
        <f t="shared" si="48"/>
        <v/>
      </c>
      <c r="AC288" s="341"/>
      <c r="AD288" s="350" t="str">
        <f t="shared" si="49"/>
        <v/>
      </c>
    </row>
    <row r="289" spans="2:30" x14ac:dyDescent="0.45">
      <c r="B289" s="145" t="str">
        <f t="shared" si="40"/>
        <v>NOT INCLUDED</v>
      </c>
      <c r="C289" s="146" t="e">
        <f t="shared" si="41"/>
        <v>#N/A</v>
      </c>
      <c r="D289" s="158" t="e">
        <f>AB289&amp;"_"&amp;#REF!&amp;IF(afstemning_partner&lt;&gt;"","_"&amp;AC289,"")</f>
        <v>#REF!</v>
      </c>
      <c r="E289" s="158" t="str">
        <f t="shared" si="42"/>
        <v/>
      </c>
      <c r="F289" s="158" t="e">
        <f t="shared" si="43"/>
        <v>#N/A</v>
      </c>
      <c r="G289" s="158" t="str">
        <f>TRANSAKTIONER!Z289&amp;IF(regnskab_filter_periode&gt;=AB289,"INCLUDE"&amp;IF(regnskab_filter_land&lt;&gt;"",IF(regnskab_filter_land="EU",F289,AD289),""),"EXCLUDE")</f>
        <v>EXCLUDE</v>
      </c>
      <c r="H289" s="158" t="str">
        <f t="shared" si="44"/>
        <v/>
      </c>
      <c r="I289" s="158" t="str">
        <f>TRANSAKTIONER!Z289&amp;IF(regnskab_filter_periode_partner&gt;=AB289,"INCLUDE"&amp;IF(regnskab_filter_land_partner&lt;&gt;"",IF(regnskab_filter_land_partner="EU",F289,AD289),""),"EXCLUDE")&amp;AC289</f>
        <v>EXCLUDE</v>
      </c>
      <c r="J289" s="158" t="e">
        <f t="shared" si="45"/>
        <v>#N/A</v>
      </c>
      <c r="L289" s="158" t="str">
        <f t="shared" si="46"/>
        <v>_EU</v>
      </c>
      <c r="P289" s="340"/>
      <c r="Q289" s="340"/>
      <c r="R289" s="341"/>
      <c r="S289" s="342"/>
      <c r="T289" s="342"/>
      <c r="U289" s="341"/>
      <c r="V289" s="368"/>
      <c r="W289" s="341"/>
      <c r="X289" s="343"/>
      <c r="Y289" s="340"/>
      <c r="Z289" s="341"/>
      <c r="AA289" s="348" t="str">
        <f t="shared" si="47"/>
        <v/>
      </c>
      <c r="AB289" s="349" t="str">
        <f t="shared" si="48"/>
        <v/>
      </c>
      <c r="AC289" s="341"/>
      <c r="AD289" s="350" t="str">
        <f t="shared" si="49"/>
        <v/>
      </c>
    </row>
    <row r="290" spans="2:30" x14ac:dyDescent="0.45">
      <c r="B290" s="145" t="str">
        <f t="shared" si="40"/>
        <v>NOT INCLUDED</v>
      </c>
      <c r="C290" s="146" t="e">
        <f t="shared" si="41"/>
        <v>#N/A</v>
      </c>
      <c r="D290" s="158" t="e">
        <f>AB290&amp;"_"&amp;#REF!&amp;IF(afstemning_partner&lt;&gt;"","_"&amp;AC290,"")</f>
        <v>#REF!</v>
      </c>
      <c r="E290" s="158" t="str">
        <f t="shared" si="42"/>
        <v/>
      </c>
      <c r="F290" s="158" t="e">
        <f t="shared" si="43"/>
        <v>#N/A</v>
      </c>
      <c r="G290" s="158" t="str">
        <f>TRANSAKTIONER!Z290&amp;IF(regnskab_filter_periode&gt;=AB290,"INCLUDE"&amp;IF(regnskab_filter_land&lt;&gt;"",IF(regnskab_filter_land="EU",F290,AD290),""),"EXCLUDE")</f>
        <v>EXCLUDE</v>
      </c>
      <c r="H290" s="158" t="str">
        <f t="shared" si="44"/>
        <v/>
      </c>
      <c r="I290" s="158" t="str">
        <f>TRANSAKTIONER!Z290&amp;IF(regnskab_filter_periode_partner&gt;=AB290,"INCLUDE"&amp;IF(regnskab_filter_land_partner&lt;&gt;"",IF(regnskab_filter_land_partner="EU",F290,AD290),""),"EXCLUDE")&amp;AC290</f>
        <v>EXCLUDE</v>
      </c>
      <c r="J290" s="158" t="e">
        <f t="shared" si="45"/>
        <v>#N/A</v>
      </c>
      <c r="L290" s="158" t="str">
        <f t="shared" si="46"/>
        <v>_EU</v>
      </c>
      <c r="P290" s="340"/>
      <c r="Q290" s="340"/>
      <c r="R290" s="341"/>
      <c r="S290" s="342"/>
      <c r="T290" s="342"/>
      <c r="U290" s="341"/>
      <c r="V290" s="368"/>
      <c r="W290" s="341"/>
      <c r="X290" s="343"/>
      <c r="Y290" s="340"/>
      <c r="Z290" s="341"/>
      <c r="AA290" s="348" t="str">
        <f t="shared" si="47"/>
        <v/>
      </c>
      <c r="AB290" s="349" t="str">
        <f t="shared" si="48"/>
        <v/>
      </c>
      <c r="AC290" s="341"/>
      <c r="AD290" s="350" t="str">
        <f t="shared" si="49"/>
        <v/>
      </c>
    </row>
    <row r="291" spans="2:30" x14ac:dyDescent="0.45">
      <c r="B291" s="145" t="str">
        <f t="shared" si="40"/>
        <v>NOT INCLUDED</v>
      </c>
      <c r="C291" s="146" t="e">
        <f t="shared" si="41"/>
        <v>#N/A</v>
      </c>
      <c r="D291" s="158" t="e">
        <f>AB291&amp;"_"&amp;#REF!&amp;IF(afstemning_partner&lt;&gt;"","_"&amp;AC291,"")</f>
        <v>#REF!</v>
      </c>
      <c r="E291" s="158" t="str">
        <f t="shared" si="42"/>
        <v/>
      </c>
      <c r="F291" s="158" t="e">
        <f t="shared" si="43"/>
        <v>#N/A</v>
      </c>
      <c r="G291" s="158" t="str">
        <f>TRANSAKTIONER!Z291&amp;IF(regnskab_filter_periode&gt;=AB291,"INCLUDE"&amp;IF(regnskab_filter_land&lt;&gt;"",IF(regnskab_filter_land="EU",F291,AD291),""),"EXCLUDE")</f>
        <v>EXCLUDE</v>
      </c>
      <c r="H291" s="158" t="str">
        <f t="shared" si="44"/>
        <v/>
      </c>
      <c r="I291" s="158" t="str">
        <f>TRANSAKTIONER!Z291&amp;IF(regnskab_filter_periode_partner&gt;=AB291,"INCLUDE"&amp;IF(regnskab_filter_land_partner&lt;&gt;"",IF(regnskab_filter_land_partner="EU",F291,AD291),""),"EXCLUDE")&amp;AC291</f>
        <v>EXCLUDE</v>
      </c>
      <c r="J291" s="158" t="e">
        <f t="shared" si="45"/>
        <v>#N/A</v>
      </c>
      <c r="L291" s="158" t="str">
        <f t="shared" si="46"/>
        <v>_EU</v>
      </c>
      <c r="P291" s="340"/>
      <c r="Q291" s="340"/>
      <c r="R291" s="341"/>
      <c r="S291" s="342"/>
      <c r="T291" s="342"/>
      <c r="U291" s="341"/>
      <c r="V291" s="368"/>
      <c r="W291" s="341"/>
      <c r="X291" s="343"/>
      <c r="Y291" s="340"/>
      <c r="Z291" s="341"/>
      <c r="AA291" s="348" t="str">
        <f t="shared" si="47"/>
        <v/>
      </c>
      <c r="AB291" s="349" t="str">
        <f t="shared" si="48"/>
        <v/>
      </c>
      <c r="AC291" s="341"/>
      <c r="AD291" s="350" t="str">
        <f t="shared" si="49"/>
        <v/>
      </c>
    </row>
    <row r="292" spans="2:30" x14ac:dyDescent="0.45">
      <c r="B292" s="145" t="str">
        <f t="shared" si="40"/>
        <v>NOT INCLUDED</v>
      </c>
      <c r="C292" s="146" t="e">
        <f t="shared" si="41"/>
        <v>#N/A</v>
      </c>
      <c r="D292" s="158" t="e">
        <f>AB292&amp;"_"&amp;#REF!&amp;IF(afstemning_partner&lt;&gt;"","_"&amp;AC292,"")</f>
        <v>#REF!</v>
      </c>
      <c r="E292" s="158" t="str">
        <f t="shared" si="42"/>
        <v/>
      </c>
      <c r="F292" s="158" t="e">
        <f t="shared" si="43"/>
        <v>#N/A</v>
      </c>
      <c r="G292" s="158" t="str">
        <f>TRANSAKTIONER!Z292&amp;IF(regnskab_filter_periode&gt;=AB292,"INCLUDE"&amp;IF(regnskab_filter_land&lt;&gt;"",IF(regnskab_filter_land="EU",F292,AD292),""),"EXCLUDE")</f>
        <v>EXCLUDE</v>
      </c>
      <c r="H292" s="158" t="str">
        <f t="shared" si="44"/>
        <v/>
      </c>
      <c r="I292" s="158" t="str">
        <f>TRANSAKTIONER!Z292&amp;IF(regnskab_filter_periode_partner&gt;=AB292,"INCLUDE"&amp;IF(regnskab_filter_land_partner&lt;&gt;"",IF(regnskab_filter_land_partner="EU",F292,AD292),""),"EXCLUDE")&amp;AC292</f>
        <v>EXCLUDE</v>
      </c>
      <c r="J292" s="158" t="e">
        <f t="shared" si="45"/>
        <v>#N/A</v>
      </c>
      <c r="L292" s="158" t="str">
        <f t="shared" si="46"/>
        <v>_EU</v>
      </c>
      <c r="P292" s="340"/>
      <c r="Q292" s="340"/>
      <c r="R292" s="341"/>
      <c r="S292" s="342"/>
      <c r="T292" s="342"/>
      <c r="U292" s="341"/>
      <c r="V292" s="368"/>
      <c r="W292" s="341"/>
      <c r="X292" s="343"/>
      <c r="Y292" s="340"/>
      <c r="Z292" s="341"/>
      <c r="AA292" s="348" t="str">
        <f t="shared" si="47"/>
        <v/>
      </c>
      <c r="AB292" s="349" t="str">
        <f t="shared" si="48"/>
        <v/>
      </c>
      <c r="AC292" s="341"/>
      <c r="AD292" s="350" t="str">
        <f t="shared" si="49"/>
        <v/>
      </c>
    </row>
    <row r="293" spans="2:30" x14ac:dyDescent="0.45">
      <c r="B293" s="145" t="str">
        <f t="shared" si="40"/>
        <v>NOT INCLUDED</v>
      </c>
      <c r="C293" s="146" t="e">
        <f t="shared" si="41"/>
        <v>#N/A</v>
      </c>
      <c r="D293" s="158" t="e">
        <f>AB293&amp;"_"&amp;#REF!&amp;IF(afstemning_partner&lt;&gt;"","_"&amp;AC293,"")</f>
        <v>#REF!</v>
      </c>
      <c r="E293" s="158" t="str">
        <f t="shared" si="42"/>
        <v/>
      </c>
      <c r="F293" s="158" t="e">
        <f t="shared" si="43"/>
        <v>#N/A</v>
      </c>
      <c r="G293" s="158" t="str">
        <f>TRANSAKTIONER!Z293&amp;IF(regnskab_filter_periode&gt;=AB293,"INCLUDE"&amp;IF(regnskab_filter_land&lt;&gt;"",IF(regnskab_filter_land="EU",F293,AD293),""),"EXCLUDE")</f>
        <v>EXCLUDE</v>
      </c>
      <c r="H293" s="158" t="str">
        <f t="shared" si="44"/>
        <v/>
      </c>
      <c r="I293" s="158" t="str">
        <f>TRANSAKTIONER!Z293&amp;IF(regnskab_filter_periode_partner&gt;=AB293,"INCLUDE"&amp;IF(regnskab_filter_land_partner&lt;&gt;"",IF(regnskab_filter_land_partner="EU",F293,AD293),""),"EXCLUDE")&amp;AC293</f>
        <v>EXCLUDE</v>
      </c>
      <c r="J293" s="158" t="e">
        <f t="shared" si="45"/>
        <v>#N/A</v>
      </c>
      <c r="L293" s="158" t="str">
        <f t="shared" si="46"/>
        <v>_EU</v>
      </c>
      <c r="P293" s="340"/>
      <c r="Q293" s="340"/>
      <c r="R293" s="341"/>
      <c r="S293" s="342"/>
      <c r="T293" s="342"/>
      <c r="U293" s="341"/>
      <c r="V293" s="368"/>
      <c r="W293" s="341"/>
      <c r="X293" s="343"/>
      <c r="Y293" s="340"/>
      <c r="Z293" s="341"/>
      <c r="AA293" s="348" t="str">
        <f t="shared" si="47"/>
        <v/>
      </c>
      <c r="AB293" s="349" t="str">
        <f t="shared" si="48"/>
        <v/>
      </c>
      <c r="AC293" s="341"/>
      <c r="AD293" s="350" t="str">
        <f t="shared" si="49"/>
        <v/>
      </c>
    </row>
    <row r="294" spans="2:30" x14ac:dyDescent="0.45">
      <c r="B294" s="145" t="str">
        <f t="shared" si="40"/>
        <v>NOT INCLUDED</v>
      </c>
      <c r="C294" s="146" t="e">
        <f t="shared" si="41"/>
        <v>#N/A</v>
      </c>
      <c r="D294" s="158" t="e">
        <f>AB294&amp;"_"&amp;#REF!&amp;IF(afstemning_partner&lt;&gt;"","_"&amp;AC294,"")</f>
        <v>#REF!</v>
      </c>
      <c r="E294" s="158" t="str">
        <f t="shared" si="42"/>
        <v/>
      </c>
      <c r="F294" s="158" t="e">
        <f t="shared" si="43"/>
        <v>#N/A</v>
      </c>
      <c r="G294" s="158" t="str">
        <f>TRANSAKTIONER!Z294&amp;IF(regnskab_filter_periode&gt;=AB294,"INCLUDE"&amp;IF(regnskab_filter_land&lt;&gt;"",IF(regnskab_filter_land="EU",F294,AD294),""),"EXCLUDE")</f>
        <v>EXCLUDE</v>
      </c>
      <c r="H294" s="158" t="str">
        <f t="shared" si="44"/>
        <v/>
      </c>
      <c r="I294" s="158" t="str">
        <f>TRANSAKTIONER!Z294&amp;IF(regnskab_filter_periode_partner&gt;=AB294,"INCLUDE"&amp;IF(regnskab_filter_land_partner&lt;&gt;"",IF(regnskab_filter_land_partner="EU",F294,AD294),""),"EXCLUDE")&amp;AC294</f>
        <v>EXCLUDE</v>
      </c>
      <c r="J294" s="158" t="e">
        <f t="shared" si="45"/>
        <v>#N/A</v>
      </c>
      <c r="L294" s="158" t="str">
        <f t="shared" si="46"/>
        <v>_EU</v>
      </c>
      <c r="P294" s="340"/>
      <c r="Q294" s="340"/>
      <c r="R294" s="341"/>
      <c r="S294" s="342"/>
      <c r="T294" s="342"/>
      <c r="U294" s="341"/>
      <c r="V294" s="368"/>
      <c r="W294" s="341"/>
      <c r="X294" s="343"/>
      <c r="Y294" s="340"/>
      <c r="Z294" s="341"/>
      <c r="AA294" s="348" t="str">
        <f t="shared" si="47"/>
        <v/>
      </c>
      <c r="AB294" s="349" t="str">
        <f t="shared" si="48"/>
        <v/>
      </c>
      <c r="AC294" s="341"/>
      <c r="AD294" s="350" t="str">
        <f t="shared" si="49"/>
        <v/>
      </c>
    </row>
    <row r="295" spans="2:30" x14ac:dyDescent="0.45">
      <c r="B295" s="145" t="str">
        <f t="shared" si="40"/>
        <v>NOT INCLUDED</v>
      </c>
      <c r="C295" s="146" t="e">
        <f t="shared" si="41"/>
        <v>#N/A</v>
      </c>
      <c r="D295" s="158" t="e">
        <f>AB295&amp;"_"&amp;#REF!&amp;IF(afstemning_partner&lt;&gt;"","_"&amp;AC295,"")</f>
        <v>#REF!</v>
      </c>
      <c r="E295" s="158" t="str">
        <f t="shared" si="42"/>
        <v/>
      </c>
      <c r="F295" s="158" t="e">
        <f t="shared" si="43"/>
        <v>#N/A</v>
      </c>
      <c r="G295" s="158" t="str">
        <f>TRANSAKTIONER!Z295&amp;IF(regnskab_filter_periode&gt;=AB295,"INCLUDE"&amp;IF(regnskab_filter_land&lt;&gt;"",IF(regnskab_filter_land="EU",F295,AD295),""),"EXCLUDE")</f>
        <v>EXCLUDE</v>
      </c>
      <c r="H295" s="158" t="str">
        <f t="shared" si="44"/>
        <v/>
      </c>
      <c r="I295" s="158" t="str">
        <f>TRANSAKTIONER!Z295&amp;IF(regnskab_filter_periode_partner&gt;=AB295,"INCLUDE"&amp;IF(regnskab_filter_land_partner&lt;&gt;"",IF(regnskab_filter_land_partner="EU",F295,AD295),""),"EXCLUDE")&amp;AC295</f>
        <v>EXCLUDE</v>
      </c>
      <c r="J295" s="158" t="e">
        <f t="shared" si="45"/>
        <v>#N/A</v>
      </c>
      <c r="L295" s="158" t="str">
        <f t="shared" si="46"/>
        <v>_EU</v>
      </c>
      <c r="P295" s="340"/>
      <c r="Q295" s="340"/>
      <c r="R295" s="341"/>
      <c r="S295" s="342"/>
      <c r="T295" s="342"/>
      <c r="U295" s="341"/>
      <c r="V295" s="368"/>
      <c r="W295" s="341"/>
      <c r="X295" s="343"/>
      <c r="Y295" s="340"/>
      <c r="Z295" s="341"/>
      <c r="AA295" s="348" t="str">
        <f t="shared" si="47"/>
        <v/>
      </c>
      <c r="AB295" s="349" t="str">
        <f t="shared" si="48"/>
        <v/>
      </c>
      <c r="AC295" s="341"/>
      <c r="AD295" s="350" t="str">
        <f t="shared" si="49"/>
        <v/>
      </c>
    </row>
    <row r="296" spans="2:30" x14ac:dyDescent="0.45">
      <c r="B296" s="145" t="str">
        <f t="shared" si="40"/>
        <v>NOT INCLUDED</v>
      </c>
      <c r="C296" s="146" t="e">
        <f t="shared" si="41"/>
        <v>#N/A</v>
      </c>
      <c r="D296" s="158" t="e">
        <f>AB296&amp;"_"&amp;#REF!&amp;IF(afstemning_partner&lt;&gt;"","_"&amp;AC296,"")</f>
        <v>#REF!</v>
      </c>
      <c r="E296" s="158" t="str">
        <f t="shared" si="42"/>
        <v/>
      </c>
      <c r="F296" s="158" t="e">
        <f t="shared" si="43"/>
        <v>#N/A</v>
      </c>
      <c r="G296" s="158" t="str">
        <f>TRANSAKTIONER!Z296&amp;IF(regnskab_filter_periode&gt;=AB296,"INCLUDE"&amp;IF(regnskab_filter_land&lt;&gt;"",IF(regnskab_filter_land="EU",F296,AD296),""),"EXCLUDE")</f>
        <v>EXCLUDE</v>
      </c>
      <c r="H296" s="158" t="str">
        <f t="shared" si="44"/>
        <v/>
      </c>
      <c r="I296" s="158" t="str">
        <f>TRANSAKTIONER!Z296&amp;IF(regnskab_filter_periode_partner&gt;=AB296,"INCLUDE"&amp;IF(regnskab_filter_land_partner&lt;&gt;"",IF(regnskab_filter_land_partner="EU",F296,AD296),""),"EXCLUDE")&amp;AC296</f>
        <v>EXCLUDE</v>
      </c>
      <c r="J296" s="158" t="e">
        <f t="shared" si="45"/>
        <v>#N/A</v>
      </c>
      <c r="L296" s="158" t="str">
        <f t="shared" si="46"/>
        <v>_EU</v>
      </c>
      <c r="P296" s="340"/>
      <c r="Q296" s="340"/>
      <c r="R296" s="341"/>
      <c r="S296" s="342"/>
      <c r="T296" s="342"/>
      <c r="U296" s="341"/>
      <c r="V296" s="368"/>
      <c r="W296" s="341"/>
      <c r="X296" s="343"/>
      <c r="Y296" s="340"/>
      <c r="Z296" s="341"/>
      <c r="AA296" s="348" t="str">
        <f t="shared" si="47"/>
        <v/>
      </c>
      <c r="AB296" s="349" t="str">
        <f t="shared" si="48"/>
        <v/>
      </c>
      <c r="AC296" s="341"/>
      <c r="AD296" s="350" t="str">
        <f t="shared" si="49"/>
        <v/>
      </c>
    </row>
    <row r="297" spans="2:30" x14ac:dyDescent="0.45">
      <c r="B297" s="145" t="str">
        <f t="shared" si="40"/>
        <v>NOT INCLUDED</v>
      </c>
      <c r="C297" s="146" t="e">
        <f t="shared" si="41"/>
        <v>#N/A</v>
      </c>
      <c r="D297" s="158" t="e">
        <f>AB297&amp;"_"&amp;#REF!&amp;IF(afstemning_partner&lt;&gt;"","_"&amp;AC297,"")</f>
        <v>#REF!</v>
      </c>
      <c r="E297" s="158" t="str">
        <f t="shared" si="42"/>
        <v/>
      </c>
      <c r="F297" s="158" t="e">
        <f t="shared" si="43"/>
        <v>#N/A</v>
      </c>
      <c r="G297" s="158" t="str">
        <f>TRANSAKTIONER!Z297&amp;IF(regnskab_filter_periode&gt;=AB297,"INCLUDE"&amp;IF(regnskab_filter_land&lt;&gt;"",IF(regnskab_filter_land="EU",F297,AD297),""),"EXCLUDE")</f>
        <v>EXCLUDE</v>
      </c>
      <c r="H297" s="158" t="str">
        <f t="shared" si="44"/>
        <v/>
      </c>
      <c r="I297" s="158" t="str">
        <f>TRANSAKTIONER!Z297&amp;IF(regnskab_filter_periode_partner&gt;=AB297,"INCLUDE"&amp;IF(regnskab_filter_land_partner&lt;&gt;"",IF(regnskab_filter_land_partner="EU",F297,AD297),""),"EXCLUDE")&amp;AC297</f>
        <v>EXCLUDE</v>
      </c>
      <c r="J297" s="158" t="e">
        <f t="shared" si="45"/>
        <v>#N/A</v>
      </c>
      <c r="L297" s="158" t="str">
        <f t="shared" si="46"/>
        <v>_EU</v>
      </c>
      <c r="P297" s="340"/>
      <c r="Q297" s="340"/>
      <c r="R297" s="341"/>
      <c r="S297" s="342"/>
      <c r="T297" s="342"/>
      <c r="U297" s="341"/>
      <c r="V297" s="368"/>
      <c r="W297" s="341"/>
      <c r="X297" s="343"/>
      <c r="Y297" s="340"/>
      <c r="Z297" s="341"/>
      <c r="AA297" s="348" t="str">
        <f t="shared" si="47"/>
        <v/>
      </c>
      <c r="AB297" s="349" t="str">
        <f t="shared" si="48"/>
        <v/>
      </c>
      <c r="AC297" s="341"/>
      <c r="AD297" s="350" t="str">
        <f t="shared" si="49"/>
        <v/>
      </c>
    </row>
    <row r="298" spans="2:30" x14ac:dyDescent="0.45">
      <c r="B298" s="145" t="str">
        <f t="shared" si="40"/>
        <v>NOT INCLUDED</v>
      </c>
      <c r="C298" s="146" t="e">
        <f t="shared" si="41"/>
        <v>#N/A</v>
      </c>
      <c r="D298" s="158" t="e">
        <f>AB298&amp;"_"&amp;#REF!&amp;IF(afstemning_partner&lt;&gt;"","_"&amp;AC298,"")</f>
        <v>#REF!</v>
      </c>
      <c r="E298" s="158" t="str">
        <f t="shared" si="42"/>
        <v/>
      </c>
      <c r="F298" s="158" t="e">
        <f t="shared" si="43"/>
        <v>#N/A</v>
      </c>
      <c r="G298" s="158" t="str">
        <f>TRANSAKTIONER!Z298&amp;IF(regnskab_filter_periode&gt;=AB298,"INCLUDE"&amp;IF(regnskab_filter_land&lt;&gt;"",IF(regnskab_filter_land="EU",F298,AD298),""),"EXCLUDE")</f>
        <v>EXCLUDE</v>
      </c>
      <c r="H298" s="158" t="str">
        <f t="shared" si="44"/>
        <v/>
      </c>
      <c r="I298" s="158" t="str">
        <f>TRANSAKTIONER!Z298&amp;IF(regnskab_filter_periode_partner&gt;=AB298,"INCLUDE"&amp;IF(regnskab_filter_land_partner&lt;&gt;"",IF(regnskab_filter_land_partner="EU",F298,AD298),""),"EXCLUDE")&amp;AC298</f>
        <v>EXCLUDE</v>
      </c>
      <c r="J298" s="158" t="e">
        <f t="shared" si="45"/>
        <v>#N/A</v>
      </c>
      <c r="L298" s="158" t="str">
        <f t="shared" si="46"/>
        <v>_EU</v>
      </c>
      <c r="P298" s="340"/>
      <c r="Q298" s="340"/>
      <c r="R298" s="341"/>
      <c r="S298" s="342"/>
      <c r="T298" s="342"/>
      <c r="U298" s="341"/>
      <c r="V298" s="368"/>
      <c r="W298" s="341"/>
      <c r="X298" s="343"/>
      <c r="Y298" s="340"/>
      <c r="Z298" s="341"/>
      <c r="AA298" s="348" t="str">
        <f t="shared" si="47"/>
        <v/>
      </c>
      <c r="AB298" s="349" t="str">
        <f t="shared" si="48"/>
        <v/>
      </c>
      <c r="AC298" s="341"/>
      <c r="AD298" s="350" t="str">
        <f t="shared" si="49"/>
        <v/>
      </c>
    </row>
    <row r="299" spans="2:30" x14ac:dyDescent="0.45">
      <c r="B299" s="145" t="str">
        <f t="shared" si="40"/>
        <v>NOT INCLUDED</v>
      </c>
      <c r="C299" s="146" t="e">
        <f t="shared" si="41"/>
        <v>#N/A</v>
      </c>
      <c r="D299" s="158" t="e">
        <f>AB299&amp;"_"&amp;#REF!&amp;IF(afstemning_partner&lt;&gt;"","_"&amp;AC299,"")</f>
        <v>#REF!</v>
      </c>
      <c r="E299" s="158" t="str">
        <f t="shared" si="42"/>
        <v/>
      </c>
      <c r="F299" s="158" t="e">
        <f t="shared" si="43"/>
        <v>#N/A</v>
      </c>
      <c r="G299" s="158" t="str">
        <f>TRANSAKTIONER!Z299&amp;IF(regnskab_filter_periode&gt;=AB299,"INCLUDE"&amp;IF(regnskab_filter_land&lt;&gt;"",IF(regnskab_filter_land="EU",F299,AD299),""),"EXCLUDE")</f>
        <v>EXCLUDE</v>
      </c>
      <c r="H299" s="158" t="str">
        <f t="shared" si="44"/>
        <v/>
      </c>
      <c r="I299" s="158" t="str">
        <f>TRANSAKTIONER!Z299&amp;IF(regnskab_filter_periode_partner&gt;=AB299,"INCLUDE"&amp;IF(regnskab_filter_land_partner&lt;&gt;"",IF(regnskab_filter_land_partner="EU",F299,AD299),""),"EXCLUDE")&amp;AC299</f>
        <v>EXCLUDE</v>
      </c>
      <c r="J299" s="158" t="e">
        <f t="shared" si="45"/>
        <v>#N/A</v>
      </c>
      <c r="L299" s="158" t="str">
        <f t="shared" si="46"/>
        <v>_EU</v>
      </c>
      <c r="P299" s="340"/>
      <c r="Q299" s="340"/>
      <c r="R299" s="341"/>
      <c r="S299" s="342"/>
      <c r="T299" s="342"/>
      <c r="U299" s="341"/>
      <c r="V299" s="368"/>
      <c r="W299" s="341"/>
      <c r="X299" s="343"/>
      <c r="Y299" s="340"/>
      <c r="Z299" s="341"/>
      <c r="AA299" s="348" t="str">
        <f t="shared" si="47"/>
        <v/>
      </c>
      <c r="AB299" s="349" t="str">
        <f t="shared" si="48"/>
        <v/>
      </c>
      <c r="AC299" s="341"/>
      <c r="AD299" s="350" t="str">
        <f t="shared" si="49"/>
        <v/>
      </c>
    </row>
    <row r="300" spans="2:30" x14ac:dyDescent="0.45">
      <c r="B300" s="145" t="str">
        <f t="shared" si="40"/>
        <v>NOT INCLUDED</v>
      </c>
      <c r="C300" s="146" t="e">
        <f t="shared" si="41"/>
        <v>#N/A</v>
      </c>
      <c r="D300" s="158" t="e">
        <f>AB300&amp;"_"&amp;#REF!&amp;IF(afstemning_partner&lt;&gt;"","_"&amp;AC300,"")</f>
        <v>#REF!</v>
      </c>
      <c r="E300" s="158" t="str">
        <f t="shared" si="42"/>
        <v/>
      </c>
      <c r="F300" s="158" t="e">
        <f t="shared" si="43"/>
        <v>#N/A</v>
      </c>
      <c r="G300" s="158" t="str">
        <f>TRANSAKTIONER!Z300&amp;IF(regnskab_filter_periode&gt;=AB300,"INCLUDE"&amp;IF(regnskab_filter_land&lt;&gt;"",IF(regnskab_filter_land="EU",F300,AD300),""),"EXCLUDE")</f>
        <v>EXCLUDE</v>
      </c>
      <c r="H300" s="158" t="str">
        <f t="shared" si="44"/>
        <v/>
      </c>
      <c r="I300" s="158" t="str">
        <f>TRANSAKTIONER!Z300&amp;IF(regnskab_filter_periode_partner&gt;=AB300,"INCLUDE"&amp;IF(regnskab_filter_land_partner&lt;&gt;"",IF(regnskab_filter_land_partner="EU",F300,AD300),""),"EXCLUDE")&amp;AC300</f>
        <v>EXCLUDE</v>
      </c>
      <c r="J300" s="158" t="e">
        <f t="shared" si="45"/>
        <v>#N/A</v>
      </c>
      <c r="L300" s="158" t="str">
        <f t="shared" si="46"/>
        <v>_EU</v>
      </c>
      <c r="P300" s="340"/>
      <c r="Q300" s="340"/>
      <c r="R300" s="341"/>
      <c r="S300" s="342"/>
      <c r="T300" s="342"/>
      <c r="U300" s="341"/>
      <c r="V300" s="368"/>
      <c r="W300" s="341"/>
      <c r="X300" s="343"/>
      <c r="Y300" s="340"/>
      <c r="Z300" s="341"/>
      <c r="AA300" s="348" t="str">
        <f t="shared" si="47"/>
        <v/>
      </c>
      <c r="AB300" s="349" t="str">
        <f t="shared" si="48"/>
        <v/>
      </c>
      <c r="AC300" s="341"/>
      <c r="AD300" s="350" t="str">
        <f t="shared" si="49"/>
        <v/>
      </c>
    </row>
    <row r="301" spans="2:30" x14ac:dyDescent="0.45">
      <c r="B301" s="145" t="str">
        <f t="shared" si="40"/>
        <v>NOT INCLUDED</v>
      </c>
      <c r="C301" s="146" t="e">
        <f t="shared" si="41"/>
        <v>#N/A</v>
      </c>
      <c r="D301" s="158" t="e">
        <f>AB301&amp;"_"&amp;#REF!&amp;IF(afstemning_partner&lt;&gt;"","_"&amp;AC301,"")</f>
        <v>#REF!</v>
      </c>
      <c r="E301" s="158" t="str">
        <f t="shared" si="42"/>
        <v/>
      </c>
      <c r="F301" s="158" t="e">
        <f t="shared" si="43"/>
        <v>#N/A</v>
      </c>
      <c r="G301" s="158" t="str">
        <f>TRANSAKTIONER!Z301&amp;IF(regnskab_filter_periode&gt;=AB301,"INCLUDE"&amp;IF(regnskab_filter_land&lt;&gt;"",IF(regnskab_filter_land="EU",F301,AD301),""),"EXCLUDE")</f>
        <v>EXCLUDE</v>
      </c>
      <c r="H301" s="158" t="str">
        <f t="shared" si="44"/>
        <v/>
      </c>
      <c r="I301" s="158" t="str">
        <f>TRANSAKTIONER!Z301&amp;IF(regnskab_filter_periode_partner&gt;=AB301,"INCLUDE"&amp;IF(regnskab_filter_land_partner&lt;&gt;"",IF(regnskab_filter_land_partner="EU",F301,AD301),""),"EXCLUDE")&amp;AC301</f>
        <v>EXCLUDE</v>
      </c>
      <c r="J301" s="158" t="e">
        <f t="shared" si="45"/>
        <v>#N/A</v>
      </c>
      <c r="L301" s="158" t="str">
        <f t="shared" si="46"/>
        <v>_EU</v>
      </c>
      <c r="P301" s="340"/>
      <c r="Q301" s="340"/>
      <c r="R301" s="341"/>
      <c r="S301" s="342"/>
      <c r="T301" s="342"/>
      <c r="U301" s="341"/>
      <c r="V301" s="368"/>
      <c r="W301" s="341"/>
      <c r="X301" s="343"/>
      <c r="Y301" s="340"/>
      <c r="Z301" s="341"/>
      <c r="AA301" s="348" t="str">
        <f t="shared" si="47"/>
        <v/>
      </c>
      <c r="AB301" s="349" t="str">
        <f t="shared" si="48"/>
        <v/>
      </c>
      <c r="AC301" s="341"/>
      <c r="AD301" s="350" t="str">
        <f t="shared" si="49"/>
        <v/>
      </c>
    </row>
    <row r="302" spans="2:30" x14ac:dyDescent="0.45">
      <c r="B302" s="145" t="str">
        <f t="shared" si="40"/>
        <v>NOT INCLUDED</v>
      </c>
      <c r="C302" s="146" t="e">
        <f t="shared" si="41"/>
        <v>#N/A</v>
      </c>
      <c r="D302" s="158" t="e">
        <f>AB302&amp;"_"&amp;#REF!&amp;IF(afstemning_partner&lt;&gt;"","_"&amp;AC302,"")</f>
        <v>#REF!</v>
      </c>
      <c r="E302" s="158" t="str">
        <f t="shared" si="42"/>
        <v/>
      </c>
      <c r="F302" s="158" t="e">
        <f t="shared" si="43"/>
        <v>#N/A</v>
      </c>
      <c r="G302" s="158" t="str">
        <f>TRANSAKTIONER!Z302&amp;IF(regnskab_filter_periode&gt;=AB302,"INCLUDE"&amp;IF(regnskab_filter_land&lt;&gt;"",IF(regnskab_filter_land="EU",F302,AD302),""),"EXCLUDE")</f>
        <v>EXCLUDE</v>
      </c>
      <c r="H302" s="158" t="str">
        <f t="shared" si="44"/>
        <v/>
      </c>
      <c r="I302" s="158" t="str">
        <f>TRANSAKTIONER!Z302&amp;IF(regnskab_filter_periode_partner&gt;=AB302,"INCLUDE"&amp;IF(regnskab_filter_land_partner&lt;&gt;"",IF(regnskab_filter_land_partner="EU",F302,AD302),""),"EXCLUDE")&amp;AC302</f>
        <v>EXCLUDE</v>
      </c>
      <c r="J302" s="158" t="e">
        <f t="shared" si="45"/>
        <v>#N/A</v>
      </c>
      <c r="L302" s="158" t="str">
        <f t="shared" si="46"/>
        <v>_EU</v>
      </c>
      <c r="P302" s="340"/>
      <c r="Q302" s="340"/>
      <c r="R302" s="341"/>
      <c r="S302" s="342"/>
      <c r="T302" s="342"/>
      <c r="U302" s="341"/>
      <c r="V302" s="368"/>
      <c r="W302" s="341"/>
      <c r="X302" s="343"/>
      <c r="Y302" s="340"/>
      <c r="Z302" s="341"/>
      <c r="AA302" s="348" t="str">
        <f t="shared" si="47"/>
        <v/>
      </c>
      <c r="AB302" s="349" t="str">
        <f t="shared" si="48"/>
        <v/>
      </c>
      <c r="AC302" s="341"/>
      <c r="AD302" s="350" t="str">
        <f t="shared" si="49"/>
        <v/>
      </c>
    </row>
    <row r="303" spans="2:30" x14ac:dyDescent="0.45">
      <c r="B303" s="145" t="str">
        <f t="shared" si="40"/>
        <v>NOT INCLUDED</v>
      </c>
      <c r="C303" s="146" t="e">
        <f t="shared" si="41"/>
        <v>#N/A</v>
      </c>
      <c r="D303" s="158" t="e">
        <f>AB303&amp;"_"&amp;#REF!&amp;IF(afstemning_partner&lt;&gt;"","_"&amp;AC303,"")</f>
        <v>#REF!</v>
      </c>
      <c r="E303" s="158" t="str">
        <f t="shared" si="42"/>
        <v/>
      </c>
      <c r="F303" s="158" t="e">
        <f t="shared" si="43"/>
        <v>#N/A</v>
      </c>
      <c r="G303" s="158" t="str">
        <f>TRANSAKTIONER!Z303&amp;IF(regnskab_filter_periode&gt;=AB303,"INCLUDE"&amp;IF(regnskab_filter_land&lt;&gt;"",IF(regnskab_filter_land="EU",F303,AD303),""),"EXCLUDE")</f>
        <v>EXCLUDE</v>
      </c>
      <c r="H303" s="158" t="str">
        <f t="shared" si="44"/>
        <v/>
      </c>
      <c r="I303" s="158" t="str">
        <f>TRANSAKTIONER!Z303&amp;IF(regnskab_filter_periode_partner&gt;=AB303,"INCLUDE"&amp;IF(regnskab_filter_land_partner&lt;&gt;"",IF(regnskab_filter_land_partner="EU",F303,AD303),""),"EXCLUDE")&amp;AC303</f>
        <v>EXCLUDE</v>
      </c>
      <c r="J303" s="158" t="e">
        <f t="shared" si="45"/>
        <v>#N/A</v>
      </c>
      <c r="L303" s="158" t="str">
        <f t="shared" si="46"/>
        <v>_EU</v>
      </c>
      <c r="P303" s="340"/>
      <c r="Q303" s="340"/>
      <c r="R303" s="341"/>
      <c r="S303" s="342"/>
      <c r="T303" s="342"/>
      <c r="U303" s="341"/>
      <c r="V303" s="368"/>
      <c r="W303" s="341"/>
      <c r="X303" s="343"/>
      <c r="Y303" s="340"/>
      <c r="Z303" s="341"/>
      <c r="AA303" s="348" t="str">
        <f t="shared" si="47"/>
        <v/>
      </c>
      <c r="AB303" s="349" t="str">
        <f t="shared" si="48"/>
        <v/>
      </c>
      <c r="AC303" s="341"/>
      <c r="AD303" s="350" t="str">
        <f t="shared" si="49"/>
        <v/>
      </c>
    </row>
    <row r="304" spans="2:30" x14ac:dyDescent="0.45">
      <c r="B304" s="145" t="str">
        <f t="shared" si="40"/>
        <v>NOT INCLUDED</v>
      </c>
      <c r="C304" s="146" t="e">
        <f t="shared" si="41"/>
        <v>#N/A</v>
      </c>
      <c r="D304" s="158" t="e">
        <f>AB304&amp;"_"&amp;#REF!&amp;IF(afstemning_partner&lt;&gt;"","_"&amp;AC304,"")</f>
        <v>#REF!</v>
      </c>
      <c r="E304" s="158" t="str">
        <f t="shared" si="42"/>
        <v/>
      </c>
      <c r="F304" s="158" t="e">
        <f t="shared" si="43"/>
        <v>#N/A</v>
      </c>
      <c r="G304" s="158" t="str">
        <f>TRANSAKTIONER!Z304&amp;IF(regnskab_filter_periode&gt;=AB304,"INCLUDE"&amp;IF(regnskab_filter_land&lt;&gt;"",IF(regnskab_filter_land="EU",F304,AD304),""),"EXCLUDE")</f>
        <v>EXCLUDE</v>
      </c>
      <c r="H304" s="158" t="str">
        <f t="shared" si="44"/>
        <v/>
      </c>
      <c r="I304" s="158" t="str">
        <f>TRANSAKTIONER!Z304&amp;IF(regnskab_filter_periode_partner&gt;=AB304,"INCLUDE"&amp;IF(regnskab_filter_land_partner&lt;&gt;"",IF(regnskab_filter_land_partner="EU",F304,AD304),""),"EXCLUDE")&amp;AC304</f>
        <v>EXCLUDE</v>
      </c>
      <c r="J304" s="158" t="e">
        <f t="shared" si="45"/>
        <v>#N/A</v>
      </c>
      <c r="L304" s="158" t="str">
        <f t="shared" si="46"/>
        <v>_EU</v>
      </c>
      <c r="P304" s="340"/>
      <c r="Q304" s="340"/>
      <c r="R304" s="341"/>
      <c r="S304" s="342"/>
      <c r="T304" s="342"/>
      <c r="U304" s="341"/>
      <c r="V304" s="368"/>
      <c r="W304" s="341"/>
      <c r="X304" s="343"/>
      <c r="Y304" s="340"/>
      <c r="Z304" s="341"/>
      <c r="AA304" s="348" t="str">
        <f t="shared" si="47"/>
        <v/>
      </c>
      <c r="AB304" s="349" t="str">
        <f t="shared" si="48"/>
        <v/>
      </c>
      <c r="AC304" s="341"/>
      <c r="AD304" s="350" t="str">
        <f t="shared" si="49"/>
        <v/>
      </c>
    </row>
    <row r="305" spans="2:30" x14ac:dyDescent="0.45">
      <c r="B305" s="145" t="str">
        <f t="shared" si="40"/>
        <v>NOT INCLUDED</v>
      </c>
      <c r="C305" s="146" t="e">
        <f t="shared" si="41"/>
        <v>#N/A</v>
      </c>
      <c r="D305" s="158" t="e">
        <f>AB305&amp;"_"&amp;#REF!&amp;IF(afstemning_partner&lt;&gt;"","_"&amp;AC305,"")</f>
        <v>#REF!</v>
      </c>
      <c r="E305" s="158" t="str">
        <f t="shared" si="42"/>
        <v/>
      </c>
      <c r="F305" s="158" t="e">
        <f t="shared" si="43"/>
        <v>#N/A</v>
      </c>
      <c r="G305" s="158" t="str">
        <f>TRANSAKTIONER!Z305&amp;IF(regnskab_filter_periode&gt;=AB305,"INCLUDE"&amp;IF(regnskab_filter_land&lt;&gt;"",IF(regnskab_filter_land="EU",F305,AD305),""),"EXCLUDE")</f>
        <v>EXCLUDE</v>
      </c>
      <c r="H305" s="158" t="str">
        <f t="shared" si="44"/>
        <v/>
      </c>
      <c r="I305" s="158" t="str">
        <f>TRANSAKTIONER!Z305&amp;IF(regnskab_filter_periode_partner&gt;=AB305,"INCLUDE"&amp;IF(regnskab_filter_land_partner&lt;&gt;"",IF(regnskab_filter_land_partner="EU",F305,AD305),""),"EXCLUDE")&amp;AC305</f>
        <v>EXCLUDE</v>
      </c>
      <c r="J305" s="158" t="e">
        <f t="shared" si="45"/>
        <v>#N/A</v>
      </c>
      <c r="L305" s="158" t="str">
        <f t="shared" si="46"/>
        <v>_EU</v>
      </c>
      <c r="P305" s="340"/>
      <c r="Q305" s="340"/>
      <c r="R305" s="341"/>
      <c r="S305" s="342"/>
      <c r="T305" s="342"/>
      <c r="U305" s="341"/>
      <c r="V305" s="368"/>
      <c r="W305" s="341"/>
      <c r="X305" s="343"/>
      <c r="Y305" s="340"/>
      <c r="Z305" s="341"/>
      <c r="AA305" s="348" t="str">
        <f t="shared" si="47"/>
        <v/>
      </c>
      <c r="AB305" s="349" t="str">
        <f t="shared" si="48"/>
        <v/>
      </c>
      <c r="AC305" s="341"/>
      <c r="AD305" s="350" t="str">
        <f t="shared" si="49"/>
        <v/>
      </c>
    </row>
    <row r="306" spans="2:30" x14ac:dyDescent="0.45">
      <c r="B306" s="145" t="str">
        <f t="shared" si="40"/>
        <v>NOT INCLUDED</v>
      </c>
      <c r="C306" s="146" t="e">
        <f t="shared" si="41"/>
        <v>#N/A</v>
      </c>
      <c r="D306" s="158" t="e">
        <f>AB306&amp;"_"&amp;#REF!&amp;IF(afstemning_partner&lt;&gt;"","_"&amp;AC306,"")</f>
        <v>#REF!</v>
      </c>
      <c r="E306" s="158" t="str">
        <f t="shared" si="42"/>
        <v/>
      </c>
      <c r="F306" s="158" t="e">
        <f t="shared" si="43"/>
        <v>#N/A</v>
      </c>
      <c r="G306" s="158" t="str">
        <f>TRANSAKTIONER!Z306&amp;IF(regnskab_filter_periode&gt;=AB306,"INCLUDE"&amp;IF(regnskab_filter_land&lt;&gt;"",IF(regnskab_filter_land="EU",F306,AD306),""),"EXCLUDE")</f>
        <v>EXCLUDE</v>
      </c>
      <c r="H306" s="158" t="str">
        <f t="shared" si="44"/>
        <v/>
      </c>
      <c r="I306" s="158" t="str">
        <f>TRANSAKTIONER!Z306&amp;IF(regnskab_filter_periode_partner&gt;=AB306,"INCLUDE"&amp;IF(regnskab_filter_land_partner&lt;&gt;"",IF(regnskab_filter_land_partner="EU",F306,AD306),""),"EXCLUDE")&amp;AC306</f>
        <v>EXCLUDE</v>
      </c>
      <c r="J306" s="158" t="e">
        <f t="shared" si="45"/>
        <v>#N/A</v>
      </c>
      <c r="L306" s="158" t="str">
        <f t="shared" si="46"/>
        <v>_EU</v>
      </c>
      <c r="P306" s="340"/>
      <c r="Q306" s="340"/>
      <c r="R306" s="341"/>
      <c r="S306" s="342"/>
      <c r="T306" s="342"/>
      <c r="U306" s="341"/>
      <c r="V306" s="368"/>
      <c r="W306" s="341"/>
      <c r="X306" s="343"/>
      <c r="Y306" s="340"/>
      <c r="Z306" s="341"/>
      <c r="AA306" s="348" t="str">
        <f t="shared" si="47"/>
        <v/>
      </c>
      <c r="AB306" s="349" t="str">
        <f t="shared" si="48"/>
        <v/>
      </c>
      <c r="AC306" s="341"/>
      <c r="AD306" s="350" t="str">
        <f t="shared" si="49"/>
        <v/>
      </c>
    </row>
    <row r="307" spans="2:30" x14ac:dyDescent="0.45">
      <c r="B307" s="145" t="str">
        <f t="shared" si="40"/>
        <v>NOT INCLUDED</v>
      </c>
      <c r="C307" s="146" t="e">
        <f t="shared" si="41"/>
        <v>#N/A</v>
      </c>
      <c r="D307" s="158" t="e">
        <f>AB307&amp;"_"&amp;#REF!&amp;IF(afstemning_partner&lt;&gt;"","_"&amp;AC307,"")</f>
        <v>#REF!</v>
      </c>
      <c r="E307" s="158" t="str">
        <f t="shared" si="42"/>
        <v/>
      </c>
      <c r="F307" s="158" t="e">
        <f t="shared" si="43"/>
        <v>#N/A</v>
      </c>
      <c r="G307" s="158" t="str">
        <f>TRANSAKTIONER!Z307&amp;IF(regnskab_filter_periode&gt;=AB307,"INCLUDE"&amp;IF(regnskab_filter_land&lt;&gt;"",IF(regnskab_filter_land="EU",F307,AD307),""),"EXCLUDE")</f>
        <v>EXCLUDE</v>
      </c>
      <c r="H307" s="158" t="str">
        <f t="shared" si="44"/>
        <v/>
      </c>
      <c r="I307" s="158" t="str">
        <f>TRANSAKTIONER!Z307&amp;IF(regnskab_filter_periode_partner&gt;=AB307,"INCLUDE"&amp;IF(regnskab_filter_land_partner&lt;&gt;"",IF(regnskab_filter_land_partner="EU",F307,AD307),""),"EXCLUDE")&amp;AC307</f>
        <v>EXCLUDE</v>
      </c>
      <c r="J307" s="158" t="e">
        <f t="shared" si="45"/>
        <v>#N/A</v>
      </c>
      <c r="L307" s="158" t="str">
        <f t="shared" si="46"/>
        <v>_EU</v>
      </c>
      <c r="P307" s="340"/>
      <c r="Q307" s="340"/>
      <c r="R307" s="341"/>
      <c r="S307" s="342"/>
      <c r="T307" s="342"/>
      <c r="U307" s="341"/>
      <c r="V307" s="368"/>
      <c r="W307" s="341"/>
      <c r="X307" s="343"/>
      <c r="Y307" s="340"/>
      <c r="Z307" s="341"/>
      <c r="AA307" s="348" t="str">
        <f t="shared" si="47"/>
        <v/>
      </c>
      <c r="AB307" s="349" t="str">
        <f t="shared" si="48"/>
        <v/>
      </c>
      <c r="AC307" s="341"/>
      <c r="AD307" s="350" t="str">
        <f t="shared" si="49"/>
        <v/>
      </c>
    </row>
    <row r="308" spans="2:30" x14ac:dyDescent="0.45">
      <c r="B308" s="145" t="str">
        <f t="shared" si="40"/>
        <v>NOT INCLUDED</v>
      </c>
      <c r="C308" s="146" t="e">
        <f t="shared" si="41"/>
        <v>#N/A</v>
      </c>
      <c r="D308" s="158" t="e">
        <f>AB308&amp;"_"&amp;#REF!&amp;IF(afstemning_partner&lt;&gt;"","_"&amp;AC308,"")</f>
        <v>#REF!</v>
      </c>
      <c r="E308" s="158" t="str">
        <f t="shared" si="42"/>
        <v/>
      </c>
      <c r="F308" s="158" t="e">
        <f t="shared" si="43"/>
        <v>#N/A</v>
      </c>
      <c r="G308" s="158" t="str">
        <f>TRANSAKTIONER!Z308&amp;IF(regnskab_filter_periode&gt;=AB308,"INCLUDE"&amp;IF(regnskab_filter_land&lt;&gt;"",IF(regnskab_filter_land="EU",F308,AD308),""),"EXCLUDE")</f>
        <v>EXCLUDE</v>
      </c>
      <c r="H308" s="158" t="str">
        <f t="shared" si="44"/>
        <v/>
      </c>
      <c r="I308" s="158" t="str">
        <f>TRANSAKTIONER!Z308&amp;IF(regnskab_filter_periode_partner&gt;=AB308,"INCLUDE"&amp;IF(regnskab_filter_land_partner&lt;&gt;"",IF(regnskab_filter_land_partner="EU",F308,AD308),""),"EXCLUDE")&amp;AC308</f>
        <v>EXCLUDE</v>
      </c>
      <c r="J308" s="158" t="e">
        <f t="shared" si="45"/>
        <v>#N/A</v>
      </c>
      <c r="L308" s="158" t="str">
        <f t="shared" si="46"/>
        <v>_EU</v>
      </c>
      <c r="P308" s="340"/>
      <c r="Q308" s="340"/>
      <c r="R308" s="341"/>
      <c r="S308" s="342"/>
      <c r="T308" s="342"/>
      <c r="U308" s="341"/>
      <c r="V308" s="368"/>
      <c r="W308" s="341"/>
      <c r="X308" s="343"/>
      <c r="Y308" s="340"/>
      <c r="Z308" s="341"/>
      <c r="AA308" s="348" t="str">
        <f t="shared" si="47"/>
        <v/>
      </c>
      <c r="AB308" s="349" t="str">
        <f t="shared" si="48"/>
        <v/>
      </c>
      <c r="AC308" s="341"/>
      <c r="AD308" s="350" t="str">
        <f t="shared" si="49"/>
        <v/>
      </c>
    </row>
    <row r="309" spans="2:30" x14ac:dyDescent="0.45">
      <c r="B309" s="145" t="str">
        <f t="shared" si="40"/>
        <v>NOT INCLUDED</v>
      </c>
      <c r="C309" s="146" t="e">
        <f t="shared" si="41"/>
        <v>#N/A</v>
      </c>
      <c r="D309" s="158" t="e">
        <f>AB309&amp;"_"&amp;#REF!&amp;IF(afstemning_partner&lt;&gt;"","_"&amp;AC309,"")</f>
        <v>#REF!</v>
      </c>
      <c r="E309" s="158" t="str">
        <f t="shared" si="42"/>
        <v/>
      </c>
      <c r="F309" s="158" t="e">
        <f t="shared" si="43"/>
        <v>#N/A</v>
      </c>
      <c r="G309" s="158" t="str">
        <f>TRANSAKTIONER!Z309&amp;IF(regnskab_filter_periode&gt;=AB309,"INCLUDE"&amp;IF(regnskab_filter_land&lt;&gt;"",IF(regnskab_filter_land="EU",F309,AD309),""),"EXCLUDE")</f>
        <v>EXCLUDE</v>
      </c>
      <c r="H309" s="158" t="str">
        <f t="shared" si="44"/>
        <v/>
      </c>
      <c r="I309" s="158" t="str">
        <f>TRANSAKTIONER!Z309&amp;IF(regnskab_filter_periode_partner&gt;=AB309,"INCLUDE"&amp;IF(regnskab_filter_land_partner&lt;&gt;"",IF(regnskab_filter_land_partner="EU",F309,AD309),""),"EXCLUDE")&amp;AC309</f>
        <v>EXCLUDE</v>
      </c>
      <c r="J309" s="158" t="e">
        <f t="shared" si="45"/>
        <v>#N/A</v>
      </c>
      <c r="L309" s="158" t="str">
        <f t="shared" si="46"/>
        <v>_EU</v>
      </c>
      <c r="P309" s="340"/>
      <c r="Q309" s="340"/>
      <c r="R309" s="341"/>
      <c r="S309" s="342"/>
      <c r="T309" s="342"/>
      <c r="U309" s="341"/>
      <c r="V309" s="368"/>
      <c r="W309" s="341"/>
      <c r="X309" s="343"/>
      <c r="Y309" s="340"/>
      <c r="Z309" s="341"/>
      <c r="AA309" s="348" t="str">
        <f t="shared" si="47"/>
        <v/>
      </c>
      <c r="AB309" s="349" t="str">
        <f t="shared" si="48"/>
        <v/>
      </c>
      <c r="AC309" s="341"/>
      <c r="AD309" s="350" t="str">
        <f t="shared" si="49"/>
        <v/>
      </c>
    </row>
    <row r="310" spans="2:30" x14ac:dyDescent="0.45">
      <c r="B310" s="145" t="str">
        <f t="shared" si="40"/>
        <v>NOT INCLUDED</v>
      </c>
      <c r="C310" s="146" t="e">
        <f t="shared" si="41"/>
        <v>#N/A</v>
      </c>
      <c r="D310" s="158" t="e">
        <f>AB310&amp;"_"&amp;#REF!&amp;IF(afstemning_partner&lt;&gt;"","_"&amp;AC310,"")</f>
        <v>#REF!</v>
      </c>
      <c r="E310" s="158" t="str">
        <f t="shared" si="42"/>
        <v/>
      </c>
      <c r="F310" s="158" t="e">
        <f t="shared" si="43"/>
        <v>#N/A</v>
      </c>
      <c r="G310" s="158" t="str">
        <f>TRANSAKTIONER!Z310&amp;IF(regnskab_filter_periode&gt;=AB310,"INCLUDE"&amp;IF(regnskab_filter_land&lt;&gt;"",IF(regnskab_filter_land="EU",F310,AD310),""),"EXCLUDE")</f>
        <v>EXCLUDE</v>
      </c>
      <c r="H310" s="158" t="str">
        <f t="shared" si="44"/>
        <v/>
      </c>
      <c r="I310" s="158" t="str">
        <f>TRANSAKTIONER!Z310&amp;IF(regnskab_filter_periode_partner&gt;=AB310,"INCLUDE"&amp;IF(regnskab_filter_land_partner&lt;&gt;"",IF(regnskab_filter_land_partner="EU",F310,AD310),""),"EXCLUDE")&amp;AC310</f>
        <v>EXCLUDE</v>
      </c>
      <c r="J310" s="158" t="e">
        <f t="shared" si="45"/>
        <v>#N/A</v>
      </c>
      <c r="L310" s="158" t="str">
        <f t="shared" si="46"/>
        <v>_EU</v>
      </c>
      <c r="P310" s="340"/>
      <c r="Q310" s="340"/>
      <c r="R310" s="341"/>
      <c r="S310" s="342"/>
      <c r="T310" s="342"/>
      <c r="U310" s="341"/>
      <c r="V310" s="368"/>
      <c r="W310" s="341"/>
      <c r="X310" s="343"/>
      <c r="Y310" s="340"/>
      <c r="Z310" s="341"/>
      <c r="AA310" s="348" t="str">
        <f t="shared" si="47"/>
        <v/>
      </c>
      <c r="AB310" s="349" t="str">
        <f t="shared" si="48"/>
        <v/>
      </c>
      <c r="AC310" s="341"/>
      <c r="AD310" s="350" t="str">
        <f t="shared" si="49"/>
        <v/>
      </c>
    </row>
    <row r="311" spans="2:30" x14ac:dyDescent="0.45">
      <c r="B311" s="145" t="str">
        <f t="shared" si="40"/>
        <v>NOT INCLUDED</v>
      </c>
      <c r="C311" s="146" t="e">
        <f t="shared" si="41"/>
        <v>#N/A</v>
      </c>
      <c r="D311" s="158" t="e">
        <f>AB311&amp;"_"&amp;#REF!&amp;IF(afstemning_partner&lt;&gt;"","_"&amp;AC311,"")</f>
        <v>#REF!</v>
      </c>
      <c r="E311" s="158" t="str">
        <f t="shared" si="42"/>
        <v/>
      </c>
      <c r="F311" s="158" t="e">
        <f t="shared" si="43"/>
        <v>#N/A</v>
      </c>
      <c r="G311" s="158" t="str">
        <f>TRANSAKTIONER!Z311&amp;IF(regnskab_filter_periode&gt;=AB311,"INCLUDE"&amp;IF(regnskab_filter_land&lt;&gt;"",IF(regnskab_filter_land="EU",F311,AD311),""),"EXCLUDE")</f>
        <v>EXCLUDE</v>
      </c>
      <c r="H311" s="158" t="str">
        <f t="shared" si="44"/>
        <v/>
      </c>
      <c r="I311" s="158" t="str">
        <f>TRANSAKTIONER!Z311&amp;IF(regnskab_filter_periode_partner&gt;=AB311,"INCLUDE"&amp;IF(regnskab_filter_land_partner&lt;&gt;"",IF(regnskab_filter_land_partner="EU",F311,AD311),""),"EXCLUDE")&amp;AC311</f>
        <v>EXCLUDE</v>
      </c>
      <c r="J311" s="158" t="e">
        <f t="shared" si="45"/>
        <v>#N/A</v>
      </c>
      <c r="L311" s="158" t="str">
        <f t="shared" si="46"/>
        <v>_EU</v>
      </c>
      <c r="P311" s="340"/>
      <c r="Q311" s="340"/>
      <c r="R311" s="341"/>
      <c r="S311" s="342"/>
      <c r="T311" s="342"/>
      <c r="U311" s="341"/>
      <c r="V311" s="368"/>
      <c r="W311" s="341"/>
      <c r="X311" s="343"/>
      <c r="Y311" s="340"/>
      <c r="Z311" s="341"/>
      <c r="AA311" s="348" t="str">
        <f t="shared" si="47"/>
        <v/>
      </c>
      <c r="AB311" s="349" t="str">
        <f t="shared" si="48"/>
        <v/>
      </c>
      <c r="AC311" s="341"/>
      <c r="AD311" s="350" t="str">
        <f t="shared" si="49"/>
        <v/>
      </c>
    </row>
    <row r="312" spans="2:30" x14ac:dyDescent="0.45">
      <c r="B312" s="145" t="str">
        <f t="shared" si="40"/>
        <v>NOT INCLUDED</v>
      </c>
      <c r="C312" s="146" t="e">
        <f t="shared" si="41"/>
        <v>#N/A</v>
      </c>
      <c r="D312" s="158" t="e">
        <f>AB312&amp;"_"&amp;#REF!&amp;IF(afstemning_partner&lt;&gt;"","_"&amp;AC312,"")</f>
        <v>#REF!</v>
      </c>
      <c r="E312" s="158" t="str">
        <f t="shared" si="42"/>
        <v/>
      </c>
      <c r="F312" s="158" t="e">
        <f t="shared" si="43"/>
        <v>#N/A</v>
      </c>
      <c r="G312" s="158" t="str">
        <f>TRANSAKTIONER!Z312&amp;IF(regnskab_filter_periode&gt;=AB312,"INCLUDE"&amp;IF(regnskab_filter_land&lt;&gt;"",IF(regnskab_filter_land="EU",F312,AD312),""),"EXCLUDE")</f>
        <v>EXCLUDE</v>
      </c>
      <c r="H312" s="158" t="str">
        <f t="shared" si="44"/>
        <v/>
      </c>
      <c r="I312" s="158" t="str">
        <f>TRANSAKTIONER!Z312&amp;IF(regnskab_filter_periode_partner&gt;=AB312,"INCLUDE"&amp;IF(regnskab_filter_land_partner&lt;&gt;"",IF(regnskab_filter_land_partner="EU",F312,AD312),""),"EXCLUDE")&amp;AC312</f>
        <v>EXCLUDE</v>
      </c>
      <c r="J312" s="158" t="e">
        <f t="shared" si="45"/>
        <v>#N/A</v>
      </c>
      <c r="L312" s="158" t="str">
        <f t="shared" si="46"/>
        <v>_EU</v>
      </c>
      <c r="P312" s="340"/>
      <c r="Q312" s="340"/>
      <c r="R312" s="341"/>
      <c r="S312" s="342"/>
      <c r="T312" s="342"/>
      <c r="U312" s="341"/>
      <c r="V312" s="368"/>
      <c r="W312" s="341"/>
      <c r="X312" s="343"/>
      <c r="Y312" s="340"/>
      <c r="Z312" s="341"/>
      <c r="AA312" s="348" t="str">
        <f t="shared" si="47"/>
        <v/>
      </c>
      <c r="AB312" s="349" t="str">
        <f t="shared" si="48"/>
        <v/>
      </c>
      <c r="AC312" s="341"/>
      <c r="AD312" s="350" t="str">
        <f t="shared" si="49"/>
        <v/>
      </c>
    </row>
    <row r="313" spans="2:30" x14ac:dyDescent="0.45">
      <c r="B313" s="145" t="str">
        <f t="shared" si="40"/>
        <v>NOT INCLUDED</v>
      </c>
      <c r="C313" s="146" t="e">
        <f t="shared" si="41"/>
        <v>#N/A</v>
      </c>
      <c r="D313" s="158" t="e">
        <f>AB313&amp;"_"&amp;#REF!&amp;IF(afstemning_partner&lt;&gt;"","_"&amp;AC313,"")</f>
        <v>#REF!</v>
      </c>
      <c r="E313" s="158" t="str">
        <f t="shared" si="42"/>
        <v/>
      </c>
      <c r="F313" s="158" t="e">
        <f t="shared" si="43"/>
        <v>#N/A</v>
      </c>
      <c r="G313" s="158" t="str">
        <f>TRANSAKTIONER!Z313&amp;IF(regnskab_filter_periode&gt;=AB313,"INCLUDE"&amp;IF(regnskab_filter_land&lt;&gt;"",IF(regnskab_filter_land="EU",F313,AD313),""),"EXCLUDE")</f>
        <v>EXCLUDE</v>
      </c>
      <c r="H313" s="158" t="str">
        <f t="shared" si="44"/>
        <v/>
      </c>
      <c r="I313" s="158" t="str">
        <f>TRANSAKTIONER!Z313&amp;IF(regnskab_filter_periode_partner&gt;=AB313,"INCLUDE"&amp;IF(regnskab_filter_land_partner&lt;&gt;"",IF(regnskab_filter_land_partner="EU",F313,AD313),""),"EXCLUDE")&amp;AC313</f>
        <v>EXCLUDE</v>
      </c>
      <c r="J313" s="158" t="e">
        <f t="shared" si="45"/>
        <v>#N/A</v>
      </c>
      <c r="L313" s="158" t="str">
        <f t="shared" si="46"/>
        <v>_EU</v>
      </c>
      <c r="P313" s="340"/>
      <c r="Q313" s="340"/>
      <c r="R313" s="341"/>
      <c r="S313" s="342"/>
      <c r="T313" s="342"/>
      <c r="U313" s="341"/>
      <c r="V313" s="368"/>
      <c r="W313" s="341"/>
      <c r="X313" s="343"/>
      <c r="Y313" s="340"/>
      <c r="Z313" s="341"/>
      <c r="AA313" s="348" t="str">
        <f t="shared" si="47"/>
        <v/>
      </c>
      <c r="AB313" s="349" t="str">
        <f t="shared" si="48"/>
        <v/>
      </c>
      <c r="AC313" s="341"/>
      <c r="AD313" s="350" t="str">
        <f t="shared" si="49"/>
        <v/>
      </c>
    </row>
    <row r="314" spans="2:30" x14ac:dyDescent="0.45">
      <c r="B314" s="145" t="str">
        <f t="shared" si="40"/>
        <v>NOT INCLUDED</v>
      </c>
      <c r="C314" s="146" t="e">
        <f t="shared" si="41"/>
        <v>#N/A</v>
      </c>
      <c r="D314" s="158" t="e">
        <f>AB314&amp;"_"&amp;#REF!&amp;IF(afstemning_partner&lt;&gt;"","_"&amp;AC314,"")</f>
        <v>#REF!</v>
      </c>
      <c r="E314" s="158" t="str">
        <f t="shared" si="42"/>
        <v/>
      </c>
      <c r="F314" s="158" t="e">
        <f t="shared" si="43"/>
        <v>#N/A</v>
      </c>
      <c r="G314" s="158" t="str">
        <f>TRANSAKTIONER!Z314&amp;IF(regnskab_filter_periode&gt;=AB314,"INCLUDE"&amp;IF(regnskab_filter_land&lt;&gt;"",IF(regnskab_filter_land="EU",F314,AD314),""),"EXCLUDE")</f>
        <v>EXCLUDE</v>
      </c>
      <c r="H314" s="158" t="str">
        <f t="shared" si="44"/>
        <v/>
      </c>
      <c r="I314" s="158" t="str">
        <f>TRANSAKTIONER!Z314&amp;IF(regnskab_filter_periode_partner&gt;=AB314,"INCLUDE"&amp;IF(regnskab_filter_land_partner&lt;&gt;"",IF(regnskab_filter_land_partner="EU",F314,AD314),""),"EXCLUDE")&amp;AC314</f>
        <v>EXCLUDE</v>
      </c>
      <c r="J314" s="158" t="e">
        <f t="shared" si="45"/>
        <v>#N/A</v>
      </c>
      <c r="L314" s="158" t="str">
        <f t="shared" si="46"/>
        <v>_EU</v>
      </c>
      <c r="P314" s="340"/>
      <c r="Q314" s="340"/>
      <c r="R314" s="341"/>
      <c r="S314" s="342"/>
      <c r="T314" s="342"/>
      <c r="U314" s="341"/>
      <c r="V314" s="368"/>
      <c r="W314" s="341"/>
      <c r="X314" s="343"/>
      <c r="Y314" s="340"/>
      <c r="Z314" s="341"/>
      <c r="AA314" s="348" t="str">
        <f t="shared" si="47"/>
        <v/>
      </c>
      <c r="AB314" s="349" t="str">
        <f t="shared" si="48"/>
        <v/>
      </c>
      <c r="AC314" s="341"/>
      <c r="AD314" s="350" t="str">
        <f t="shared" si="49"/>
        <v/>
      </c>
    </row>
    <row r="315" spans="2:30" x14ac:dyDescent="0.45">
      <c r="B315" s="145" t="str">
        <f t="shared" si="40"/>
        <v>NOT INCLUDED</v>
      </c>
      <c r="C315" s="146" t="e">
        <f t="shared" si="41"/>
        <v>#N/A</v>
      </c>
      <c r="D315" s="158" t="e">
        <f>AB315&amp;"_"&amp;#REF!&amp;IF(afstemning_partner&lt;&gt;"","_"&amp;AC315,"")</f>
        <v>#REF!</v>
      </c>
      <c r="E315" s="158" t="str">
        <f t="shared" si="42"/>
        <v/>
      </c>
      <c r="F315" s="158" t="e">
        <f t="shared" si="43"/>
        <v>#N/A</v>
      </c>
      <c r="G315" s="158" t="str">
        <f>TRANSAKTIONER!Z315&amp;IF(regnskab_filter_periode&gt;=AB315,"INCLUDE"&amp;IF(regnskab_filter_land&lt;&gt;"",IF(regnskab_filter_land="EU",F315,AD315),""),"EXCLUDE")</f>
        <v>EXCLUDE</v>
      </c>
      <c r="H315" s="158" t="str">
        <f t="shared" si="44"/>
        <v/>
      </c>
      <c r="I315" s="158" t="str">
        <f>TRANSAKTIONER!Z315&amp;IF(regnskab_filter_periode_partner&gt;=AB315,"INCLUDE"&amp;IF(regnskab_filter_land_partner&lt;&gt;"",IF(regnskab_filter_land_partner="EU",F315,AD315),""),"EXCLUDE")&amp;AC315</f>
        <v>EXCLUDE</v>
      </c>
      <c r="J315" s="158" t="e">
        <f t="shared" si="45"/>
        <v>#N/A</v>
      </c>
      <c r="L315" s="158" t="str">
        <f t="shared" si="46"/>
        <v>_EU</v>
      </c>
      <c r="P315" s="340"/>
      <c r="Q315" s="340"/>
      <c r="R315" s="341"/>
      <c r="S315" s="342"/>
      <c r="T315" s="342"/>
      <c r="U315" s="341"/>
      <c r="V315" s="368"/>
      <c r="W315" s="341"/>
      <c r="X315" s="343"/>
      <c r="Y315" s="340"/>
      <c r="Z315" s="341"/>
      <c r="AA315" s="348" t="str">
        <f t="shared" si="47"/>
        <v/>
      </c>
      <c r="AB315" s="349" t="str">
        <f t="shared" si="48"/>
        <v/>
      </c>
      <c r="AC315" s="341"/>
      <c r="AD315" s="350" t="str">
        <f t="shared" si="49"/>
        <v/>
      </c>
    </row>
    <row r="316" spans="2:30" x14ac:dyDescent="0.45">
      <c r="B316" s="145" t="str">
        <f t="shared" si="40"/>
        <v>NOT INCLUDED</v>
      </c>
      <c r="C316" s="146" t="e">
        <f t="shared" si="41"/>
        <v>#N/A</v>
      </c>
      <c r="D316" s="158" t="e">
        <f>AB316&amp;"_"&amp;#REF!&amp;IF(afstemning_partner&lt;&gt;"","_"&amp;AC316,"")</f>
        <v>#REF!</v>
      </c>
      <c r="E316" s="158" t="str">
        <f t="shared" si="42"/>
        <v/>
      </c>
      <c r="F316" s="158" t="e">
        <f t="shared" si="43"/>
        <v>#N/A</v>
      </c>
      <c r="G316" s="158" t="str">
        <f>TRANSAKTIONER!Z316&amp;IF(regnskab_filter_periode&gt;=AB316,"INCLUDE"&amp;IF(regnskab_filter_land&lt;&gt;"",IF(regnskab_filter_land="EU",F316,AD316),""),"EXCLUDE")</f>
        <v>EXCLUDE</v>
      </c>
      <c r="H316" s="158" t="str">
        <f t="shared" si="44"/>
        <v/>
      </c>
      <c r="I316" s="158" t="str">
        <f>TRANSAKTIONER!Z316&amp;IF(regnskab_filter_periode_partner&gt;=AB316,"INCLUDE"&amp;IF(regnskab_filter_land_partner&lt;&gt;"",IF(regnskab_filter_land_partner="EU",F316,AD316),""),"EXCLUDE")&amp;AC316</f>
        <v>EXCLUDE</v>
      </c>
      <c r="J316" s="158" t="e">
        <f t="shared" si="45"/>
        <v>#N/A</v>
      </c>
      <c r="L316" s="158" t="str">
        <f t="shared" si="46"/>
        <v>_EU</v>
      </c>
      <c r="P316" s="340"/>
      <c r="Q316" s="340"/>
      <c r="R316" s="341"/>
      <c r="S316" s="342"/>
      <c r="T316" s="342"/>
      <c r="U316" s="341"/>
      <c r="V316" s="368"/>
      <c r="W316" s="341"/>
      <c r="X316" s="343"/>
      <c r="Y316" s="340"/>
      <c r="Z316" s="341"/>
      <c r="AA316" s="348" t="str">
        <f t="shared" si="47"/>
        <v/>
      </c>
      <c r="AB316" s="349" t="str">
        <f t="shared" si="48"/>
        <v/>
      </c>
      <c r="AC316" s="341"/>
      <c r="AD316" s="350" t="str">
        <f t="shared" si="49"/>
        <v/>
      </c>
    </row>
    <row r="317" spans="2:30" x14ac:dyDescent="0.45">
      <c r="B317" s="145" t="str">
        <f t="shared" si="40"/>
        <v>NOT INCLUDED</v>
      </c>
      <c r="C317" s="146" t="e">
        <f t="shared" si="41"/>
        <v>#N/A</v>
      </c>
      <c r="D317" s="158" t="e">
        <f>AB317&amp;"_"&amp;#REF!&amp;IF(afstemning_partner&lt;&gt;"","_"&amp;AC317,"")</f>
        <v>#REF!</v>
      </c>
      <c r="E317" s="158" t="str">
        <f t="shared" si="42"/>
        <v/>
      </c>
      <c r="F317" s="158" t="e">
        <f t="shared" si="43"/>
        <v>#N/A</v>
      </c>
      <c r="G317" s="158" t="str">
        <f>TRANSAKTIONER!Z317&amp;IF(regnskab_filter_periode&gt;=AB317,"INCLUDE"&amp;IF(regnskab_filter_land&lt;&gt;"",IF(regnskab_filter_land="EU",F317,AD317),""),"EXCLUDE")</f>
        <v>EXCLUDE</v>
      </c>
      <c r="H317" s="158" t="str">
        <f t="shared" si="44"/>
        <v/>
      </c>
      <c r="I317" s="158" t="str">
        <f>TRANSAKTIONER!Z317&amp;IF(regnskab_filter_periode_partner&gt;=AB317,"INCLUDE"&amp;IF(regnskab_filter_land_partner&lt;&gt;"",IF(regnskab_filter_land_partner="EU",F317,AD317),""),"EXCLUDE")&amp;AC317</f>
        <v>EXCLUDE</v>
      </c>
      <c r="J317" s="158" t="e">
        <f t="shared" si="45"/>
        <v>#N/A</v>
      </c>
      <c r="L317" s="158" t="str">
        <f t="shared" si="46"/>
        <v>_EU</v>
      </c>
      <c r="P317" s="340"/>
      <c r="Q317" s="340"/>
      <c r="R317" s="341"/>
      <c r="S317" s="342"/>
      <c r="T317" s="342"/>
      <c r="U317" s="341"/>
      <c r="V317" s="368"/>
      <c r="W317" s="341"/>
      <c r="X317" s="343"/>
      <c r="Y317" s="340"/>
      <c r="Z317" s="341"/>
      <c r="AA317" s="348" t="str">
        <f t="shared" si="47"/>
        <v/>
      </c>
      <c r="AB317" s="349" t="str">
        <f t="shared" si="48"/>
        <v/>
      </c>
      <c r="AC317" s="341"/>
      <c r="AD317" s="350" t="str">
        <f t="shared" si="49"/>
        <v/>
      </c>
    </row>
    <row r="318" spans="2:30" x14ac:dyDescent="0.45">
      <c r="B318" s="145" t="str">
        <f t="shared" si="40"/>
        <v>NOT INCLUDED</v>
      </c>
      <c r="C318" s="146" t="e">
        <f t="shared" si="41"/>
        <v>#N/A</v>
      </c>
      <c r="D318" s="158" t="e">
        <f>AB318&amp;"_"&amp;#REF!&amp;IF(afstemning_partner&lt;&gt;"","_"&amp;AC318,"")</f>
        <v>#REF!</v>
      </c>
      <c r="E318" s="158" t="str">
        <f t="shared" si="42"/>
        <v/>
      </c>
      <c r="F318" s="158" t="e">
        <f t="shared" si="43"/>
        <v>#N/A</v>
      </c>
      <c r="G318" s="158" t="str">
        <f>TRANSAKTIONER!Z318&amp;IF(regnskab_filter_periode&gt;=AB318,"INCLUDE"&amp;IF(regnskab_filter_land&lt;&gt;"",IF(regnskab_filter_land="EU",F318,AD318),""),"EXCLUDE")</f>
        <v>EXCLUDE</v>
      </c>
      <c r="H318" s="158" t="str">
        <f t="shared" si="44"/>
        <v/>
      </c>
      <c r="I318" s="158" t="str">
        <f>TRANSAKTIONER!Z318&amp;IF(regnskab_filter_periode_partner&gt;=AB318,"INCLUDE"&amp;IF(regnskab_filter_land_partner&lt;&gt;"",IF(regnskab_filter_land_partner="EU",F318,AD318),""),"EXCLUDE")&amp;AC318</f>
        <v>EXCLUDE</v>
      </c>
      <c r="J318" s="158" t="e">
        <f t="shared" si="45"/>
        <v>#N/A</v>
      </c>
      <c r="L318" s="158" t="str">
        <f t="shared" si="46"/>
        <v>_EU</v>
      </c>
      <c r="P318" s="340"/>
      <c r="Q318" s="340"/>
      <c r="R318" s="341"/>
      <c r="S318" s="342"/>
      <c r="T318" s="342"/>
      <c r="U318" s="341"/>
      <c r="V318" s="368"/>
      <c r="W318" s="341"/>
      <c r="X318" s="343"/>
      <c r="Y318" s="340"/>
      <c r="Z318" s="341"/>
      <c r="AA318" s="348" t="str">
        <f t="shared" si="47"/>
        <v/>
      </c>
      <c r="AB318" s="349" t="str">
        <f t="shared" si="48"/>
        <v/>
      </c>
      <c r="AC318" s="341"/>
      <c r="AD318" s="350" t="str">
        <f t="shared" si="49"/>
        <v/>
      </c>
    </row>
    <row r="319" spans="2:30" x14ac:dyDescent="0.45">
      <c r="B319" s="145" t="str">
        <f t="shared" si="40"/>
        <v>NOT INCLUDED</v>
      </c>
      <c r="C319" s="146" t="e">
        <f t="shared" si="41"/>
        <v>#N/A</v>
      </c>
      <c r="D319" s="158" t="e">
        <f>AB319&amp;"_"&amp;#REF!&amp;IF(afstemning_partner&lt;&gt;"","_"&amp;AC319,"")</f>
        <v>#REF!</v>
      </c>
      <c r="E319" s="158" t="str">
        <f t="shared" si="42"/>
        <v/>
      </c>
      <c r="F319" s="158" t="e">
        <f t="shared" si="43"/>
        <v>#N/A</v>
      </c>
      <c r="G319" s="158" t="str">
        <f>TRANSAKTIONER!Z319&amp;IF(regnskab_filter_periode&gt;=AB319,"INCLUDE"&amp;IF(regnskab_filter_land&lt;&gt;"",IF(regnskab_filter_land="EU",F319,AD319),""),"EXCLUDE")</f>
        <v>EXCLUDE</v>
      </c>
      <c r="H319" s="158" t="str">
        <f t="shared" si="44"/>
        <v/>
      </c>
      <c r="I319" s="158" t="str">
        <f>TRANSAKTIONER!Z319&amp;IF(regnskab_filter_periode_partner&gt;=AB319,"INCLUDE"&amp;IF(regnskab_filter_land_partner&lt;&gt;"",IF(regnskab_filter_land_partner="EU",F319,AD319),""),"EXCLUDE")&amp;AC319</f>
        <v>EXCLUDE</v>
      </c>
      <c r="J319" s="158" t="e">
        <f t="shared" si="45"/>
        <v>#N/A</v>
      </c>
      <c r="L319" s="158" t="str">
        <f t="shared" si="46"/>
        <v>_EU</v>
      </c>
      <c r="P319" s="340"/>
      <c r="Q319" s="340"/>
      <c r="R319" s="341"/>
      <c r="S319" s="342"/>
      <c r="T319" s="342"/>
      <c r="U319" s="341"/>
      <c r="V319" s="368"/>
      <c r="W319" s="341"/>
      <c r="X319" s="343"/>
      <c r="Y319" s="340"/>
      <c r="Z319" s="341"/>
      <c r="AA319" s="348" t="str">
        <f t="shared" si="47"/>
        <v/>
      </c>
      <c r="AB319" s="349" t="str">
        <f t="shared" si="48"/>
        <v/>
      </c>
      <c r="AC319" s="341"/>
      <c r="AD319" s="350" t="str">
        <f t="shared" si="49"/>
        <v/>
      </c>
    </row>
    <row r="320" spans="2:30" x14ac:dyDescent="0.45">
      <c r="B320" s="145" t="str">
        <f t="shared" si="40"/>
        <v>NOT INCLUDED</v>
      </c>
      <c r="C320" s="146" t="e">
        <f t="shared" si="41"/>
        <v>#N/A</v>
      </c>
      <c r="D320" s="158" t="e">
        <f>AB320&amp;"_"&amp;#REF!&amp;IF(afstemning_partner&lt;&gt;"","_"&amp;AC320,"")</f>
        <v>#REF!</v>
      </c>
      <c r="E320" s="158" t="str">
        <f t="shared" si="42"/>
        <v/>
      </c>
      <c r="F320" s="158" t="e">
        <f t="shared" si="43"/>
        <v>#N/A</v>
      </c>
      <c r="G320" s="158" t="str">
        <f>TRANSAKTIONER!Z320&amp;IF(regnskab_filter_periode&gt;=AB320,"INCLUDE"&amp;IF(regnskab_filter_land&lt;&gt;"",IF(regnskab_filter_land="EU",F320,AD320),""),"EXCLUDE")</f>
        <v>EXCLUDE</v>
      </c>
      <c r="H320" s="158" t="str">
        <f t="shared" si="44"/>
        <v/>
      </c>
      <c r="I320" s="158" t="str">
        <f>TRANSAKTIONER!Z320&amp;IF(regnskab_filter_periode_partner&gt;=AB320,"INCLUDE"&amp;IF(regnskab_filter_land_partner&lt;&gt;"",IF(regnskab_filter_land_partner="EU",F320,AD320),""),"EXCLUDE")&amp;AC320</f>
        <v>EXCLUDE</v>
      </c>
      <c r="J320" s="158" t="e">
        <f t="shared" si="45"/>
        <v>#N/A</v>
      </c>
      <c r="L320" s="158" t="str">
        <f t="shared" si="46"/>
        <v>_EU</v>
      </c>
      <c r="P320" s="340"/>
      <c r="Q320" s="340"/>
      <c r="R320" s="341"/>
      <c r="S320" s="342"/>
      <c r="T320" s="342"/>
      <c r="U320" s="341"/>
      <c r="V320" s="368"/>
      <c r="W320" s="341"/>
      <c r="X320" s="343"/>
      <c r="Y320" s="340"/>
      <c r="Z320" s="341"/>
      <c r="AA320" s="348" t="str">
        <f t="shared" si="47"/>
        <v/>
      </c>
      <c r="AB320" s="349" t="str">
        <f t="shared" si="48"/>
        <v/>
      </c>
      <c r="AC320" s="341"/>
      <c r="AD320" s="350" t="str">
        <f t="shared" si="49"/>
        <v/>
      </c>
    </row>
    <row r="321" spans="2:30" x14ac:dyDescent="0.45">
      <c r="B321" s="145" t="str">
        <f t="shared" si="40"/>
        <v>NOT INCLUDED</v>
      </c>
      <c r="C321" s="146" t="e">
        <f t="shared" si="41"/>
        <v>#N/A</v>
      </c>
      <c r="D321" s="158" t="e">
        <f>AB321&amp;"_"&amp;#REF!&amp;IF(afstemning_partner&lt;&gt;"","_"&amp;AC321,"")</f>
        <v>#REF!</v>
      </c>
      <c r="E321" s="158" t="str">
        <f t="shared" si="42"/>
        <v/>
      </c>
      <c r="F321" s="158" t="e">
        <f t="shared" si="43"/>
        <v>#N/A</v>
      </c>
      <c r="G321" s="158" t="str">
        <f>TRANSAKTIONER!Z321&amp;IF(regnskab_filter_periode&gt;=AB321,"INCLUDE"&amp;IF(regnskab_filter_land&lt;&gt;"",IF(regnskab_filter_land="EU",F321,AD321),""),"EXCLUDE")</f>
        <v>EXCLUDE</v>
      </c>
      <c r="H321" s="158" t="str">
        <f t="shared" si="44"/>
        <v/>
      </c>
      <c r="I321" s="158" t="str">
        <f>TRANSAKTIONER!Z321&amp;IF(regnskab_filter_periode_partner&gt;=AB321,"INCLUDE"&amp;IF(regnskab_filter_land_partner&lt;&gt;"",IF(regnskab_filter_land_partner="EU",F321,AD321),""),"EXCLUDE")&amp;AC321</f>
        <v>EXCLUDE</v>
      </c>
      <c r="J321" s="158" t="e">
        <f t="shared" si="45"/>
        <v>#N/A</v>
      </c>
      <c r="L321" s="158" t="str">
        <f t="shared" si="46"/>
        <v>_EU</v>
      </c>
      <c r="P321" s="340"/>
      <c r="Q321" s="340"/>
      <c r="R321" s="341"/>
      <c r="S321" s="342"/>
      <c r="T321" s="342"/>
      <c r="U321" s="341"/>
      <c r="V321" s="368"/>
      <c r="W321" s="341"/>
      <c r="X321" s="343"/>
      <c r="Y321" s="340"/>
      <c r="Z321" s="341"/>
      <c r="AA321" s="348" t="str">
        <f t="shared" si="47"/>
        <v/>
      </c>
      <c r="AB321" s="349" t="str">
        <f t="shared" si="48"/>
        <v/>
      </c>
      <c r="AC321" s="341"/>
      <c r="AD321" s="350" t="str">
        <f t="shared" si="49"/>
        <v/>
      </c>
    </row>
    <row r="322" spans="2:30" x14ac:dyDescent="0.45">
      <c r="B322" s="145" t="str">
        <f t="shared" si="40"/>
        <v>NOT INCLUDED</v>
      </c>
      <c r="C322" s="146" t="e">
        <f t="shared" si="41"/>
        <v>#N/A</v>
      </c>
      <c r="D322" s="158" t="e">
        <f>AB322&amp;"_"&amp;#REF!&amp;IF(afstemning_partner&lt;&gt;"","_"&amp;AC322,"")</f>
        <v>#REF!</v>
      </c>
      <c r="E322" s="158" t="str">
        <f t="shared" si="42"/>
        <v/>
      </c>
      <c r="F322" s="158" t="e">
        <f t="shared" si="43"/>
        <v>#N/A</v>
      </c>
      <c r="G322" s="158" t="str">
        <f>TRANSAKTIONER!Z322&amp;IF(regnskab_filter_periode&gt;=AB322,"INCLUDE"&amp;IF(regnskab_filter_land&lt;&gt;"",IF(regnskab_filter_land="EU",F322,AD322),""),"EXCLUDE")</f>
        <v>EXCLUDE</v>
      </c>
      <c r="H322" s="158" t="str">
        <f t="shared" si="44"/>
        <v/>
      </c>
      <c r="I322" s="158" t="str">
        <f>TRANSAKTIONER!Z322&amp;IF(regnskab_filter_periode_partner&gt;=AB322,"INCLUDE"&amp;IF(regnskab_filter_land_partner&lt;&gt;"",IF(regnskab_filter_land_partner="EU",F322,AD322),""),"EXCLUDE")&amp;AC322</f>
        <v>EXCLUDE</v>
      </c>
      <c r="J322" s="158" t="e">
        <f t="shared" si="45"/>
        <v>#N/A</v>
      </c>
      <c r="L322" s="158" t="str">
        <f t="shared" si="46"/>
        <v>_EU</v>
      </c>
      <c r="P322" s="340"/>
      <c r="Q322" s="340"/>
      <c r="R322" s="341"/>
      <c r="S322" s="342"/>
      <c r="T322" s="342"/>
      <c r="U322" s="341"/>
      <c r="V322" s="368"/>
      <c r="W322" s="341"/>
      <c r="X322" s="343"/>
      <c r="Y322" s="340"/>
      <c r="Z322" s="341"/>
      <c r="AA322" s="348" t="str">
        <f t="shared" si="47"/>
        <v/>
      </c>
      <c r="AB322" s="349" t="str">
        <f t="shared" si="48"/>
        <v/>
      </c>
      <c r="AC322" s="341"/>
      <c r="AD322" s="350" t="str">
        <f t="shared" si="49"/>
        <v/>
      </c>
    </row>
    <row r="323" spans="2:30" x14ac:dyDescent="0.45">
      <c r="B323" s="145" t="str">
        <f t="shared" si="40"/>
        <v>NOT INCLUDED</v>
      </c>
      <c r="C323" s="146" t="e">
        <f t="shared" si="41"/>
        <v>#N/A</v>
      </c>
      <c r="D323" s="158" t="e">
        <f>AB323&amp;"_"&amp;#REF!&amp;IF(afstemning_partner&lt;&gt;"","_"&amp;AC323,"")</f>
        <v>#REF!</v>
      </c>
      <c r="E323" s="158" t="str">
        <f t="shared" si="42"/>
        <v/>
      </c>
      <c r="F323" s="158" t="e">
        <f t="shared" si="43"/>
        <v>#N/A</v>
      </c>
      <c r="G323" s="158" t="str">
        <f>TRANSAKTIONER!Z323&amp;IF(regnskab_filter_periode&gt;=AB323,"INCLUDE"&amp;IF(regnskab_filter_land&lt;&gt;"",IF(regnskab_filter_land="EU",F323,AD323),""),"EXCLUDE")</f>
        <v>EXCLUDE</v>
      </c>
      <c r="H323" s="158" t="str">
        <f t="shared" si="44"/>
        <v/>
      </c>
      <c r="I323" s="158" t="str">
        <f>TRANSAKTIONER!Z323&amp;IF(regnskab_filter_periode_partner&gt;=AB323,"INCLUDE"&amp;IF(regnskab_filter_land_partner&lt;&gt;"",IF(regnskab_filter_land_partner="EU",F323,AD323),""),"EXCLUDE")&amp;AC323</f>
        <v>EXCLUDE</v>
      </c>
      <c r="J323" s="158" t="e">
        <f t="shared" si="45"/>
        <v>#N/A</v>
      </c>
      <c r="L323" s="158" t="str">
        <f t="shared" si="46"/>
        <v>_EU</v>
      </c>
      <c r="P323" s="340"/>
      <c r="Q323" s="340"/>
      <c r="R323" s="341"/>
      <c r="S323" s="342"/>
      <c r="T323" s="342"/>
      <c r="U323" s="341"/>
      <c r="V323" s="368"/>
      <c r="W323" s="341"/>
      <c r="X323" s="343"/>
      <c r="Y323" s="340"/>
      <c r="Z323" s="341"/>
      <c r="AA323" s="348" t="str">
        <f t="shared" si="47"/>
        <v/>
      </c>
      <c r="AB323" s="349" t="str">
        <f t="shared" si="48"/>
        <v/>
      </c>
      <c r="AC323" s="341"/>
      <c r="AD323" s="350" t="str">
        <f t="shared" si="49"/>
        <v/>
      </c>
    </row>
    <row r="324" spans="2:30" x14ac:dyDescent="0.45">
      <c r="B324" s="145" t="str">
        <f t="shared" si="40"/>
        <v>NOT INCLUDED</v>
      </c>
      <c r="C324" s="146" t="e">
        <f t="shared" si="41"/>
        <v>#N/A</v>
      </c>
      <c r="D324" s="158" t="e">
        <f>AB324&amp;"_"&amp;#REF!&amp;IF(afstemning_partner&lt;&gt;"","_"&amp;AC324,"")</f>
        <v>#REF!</v>
      </c>
      <c r="E324" s="158" t="str">
        <f t="shared" si="42"/>
        <v/>
      </c>
      <c r="F324" s="158" t="e">
        <f t="shared" si="43"/>
        <v>#N/A</v>
      </c>
      <c r="G324" s="158" t="str">
        <f>TRANSAKTIONER!Z324&amp;IF(regnskab_filter_periode&gt;=AB324,"INCLUDE"&amp;IF(regnskab_filter_land&lt;&gt;"",IF(regnskab_filter_land="EU",F324,AD324),""),"EXCLUDE")</f>
        <v>EXCLUDE</v>
      </c>
      <c r="H324" s="158" t="str">
        <f t="shared" si="44"/>
        <v/>
      </c>
      <c r="I324" s="158" t="str">
        <f>TRANSAKTIONER!Z324&amp;IF(regnskab_filter_periode_partner&gt;=AB324,"INCLUDE"&amp;IF(regnskab_filter_land_partner&lt;&gt;"",IF(regnskab_filter_land_partner="EU",F324,AD324),""),"EXCLUDE")&amp;AC324</f>
        <v>EXCLUDE</v>
      </c>
      <c r="J324" s="158" t="e">
        <f t="shared" si="45"/>
        <v>#N/A</v>
      </c>
      <c r="L324" s="158" t="str">
        <f t="shared" si="46"/>
        <v>_EU</v>
      </c>
      <c r="P324" s="340"/>
      <c r="Q324" s="340"/>
      <c r="R324" s="341"/>
      <c r="S324" s="342"/>
      <c r="T324" s="342"/>
      <c r="U324" s="341"/>
      <c r="V324" s="368"/>
      <c r="W324" s="341"/>
      <c r="X324" s="343"/>
      <c r="Y324" s="340"/>
      <c r="Z324" s="341"/>
      <c r="AA324" s="348" t="str">
        <f t="shared" si="47"/>
        <v/>
      </c>
      <c r="AB324" s="349" t="str">
        <f t="shared" si="48"/>
        <v/>
      </c>
      <c r="AC324" s="341"/>
      <c r="AD324" s="350" t="str">
        <f t="shared" si="49"/>
        <v/>
      </c>
    </row>
    <row r="325" spans="2:30" x14ac:dyDescent="0.45">
      <c r="B325" s="145" t="str">
        <f t="shared" si="40"/>
        <v>NOT INCLUDED</v>
      </c>
      <c r="C325" s="146" t="e">
        <f t="shared" si="41"/>
        <v>#N/A</v>
      </c>
      <c r="D325" s="158" t="e">
        <f>AB325&amp;"_"&amp;#REF!&amp;IF(afstemning_partner&lt;&gt;"","_"&amp;AC325,"")</f>
        <v>#REF!</v>
      </c>
      <c r="E325" s="158" t="str">
        <f t="shared" si="42"/>
        <v/>
      </c>
      <c r="F325" s="158" t="e">
        <f t="shared" si="43"/>
        <v>#N/A</v>
      </c>
      <c r="G325" s="158" t="str">
        <f>TRANSAKTIONER!Z325&amp;IF(regnskab_filter_periode&gt;=AB325,"INCLUDE"&amp;IF(regnskab_filter_land&lt;&gt;"",IF(regnskab_filter_land="EU",F325,AD325),""),"EXCLUDE")</f>
        <v>EXCLUDE</v>
      </c>
      <c r="H325" s="158" t="str">
        <f t="shared" si="44"/>
        <v/>
      </c>
      <c r="I325" s="158" t="str">
        <f>TRANSAKTIONER!Z325&amp;IF(regnskab_filter_periode_partner&gt;=AB325,"INCLUDE"&amp;IF(regnskab_filter_land_partner&lt;&gt;"",IF(regnskab_filter_land_partner="EU",F325,AD325),""),"EXCLUDE")&amp;AC325</f>
        <v>EXCLUDE</v>
      </c>
      <c r="J325" s="158" t="e">
        <f t="shared" si="45"/>
        <v>#N/A</v>
      </c>
      <c r="L325" s="158" t="str">
        <f t="shared" si="46"/>
        <v>_EU</v>
      </c>
      <c r="P325" s="340"/>
      <c r="Q325" s="340"/>
      <c r="R325" s="341"/>
      <c r="S325" s="342"/>
      <c r="T325" s="342"/>
      <c r="U325" s="341"/>
      <c r="V325" s="368"/>
      <c r="W325" s="341"/>
      <c r="X325" s="343"/>
      <c r="Y325" s="340"/>
      <c r="Z325" s="341"/>
      <c r="AA325" s="348" t="str">
        <f t="shared" si="47"/>
        <v/>
      </c>
      <c r="AB325" s="349" t="str">
        <f t="shared" si="48"/>
        <v/>
      </c>
      <c r="AC325" s="341"/>
      <c r="AD325" s="350" t="str">
        <f t="shared" si="49"/>
        <v/>
      </c>
    </row>
    <row r="326" spans="2:30" x14ac:dyDescent="0.45">
      <c r="B326" s="145" t="str">
        <f t="shared" si="40"/>
        <v>NOT INCLUDED</v>
      </c>
      <c r="C326" s="146" t="e">
        <f t="shared" si="41"/>
        <v>#N/A</v>
      </c>
      <c r="D326" s="158" t="e">
        <f>AB326&amp;"_"&amp;#REF!&amp;IF(afstemning_partner&lt;&gt;"","_"&amp;AC326,"")</f>
        <v>#REF!</v>
      </c>
      <c r="E326" s="158" t="str">
        <f t="shared" si="42"/>
        <v/>
      </c>
      <c r="F326" s="158" t="e">
        <f t="shared" si="43"/>
        <v>#N/A</v>
      </c>
      <c r="G326" s="158" t="str">
        <f>TRANSAKTIONER!Z326&amp;IF(regnskab_filter_periode&gt;=AB326,"INCLUDE"&amp;IF(regnskab_filter_land&lt;&gt;"",IF(regnskab_filter_land="EU",F326,AD326),""),"EXCLUDE")</f>
        <v>EXCLUDE</v>
      </c>
      <c r="H326" s="158" t="str">
        <f t="shared" si="44"/>
        <v/>
      </c>
      <c r="I326" s="158" t="str">
        <f>TRANSAKTIONER!Z326&amp;IF(regnskab_filter_periode_partner&gt;=AB326,"INCLUDE"&amp;IF(regnskab_filter_land_partner&lt;&gt;"",IF(regnskab_filter_land_partner="EU",F326,AD326),""),"EXCLUDE")&amp;AC326</f>
        <v>EXCLUDE</v>
      </c>
      <c r="J326" s="158" t="e">
        <f t="shared" si="45"/>
        <v>#N/A</v>
      </c>
      <c r="L326" s="158" t="str">
        <f t="shared" si="46"/>
        <v>_EU</v>
      </c>
      <c r="P326" s="340"/>
      <c r="Q326" s="340"/>
      <c r="R326" s="341"/>
      <c r="S326" s="342"/>
      <c r="T326" s="342"/>
      <c r="U326" s="341"/>
      <c r="V326" s="368"/>
      <c r="W326" s="341"/>
      <c r="X326" s="343"/>
      <c r="Y326" s="340"/>
      <c r="Z326" s="341"/>
      <c r="AA326" s="348" t="str">
        <f t="shared" si="47"/>
        <v/>
      </c>
      <c r="AB326" s="349" t="str">
        <f t="shared" si="48"/>
        <v/>
      </c>
      <c r="AC326" s="341"/>
      <c r="AD326" s="350" t="str">
        <f t="shared" si="49"/>
        <v/>
      </c>
    </row>
    <row r="327" spans="2:30" x14ac:dyDescent="0.45">
      <c r="B327" s="145" t="str">
        <f t="shared" ref="B327:B390" si="50">IF(AB327=report_period,"INCLUDE_CURRENT",IF(AB327&lt;report_period,"INCLUDE_PREVIOUS","NOT INCLUDED"))</f>
        <v>NOT INCLUDED</v>
      </c>
      <c r="C327" s="146" t="e">
        <f t="shared" ref="C327:C390" si="51">B327&amp;"_"&amp;VLOOKUP(AD327,setup_country_group,3,FALSE)&amp;"_"&amp;Z327</f>
        <v>#N/A</v>
      </c>
      <c r="D327" s="158" t="e">
        <f>AB327&amp;"_"&amp;#REF!&amp;IF(afstemning_partner&lt;&gt;"","_"&amp;AC327,"")</f>
        <v>#REF!</v>
      </c>
      <c r="E327" s="158" t="str">
        <f t="shared" ref="E327:E390" si="52">Z327&amp;IF(regnskab_filter_periode&lt;&gt;"",AB327,"")&amp;IF(regnskab_filter_land&lt;&gt;"",IF(regnskab_filter_land="EU",F327,AD327),"")</f>
        <v/>
      </c>
      <c r="F327" s="158" t="e">
        <f t="shared" ref="F327:F390" si="53">VLOOKUP(AD327,setup_country_group,3,FALSE)</f>
        <v>#N/A</v>
      </c>
      <c r="G327" s="158" t="str">
        <f>TRANSAKTIONER!Z327&amp;IF(regnskab_filter_periode&gt;=AB327,"INCLUDE"&amp;IF(regnskab_filter_land&lt;&gt;"",IF(regnskab_filter_land="EU",F327,AD327),""),"EXCLUDE")</f>
        <v>EXCLUDE</v>
      </c>
      <c r="H327" s="158" t="str">
        <f t="shared" ref="H327:H390" si="54">Z327&amp;IF(regnskab_filter_periode_partner&lt;&gt;"",AB327,"")&amp;IF(regnskab_filter_land_partner&lt;&gt;"",IF(regnskab_filter_land_partner="EU",F327,AD327),"")&amp;AC327</f>
        <v/>
      </c>
      <c r="I327" s="158" t="str">
        <f>TRANSAKTIONER!Z327&amp;IF(regnskab_filter_periode_partner&gt;=AB327,"INCLUDE"&amp;IF(regnskab_filter_land_partner&lt;&gt;"",IF(regnskab_filter_land_partner="EU",F327,AD327),""),"EXCLUDE")&amp;AC327</f>
        <v>EXCLUDE</v>
      </c>
      <c r="J327" s="158" t="e">
        <f t="shared" ref="J327:J390" si="55">C327&amp;"_"&amp;AC327</f>
        <v>#N/A</v>
      </c>
      <c r="L327" s="158" t="str">
        <f t="shared" ref="L327:L390" si="56">Z327&amp;"_"&amp;IF(AD327&lt;&gt;"Norge","EU","Norge")</f>
        <v>_EU</v>
      </c>
      <c r="P327" s="340"/>
      <c r="Q327" s="340"/>
      <c r="R327" s="341"/>
      <c r="S327" s="342"/>
      <c r="T327" s="342"/>
      <c r="U327" s="341"/>
      <c r="V327" s="368"/>
      <c r="W327" s="341"/>
      <c r="X327" s="343"/>
      <c r="Y327" s="340"/>
      <c r="Z327" s="341"/>
      <c r="AA327" s="348" t="str">
        <f t="shared" ref="AA327:AA390" si="57">IF(OR(AB327="",Y327="",X327=""),"",ROUND(X327/VLOOKUP(AB327,setup_currency,MATCH(Y327&amp;"/EUR",setup_currency_header,0),FALSE),2))</f>
        <v/>
      </c>
      <c r="AB327" s="349" t="str">
        <f t="shared" ref="AB327:AB390" si="58">IF(T327="","",IF(OR(T327&lt;setup_start_date,T327&gt;setup_end_date),"INVALID DATE",VLOOKUP(T327,setup_periods,2,TRUE)))</f>
        <v/>
      </c>
      <c r="AC327" s="341"/>
      <c r="AD327" s="350" t="str">
        <f t="shared" ref="AD327:AD390" si="59">IF(AC327="","",VLOOKUP(AC327,setup_partners,2,FALSE))</f>
        <v/>
      </c>
    </row>
    <row r="328" spans="2:30" x14ac:dyDescent="0.45">
      <c r="B328" s="145" t="str">
        <f t="shared" si="50"/>
        <v>NOT INCLUDED</v>
      </c>
      <c r="C328" s="146" t="e">
        <f t="shared" si="51"/>
        <v>#N/A</v>
      </c>
      <c r="D328" s="158" t="e">
        <f>AB328&amp;"_"&amp;#REF!&amp;IF(afstemning_partner&lt;&gt;"","_"&amp;AC328,"")</f>
        <v>#REF!</v>
      </c>
      <c r="E328" s="158" t="str">
        <f t="shared" si="52"/>
        <v/>
      </c>
      <c r="F328" s="158" t="e">
        <f t="shared" si="53"/>
        <v>#N/A</v>
      </c>
      <c r="G328" s="158" t="str">
        <f>TRANSAKTIONER!Z328&amp;IF(regnskab_filter_periode&gt;=AB328,"INCLUDE"&amp;IF(regnskab_filter_land&lt;&gt;"",IF(regnskab_filter_land="EU",F328,AD328),""),"EXCLUDE")</f>
        <v>EXCLUDE</v>
      </c>
      <c r="H328" s="158" t="str">
        <f t="shared" si="54"/>
        <v/>
      </c>
      <c r="I328" s="158" t="str">
        <f>TRANSAKTIONER!Z328&amp;IF(regnskab_filter_periode_partner&gt;=AB328,"INCLUDE"&amp;IF(regnskab_filter_land_partner&lt;&gt;"",IF(regnskab_filter_land_partner="EU",F328,AD328),""),"EXCLUDE")&amp;AC328</f>
        <v>EXCLUDE</v>
      </c>
      <c r="J328" s="158" t="e">
        <f t="shared" si="55"/>
        <v>#N/A</v>
      </c>
      <c r="L328" s="158" t="str">
        <f t="shared" si="56"/>
        <v>_EU</v>
      </c>
      <c r="P328" s="340"/>
      <c r="Q328" s="340"/>
      <c r="R328" s="341"/>
      <c r="S328" s="342"/>
      <c r="T328" s="342"/>
      <c r="U328" s="341"/>
      <c r="V328" s="368"/>
      <c r="W328" s="341"/>
      <c r="X328" s="343"/>
      <c r="Y328" s="340"/>
      <c r="Z328" s="341"/>
      <c r="AA328" s="348" t="str">
        <f t="shared" si="57"/>
        <v/>
      </c>
      <c r="AB328" s="349" t="str">
        <f t="shared" si="58"/>
        <v/>
      </c>
      <c r="AC328" s="341"/>
      <c r="AD328" s="350" t="str">
        <f t="shared" si="59"/>
        <v/>
      </c>
    </row>
    <row r="329" spans="2:30" x14ac:dyDescent="0.45">
      <c r="B329" s="145" t="str">
        <f t="shared" si="50"/>
        <v>NOT INCLUDED</v>
      </c>
      <c r="C329" s="146" t="e">
        <f t="shared" si="51"/>
        <v>#N/A</v>
      </c>
      <c r="D329" s="158" t="e">
        <f>AB329&amp;"_"&amp;#REF!&amp;IF(afstemning_partner&lt;&gt;"","_"&amp;AC329,"")</f>
        <v>#REF!</v>
      </c>
      <c r="E329" s="158" t="str">
        <f t="shared" si="52"/>
        <v/>
      </c>
      <c r="F329" s="158" t="e">
        <f t="shared" si="53"/>
        <v>#N/A</v>
      </c>
      <c r="G329" s="158" t="str">
        <f>TRANSAKTIONER!Z329&amp;IF(regnskab_filter_periode&gt;=AB329,"INCLUDE"&amp;IF(regnskab_filter_land&lt;&gt;"",IF(regnskab_filter_land="EU",F329,AD329),""),"EXCLUDE")</f>
        <v>EXCLUDE</v>
      </c>
      <c r="H329" s="158" t="str">
        <f t="shared" si="54"/>
        <v/>
      </c>
      <c r="I329" s="158" t="str">
        <f>TRANSAKTIONER!Z329&amp;IF(regnskab_filter_periode_partner&gt;=AB329,"INCLUDE"&amp;IF(regnskab_filter_land_partner&lt;&gt;"",IF(regnskab_filter_land_partner="EU",F329,AD329),""),"EXCLUDE")&amp;AC329</f>
        <v>EXCLUDE</v>
      </c>
      <c r="J329" s="158" t="e">
        <f t="shared" si="55"/>
        <v>#N/A</v>
      </c>
      <c r="L329" s="158" t="str">
        <f t="shared" si="56"/>
        <v>_EU</v>
      </c>
      <c r="P329" s="340"/>
      <c r="Q329" s="340"/>
      <c r="R329" s="341"/>
      <c r="S329" s="342"/>
      <c r="T329" s="342"/>
      <c r="U329" s="341"/>
      <c r="V329" s="368"/>
      <c r="W329" s="341"/>
      <c r="X329" s="343"/>
      <c r="Y329" s="340"/>
      <c r="Z329" s="341"/>
      <c r="AA329" s="348" t="str">
        <f t="shared" si="57"/>
        <v/>
      </c>
      <c r="AB329" s="349" t="str">
        <f t="shared" si="58"/>
        <v/>
      </c>
      <c r="AC329" s="341"/>
      <c r="AD329" s="350" t="str">
        <f t="shared" si="59"/>
        <v/>
      </c>
    </row>
    <row r="330" spans="2:30" x14ac:dyDescent="0.45">
      <c r="B330" s="145" t="str">
        <f t="shared" si="50"/>
        <v>NOT INCLUDED</v>
      </c>
      <c r="C330" s="146" t="e">
        <f t="shared" si="51"/>
        <v>#N/A</v>
      </c>
      <c r="D330" s="158" t="e">
        <f>AB330&amp;"_"&amp;#REF!&amp;IF(afstemning_partner&lt;&gt;"","_"&amp;AC330,"")</f>
        <v>#REF!</v>
      </c>
      <c r="E330" s="158" t="str">
        <f t="shared" si="52"/>
        <v/>
      </c>
      <c r="F330" s="158" t="e">
        <f t="shared" si="53"/>
        <v>#N/A</v>
      </c>
      <c r="G330" s="158" t="str">
        <f>TRANSAKTIONER!Z330&amp;IF(regnskab_filter_periode&gt;=AB330,"INCLUDE"&amp;IF(regnskab_filter_land&lt;&gt;"",IF(regnskab_filter_land="EU",F330,AD330),""),"EXCLUDE")</f>
        <v>EXCLUDE</v>
      </c>
      <c r="H330" s="158" t="str">
        <f t="shared" si="54"/>
        <v/>
      </c>
      <c r="I330" s="158" t="str">
        <f>TRANSAKTIONER!Z330&amp;IF(regnskab_filter_periode_partner&gt;=AB330,"INCLUDE"&amp;IF(regnskab_filter_land_partner&lt;&gt;"",IF(regnskab_filter_land_partner="EU",F330,AD330),""),"EXCLUDE")&amp;AC330</f>
        <v>EXCLUDE</v>
      </c>
      <c r="J330" s="158" t="e">
        <f t="shared" si="55"/>
        <v>#N/A</v>
      </c>
      <c r="L330" s="158" t="str">
        <f t="shared" si="56"/>
        <v>_EU</v>
      </c>
      <c r="P330" s="340"/>
      <c r="Q330" s="340"/>
      <c r="R330" s="341"/>
      <c r="S330" s="342"/>
      <c r="T330" s="342"/>
      <c r="U330" s="341"/>
      <c r="V330" s="368"/>
      <c r="W330" s="341"/>
      <c r="X330" s="343"/>
      <c r="Y330" s="340"/>
      <c r="Z330" s="341"/>
      <c r="AA330" s="348" t="str">
        <f t="shared" si="57"/>
        <v/>
      </c>
      <c r="AB330" s="349" t="str">
        <f t="shared" si="58"/>
        <v/>
      </c>
      <c r="AC330" s="341"/>
      <c r="AD330" s="350" t="str">
        <f t="shared" si="59"/>
        <v/>
      </c>
    </row>
    <row r="331" spans="2:30" x14ac:dyDescent="0.45">
      <c r="B331" s="145" t="str">
        <f t="shared" si="50"/>
        <v>NOT INCLUDED</v>
      </c>
      <c r="C331" s="146" t="e">
        <f t="shared" si="51"/>
        <v>#N/A</v>
      </c>
      <c r="D331" s="158" t="e">
        <f>AB331&amp;"_"&amp;#REF!&amp;IF(afstemning_partner&lt;&gt;"","_"&amp;AC331,"")</f>
        <v>#REF!</v>
      </c>
      <c r="E331" s="158" t="str">
        <f t="shared" si="52"/>
        <v/>
      </c>
      <c r="F331" s="158" t="e">
        <f t="shared" si="53"/>
        <v>#N/A</v>
      </c>
      <c r="G331" s="158" t="str">
        <f>TRANSAKTIONER!Z331&amp;IF(regnskab_filter_periode&gt;=AB331,"INCLUDE"&amp;IF(regnskab_filter_land&lt;&gt;"",IF(regnskab_filter_land="EU",F331,AD331),""),"EXCLUDE")</f>
        <v>EXCLUDE</v>
      </c>
      <c r="H331" s="158" t="str">
        <f t="shared" si="54"/>
        <v/>
      </c>
      <c r="I331" s="158" t="str">
        <f>TRANSAKTIONER!Z331&amp;IF(regnskab_filter_periode_partner&gt;=AB331,"INCLUDE"&amp;IF(regnskab_filter_land_partner&lt;&gt;"",IF(regnskab_filter_land_partner="EU",F331,AD331),""),"EXCLUDE")&amp;AC331</f>
        <v>EXCLUDE</v>
      </c>
      <c r="J331" s="158" t="e">
        <f t="shared" si="55"/>
        <v>#N/A</v>
      </c>
      <c r="L331" s="158" t="str">
        <f t="shared" si="56"/>
        <v>_EU</v>
      </c>
      <c r="P331" s="340"/>
      <c r="Q331" s="340"/>
      <c r="R331" s="341"/>
      <c r="S331" s="342"/>
      <c r="T331" s="342"/>
      <c r="U331" s="341"/>
      <c r="V331" s="368"/>
      <c r="W331" s="341"/>
      <c r="X331" s="343"/>
      <c r="Y331" s="340"/>
      <c r="Z331" s="341"/>
      <c r="AA331" s="348" t="str">
        <f t="shared" si="57"/>
        <v/>
      </c>
      <c r="AB331" s="349" t="str">
        <f t="shared" si="58"/>
        <v/>
      </c>
      <c r="AC331" s="341"/>
      <c r="AD331" s="350" t="str">
        <f t="shared" si="59"/>
        <v/>
      </c>
    </row>
    <row r="332" spans="2:30" x14ac:dyDescent="0.45">
      <c r="B332" s="145" t="str">
        <f t="shared" si="50"/>
        <v>NOT INCLUDED</v>
      </c>
      <c r="C332" s="146" t="e">
        <f t="shared" si="51"/>
        <v>#N/A</v>
      </c>
      <c r="D332" s="158" t="e">
        <f>AB332&amp;"_"&amp;#REF!&amp;IF(afstemning_partner&lt;&gt;"","_"&amp;AC332,"")</f>
        <v>#REF!</v>
      </c>
      <c r="E332" s="158" t="str">
        <f t="shared" si="52"/>
        <v/>
      </c>
      <c r="F332" s="158" t="e">
        <f t="shared" si="53"/>
        <v>#N/A</v>
      </c>
      <c r="G332" s="158" t="str">
        <f>TRANSAKTIONER!Z332&amp;IF(regnskab_filter_periode&gt;=AB332,"INCLUDE"&amp;IF(regnskab_filter_land&lt;&gt;"",IF(regnskab_filter_land="EU",F332,AD332),""),"EXCLUDE")</f>
        <v>EXCLUDE</v>
      </c>
      <c r="H332" s="158" t="str">
        <f t="shared" si="54"/>
        <v/>
      </c>
      <c r="I332" s="158" t="str">
        <f>TRANSAKTIONER!Z332&amp;IF(regnskab_filter_periode_partner&gt;=AB332,"INCLUDE"&amp;IF(regnskab_filter_land_partner&lt;&gt;"",IF(regnskab_filter_land_partner="EU",F332,AD332),""),"EXCLUDE")&amp;AC332</f>
        <v>EXCLUDE</v>
      </c>
      <c r="J332" s="158" t="e">
        <f t="shared" si="55"/>
        <v>#N/A</v>
      </c>
      <c r="L332" s="158" t="str">
        <f t="shared" si="56"/>
        <v>_EU</v>
      </c>
      <c r="P332" s="340"/>
      <c r="Q332" s="340"/>
      <c r="R332" s="341"/>
      <c r="S332" s="342"/>
      <c r="T332" s="342"/>
      <c r="U332" s="341"/>
      <c r="V332" s="368"/>
      <c r="W332" s="341"/>
      <c r="X332" s="343"/>
      <c r="Y332" s="340"/>
      <c r="Z332" s="341"/>
      <c r="AA332" s="348" t="str">
        <f t="shared" si="57"/>
        <v/>
      </c>
      <c r="AB332" s="349" t="str">
        <f t="shared" si="58"/>
        <v/>
      </c>
      <c r="AC332" s="341"/>
      <c r="AD332" s="350" t="str">
        <f t="shared" si="59"/>
        <v/>
      </c>
    </row>
    <row r="333" spans="2:30" x14ac:dyDescent="0.45">
      <c r="B333" s="145" t="str">
        <f t="shared" si="50"/>
        <v>NOT INCLUDED</v>
      </c>
      <c r="C333" s="146" t="e">
        <f t="shared" si="51"/>
        <v>#N/A</v>
      </c>
      <c r="D333" s="158" t="e">
        <f>AB333&amp;"_"&amp;#REF!&amp;IF(afstemning_partner&lt;&gt;"","_"&amp;AC333,"")</f>
        <v>#REF!</v>
      </c>
      <c r="E333" s="158" t="str">
        <f t="shared" si="52"/>
        <v/>
      </c>
      <c r="F333" s="158" t="e">
        <f t="shared" si="53"/>
        <v>#N/A</v>
      </c>
      <c r="G333" s="158" t="str">
        <f>TRANSAKTIONER!Z333&amp;IF(regnskab_filter_periode&gt;=AB333,"INCLUDE"&amp;IF(regnskab_filter_land&lt;&gt;"",IF(regnskab_filter_land="EU",F333,AD333),""),"EXCLUDE")</f>
        <v>EXCLUDE</v>
      </c>
      <c r="H333" s="158" t="str">
        <f t="shared" si="54"/>
        <v/>
      </c>
      <c r="I333" s="158" t="str">
        <f>TRANSAKTIONER!Z333&amp;IF(regnskab_filter_periode_partner&gt;=AB333,"INCLUDE"&amp;IF(regnskab_filter_land_partner&lt;&gt;"",IF(regnskab_filter_land_partner="EU",F333,AD333),""),"EXCLUDE")&amp;AC333</f>
        <v>EXCLUDE</v>
      </c>
      <c r="J333" s="158" t="e">
        <f t="shared" si="55"/>
        <v>#N/A</v>
      </c>
      <c r="L333" s="158" t="str">
        <f t="shared" si="56"/>
        <v>_EU</v>
      </c>
      <c r="P333" s="340"/>
      <c r="Q333" s="340"/>
      <c r="R333" s="341"/>
      <c r="S333" s="342"/>
      <c r="T333" s="342"/>
      <c r="U333" s="341"/>
      <c r="V333" s="368"/>
      <c r="W333" s="341"/>
      <c r="X333" s="343"/>
      <c r="Y333" s="340"/>
      <c r="Z333" s="341"/>
      <c r="AA333" s="348" t="str">
        <f t="shared" si="57"/>
        <v/>
      </c>
      <c r="AB333" s="349" t="str">
        <f t="shared" si="58"/>
        <v/>
      </c>
      <c r="AC333" s="341"/>
      <c r="AD333" s="350" t="str">
        <f t="shared" si="59"/>
        <v/>
      </c>
    </row>
    <row r="334" spans="2:30" x14ac:dyDescent="0.45">
      <c r="B334" s="145" t="str">
        <f t="shared" si="50"/>
        <v>NOT INCLUDED</v>
      </c>
      <c r="C334" s="146" t="e">
        <f t="shared" si="51"/>
        <v>#N/A</v>
      </c>
      <c r="D334" s="158" t="e">
        <f>AB334&amp;"_"&amp;#REF!&amp;IF(afstemning_partner&lt;&gt;"","_"&amp;AC334,"")</f>
        <v>#REF!</v>
      </c>
      <c r="E334" s="158" t="str">
        <f t="shared" si="52"/>
        <v/>
      </c>
      <c r="F334" s="158" t="e">
        <f t="shared" si="53"/>
        <v>#N/A</v>
      </c>
      <c r="G334" s="158" t="str">
        <f>TRANSAKTIONER!Z334&amp;IF(regnskab_filter_periode&gt;=AB334,"INCLUDE"&amp;IF(regnskab_filter_land&lt;&gt;"",IF(regnskab_filter_land="EU",F334,AD334),""),"EXCLUDE")</f>
        <v>EXCLUDE</v>
      </c>
      <c r="H334" s="158" t="str">
        <f t="shared" si="54"/>
        <v/>
      </c>
      <c r="I334" s="158" t="str">
        <f>TRANSAKTIONER!Z334&amp;IF(regnskab_filter_periode_partner&gt;=AB334,"INCLUDE"&amp;IF(regnskab_filter_land_partner&lt;&gt;"",IF(regnskab_filter_land_partner="EU",F334,AD334),""),"EXCLUDE")&amp;AC334</f>
        <v>EXCLUDE</v>
      </c>
      <c r="J334" s="158" t="e">
        <f t="shared" si="55"/>
        <v>#N/A</v>
      </c>
      <c r="L334" s="158" t="str">
        <f t="shared" si="56"/>
        <v>_EU</v>
      </c>
      <c r="P334" s="340"/>
      <c r="Q334" s="340"/>
      <c r="R334" s="341"/>
      <c r="S334" s="342"/>
      <c r="T334" s="342"/>
      <c r="U334" s="341"/>
      <c r="V334" s="368"/>
      <c r="W334" s="341"/>
      <c r="X334" s="343"/>
      <c r="Y334" s="340"/>
      <c r="Z334" s="341"/>
      <c r="AA334" s="348" t="str">
        <f t="shared" si="57"/>
        <v/>
      </c>
      <c r="AB334" s="349" t="str">
        <f t="shared" si="58"/>
        <v/>
      </c>
      <c r="AC334" s="341"/>
      <c r="AD334" s="350" t="str">
        <f t="shared" si="59"/>
        <v/>
      </c>
    </row>
    <row r="335" spans="2:30" x14ac:dyDescent="0.45">
      <c r="B335" s="145" t="str">
        <f t="shared" si="50"/>
        <v>NOT INCLUDED</v>
      </c>
      <c r="C335" s="146" t="e">
        <f t="shared" si="51"/>
        <v>#N/A</v>
      </c>
      <c r="D335" s="158" t="e">
        <f>AB335&amp;"_"&amp;#REF!&amp;IF(afstemning_partner&lt;&gt;"","_"&amp;AC335,"")</f>
        <v>#REF!</v>
      </c>
      <c r="E335" s="158" t="str">
        <f t="shared" si="52"/>
        <v/>
      </c>
      <c r="F335" s="158" t="e">
        <f t="shared" si="53"/>
        <v>#N/A</v>
      </c>
      <c r="G335" s="158" t="str">
        <f>TRANSAKTIONER!Z335&amp;IF(regnskab_filter_periode&gt;=AB335,"INCLUDE"&amp;IF(regnskab_filter_land&lt;&gt;"",IF(regnskab_filter_land="EU",F335,AD335),""),"EXCLUDE")</f>
        <v>EXCLUDE</v>
      </c>
      <c r="H335" s="158" t="str">
        <f t="shared" si="54"/>
        <v/>
      </c>
      <c r="I335" s="158" t="str">
        <f>TRANSAKTIONER!Z335&amp;IF(regnskab_filter_periode_partner&gt;=AB335,"INCLUDE"&amp;IF(regnskab_filter_land_partner&lt;&gt;"",IF(regnskab_filter_land_partner="EU",F335,AD335),""),"EXCLUDE")&amp;AC335</f>
        <v>EXCLUDE</v>
      </c>
      <c r="J335" s="158" t="e">
        <f t="shared" si="55"/>
        <v>#N/A</v>
      </c>
      <c r="L335" s="158" t="str">
        <f t="shared" si="56"/>
        <v>_EU</v>
      </c>
      <c r="P335" s="340"/>
      <c r="Q335" s="340"/>
      <c r="R335" s="341"/>
      <c r="S335" s="342"/>
      <c r="T335" s="342"/>
      <c r="U335" s="341"/>
      <c r="V335" s="368"/>
      <c r="W335" s="341"/>
      <c r="X335" s="343"/>
      <c r="Y335" s="340"/>
      <c r="Z335" s="341"/>
      <c r="AA335" s="348" t="str">
        <f t="shared" si="57"/>
        <v/>
      </c>
      <c r="AB335" s="349" t="str">
        <f t="shared" si="58"/>
        <v/>
      </c>
      <c r="AC335" s="341"/>
      <c r="AD335" s="350" t="str">
        <f t="shared" si="59"/>
        <v/>
      </c>
    </row>
    <row r="336" spans="2:30" x14ac:dyDescent="0.45">
      <c r="B336" s="145" t="str">
        <f t="shared" si="50"/>
        <v>NOT INCLUDED</v>
      </c>
      <c r="C336" s="146" t="e">
        <f t="shared" si="51"/>
        <v>#N/A</v>
      </c>
      <c r="D336" s="158" t="e">
        <f>AB336&amp;"_"&amp;#REF!&amp;IF(afstemning_partner&lt;&gt;"","_"&amp;AC336,"")</f>
        <v>#REF!</v>
      </c>
      <c r="E336" s="158" t="str">
        <f t="shared" si="52"/>
        <v/>
      </c>
      <c r="F336" s="158" t="e">
        <f t="shared" si="53"/>
        <v>#N/A</v>
      </c>
      <c r="G336" s="158" t="str">
        <f>TRANSAKTIONER!Z336&amp;IF(regnskab_filter_periode&gt;=AB336,"INCLUDE"&amp;IF(regnskab_filter_land&lt;&gt;"",IF(regnskab_filter_land="EU",F336,AD336),""),"EXCLUDE")</f>
        <v>EXCLUDE</v>
      </c>
      <c r="H336" s="158" t="str">
        <f t="shared" si="54"/>
        <v/>
      </c>
      <c r="I336" s="158" t="str">
        <f>TRANSAKTIONER!Z336&amp;IF(regnskab_filter_periode_partner&gt;=AB336,"INCLUDE"&amp;IF(regnskab_filter_land_partner&lt;&gt;"",IF(regnskab_filter_land_partner="EU",F336,AD336),""),"EXCLUDE")&amp;AC336</f>
        <v>EXCLUDE</v>
      </c>
      <c r="J336" s="158" t="e">
        <f t="shared" si="55"/>
        <v>#N/A</v>
      </c>
      <c r="L336" s="158" t="str">
        <f t="shared" si="56"/>
        <v>_EU</v>
      </c>
      <c r="P336" s="340"/>
      <c r="Q336" s="340"/>
      <c r="R336" s="341"/>
      <c r="S336" s="342"/>
      <c r="T336" s="342"/>
      <c r="U336" s="341"/>
      <c r="V336" s="368"/>
      <c r="W336" s="341"/>
      <c r="X336" s="343"/>
      <c r="Y336" s="340"/>
      <c r="Z336" s="341"/>
      <c r="AA336" s="348" t="str">
        <f t="shared" si="57"/>
        <v/>
      </c>
      <c r="AB336" s="349" t="str">
        <f t="shared" si="58"/>
        <v/>
      </c>
      <c r="AC336" s="341"/>
      <c r="AD336" s="350" t="str">
        <f t="shared" si="59"/>
        <v/>
      </c>
    </row>
    <row r="337" spans="2:30" x14ac:dyDescent="0.45">
      <c r="B337" s="145" t="str">
        <f t="shared" si="50"/>
        <v>NOT INCLUDED</v>
      </c>
      <c r="C337" s="146" t="e">
        <f t="shared" si="51"/>
        <v>#N/A</v>
      </c>
      <c r="D337" s="158" t="e">
        <f>AB337&amp;"_"&amp;#REF!&amp;IF(afstemning_partner&lt;&gt;"","_"&amp;AC337,"")</f>
        <v>#REF!</v>
      </c>
      <c r="E337" s="158" t="str">
        <f t="shared" si="52"/>
        <v/>
      </c>
      <c r="F337" s="158" t="e">
        <f t="shared" si="53"/>
        <v>#N/A</v>
      </c>
      <c r="G337" s="158" t="str">
        <f>TRANSAKTIONER!Z337&amp;IF(regnskab_filter_periode&gt;=AB337,"INCLUDE"&amp;IF(regnskab_filter_land&lt;&gt;"",IF(regnskab_filter_land="EU",F337,AD337),""),"EXCLUDE")</f>
        <v>EXCLUDE</v>
      </c>
      <c r="H337" s="158" t="str">
        <f t="shared" si="54"/>
        <v/>
      </c>
      <c r="I337" s="158" t="str">
        <f>TRANSAKTIONER!Z337&amp;IF(regnskab_filter_periode_partner&gt;=AB337,"INCLUDE"&amp;IF(regnskab_filter_land_partner&lt;&gt;"",IF(regnskab_filter_land_partner="EU",F337,AD337),""),"EXCLUDE")&amp;AC337</f>
        <v>EXCLUDE</v>
      </c>
      <c r="J337" s="158" t="e">
        <f t="shared" si="55"/>
        <v>#N/A</v>
      </c>
      <c r="L337" s="158" t="str">
        <f t="shared" si="56"/>
        <v>_EU</v>
      </c>
      <c r="P337" s="340"/>
      <c r="Q337" s="340"/>
      <c r="R337" s="341"/>
      <c r="S337" s="342"/>
      <c r="T337" s="342"/>
      <c r="U337" s="341"/>
      <c r="V337" s="368"/>
      <c r="W337" s="341"/>
      <c r="X337" s="343"/>
      <c r="Y337" s="340"/>
      <c r="Z337" s="341"/>
      <c r="AA337" s="348" t="str">
        <f t="shared" si="57"/>
        <v/>
      </c>
      <c r="AB337" s="349" t="str">
        <f t="shared" si="58"/>
        <v/>
      </c>
      <c r="AC337" s="341"/>
      <c r="AD337" s="350" t="str">
        <f t="shared" si="59"/>
        <v/>
      </c>
    </row>
    <row r="338" spans="2:30" x14ac:dyDescent="0.45">
      <c r="B338" s="145" t="str">
        <f t="shared" si="50"/>
        <v>NOT INCLUDED</v>
      </c>
      <c r="C338" s="146" t="e">
        <f t="shared" si="51"/>
        <v>#N/A</v>
      </c>
      <c r="D338" s="158" t="e">
        <f>AB338&amp;"_"&amp;#REF!&amp;IF(afstemning_partner&lt;&gt;"","_"&amp;AC338,"")</f>
        <v>#REF!</v>
      </c>
      <c r="E338" s="158" t="str">
        <f t="shared" si="52"/>
        <v/>
      </c>
      <c r="F338" s="158" t="e">
        <f t="shared" si="53"/>
        <v>#N/A</v>
      </c>
      <c r="G338" s="158" t="str">
        <f>TRANSAKTIONER!Z338&amp;IF(regnskab_filter_periode&gt;=AB338,"INCLUDE"&amp;IF(regnskab_filter_land&lt;&gt;"",IF(regnskab_filter_land="EU",F338,AD338),""),"EXCLUDE")</f>
        <v>EXCLUDE</v>
      </c>
      <c r="H338" s="158" t="str">
        <f t="shared" si="54"/>
        <v/>
      </c>
      <c r="I338" s="158" t="str">
        <f>TRANSAKTIONER!Z338&amp;IF(regnskab_filter_periode_partner&gt;=AB338,"INCLUDE"&amp;IF(regnskab_filter_land_partner&lt;&gt;"",IF(regnskab_filter_land_partner="EU",F338,AD338),""),"EXCLUDE")&amp;AC338</f>
        <v>EXCLUDE</v>
      </c>
      <c r="J338" s="158" t="e">
        <f t="shared" si="55"/>
        <v>#N/A</v>
      </c>
      <c r="L338" s="158" t="str">
        <f t="shared" si="56"/>
        <v>_EU</v>
      </c>
      <c r="P338" s="340"/>
      <c r="Q338" s="340"/>
      <c r="R338" s="341"/>
      <c r="S338" s="342"/>
      <c r="T338" s="342"/>
      <c r="U338" s="341"/>
      <c r="V338" s="368"/>
      <c r="W338" s="341"/>
      <c r="X338" s="343"/>
      <c r="Y338" s="340"/>
      <c r="Z338" s="341"/>
      <c r="AA338" s="348" t="str">
        <f t="shared" si="57"/>
        <v/>
      </c>
      <c r="AB338" s="349" t="str">
        <f t="shared" si="58"/>
        <v/>
      </c>
      <c r="AC338" s="341"/>
      <c r="AD338" s="350" t="str">
        <f t="shared" si="59"/>
        <v/>
      </c>
    </row>
    <row r="339" spans="2:30" x14ac:dyDescent="0.45">
      <c r="B339" s="145" t="str">
        <f t="shared" si="50"/>
        <v>NOT INCLUDED</v>
      </c>
      <c r="C339" s="146" t="e">
        <f t="shared" si="51"/>
        <v>#N/A</v>
      </c>
      <c r="D339" s="158" t="e">
        <f>AB339&amp;"_"&amp;#REF!&amp;IF(afstemning_partner&lt;&gt;"","_"&amp;AC339,"")</f>
        <v>#REF!</v>
      </c>
      <c r="E339" s="158" t="str">
        <f t="shared" si="52"/>
        <v/>
      </c>
      <c r="F339" s="158" t="e">
        <f t="shared" si="53"/>
        <v>#N/A</v>
      </c>
      <c r="G339" s="158" t="str">
        <f>TRANSAKTIONER!Z339&amp;IF(regnskab_filter_periode&gt;=AB339,"INCLUDE"&amp;IF(regnskab_filter_land&lt;&gt;"",IF(regnskab_filter_land="EU",F339,AD339),""),"EXCLUDE")</f>
        <v>EXCLUDE</v>
      </c>
      <c r="H339" s="158" t="str">
        <f t="shared" si="54"/>
        <v/>
      </c>
      <c r="I339" s="158" t="str">
        <f>TRANSAKTIONER!Z339&amp;IF(regnskab_filter_periode_partner&gt;=AB339,"INCLUDE"&amp;IF(regnskab_filter_land_partner&lt;&gt;"",IF(regnskab_filter_land_partner="EU",F339,AD339),""),"EXCLUDE")&amp;AC339</f>
        <v>EXCLUDE</v>
      </c>
      <c r="J339" s="158" t="e">
        <f t="shared" si="55"/>
        <v>#N/A</v>
      </c>
      <c r="L339" s="158" t="str">
        <f t="shared" si="56"/>
        <v>_EU</v>
      </c>
      <c r="P339" s="340"/>
      <c r="Q339" s="340"/>
      <c r="R339" s="341"/>
      <c r="S339" s="342"/>
      <c r="T339" s="342"/>
      <c r="U339" s="341"/>
      <c r="V339" s="368"/>
      <c r="W339" s="341"/>
      <c r="X339" s="343"/>
      <c r="Y339" s="340"/>
      <c r="Z339" s="341"/>
      <c r="AA339" s="348" t="str">
        <f t="shared" si="57"/>
        <v/>
      </c>
      <c r="AB339" s="349" t="str">
        <f t="shared" si="58"/>
        <v/>
      </c>
      <c r="AC339" s="341"/>
      <c r="AD339" s="350" t="str">
        <f t="shared" si="59"/>
        <v/>
      </c>
    </row>
    <row r="340" spans="2:30" x14ac:dyDescent="0.45">
      <c r="B340" s="145" t="str">
        <f t="shared" si="50"/>
        <v>NOT INCLUDED</v>
      </c>
      <c r="C340" s="146" t="e">
        <f t="shared" si="51"/>
        <v>#N/A</v>
      </c>
      <c r="D340" s="158" t="e">
        <f>AB340&amp;"_"&amp;#REF!&amp;IF(afstemning_partner&lt;&gt;"","_"&amp;AC340,"")</f>
        <v>#REF!</v>
      </c>
      <c r="E340" s="158" t="str">
        <f t="shared" si="52"/>
        <v/>
      </c>
      <c r="F340" s="158" t="e">
        <f t="shared" si="53"/>
        <v>#N/A</v>
      </c>
      <c r="G340" s="158" t="str">
        <f>TRANSAKTIONER!Z340&amp;IF(regnskab_filter_periode&gt;=AB340,"INCLUDE"&amp;IF(regnskab_filter_land&lt;&gt;"",IF(regnskab_filter_land="EU",F340,AD340),""),"EXCLUDE")</f>
        <v>EXCLUDE</v>
      </c>
      <c r="H340" s="158" t="str">
        <f t="shared" si="54"/>
        <v/>
      </c>
      <c r="I340" s="158" t="str">
        <f>TRANSAKTIONER!Z340&amp;IF(regnskab_filter_periode_partner&gt;=AB340,"INCLUDE"&amp;IF(regnskab_filter_land_partner&lt;&gt;"",IF(regnskab_filter_land_partner="EU",F340,AD340),""),"EXCLUDE")&amp;AC340</f>
        <v>EXCLUDE</v>
      </c>
      <c r="J340" s="158" t="e">
        <f t="shared" si="55"/>
        <v>#N/A</v>
      </c>
      <c r="L340" s="158" t="str">
        <f t="shared" si="56"/>
        <v>_EU</v>
      </c>
      <c r="P340" s="340"/>
      <c r="Q340" s="340"/>
      <c r="R340" s="341"/>
      <c r="S340" s="342"/>
      <c r="T340" s="342"/>
      <c r="U340" s="341"/>
      <c r="V340" s="368"/>
      <c r="W340" s="341"/>
      <c r="X340" s="343"/>
      <c r="Y340" s="340"/>
      <c r="Z340" s="341"/>
      <c r="AA340" s="348" t="str">
        <f t="shared" si="57"/>
        <v/>
      </c>
      <c r="AB340" s="349" t="str">
        <f t="shared" si="58"/>
        <v/>
      </c>
      <c r="AC340" s="341"/>
      <c r="AD340" s="350" t="str">
        <f t="shared" si="59"/>
        <v/>
      </c>
    </row>
    <row r="341" spans="2:30" x14ac:dyDescent="0.45">
      <c r="B341" s="145" t="str">
        <f t="shared" si="50"/>
        <v>NOT INCLUDED</v>
      </c>
      <c r="C341" s="146" t="e">
        <f t="shared" si="51"/>
        <v>#N/A</v>
      </c>
      <c r="D341" s="158" t="e">
        <f>AB341&amp;"_"&amp;#REF!&amp;IF(afstemning_partner&lt;&gt;"","_"&amp;AC341,"")</f>
        <v>#REF!</v>
      </c>
      <c r="E341" s="158" t="str">
        <f t="shared" si="52"/>
        <v/>
      </c>
      <c r="F341" s="158" t="e">
        <f t="shared" si="53"/>
        <v>#N/A</v>
      </c>
      <c r="G341" s="158" t="str">
        <f>TRANSAKTIONER!Z341&amp;IF(regnskab_filter_periode&gt;=AB341,"INCLUDE"&amp;IF(regnskab_filter_land&lt;&gt;"",IF(regnskab_filter_land="EU",F341,AD341),""),"EXCLUDE")</f>
        <v>EXCLUDE</v>
      </c>
      <c r="H341" s="158" t="str">
        <f t="shared" si="54"/>
        <v/>
      </c>
      <c r="I341" s="158" t="str">
        <f>TRANSAKTIONER!Z341&amp;IF(regnskab_filter_periode_partner&gt;=AB341,"INCLUDE"&amp;IF(regnskab_filter_land_partner&lt;&gt;"",IF(regnskab_filter_land_partner="EU",F341,AD341),""),"EXCLUDE")&amp;AC341</f>
        <v>EXCLUDE</v>
      </c>
      <c r="J341" s="158" t="e">
        <f t="shared" si="55"/>
        <v>#N/A</v>
      </c>
      <c r="L341" s="158" t="str">
        <f t="shared" si="56"/>
        <v>_EU</v>
      </c>
      <c r="P341" s="340"/>
      <c r="Q341" s="340"/>
      <c r="R341" s="341"/>
      <c r="S341" s="342"/>
      <c r="T341" s="342"/>
      <c r="U341" s="341"/>
      <c r="V341" s="368"/>
      <c r="W341" s="341"/>
      <c r="X341" s="343"/>
      <c r="Y341" s="340"/>
      <c r="Z341" s="341"/>
      <c r="AA341" s="348" t="str">
        <f t="shared" si="57"/>
        <v/>
      </c>
      <c r="AB341" s="349" t="str">
        <f t="shared" si="58"/>
        <v/>
      </c>
      <c r="AC341" s="341"/>
      <c r="AD341" s="350" t="str">
        <f t="shared" si="59"/>
        <v/>
      </c>
    </row>
    <row r="342" spans="2:30" x14ac:dyDescent="0.45">
      <c r="B342" s="145" t="str">
        <f t="shared" si="50"/>
        <v>NOT INCLUDED</v>
      </c>
      <c r="C342" s="146" t="e">
        <f t="shared" si="51"/>
        <v>#N/A</v>
      </c>
      <c r="D342" s="158" t="e">
        <f>AB342&amp;"_"&amp;#REF!&amp;IF(afstemning_partner&lt;&gt;"","_"&amp;AC342,"")</f>
        <v>#REF!</v>
      </c>
      <c r="E342" s="158" t="str">
        <f t="shared" si="52"/>
        <v/>
      </c>
      <c r="F342" s="158" t="e">
        <f t="shared" si="53"/>
        <v>#N/A</v>
      </c>
      <c r="G342" s="158" t="str">
        <f>TRANSAKTIONER!Z342&amp;IF(regnskab_filter_periode&gt;=AB342,"INCLUDE"&amp;IF(regnskab_filter_land&lt;&gt;"",IF(regnskab_filter_land="EU",F342,AD342),""),"EXCLUDE")</f>
        <v>EXCLUDE</v>
      </c>
      <c r="H342" s="158" t="str">
        <f t="shared" si="54"/>
        <v/>
      </c>
      <c r="I342" s="158" t="str">
        <f>TRANSAKTIONER!Z342&amp;IF(regnskab_filter_periode_partner&gt;=AB342,"INCLUDE"&amp;IF(regnskab_filter_land_partner&lt;&gt;"",IF(regnskab_filter_land_partner="EU",F342,AD342),""),"EXCLUDE")&amp;AC342</f>
        <v>EXCLUDE</v>
      </c>
      <c r="J342" s="158" t="e">
        <f t="shared" si="55"/>
        <v>#N/A</v>
      </c>
      <c r="L342" s="158" t="str">
        <f t="shared" si="56"/>
        <v>_EU</v>
      </c>
      <c r="P342" s="340"/>
      <c r="Q342" s="340"/>
      <c r="R342" s="341"/>
      <c r="S342" s="342"/>
      <c r="T342" s="342"/>
      <c r="U342" s="341"/>
      <c r="V342" s="368"/>
      <c r="W342" s="341"/>
      <c r="X342" s="343"/>
      <c r="Y342" s="340"/>
      <c r="Z342" s="341"/>
      <c r="AA342" s="348" t="str">
        <f t="shared" si="57"/>
        <v/>
      </c>
      <c r="AB342" s="349" t="str">
        <f t="shared" si="58"/>
        <v/>
      </c>
      <c r="AC342" s="341"/>
      <c r="AD342" s="350" t="str">
        <f t="shared" si="59"/>
        <v/>
      </c>
    </row>
    <row r="343" spans="2:30" x14ac:dyDescent="0.45">
      <c r="B343" s="145" t="str">
        <f t="shared" si="50"/>
        <v>NOT INCLUDED</v>
      </c>
      <c r="C343" s="146" t="e">
        <f t="shared" si="51"/>
        <v>#N/A</v>
      </c>
      <c r="D343" s="158" t="e">
        <f>AB343&amp;"_"&amp;#REF!&amp;IF(afstemning_partner&lt;&gt;"","_"&amp;AC343,"")</f>
        <v>#REF!</v>
      </c>
      <c r="E343" s="158" t="str">
        <f t="shared" si="52"/>
        <v/>
      </c>
      <c r="F343" s="158" t="e">
        <f t="shared" si="53"/>
        <v>#N/A</v>
      </c>
      <c r="G343" s="158" t="str">
        <f>TRANSAKTIONER!Z343&amp;IF(regnskab_filter_periode&gt;=AB343,"INCLUDE"&amp;IF(regnskab_filter_land&lt;&gt;"",IF(regnskab_filter_land="EU",F343,AD343),""),"EXCLUDE")</f>
        <v>EXCLUDE</v>
      </c>
      <c r="H343" s="158" t="str">
        <f t="shared" si="54"/>
        <v/>
      </c>
      <c r="I343" s="158" t="str">
        <f>TRANSAKTIONER!Z343&amp;IF(regnskab_filter_periode_partner&gt;=AB343,"INCLUDE"&amp;IF(regnskab_filter_land_partner&lt;&gt;"",IF(regnskab_filter_land_partner="EU",F343,AD343),""),"EXCLUDE")&amp;AC343</f>
        <v>EXCLUDE</v>
      </c>
      <c r="J343" s="158" t="e">
        <f t="shared" si="55"/>
        <v>#N/A</v>
      </c>
      <c r="L343" s="158" t="str">
        <f t="shared" si="56"/>
        <v>_EU</v>
      </c>
      <c r="P343" s="340"/>
      <c r="Q343" s="340"/>
      <c r="R343" s="341"/>
      <c r="S343" s="342"/>
      <c r="T343" s="342"/>
      <c r="U343" s="341"/>
      <c r="V343" s="368"/>
      <c r="W343" s="341"/>
      <c r="X343" s="343"/>
      <c r="Y343" s="340"/>
      <c r="Z343" s="341"/>
      <c r="AA343" s="348" t="str">
        <f t="shared" si="57"/>
        <v/>
      </c>
      <c r="AB343" s="349" t="str">
        <f t="shared" si="58"/>
        <v/>
      </c>
      <c r="AC343" s="341"/>
      <c r="AD343" s="350" t="str">
        <f t="shared" si="59"/>
        <v/>
      </c>
    </row>
    <row r="344" spans="2:30" x14ac:dyDescent="0.45">
      <c r="B344" s="145" t="str">
        <f t="shared" si="50"/>
        <v>NOT INCLUDED</v>
      </c>
      <c r="C344" s="146" t="e">
        <f t="shared" si="51"/>
        <v>#N/A</v>
      </c>
      <c r="D344" s="158" t="e">
        <f>AB344&amp;"_"&amp;#REF!&amp;IF(afstemning_partner&lt;&gt;"","_"&amp;AC344,"")</f>
        <v>#REF!</v>
      </c>
      <c r="E344" s="158" t="str">
        <f t="shared" si="52"/>
        <v/>
      </c>
      <c r="F344" s="158" t="e">
        <f t="shared" si="53"/>
        <v>#N/A</v>
      </c>
      <c r="G344" s="158" t="str">
        <f>TRANSAKTIONER!Z344&amp;IF(regnskab_filter_periode&gt;=AB344,"INCLUDE"&amp;IF(regnskab_filter_land&lt;&gt;"",IF(regnskab_filter_land="EU",F344,AD344),""),"EXCLUDE")</f>
        <v>EXCLUDE</v>
      </c>
      <c r="H344" s="158" t="str">
        <f t="shared" si="54"/>
        <v/>
      </c>
      <c r="I344" s="158" t="str">
        <f>TRANSAKTIONER!Z344&amp;IF(regnskab_filter_periode_partner&gt;=AB344,"INCLUDE"&amp;IF(regnskab_filter_land_partner&lt;&gt;"",IF(regnskab_filter_land_partner="EU",F344,AD344),""),"EXCLUDE")&amp;AC344</f>
        <v>EXCLUDE</v>
      </c>
      <c r="J344" s="158" t="e">
        <f t="shared" si="55"/>
        <v>#N/A</v>
      </c>
      <c r="L344" s="158" t="str">
        <f t="shared" si="56"/>
        <v>_EU</v>
      </c>
      <c r="P344" s="340"/>
      <c r="Q344" s="340"/>
      <c r="R344" s="341"/>
      <c r="S344" s="342"/>
      <c r="T344" s="342"/>
      <c r="U344" s="341"/>
      <c r="V344" s="368"/>
      <c r="W344" s="341"/>
      <c r="X344" s="343"/>
      <c r="Y344" s="340"/>
      <c r="Z344" s="341"/>
      <c r="AA344" s="348" t="str">
        <f t="shared" si="57"/>
        <v/>
      </c>
      <c r="AB344" s="349" t="str">
        <f t="shared" si="58"/>
        <v/>
      </c>
      <c r="AC344" s="341"/>
      <c r="AD344" s="350" t="str">
        <f t="shared" si="59"/>
        <v/>
      </c>
    </row>
    <row r="345" spans="2:30" x14ac:dyDescent="0.45">
      <c r="B345" s="145" t="str">
        <f t="shared" si="50"/>
        <v>NOT INCLUDED</v>
      </c>
      <c r="C345" s="146" t="e">
        <f t="shared" si="51"/>
        <v>#N/A</v>
      </c>
      <c r="D345" s="158" t="e">
        <f>AB345&amp;"_"&amp;#REF!&amp;IF(afstemning_partner&lt;&gt;"","_"&amp;AC345,"")</f>
        <v>#REF!</v>
      </c>
      <c r="E345" s="158" t="str">
        <f t="shared" si="52"/>
        <v/>
      </c>
      <c r="F345" s="158" t="e">
        <f t="shared" si="53"/>
        <v>#N/A</v>
      </c>
      <c r="G345" s="158" t="str">
        <f>TRANSAKTIONER!Z345&amp;IF(regnskab_filter_periode&gt;=AB345,"INCLUDE"&amp;IF(regnskab_filter_land&lt;&gt;"",IF(regnskab_filter_land="EU",F345,AD345),""),"EXCLUDE")</f>
        <v>EXCLUDE</v>
      </c>
      <c r="H345" s="158" t="str">
        <f t="shared" si="54"/>
        <v/>
      </c>
      <c r="I345" s="158" t="str">
        <f>TRANSAKTIONER!Z345&amp;IF(regnskab_filter_periode_partner&gt;=AB345,"INCLUDE"&amp;IF(regnskab_filter_land_partner&lt;&gt;"",IF(regnskab_filter_land_partner="EU",F345,AD345),""),"EXCLUDE")&amp;AC345</f>
        <v>EXCLUDE</v>
      </c>
      <c r="J345" s="158" t="e">
        <f t="shared" si="55"/>
        <v>#N/A</v>
      </c>
      <c r="L345" s="158" t="str">
        <f t="shared" si="56"/>
        <v>_EU</v>
      </c>
      <c r="P345" s="340"/>
      <c r="Q345" s="340"/>
      <c r="R345" s="341"/>
      <c r="S345" s="342"/>
      <c r="T345" s="342"/>
      <c r="U345" s="341"/>
      <c r="V345" s="368"/>
      <c r="W345" s="341"/>
      <c r="X345" s="343"/>
      <c r="Y345" s="340"/>
      <c r="Z345" s="341"/>
      <c r="AA345" s="348" t="str">
        <f t="shared" si="57"/>
        <v/>
      </c>
      <c r="AB345" s="349" t="str">
        <f t="shared" si="58"/>
        <v/>
      </c>
      <c r="AC345" s="341"/>
      <c r="AD345" s="350" t="str">
        <f t="shared" si="59"/>
        <v/>
      </c>
    </row>
    <row r="346" spans="2:30" x14ac:dyDescent="0.45">
      <c r="B346" s="145" t="str">
        <f t="shared" si="50"/>
        <v>NOT INCLUDED</v>
      </c>
      <c r="C346" s="146" t="e">
        <f t="shared" si="51"/>
        <v>#N/A</v>
      </c>
      <c r="D346" s="158" t="e">
        <f>AB346&amp;"_"&amp;#REF!&amp;IF(afstemning_partner&lt;&gt;"","_"&amp;AC346,"")</f>
        <v>#REF!</v>
      </c>
      <c r="E346" s="158" t="str">
        <f t="shared" si="52"/>
        <v/>
      </c>
      <c r="F346" s="158" t="e">
        <f t="shared" si="53"/>
        <v>#N/A</v>
      </c>
      <c r="G346" s="158" t="str">
        <f>TRANSAKTIONER!Z346&amp;IF(regnskab_filter_periode&gt;=AB346,"INCLUDE"&amp;IF(regnskab_filter_land&lt;&gt;"",IF(regnskab_filter_land="EU",F346,AD346),""),"EXCLUDE")</f>
        <v>EXCLUDE</v>
      </c>
      <c r="H346" s="158" t="str">
        <f t="shared" si="54"/>
        <v/>
      </c>
      <c r="I346" s="158" t="str">
        <f>TRANSAKTIONER!Z346&amp;IF(regnskab_filter_periode_partner&gt;=AB346,"INCLUDE"&amp;IF(regnskab_filter_land_partner&lt;&gt;"",IF(regnskab_filter_land_partner="EU",F346,AD346),""),"EXCLUDE")&amp;AC346</f>
        <v>EXCLUDE</v>
      </c>
      <c r="J346" s="158" t="e">
        <f t="shared" si="55"/>
        <v>#N/A</v>
      </c>
      <c r="L346" s="158" t="str">
        <f t="shared" si="56"/>
        <v>_EU</v>
      </c>
      <c r="P346" s="340"/>
      <c r="Q346" s="340"/>
      <c r="R346" s="341"/>
      <c r="S346" s="342"/>
      <c r="T346" s="342"/>
      <c r="U346" s="341"/>
      <c r="V346" s="368"/>
      <c r="W346" s="341"/>
      <c r="X346" s="343"/>
      <c r="Y346" s="340"/>
      <c r="Z346" s="341"/>
      <c r="AA346" s="348" t="str">
        <f t="shared" si="57"/>
        <v/>
      </c>
      <c r="AB346" s="349" t="str">
        <f t="shared" si="58"/>
        <v/>
      </c>
      <c r="AC346" s="341"/>
      <c r="AD346" s="350" t="str">
        <f t="shared" si="59"/>
        <v/>
      </c>
    </row>
    <row r="347" spans="2:30" x14ac:dyDescent="0.45">
      <c r="B347" s="145" t="str">
        <f t="shared" si="50"/>
        <v>NOT INCLUDED</v>
      </c>
      <c r="C347" s="146" t="e">
        <f t="shared" si="51"/>
        <v>#N/A</v>
      </c>
      <c r="D347" s="158" t="e">
        <f>AB347&amp;"_"&amp;#REF!&amp;IF(afstemning_partner&lt;&gt;"","_"&amp;AC347,"")</f>
        <v>#REF!</v>
      </c>
      <c r="E347" s="158" t="str">
        <f t="shared" si="52"/>
        <v/>
      </c>
      <c r="F347" s="158" t="e">
        <f t="shared" si="53"/>
        <v>#N/A</v>
      </c>
      <c r="G347" s="158" t="str">
        <f>TRANSAKTIONER!Z347&amp;IF(regnskab_filter_periode&gt;=AB347,"INCLUDE"&amp;IF(regnskab_filter_land&lt;&gt;"",IF(regnskab_filter_land="EU",F347,AD347),""),"EXCLUDE")</f>
        <v>EXCLUDE</v>
      </c>
      <c r="H347" s="158" t="str">
        <f t="shared" si="54"/>
        <v/>
      </c>
      <c r="I347" s="158" t="str">
        <f>TRANSAKTIONER!Z347&amp;IF(regnskab_filter_periode_partner&gt;=AB347,"INCLUDE"&amp;IF(regnskab_filter_land_partner&lt;&gt;"",IF(regnskab_filter_land_partner="EU",F347,AD347),""),"EXCLUDE")&amp;AC347</f>
        <v>EXCLUDE</v>
      </c>
      <c r="J347" s="158" t="e">
        <f t="shared" si="55"/>
        <v>#N/A</v>
      </c>
      <c r="L347" s="158" t="str">
        <f t="shared" si="56"/>
        <v>_EU</v>
      </c>
      <c r="P347" s="340"/>
      <c r="Q347" s="340"/>
      <c r="R347" s="341"/>
      <c r="S347" s="342"/>
      <c r="T347" s="342"/>
      <c r="U347" s="341"/>
      <c r="V347" s="368"/>
      <c r="W347" s="341"/>
      <c r="X347" s="343"/>
      <c r="Y347" s="340"/>
      <c r="Z347" s="341"/>
      <c r="AA347" s="348" t="str">
        <f t="shared" si="57"/>
        <v/>
      </c>
      <c r="AB347" s="349" t="str">
        <f t="shared" si="58"/>
        <v/>
      </c>
      <c r="AC347" s="341"/>
      <c r="AD347" s="350" t="str">
        <f t="shared" si="59"/>
        <v/>
      </c>
    </row>
    <row r="348" spans="2:30" x14ac:dyDescent="0.45">
      <c r="B348" s="145" t="str">
        <f t="shared" si="50"/>
        <v>NOT INCLUDED</v>
      </c>
      <c r="C348" s="146" t="e">
        <f t="shared" si="51"/>
        <v>#N/A</v>
      </c>
      <c r="D348" s="158" t="e">
        <f>AB348&amp;"_"&amp;#REF!&amp;IF(afstemning_partner&lt;&gt;"","_"&amp;AC348,"")</f>
        <v>#REF!</v>
      </c>
      <c r="E348" s="158" t="str">
        <f t="shared" si="52"/>
        <v/>
      </c>
      <c r="F348" s="158" t="e">
        <f t="shared" si="53"/>
        <v>#N/A</v>
      </c>
      <c r="G348" s="158" t="str">
        <f>TRANSAKTIONER!Z348&amp;IF(regnskab_filter_periode&gt;=AB348,"INCLUDE"&amp;IF(regnskab_filter_land&lt;&gt;"",IF(regnskab_filter_land="EU",F348,AD348),""),"EXCLUDE")</f>
        <v>EXCLUDE</v>
      </c>
      <c r="H348" s="158" t="str">
        <f t="shared" si="54"/>
        <v/>
      </c>
      <c r="I348" s="158" t="str">
        <f>TRANSAKTIONER!Z348&amp;IF(regnskab_filter_periode_partner&gt;=AB348,"INCLUDE"&amp;IF(regnskab_filter_land_partner&lt;&gt;"",IF(regnskab_filter_land_partner="EU",F348,AD348),""),"EXCLUDE")&amp;AC348</f>
        <v>EXCLUDE</v>
      </c>
      <c r="J348" s="158" t="e">
        <f t="shared" si="55"/>
        <v>#N/A</v>
      </c>
      <c r="L348" s="158" t="str">
        <f t="shared" si="56"/>
        <v>_EU</v>
      </c>
      <c r="P348" s="340"/>
      <c r="Q348" s="340"/>
      <c r="R348" s="341"/>
      <c r="S348" s="342"/>
      <c r="T348" s="342"/>
      <c r="U348" s="341"/>
      <c r="V348" s="368"/>
      <c r="W348" s="341"/>
      <c r="X348" s="343"/>
      <c r="Y348" s="340"/>
      <c r="Z348" s="341"/>
      <c r="AA348" s="348" t="str">
        <f t="shared" si="57"/>
        <v/>
      </c>
      <c r="AB348" s="349" t="str">
        <f t="shared" si="58"/>
        <v/>
      </c>
      <c r="AC348" s="341"/>
      <c r="AD348" s="350" t="str">
        <f t="shared" si="59"/>
        <v/>
      </c>
    </row>
    <row r="349" spans="2:30" x14ac:dyDescent="0.45">
      <c r="B349" s="145" t="str">
        <f t="shared" si="50"/>
        <v>NOT INCLUDED</v>
      </c>
      <c r="C349" s="146" t="e">
        <f t="shared" si="51"/>
        <v>#N/A</v>
      </c>
      <c r="D349" s="158" t="e">
        <f>AB349&amp;"_"&amp;#REF!&amp;IF(afstemning_partner&lt;&gt;"","_"&amp;AC349,"")</f>
        <v>#REF!</v>
      </c>
      <c r="E349" s="158" t="str">
        <f t="shared" si="52"/>
        <v/>
      </c>
      <c r="F349" s="158" t="e">
        <f t="shared" si="53"/>
        <v>#N/A</v>
      </c>
      <c r="G349" s="158" t="str">
        <f>TRANSAKTIONER!Z349&amp;IF(regnskab_filter_periode&gt;=AB349,"INCLUDE"&amp;IF(regnskab_filter_land&lt;&gt;"",IF(regnskab_filter_land="EU",F349,AD349),""),"EXCLUDE")</f>
        <v>EXCLUDE</v>
      </c>
      <c r="H349" s="158" t="str">
        <f t="shared" si="54"/>
        <v/>
      </c>
      <c r="I349" s="158" t="str">
        <f>TRANSAKTIONER!Z349&amp;IF(regnskab_filter_periode_partner&gt;=AB349,"INCLUDE"&amp;IF(regnskab_filter_land_partner&lt;&gt;"",IF(regnskab_filter_land_partner="EU",F349,AD349),""),"EXCLUDE")&amp;AC349</f>
        <v>EXCLUDE</v>
      </c>
      <c r="J349" s="158" t="e">
        <f t="shared" si="55"/>
        <v>#N/A</v>
      </c>
      <c r="L349" s="158" t="str">
        <f t="shared" si="56"/>
        <v>_EU</v>
      </c>
      <c r="P349" s="340"/>
      <c r="Q349" s="340"/>
      <c r="R349" s="341"/>
      <c r="S349" s="342"/>
      <c r="T349" s="342"/>
      <c r="U349" s="341"/>
      <c r="V349" s="368"/>
      <c r="W349" s="341"/>
      <c r="X349" s="343"/>
      <c r="Y349" s="340"/>
      <c r="Z349" s="341"/>
      <c r="AA349" s="348" t="str">
        <f t="shared" si="57"/>
        <v/>
      </c>
      <c r="AB349" s="349" t="str">
        <f t="shared" si="58"/>
        <v/>
      </c>
      <c r="AC349" s="341"/>
      <c r="AD349" s="350" t="str">
        <f t="shared" si="59"/>
        <v/>
      </c>
    </row>
    <row r="350" spans="2:30" x14ac:dyDescent="0.45">
      <c r="B350" s="145" t="str">
        <f t="shared" si="50"/>
        <v>NOT INCLUDED</v>
      </c>
      <c r="C350" s="146" t="e">
        <f t="shared" si="51"/>
        <v>#N/A</v>
      </c>
      <c r="D350" s="158" t="e">
        <f>AB350&amp;"_"&amp;#REF!&amp;IF(afstemning_partner&lt;&gt;"","_"&amp;AC350,"")</f>
        <v>#REF!</v>
      </c>
      <c r="E350" s="158" t="str">
        <f t="shared" si="52"/>
        <v/>
      </c>
      <c r="F350" s="158" t="e">
        <f t="shared" si="53"/>
        <v>#N/A</v>
      </c>
      <c r="G350" s="158" t="str">
        <f>TRANSAKTIONER!Z350&amp;IF(regnskab_filter_periode&gt;=AB350,"INCLUDE"&amp;IF(regnskab_filter_land&lt;&gt;"",IF(regnskab_filter_land="EU",F350,AD350),""),"EXCLUDE")</f>
        <v>EXCLUDE</v>
      </c>
      <c r="H350" s="158" t="str">
        <f t="shared" si="54"/>
        <v/>
      </c>
      <c r="I350" s="158" t="str">
        <f>TRANSAKTIONER!Z350&amp;IF(regnskab_filter_periode_partner&gt;=AB350,"INCLUDE"&amp;IF(regnskab_filter_land_partner&lt;&gt;"",IF(regnskab_filter_land_partner="EU",F350,AD350),""),"EXCLUDE")&amp;AC350</f>
        <v>EXCLUDE</v>
      </c>
      <c r="J350" s="158" t="e">
        <f t="shared" si="55"/>
        <v>#N/A</v>
      </c>
      <c r="L350" s="158" t="str">
        <f t="shared" si="56"/>
        <v>_EU</v>
      </c>
      <c r="P350" s="340"/>
      <c r="Q350" s="340"/>
      <c r="R350" s="341"/>
      <c r="S350" s="342"/>
      <c r="T350" s="342"/>
      <c r="U350" s="341"/>
      <c r="V350" s="368"/>
      <c r="W350" s="341"/>
      <c r="X350" s="343"/>
      <c r="Y350" s="340"/>
      <c r="Z350" s="341"/>
      <c r="AA350" s="348" t="str">
        <f t="shared" si="57"/>
        <v/>
      </c>
      <c r="AB350" s="349" t="str">
        <f t="shared" si="58"/>
        <v/>
      </c>
      <c r="AC350" s="341"/>
      <c r="AD350" s="350" t="str">
        <f t="shared" si="59"/>
        <v/>
      </c>
    </row>
    <row r="351" spans="2:30" x14ac:dyDescent="0.45">
      <c r="B351" s="145" t="str">
        <f t="shared" si="50"/>
        <v>NOT INCLUDED</v>
      </c>
      <c r="C351" s="146" t="e">
        <f t="shared" si="51"/>
        <v>#N/A</v>
      </c>
      <c r="D351" s="158" t="e">
        <f>AB351&amp;"_"&amp;#REF!&amp;IF(afstemning_partner&lt;&gt;"","_"&amp;AC351,"")</f>
        <v>#REF!</v>
      </c>
      <c r="E351" s="158" t="str">
        <f t="shared" si="52"/>
        <v/>
      </c>
      <c r="F351" s="158" t="e">
        <f t="shared" si="53"/>
        <v>#N/A</v>
      </c>
      <c r="G351" s="158" t="str">
        <f>TRANSAKTIONER!Z351&amp;IF(regnskab_filter_periode&gt;=AB351,"INCLUDE"&amp;IF(regnskab_filter_land&lt;&gt;"",IF(regnskab_filter_land="EU",F351,AD351),""),"EXCLUDE")</f>
        <v>EXCLUDE</v>
      </c>
      <c r="H351" s="158" t="str">
        <f t="shared" si="54"/>
        <v/>
      </c>
      <c r="I351" s="158" t="str">
        <f>TRANSAKTIONER!Z351&amp;IF(regnskab_filter_periode_partner&gt;=AB351,"INCLUDE"&amp;IF(regnskab_filter_land_partner&lt;&gt;"",IF(regnskab_filter_land_partner="EU",F351,AD351),""),"EXCLUDE")&amp;AC351</f>
        <v>EXCLUDE</v>
      </c>
      <c r="J351" s="158" t="e">
        <f t="shared" si="55"/>
        <v>#N/A</v>
      </c>
      <c r="L351" s="158" t="str">
        <f t="shared" si="56"/>
        <v>_EU</v>
      </c>
      <c r="P351" s="340"/>
      <c r="Q351" s="340"/>
      <c r="R351" s="341"/>
      <c r="S351" s="342"/>
      <c r="T351" s="342"/>
      <c r="U351" s="341"/>
      <c r="V351" s="368"/>
      <c r="W351" s="341"/>
      <c r="X351" s="343"/>
      <c r="Y351" s="340"/>
      <c r="Z351" s="341"/>
      <c r="AA351" s="348" t="str">
        <f t="shared" si="57"/>
        <v/>
      </c>
      <c r="AB351" s="349" t="str">
        <f t="shared" si="58"/>
        <v/>
      </c>
      <c r="AC351" s="341"/>
      <c r="AD351" s="350" t="str">
        <f t="shared" si="59"/>
        <v/>
      </c>
    </row>
    <row r="352" spans="2:30" x14ac:dyDescent="0.45">
      <c r="B352" s="145" t="str">
        <f t="shared" si="50"/>
        <v>NOT INCLUDED</v>
      </c>
      <c r="C352" s="146" t="e">
        <f t="shared" si="51"/>
        <v>#N/A</v>
      </c>
      <c r="D352" s="158" t="e">
        <f>AB352&amp;"_"&amp;#REF!&amp;IF(afstemning_partner&lt;&gt;"","_"&amp;AC352,"")</f>
        <v>#REF!</v>
      </c>
      <c r="E352" s="158" t="str">
        <f t="shared" si="52"/>
        <v/>
      </c>
      <c r="F352" s="158" t="e">
        <f t="shared" si="53"/>
        <v>#N/A</v>
      </c>
      <c r="G352" s="158" t="str">
        <f>TRANSAKTIONER!Z352&amp;IF(regnskab_filter_periode&gt;=AB352,"INCLUDE"&amp;IF(regnskab_filter_land&lt;&gt;"",IF(regnskab_filter_land="EU",F352,AD352),""),"EXCLUDE")</f>
        <v>EXCLUDE</v>
      </c>
      <c r="H352" s="158" t="str">
        <f t="shared" si="54"/>
        <v/>
      </c>
      <c r="I352" s="158" t="str">
        <f>TRANSAKTIONER!Z352&amp;IF(regnskab_filter_periode_partner&gt;=AB352,"INCLUDE"&amp;IF(regnskab_filter_land_partner&lt;&gt;"",IF(regnskab_filter_land_partner="EU",F352,AD352),""),"EXCLUDE")&amp;AC352</f>
        <v>EXCLUDE</v>
      </c>
      <c r="J352" s="158" t="e">
        <f t="shared" si="55"/>
        <v>#N/A</v>
      </c>
      <c r="L352" s="158" t="str">
        <f t="shared" si="56"/>
        <v>_EU</v>
      </c>
      <c r="P352" s="340"/>
      <c r="Q352" s="340"/>
      <c r="R352" s="341"/>
      <c r="S352" s="342"/>
      <c r="T352" s="342"/>
      <c r="U352" s="341"/>
      <c r="V352" s="368"/>
      <c r="W352" s="341"/>
      <c r="X352" s="343"/>
      <c r="Y352" s="340"/>
      <c r="Z352" s="341"/>
      <c r="AA352" s="348" t="str">
        <f t="shared" si="57"/>
        <v/>
      </c>
      <c r="AB352" s="349" t="str">
        <f t="shared" si="58"/>
        <v/>
      </c>
      <c r="AC352" s="341"/>
      <c r="AD352" s="350" t="str">
        <f t="shared" si="59"/>
        <v/>
      </c>
    </row>
    <row r="353" spans="2:30" x14ac:dyDescent="0.45">
      <c r="B353" s="145" t="str">
        <f t="shared" si="50"/>
        <v>NOT INCLUDED</v>
      </c>
      <c r="C353" s="146" t="e">
        <f t="shared" si="51"/>
        <v>#N/A</v>
      </c>
      <c r="D353" s="158" t="e">
        <f>AB353&amp;"_"&amp;#REF!&amp;IF(afstemning_partner&lt;&gt;"","_"&amp;AC353,"")</f>
        <v>#REF!</v>
      </c>
      <c r="E353" s="158" t="str">
        <f t="shared" si="52"/>
        <v/>
      </c>
      <c r="F353" s="158" t="e">
        <f t="shared" si="53"/>
        <v>#N/A</v>
      </c>
      <c r="G353" s="158" t="str">
        <f>TRANSAKTIONER!Z353&amp;IF(regnskab_filter_periode&gt;=AB353,"INCLUDE"&amp;IF(regnskab_filter_land&lt;&gt;"",IF(regnskab_filter_land="EU",F353,AD353),""),"EXCLUDE")</f>
        <v>EXCLUDE</v>
      </c>
      <c r="H353" s="158" t="str">
        <f t="shared" si="54"/>
        <v/>
      </c>
      <c r="I353" s="158" t="str">
        <f>TRANSAKTIONER!Z353&amp;IF(regnskab_filter_periode_partner&gt;=AB353,"INCLUDE"&amp;IF(regnskab_filter_land_partner&lt;&gt;"",IF(regnskab_filter_land_partner="EU",F353,AD353),""),"EXCLUDE")&amp;AC353</f>
        <v>EXCLUDE</v>
      </c>
      <c r="J353" s="158" t="e">
        <f t="shared" si="55"/>
        <v>#N/A</v>
      </c>
      <c r="L353" s="158" t="str">
        <f t="shared" si="56"/>
        <v>_EU</v>
      </c>
      <c r="P353" s="340"/>
      <c r="Q353" s="340"/>
      <c r="R353" s="341"/>
      <c r="S353" s="342"/>
      <c r="T353" s="342"/>
      <c r="U353" s="341"/>
      <c r="V353" s="368"/>
      <c r="W353" s="341"/>
      <c r="X353" s="343"/>
      <c r="Y353" s="340"/>
      <c r="Z353" s="341"/>
      <c r="AA353" s="348" t="str">
        <f t="shared" si="57"/>
        <v/>
      </c>
      <c r="AB353" s="349" t="str">
        <f t="shared" si="58"/>
        <v/>
      </c>
      <c r="AC353" s="341"/>
      <c r="AD353" s="350" t="str">
        <f t="shared" si="59"/>
        <v/>
      </c>
    </row>
    <row r="354" spans="2:30" x14ac:dyDescent="0.45">
      <c r="B354" s="145" t="str">
        <f t="shared" si="50"/>
        <v>NOT INCLUDED</v>
      </c>
      <c r="C354" s="146" t="e">
        <f t="shared" si="51"/>
        <v>#N/A</v>
      </c>
      <c r="D354" s="158" t="e">
        <f>AB354&amp;"_"&amp;#REF!&amp;IF(afstemning_partner&lt;&gt;"","_"&amp;AC354,"")</f>
        <v>#REF!</v>
      </c>
      <c r="E354" s="158" t="str">
        <f t="shared" si="52"/>
        <v/>
      </c>
      <c r="F354" s="158" t="e">
        <f t="shared" si="53"/>
        <v>#N/A</v>
      </c>
      <c r="G354" s="158" t="str">
        <f>TRANSAKTIONER!Z354&amp;IF(regnskab_filter_periode&gt;=AB354,"INCLUDE"&amp;IF(regnskab_filter_land&lt;&gt;"",IF(regnskab_filter_land="EU",F354,AD354),""),"EXCLUDE")</f>
        <v>EXCLUDE</v>
      </c>
      <c r="H354" s="158" t="str">
        <f t="shared" si="54"/>
        <v/>
      </c>
      <c r="I354" s="158" t="str">
        <f>TRANSAKTIONER!Z354&amp;IF(regnskab_filter_periode_partner&gt;=AB354,"INCLUDE"&amp;IF(regnskab_filter_land_partner&lt;&gt;"",IF(regnskab_filter_land_partner="EU",F354,AD354),""),"EXCLUDE")&amp;AC354</f>
        <v>EXCLUDE</v>
      </c>
      <c r="J354" s="158" t="e">
        <f t="shared" si="55"/>
        <v>#N/A</v>
      </c>
      <c r="L354" s="158" t="str">
        <f t="shared" si="56"/>
        <v>_EU</v>
      </c>
      <c r="P354" s="340"/>
      <c r="Q354" s="340"/>
      <c r="R354" s="341"/>
      <c r="S354" s="342"/>
      <c r="T354" s="342"/>
      <c r="U354" s="341"/>
      <c r="V354" s="368"/>
      <c r="W354" s="341"/>
      <c r="X354" s="343"/>
      <c r="Y354" s="340"/>
      <c r="Z354" s="341"/>
      <c r="AA354" s="348" t="str">
        <f t="shared" si="57"/>
        <v/>
      </c>
      <c r="AB354" s="349" t="str">
        <f t="shared" si="58"/>
        <v/>
      </c>
      <c r="AC354" s="341"/>
      <c r="AD354" s="350" t="str">
        <f t="shared" si="59"/>
        <v/>
      </c>
    </row>
    <row r="355" spans="2:30" x14ac:dyDescent="0.45">
      <c r="B355" s="145" t="str">
        <f t="shared" si="50"/>
        <v>NOT INCLUDED</v>
      </c>
      <c r="C355" s="146" t="e">
        <f t="shared" si="51"/>
        <v>#N/A</v>
      </c>
      <c r="D355" s="158" t="e">
        <f>AB355&amp;"_"&amp;#REF!&amp;IF(afstemning_partner&lt;&gt;"","_"&amp;AC355,"")</f>
        <v>#REF!</v>
      </c>
      <c r="E355" s="158" t="str">
        <f t="shared" si="52"/>
        <v/>
      </c>
      <c r="F355" s="158" t="e">
        <f t="shared" si="53"/>
        <v>#N/A</v>
      </c>
      <c r="G355" s="158" t="str">
        <f>TRANSAKTIONER!Z355&amp;IF(regnskab_filter_periode&gt;=AB355,"INCLUDE"&amp;IF(regnskab_filter_land&lt;&gt;"",IF(regnskab_filter_land="EU",F355,AD355),""),"EXCLUDE")</f>
        <v>EXCLUDE</v>
      </c>
      <c r="H355" s="158" t="str">
        <f t="shared" si="54"/>
        <v/>
      </c>
      <c r="I355" s="158" t="str">
        <f>TRANSAKTIONER!Z355&amp;IF(regnskab_filter_periode_partner&gt;=AB355,"INCLUDE"&amp;IF(regnskab_filter_land_partner&lt;&gt;"",IF(regnskab_filter_land_partner="EU",F355,AD355),""),"EXCLUDE")&amp;AC355</f>
        <v>EXCLUDE</v>
      </c>
      <c r="J355" s="158" t="e">
        <f t="shared" si="55"/>
        <v>#N/A</v>
      </c>
      <c r="L355" s="158" t="str">
        <f t="shared" si="56"/>
        <v>_EU</v>
      </c>
      <c r="P355" s="340"/>
      <c r="Q355" s="340"/>
      <c r="R355" s="341"/>
      <c r="S355" s="342"/>
      <c r="T355" s="342"/>
      <c r="U355" s="341"/>
      <c r="V355" s="368"/>
      <c r="W355" s="341"/>
      <c r="X355" s="343"/>
      <c r="Y355" s="340"/>
      <c r="Z355" s="341"/>
      <c r="AA355" s="348" t="str">
        <f t="shared" si="57"/>
        <v/>
      </c>
      <c r="AB355" s="349" t="str">
        <f t="shared" si="58"/>
        <v/>
      </c>
      <c r="AC355" s="341"/>
      <c r="AD355" s="350" t="str">
        <f t="shared" si="59"/>
        <v/>
      </c>
    </row>
    <row r="356" spans="2:30" x14ac:dyDescent="0.45">
      <c r="B356" s="145" t="str">
        <f t="shared" si="50"/>
        <v>NOT INCLUDED</v>
      </c>
      <c r="C356" s="146" t="e">
        <f t="shared" si="51"/>
        <v>#N/A</v>
      </c>
      <c r="D356" s="158" t="e">
        <f>AB356&amp;"_"&amp;#REF!&amp;IF(afstemning_partner&lt;&gt;"","_"&amp;AC356,"")</f>
        <v>#REF!</v>
      </c>
      <c r="E356" s="158" t="str">
        <f t="shared" si="52"/>
        <v/>
      </c>
      <c r="F356" s="158" t="e">
        <f t="shared" si="53"/>
        <v>#N/A</v>
      </c>
      <c r="G356" s="158" t="str">
        <f>TRANSAKTIONER!Z356&amp;IF(regnskab_filter_periode&gt;=AB356,"INCLUDE"&amp;IF(regnskab_filter_land&lt;&gt;"",IF(regnskab_filter_land="EU",F356,AD356),""),"EXCLUDE")</f>
        <v>EXCLUDE</v>
      </c>
      <c r="H356" s="158" t="str">
        <f t="shared" si="54"/>
        <v/>
      </c>
      <c r="I356" s="158" t="str">
        <f>TRANSAKTIONER!Z356&amp;IF(regnskab_filter_periode_partner&gt;=AB356,"INCLUDE"&amp;IF(regnskab_filter_land_partner&lt;&gt;"",IF(regnskab_filter_land_partner="EU",F356,AD356),""),"EXCLUDE")&amp;AC356</f>
        <v>EXCLUDE</v>
      </c>
      <c r="J356" s="158" t="e">
        <f t="shared" si="55"/>
        <v>#N/A</v>
      </c>
      <c r="L356" s="158" t="str">
        <f t="shared" si="56"/>
        <v>_EU</v>
      </c>
      <c r="P356" s="340"/>
      <c r="Q356" s="340"/>
      <c r="R356" s="341"/>
      <c r="S356" s="342"/>
      <c r="T356" s="342"/>
      <c r="U356" s="341"/>
      <c r="V356" s="368"/>
      <c r="W356" s="341"/>
      <c r="X356" s="343"/>
      <c r="Y356" s="340"/>
      <c r="Z356" s="341"/>
      <c r="AA356" s="348" t="str">
        <f t="shared" si="57"/>
        <v/>
      </c>
      <c r="AB356" s="349" t="str">
        <f t="shared" si="58"/>
        <v/>
      </c>
      <c r="AC356" s="341"/>
      <c r="AD356" s="350" t="str">
        <f t="shared" si="59"/>
        <v/>
      </c>
    </row>
    <row r="357" spans="2:30" x14ac:dyDescent="0.45">
      <c r="B357" s="145" t="str">
        <f t="shared" si="50"/>
        <v>NOT INCLUDED</v>
      </c>
      <c r="C357" s="146" t="e">
        <f t="shared" si="51"/>
        <v>#N/A</v>
      </c>
      <c r="D357" s="158" t="e">
        <f>AB357&amp;"_"&amp;#REF!&amp;IF(afstemning_partner&lt;&gt;"","_"&amp;AC357,"")</f>
        <v>#REF!</v>
      </c>
      <c r="E357" s="158" t="str">
        <f t="shared" si="52"/>
        <v/>
      </c>
      <c r="F357" s="158" t="e">
        <f t="shared" si="53"/>
        <v>#N/A</v>
      </c>
      <c r="G357" s="158" t="str">
        <f>TRANSAKTIONER!Z357&amp;IF(regnskab_filter_periode&gt;=AB357,"INCLUDE"&amp;IF(regnskab_filter_land&lt;&gt;"",IF(regnskab_filter_land="EU",F357,AD357),""),"EXCLUDE")</f>
        <v>EXCLUDE</v>
      </c>
      <c r="H357" s="158" t="str">
        <f t="shared" si="54"/>
        <v/>
      </c>
      <c r="I357" s="158" t="str">
        <f>TRANSAKTIONER!Z357&amp;IF(regnskab_filter_periode_partner&gt;=AB357,"INCLUDE"&amp;IF(regnskab_filter_land_partner&lt;&gt;"",IF(regnskab_filter_land_partner="EU",F357,AD357),""),"EXCLUDE")&amp;AC357</f>
        <v>EXCLUDE</v>
      </c>
      <c r="J357" s="158" t="e">
        <f t="shared" si="55"/>
        <v>#N/A</v>
      </c>
      <c r="L357" s="158" t="str">
        <f t="shared" si="56"/>
        <v>_EU</v>
      </c>
      <c r="P357" s="340"/>
      <c r="Q357" s="340"/>
      <c r="R357" s="341"/>
      <c r="S357" s="342"/>
      <c r="T357" s="342"/>
      <c r="U357" s="341"/>
      <c r="V357" s="368"/>
      <c r="W357" s="341"/>
      <c r="X357" s="343"/>
      <c r="Y357" s="340"/>
      <c r="Z357" s="341"/>
      <c r="AA357" s="348" t="str">
        <f t="shared" si="57"/>
        <v/>
      </c>
      <c r="AB357" s="349" t="str">
        <f t="shared" si="58"/>
        <v/>
      </c>
      <c r="AC357" s="341"/>
      <c r="AD357" s="350" t="str">
        <f t="shared" si="59"/>
        <v/>
      </c>
    </row>
    <row r="358" spans="2:30" x14ac:dyDescent="0.45">
      <c r="B358" s="145" t="str">
        <f t="shared" si="50"/>
        <v>NOT INCLUDED</v>
      </c>
      <c r="C358" s="146" t="e">
        <f t="shared" si="51"/>
        <v>#N/A</v>
      </c>
      <c r="D358" s="158" t="e">
        <f>AB358&amp;"_"&amp;#REF!&amp;IF(afstemning_partner&lt;&gt;"","_"&amp;AC358,"")</f>
        <v>#REF!</v>
      </c>
      <c r="E358" s="158" t="str">
        <f t="shared" si="52"/>
        <v/>
      </c>
      <c r="F358" s="158" t="e">
        <f t="shared" si="53"/>
        <v>#N/A</v>
      </c>
      <c r="G358" s="158" t="str">
        <f>TRANSAKTIONER!Z358&amp;IF(regnskab_filter_periode&gt;=AB358,"INCLUDE"&amp;IF(regnskab_filter_land&lt;&gt;"",IF(regnskab_filter_land="EU",F358,AD358),""),"EXCLUDE")</f>
        <v>EXCLUDE</v>
      </c>
      <c r="H358" s="158" t="str">
        <f t="shared" si="54"/>
        <v/>
      </c>
      <c r="I358" s="158" t="str">
        <f>TRANSAKTIONER!Z358&amp;IF(regnskab_filter_periode_partner&gt;=AB358,"INCLUDE"&amp;IF(regnskab_filter_land_partner&lt;&gt;"",IF(regnskab_filter_land_partner="EU",F358,AD358),""),"EXCLUDE")&amp;AC358</f>
        <v>EXCLUDE</v>
      </c>
      <c r="J358" s="158" t="e">
        <f t="shared" si="55"/>
        <v>#N/A</v>
      </c>
      <c r="L358" s="158" t="str">
        <f t="shared" si="56"/>
        <v>_EU</v>
      </c>
      <c r="P358" s="340"/>
      <c r="Q358" s="340"/>
      <c r="R358" s="341"/>
      <c r="S358" s="342"/>
      <c r="T358" s="342"/>
      <c r="U358" s="341"/>
      <c r="V358" s="368"/>
      <c r="W358" s="341"/>
      <c r="X358" s="343"/>
      <c r="Y358" s="340"/>
      <c r="Z358" s="341"/>
      <c r="AA358" s="348" t="str">
        <f t="shared" si="57"/>
        <v/>
      </c>
      <c r="AB358" s="349" t="str">
        <f t="shared" si="58"/>
        <v/>
      </c>
      <c r="AC358" s="341"/>
      <c r="AD358" s="350" t="str">
        <f t="shared" si="59"/>
        <v/>
      </c>
    </row>
    <row r="359" spans="2:30" x14ac:dyDescent="0.45">
      <c r="B359" s="145" t="str">
        <f t="shared" si="50"/>
        <v>NOT INCLUDED</v>
      </c>
      <c r="C359" s="146" t="e">
        <f t="shared" si="51"/>
        <v>#N/A</v>
      </c>
      <c r="D359" s="158" t="e">
        <f>AB359&amp;"_"&amp;#REF!&amp;IF(afstemning_partner&lt;&gt;"","_"&amp;AC359,"")</f>
        <v>#REF!</v>
      </c>
      <c r="E359" s="158" t="str">
        <f t="shared" si="52"/>
        <v/>
      </c>
      <c r="F359" s="158" t="e">
        <f t="shared" si="53"/>
        <v>#N/A</v>
      </c>
      <c r="G359" s="158" t="str">
        <f>TRANSAKTIONER!Z359&amp;IF(regnskab_filter_periode&gt;=AB359,"INCLUDE"&amp;IF(regnskab_filter_land&lt;&gt;"",IF(regnskab_filter_land="EU",F359,AD359),""),"EXCLUDE")</f>
        <v>EXCLUDE</v>
      </c>
      <c r="H359" s="158" t="str">
        <f t="shared" si="54"/>
        <v/>
      </c>
      <c r="I359" s="158" t="str">
        <f>TRANSAKTIONER!Z359&amp;IF(regnskab_filter_periode_partner&gt;=AB359,"INCLUDE"&amp;IF(regnskab_filter_land_partner&lt;&gt;"",IF(regnskab_filter_land_partner="EU",F359,AD359),""),"EXCLUDE")&amp;AC359</f>
        <v>EXCLUDE</v>
      </c>
      <c r="J359" s="158" t="e">
        <f t="shared" si="55"/>
        <v>#N/A</v>
      </c>
      <c r="L359" s="158" t="str">
        <f t="shared" si="56"/>
        <v>_EU</v>
      </c>
      <c r="P359" s="340"/>
      <c r="Q359" s="340"/>
      <c r="R359" s="341"/>
      <c r="S359" s="342"/>
      <c r="T359" s="342"/>
      <c r="U359" s="341"/>
      <c r="V359" s="368"/>
      <c r="W359" s="341"/>
      <c r="X359" s="343"/>
      <c r="Y359" s="340"/>
      <c r="Z359" s="341"/>
      <c r="AA359" s="348" t="str">
        <f t="shared" si="57"/>
        <v/>
      </c>
      <c r="AB359" s="349" t="str">
        <f t="shared" si="58"/>
        <v/>
      </c>
      <c r="AC359" s="341"/>
      <c r="AD359" s="350" t="str">
        <f t="shared" si="59"/>
        <v/>
      </c>
    </row>
    <row r="360" spans="2:30" x14ac:dyDescent="0.45">
      <c r="B360" s="145" t="str">
        <f t="shared" si="50"/>
        <v>NOT INCLUDED</v>
      </c>
      <c r="C360" s="146" t="e">
        <f t="shared" si="51"/>
        <v>#N/A</v>
      </c>
      <c r="D360" s="158" t="e">
        <f>AB360&amp;"_"&amp;#REF!&amp;IF(afstemning_partner&lt;&gt;"","_"&amp;AC360,"")</f>
        <v>#REF!</v>
      </c>
      <c r="E360" s="158" t="str">
        <f t="shared" si="52"/>
        <v/>
      </c>
      <c r="F360" s="158" t="e">
        <f t="shared" si="53"/>
        <v>#N/A</v>
      </c>
      <c r="G360" s="158" t="str">
        <f>TRANSAKTIONER!Z360&amp;IF(regnskab_filter_periode&gt;=AB360,"INCLUDE"&amp;IF(regnskab_filter_land&lt;&gt;"",IF(regnskab_filter_land="EU",F360,AD360),""),"EXCLUDE")</f>
        <v>EXCLUDE</v>
      </c>
      <c r="H360" s="158" t="str">
        <f t="shared" si="54"/>
        <v/>
      </c>
      <c r="I360" s="158" t="str">
        <f>TRANSAKTIONER!Z360&amp;IF(regnskab_filter_periode_partner&gt;=AB360,"INCLUDE"&amp;IF(regnskab_filter_land_partner&lt;&gt;"",IF(regnskab_filter_land_partner="EU",F360,AD360),""),"EXCLUDE")&amp;AC360</f>
        <v>EXCLUDE</v>
      </c>
      <c r="J360" s="158" t="e">
        <f t="shared" si="55"/>
        <v>#N/A</v>
      </c>
      <c r="L360" s="158" t="str">
        <f t="shared" si="56"/>
        <v>_EU</v>
      </c>
      <c r="P360" s="340"/>
      <c r="Q360" s="340"/>
      <c r="R360" s="341"/>
      <c r="S360" s="342"/>
      <c r="T360" s="342"/>
      <c r="U360" s="341"/>
      <c r="V360" s="368"/>
      <c r="W360" s="341"/>
      <c r="X360" s="343"/>
      <c r="Y360" s="340"/>
      <c r="Z360" s="341"/>
      <c r="AA360" s="348" t="str">
        <f t="shared" si="57"/>
        <v/>
      </c>
      <c r="AB360" s="349" t="str">
        <f t="shared" si="58"/>
        <v/>
      </c>
      <c r="AC360" s="341"/>
      <c r="AD360" s="350" t="str">
        <f t="shared" si="59"/>
        <v/>
      </c>
    </row>
    <row r="361" spans="2:30" x14ac:dyDescent="0.45">
      <c r="B361" s="145" t="str">
        <f t="shared" si="50"/>
        <v>NOT INCLUDED</v>
      </c>
      <c r="C361" s="146" t="e">
        <f t="shared" si="51"/>
        <v>#N/A</v>
      </c>
      <c r="D361" s="158" t="e">
        <f>AB361&amp;"_"&amp;#REF!&amp;IF(afstemning_partner&lt;&gt;"","_"&amp;AC361,"")</f>
        <v>#REF!</v>
      </c>
      <c r="E361" s="158" t="str">
        <f t="shared" si="52"/>
        <v/>
      </c>
      <c r="F361" s="158" t="e">
        <f t="shared" si="53"/>
        <v>#N/A</v>
      </c>
      <c r="G361" s="158" t="str">
        <f>TRANSAKTIONER!Z361&amp;IF(regnskab_filter_periode&gt;=AB361,"INCLUDE"&amp;IF(regnskab_filter_land&lt;&gt;"",IF(regnskab_filter_land="EU",F361,AD361),""),"EXCLUDE")</f>
        <v>EXCLUDE</v>
      </c>
      <c r="H361" s="158" t="str">
        <f t="shared" si="54"/>
        <v/>
      </c>
      <c r="I361" s="158" t="str">
        <f>TRANSAKTIONER!Z361&amp;IF(regnskab_filter_periode_partner&gt;=AB361,"INCLUDE"&amp;IF(regnskab_filter_land_partner&lt;&gt;"",IF(regnskab_filter_land_partner="EU",F361,AD361),""),"EXCLUDE")&amp;AC361</f>
        <v>EXCLUDE</v>
      </c>
      <c r="J361" s="158" t="e">
        <f t="shared" si="55"/>
        <v>#N/A</v>
      </c>
      <c r="L361" s="158" t="str">
        <f t="shared" si="56"/>
        <v>_EU</v>
      </c>
      <c r="P361" s="340"/>
      <c r="Q361" s="340"/>
      <c r="R361" s="341"/>
      <c r="S361" s="342"/>
      <c r="T361" s="342"/>
      <c r="U361" s="341"/>
      <c r="V361" s="368"/>
      <c r="W361" s="341"/>
      <c r="X361" s="343"/>
      <c r="Y361" s="340"/>
      <c r="Z361" s="341"/>
      <c r="AA361" s="348" t="str">
        <f t="shared" si="57"/>
        <v/>
      </c>
      <c r="AB361" s="349" t="str">
        <f t="shared" si="58"/>
        <v/>
      </c>
      <c r="AC361" s="341"/>
      <c r="AD361" s="350" t="str">
        <f t="shared" si="59"/>
        <v/>
      </c>
    </row>
    <row r="362" spans="2:30" x14ac:dyDescent="0.45">
      <c r="B362" s="145" t="str">
        <f t="shared" si="50"/>
        <v>NOT INCLUDED</v>
      </c>
      <c r="C362" s="146" t="e">
        <f t="shared" si="51"/>
        <v>#N/A</v>
      </c>
      <c r="D362" s="158" t="e">
        <f>AB362&amp;"_"&amp;#REF!&amp;IF(afstemning_partner&lt;&gt;"","_"&amp;AC362,"")</f>
        <v>#REF!</v>
      </c>
      <c r="E362" s="158" t="str">
        <f t="shared" si="52"/>
        <v/>
      </c>
      <c r="F362" s="158" t="e">
        <f t="shared" si="53"/>
        <v>#N/A</v>
      </c>
      <c r="G362" s="158" t="str">
        <f>TRANSAKTIONER!Z362&amp;IF(regnskab_filter_periode&gt;=AB362,"INCLUDE"&amp;IF(regnskab_filter_land&lt;&gt;"",IF(regnskab_filter_land="EU",F362,AD362),""),"EXCLUDE")</f>
        <v>EXCLUDE</v>
      </c>
      <c r="H362" s="158" t="str">
        <f t="shared" si="54"/>
        <v/>
      </c>
      <c r="I362" s="158" t="str">
        <f>TRANSAKTIONER!Z362&amp;IF(regnskab_filter_periode_partner&gt;=AB362,"INCLUDE"&amp;IF(regnskab_filter_land_partner&lt;&gt;"",IF(regnskab_filter_land_partner="EU",F362,AD362),""),"EXCLUDE")&amp;AC362</f>
        <v>EXCLUDE</v>
      </c>
      <c r="J362" s="158" t="e">
        <f t="shared" si="55"/>
        <v>#N/A</v>
      </c>
      <c r="L362" s="158" t="str">
        <f t="shared" si="56"/>
        <v>_EU</v>
      </c>
      <c r="P362" s="340"/>
      <c r="Q362" s="340"/>
      <c r="R362" s="341"/>
      <c r="S362" s="342"/>
      <c r="T362" s="342"/>
      <c r="U362" s="341"/>
      <c r="V362" s="368"/>
      <c r="W362" s="341"/>
      <c r="X362" s="343"/>
      <c r="Y362" s="340"/>
      <c r="Z362" s="341"/>
      <c r="AA362" s="348" t="str">
        <f t="shared" si="57"/>
        <v/>
      </c>
      <c r="AB362" s="349" t="str">
        <f t="shared" si="58"/>
        <v/>
      </c>
      <c r="AC362" s="341"/>
      <c r="AD362" s="350" t="str">
        <f t="shared" si="59"/>
        <v/>
      </c>
    </row>
    <row r="363" spans="2:30" x14ac:dyDescent="0.45">
      <c r="B363" s="145" t="str">
        <f t="shared" si="50"/>
        <v>NOT INCLUDED</v>
      </c>
      <c r="C363" s="146" t="e">
        <f t="shared" si="51"/>
        <v>#N/A</v>
      </c>
      <c r="D363" s="158" t="e">
        <f>AB363&amp;"_"&amp;#REF!&amp;IF(afstemning_partner&lt;&gt;"","_"&amp;AC363,"")</f>
        <v>#REF!</v>
      </c>
      <c r="E363" s="158" t="str">
        <f t="shared" si="52"/>
        <v/>
      </c>
      <c r="F363" s="158" t="e">
        <f t="shared" si="53"/>
        <v>#N/A</v>
      </c>
      <c r="G363" s="158" t="str">
        <f>TRANSAKTIONER!Z363&amp;IF(regnskab_filter_periode&gt;=AB363,"INCLUDE"&amp;IF(regnskab_filter_land&lt;&gt;"",IF(regnskab_filter_land="EU",F363,AD363),""),"EXCLUDE")</f>
        <v>EXCLUDE</v>
      </c>
      <c r="H363" s="158" t="str">
        <f t="shared" si="54"/>
        <v/>
      </c>
      <c r="I363" s="158" t="str">
        <f>TRANSAKTIONER!Z363&amp;IF(regnskab_filter_periode_partner&gt;=AB363,"INCLUDE"&amp;IF(regnskab_filter_land_partner&lt;&gt;"",IF(regnskab_filter_land_partner="EU",F363,AD363),""),"EXCLUDE")&amp;AC363</f>
        <v>EXCLUDE</v>
      </c>
      <c r="J363" s="158" t="e">
        <f t="shared" si="55"/>
        <v>#N/A</v>
      </c>
      <c r="L363" s="158" t="str">
        <f t="shared" si="56"/>
        <v>_EU</v>
      </c>
      <c r="P363" s="340"/>
      <c r="Q363" s="340"/>
      <c r="R363" s="341"/>
      <c r="S363" s="342"/>
      <c r="T363" s="342"/>
      <c r="U363" s="341"/>
      <c r="V363" s="368"/>
      <c r="W363" s="341"/>
      <c r="X363" s="343"/>
      <c r="Y363" s="340"/>
      <c r="Z363" s="341"/>
      <c r="AA363" s="348" t="str">
        <f t="shared" si="57"/>
        <v/>
      </c>
      <c r="AB363" s="349" t="str">
        <f t="shared" si="58"/>
        <v/>
      </c>
      <c r="AC363" s="341"/>
      <c r="AD363" s="350" t="str">
        <f t="shared" si="59"/>
        <v/>
      </c>
    </row>
    <row r="364" spans="2:30" x14ac:dyDescent="0.45">
      <c r="B364" s="145" t="str">
        <f t="shared" si="50"/>
        <v>NOT INCLUDED</v>
      </c>
      <c r="C364" s="146" t="e">
        <f t="shared" si="51"/>
        <v>#N/A</v>
      </c>
      <c r="D364" s="158" t="e">
        <f>AB364&amp;"_"&amp;#REF!&amp;IF(afstemning_partner&lt;&gt;"","_"&amp;AC364,"")</f>
        <v>#REF!</v>
      </c>
      <c r="E364" s="158" t="str">
        <f t="shared" si="52"/>
        <v/>
      </c>
      <c r="F364" s="158" t="e">
        <f t="shared" si="53"/>
        <v>#N/A</v>
      </c>
      <c r="G364" s="158" t="str">
        <f>TRANSAKTIONER!Z364&amp;IF(regnskab_filter_periode&gt;=AB364,"INCLUDE"&amp;IF(regnskab_filter_land&lt;&gt;"",IF(regnskab_filter_land="EU",F364,AD364),""),"EXCLUDE")</f>
        <v>EXCLUDE</v>
      </c>
      <c r="H364" s="158" t="str">
        <f t="shared" si="54"/>
        <v/>
      </c>
      <c r="I364" s="158" t="str">
        <f>TRANSAKTIONER!Z364&amp;IF(regnskab_filter_periode_partner&gt;=AB364,"INCLUDE"&amp;IF(regnskab_filter_land_partner&lt;&gt;"",IF(regnskab_filter_land_partner="EU",F364,AD364),""),"EXCLUDE")&amp;AC364</f>
        <v>EXCLUDE</v>
      </c>
      <c r="J364" s="158" t="e">
        <f t="shared" si="55"/>
        <v>#N/A</v>
      </c>
      <c r="L364" s="158" t="str">
        <f t="shared" si="56"/>
        <v>_EU</v>
      </c>
      <c r="P364" s="340"/>
      <c r="Q364" s="340"/>
      <c r="R364" s="341"/>
      <c r="S364" s="342"/>
      <c r="T364" s="342"/>
      <c r="U364" s="341"/>
      <c r="V364" s="368"/>
      <c r="W364" s="341"/>
      <c r="X364" s="343"/>
      <c r="Y364" s="340"/>
      <c r="Z364" s="341"/>
      <c r="AA364" s="348" t="str">
        <f t="shared" si="57"/>
        <v/>
      </c>
      <c r="AB364" s="349" t="str">
        <f t="shared" si="58"/>
        <v/>
      </c>
      <c r="AC364" s="341"/>
      <c r="AD364" s="350" t="str">
        <f t="shared" si="59"/>
        <v/>
      </c>
    </row>
    <row r="365" spans="2:30" x14ac:dyDescent="0.45">
      <c r="B365" s="145" t="str">
        <f t="shared" si="50"/>
        <v>NOT INCLUDED</v>
      </c>
      <c r="C365" s="146" t="e">
        <f t="shared" si="51"/>
        <v>#N/A</v>
      </c>
      <c r="D365" s="158" t="e">
        <f>AB365&amp;"_"&amp;#REF!&amp;IF(afstemning_partner&lt;&gt;"","_"&amp;AC365,"")</f>
        <v>#REF!</v>
      </c>
      <c r="E365" s="158" t="str">
        <f t="shared" si="52"/>
        <v/>
      </c>
      <c r="F365" s="158" t="e">
        <f t="shared" si="53"/>
        <v>#N/A</v>
      </c>
      <c r="G365" s="158" t="str">
        <f>TRANSAKTIONER!Z365&amp;IF(regnskab_filter_periode&gt;=AB365,"INCLUDE"&amp;IF(regnskab_filter_land&lt;&gt;"",IF(regnskab_filter_land="EU",F365,AD365),""),"EXCLUDE")</f>
        <v>EXCLUDE</v>
      </c>
      <c r="H365" s="158" t="str">
        <f t="shared" si="54"/>
        <v/>
      </c>
      <c r="I365" s="158" t="str">
        <f>TRANSAKTIONER!Z365&amp;IF(regnskab_filter_periode_partner&gt;=AB365,"INCLUDE"&amp;IF(regnskab_filter_land_partner&lt;&gt;"",IF(regnskab_filter_land_partner="EU",F365,AD365),""),"EXCLUDE")&amp;AC365</f>
        <v>EXCLUDE</v>
      </c>
      <c r="J365" s="158" t="e">
        <f t="shared" si="55"/>
        <v>#N/A</v>
      </c>
      <c r="L365" s="158" t="str">
        <f t="shared" si="56"/>
        <v>_EU</v>
      </c>
      <c r="P365" s="340"/>
      <c r="Q365" s="340"/>
      <c r="R365" s="341"/>
      <c r="S365" s="342"/>
      <c r="T365" s="342"/>
      <c r="U365" s="341"/>
      <c r="V365" s="368"/>
      <c r="W365" s="341"/>
      <c r="X365" s="343"/>
      <c r="Y365" s="340"/>
      <c r="Z365" s="341"/>
      <c r="AA365" s="348" t="str">
        <f t="shared" si="57"/>
        <v/>
      </c>
      <c r="AB365" s="349" t="str">
        <f t="shared" si="58"/>
        <v/>
      </c>
      <c r="AC365" s="341"/>
      <c r="AD365" s="350" t="str">
        <f t="shared" si="59"/>
        <v/>
      </c>
    </row>
    <row r="366" spans="2:30" x14ac:dyDescent="0.45">
      <c r="B366" s="145" t="str">
        <f t="shared" si="50"/>
        <v>NOT INCLUDED</v>
      </c>
      <c r="C366" s="146" t="e">
        <f t="shared" si="51"/>
        <v>#N/A</v>
      </c>
      <c r="D366" s="158" t="e">
        <f>AB366&amp;"_"&amp;#REF!&amp;IF(afstemning_partner&lt;&gt;"","_"&amp;AC366,"")</f>
        <v>#REF!</v>
      </c>
      <c r="E366" s="158" t="str">
        <f t="shared" si="52"/>
        <v/>
      </c>
      <c r="F366" s="158" t="e">
        <f t="shared" si="53"/>
        <v>#N/A</v>
      </c>
      <c r="G366" s="158" t="str">
        <f>TRANSAKTIONER!Z366&amp;IF(regnskab_filter_periode&gt;=AB366,"INCLUDE"&amp;IF(regnskab_filter_land&lt;&gt;"",IF(regnskab_filter_land="EU",F366,AD366),""),"EXCLUDE")</f>
        <v>EXCLUDE</v>
      </c>
      <c r="H366" s="158" t="str">
        <f t="shared" si="54"/>
        <v/>
      </c>
      <c r="I366" s="158" t="str">
        <f>TRANSAKTIONER!Z366&amp;IF(regnskab_filter_periode_partner&gt;=AB366,"INCLUDE"&amp;IF(regnskab_filter_land_partner&lt;&gt;"",IF(regnskab_filter_land_partner="EU",F366,AD366),""),"EXCLUDE")&amp;AC366</f>
        <v>EXCLUDE</v>
      </c>
      <c r="J366" s="158" t="e">
        <f t="shared" si="55"/>
        <v>#N/A</v>
      </c>
      <c r="L366" s="158" t="str">
        <f t="shared" si="56"/>
        <v>_EU</v>
      </c>
      <c r="P366" s="340"/>
      <c r="Q366" s="340"/>
      <c r="R366" s="341"/>
      <c r="S366" s="342"/>
      <c r="T366" s="342"/>
      <c r="U366" s="341"/>
      <c r="V366" s="368"/>
      <c r="W366" s="341"/>
      <c r="X366" s="343"/>
      <c r="Y366" s="340"/>
      <c r="Z366" s="341"/>
      <c r="AA366" s="348" t="str">
        <f t="shared" si="57"/>
        <v/>
      </c>
      <c r="AB366" s="349" t="str">
        <f t="shared" si="58"/>
        <v/>
      </c>
      <c r="AC366" s="341"/>
      <c r="AD366" s="350" t="str">
        <f t="shared" si="59"/>
        <v/>
      </c>
    </row>
    <row r="367" spans="2:30" x14ac:dyDescent="0.45">
      <c r="B367" s="145" t="str">
        <f t="shared" si="50"/>
        <v>NOT INCLUDED</v>
      </c>
      <c r="C367" s="146" t="e">
        <f t="shared" si="51"/>
        <v>#N/A</v>
      </c>
      <c r="D367" s="158" t="e">
        <f>AB367&amp;"_"&amp;#REF!&amp;IF(afstemning_partner&lt;&gt;"","_"&amp;AC367,"")</f>
        <v>#REF!</v>
      </c>
      <c r="E367" s="158" t="str">
        <f t="shared" si="52"/>
        <v/>
      </c>
      <c r="F367" s="158" t="e">
        <f t="shared" si="53"/>
        <v>#N/A</v>
      </c>
      <c r="G367" s="158" t="str">
        <f>TRANSAKTIONER!Z367&amp;IF(regnskab_filter_periode&gt;=AB367,"INCLUDE"&amp;IF(regnskab_filter_land&lt;&gt;"",IF(regnskab_filter_land="EU",F367,AD367),""),"EXCLUDE")</f>
        <v>EXCLUDE</v>
      </c>
      <c r="H367" s="158" t="str">
        <f t="shared" si="54"/>
        <v/>
      </c>
      <c r="I367" s="158" t="str">
        <f>TRANSAKTIONER!Z367&amp;IF(regnskab_filter_periode_partner&gt;=AB367,"INCLUDE"&amp;IF(regnskab_filter_land_partner&lt;&gt;"",IF(regnskab_filter_land_partner="EU",F367,AD367),""),"EXCLUDE")&amp;AC367</f>
        <v>EXCLUDE</v>
      </c>
      <c r="J367" s="158" t="e">
        <f t="shared" si="55"/>
        <v>#N/A</v>
      </c>
      <c r="L367" s="158" t="str">
        <f t="shared" si="56"/>
        <v>_EU</v>
      </c>
      <c r="P367" s="340"/>
      <c r="Q367" s="340"/>
      <c r="R367" s="341"/>
      <c r="S367" s="342"/>
      <c r="T367" s="342"/>
      <c r="U367" s="341"/>
      <c r="V367" s="368"/>
      <c r="W367" s="341"/>
      <c r="X367" s="343"/>
      <c r="Y367" s="340"/>
      <c r="Z367" s="341"/>
      <c r="AA367" s="348" t="str">
        <f t="shared" si="57"/>
        <v/>
      </c>
      <c r="AB367" s="349" t="str">
        <f t="shared" si="58"/>
        <v/>
      </c>
      <c r="AC367" s="341"/>
      <c r="AD367" s="350" t="str">
        <f t="shared" si="59"/>
        <v/>
      </c>
    </row>
    <row r="368" spans="2:30" x14ac:dyDescent="0.45">
      <c r="B368" s="145" t="str">
        <f t="shared" si="50"/>
        <v>NOT INCLUDED</v>
      </c>
      <c r="C368" s="146" t="e">
        <f t="shared" si="51"/>
        <v>#N/A</v>
      </c>
      <c r="D368" s="158" t="e">
        <f>AB368&amp;"_"&amp;#REF!&amp;IF(afstemning_partner&lt;&gt;"","_"&amp;AC368,"")</f>
        <v>#REF!</v>
      </c>
      <c r="E368" s="158" t="str">
        <f t="shared" si="52"/>
        <v/>
      </c>
      <c r="F368" s="158" t="e">
        <f t="shared" si="53"/>
        <v>#N/A</v>
      </c>
      <c r="G368" s="158" t="str">
        <f>TRANSAKTIONER!Z368&amp;IF(regnskab_filter_periode&gt;=AB368,"INCLUDE"&amp;IF(regnskab_filter_land&lt;&gt;"",IF(regnskab_filter_land="EU",F368,AD368),""),"EXCLUDE")</f>
        <v>EXCLUDE</v>
      </c>
      <c r="H368" s="158" t="str">
        <f t="shared" si="54"/>
        <v/>
      </c>
      <c r="I368" s="158" t="str">
        <f>TRANSAKTIONER!Z368&amp;IF(regnskab_filter_periode_partner&gt;=AB368,"INCLUDE"&amp;IF(regnskab_filter_land_partner&lt;&gt;"",IF(regnskab_filter_land_partner="EU",F368,AD368),""),"EXCLUDE")&amp;AC368</f>
        <v>EXCLUDE</v>
      </c>
      <c r="J368" s="158" t="e">
        <f t="shared" si="55"/>
        <v>#N/A</v>
      </c>
      <c r="L368" s="158" t="str">
        <f t="shared" si="56"/>
        <v>_EU</v>
      </c>
      <c r="P368" s="340"/>
      <c r="Q368" s="340"/>
      <c r="R368" s="341"/>
      <c r="S368" s="342"/>
      <c r="T368" s="342"/>
      <c r="U368" s="341"/>
      <c r="V368" s="368"/>
      <c r="W368" s="341"/>
      <c r="X368" s="343"/>
      <c r="Y368" s="340"/>
      <c r="Z368" s="341"/>
      <c r="AA368" s="348" t="str">
        <f t="shared" si="57"/>
        <v/>
      </c>
      <c r="AB368" s="349" t="str">
        <f t="shared" si="58"/>
        <v/>
      </c>
      <c r="AC368" s="341"/>
      <c r="AD368" s="350" t="str">
        <f t="shared" si="59"/>
        <v/>
      </c>
    </row>
    <row r="369" spans="2:30" x14ac:dyDescent="0.45">
      <c r="B369" s="145" t="str">
        <f t="shared" si="50"/>
        <v>NOT INCLUDED</v>
      </c>
      <c r="C369" s="146" t="e">
        <f t="shared" si="51"/>
        <v>#N/A</v>
      </c>
      <c r="D369" s="158" t="e">
        <f>AB369&amp;"_"&amp;#REF!&amp;IF(afstemning_partner&lt;&gt;"","_"&amp;AC369,"")</f>
        <v>#REF!</v>
      </c>
      <c r="E369" s="158" t="str">
        <f t="shared" si="52"/>
        <v/>
      </c>
      <c r="F369" s="158" t="e">
        <f t="shared" si="53"/>
        <v>#N/A</v>
      </c>
      <c r="G369" s="158" t="str">
        <f>TRANSAKTIONER!Z369&amp;IF(regnskab_filter_periode&gt;=AB369,"INCLUDE"&amp;IF(regnskab_filter_land&lt;&gt;"",IF(regnskab_filter_land="EU",F369,AD369),""),"EXCLUDE")</f>
        <v>EXCLUDE</v>
      </c>
      <c r="H369" s="158" t="str">
        <f t="shared" si="54"/>
        <v/>
      </c>
      <c r="I369" s="158" t="str">
        <f>TRANSAKTIONER!Z369&amp;IF(regnskab_filter_periode_partner&gt;=AB369,"INCLUDE"&amp;IF(regnskab_filter_land_partner&lt;&gt;"",IF(regnskab_filter_land_partner="EU",F369,AD369),""),"EXCLUDE")&amp;AC369</f>
        <v>EXCLUDE</v>
      </c>
      <c r="J369" s="158" t="e">
        <f t="shared" si="55"/>
        <v>#N/A</v>
      </c>
      <c r="L369" s="158" t="str">
        <f t="shared" si="56"/>
        <v>_EU</v>
      </c>
      <c r="P369" s="340"/>
      <c r="Q369" s="340"/>
      <c r="R369" s="341"/>
      <c r="S369" s="342"/>
      <c r="T369" s="342"/>
      <c r="U369" s="341"/>
      <c r="V369" s="368"/>
      <c r="W369" s="341"/>
      <c r="X369" s="343"/>
      <c r="Y369" s="340"/>
      <c r="Z369" s="341"/>
      <c r="AA369" s="348" t="str">
        <f t="shared" si="57"/>
        <v/>
      </c>
      <c r="AB369" s="349" t="str">
        <f t="shared" si="58"/>
        <v/>
      </c>
      <c r="AC369" s="341"/>
      <c r="AD369" s="350" t="str">
        <f t="shared" si="59"/>
        <v/>
      </c>
    </row>
    <row r="370" spans="2:30" x14ac:dyDescent="0.45">
      <c r="B370" s="145" t="str">
        <f t="shared" si="50"/>
        <v>NOT INCLUDED</v>
      </c>
      <c r="C370" s="146" t="e">
        <f t="shared" si="51"/>
        <v>#N/A</v>
      </c>
      <c r="D370" s="158" t="e">
        <f>AB370&amp;"_"&amp;#REF!&amp;IF(afstemning_partner&lt;&gt;"","_"&amp;AC370,"")</f>
        <v>#REF!</v>
      </c>
      <c r="E370" s="158" t="str">
        <f t="shared" si="52"/>
        <v/>
      </c>
      <c r="F370" s="158" t="e">
        <f t="shared" si="53"/>
        <v>#N/A</v>
      </c>
      <c r="G370" s="158" t="str">
        <f>TRANSAKTIONER!Z370&amp;IF(regnskab_filter_periode&gt;=AB370,"INCLUDE"&amp;IF(regnskab_filter_land&lt;&gt;"",IF(regnskab_filter_land="EU",F370,AD370),""),"EXCLUDE")</f>
        <v>EXCLUDE</v>
      </c>
      <c r="H370" s="158" t="str">
        <f t="shared" si="54"/>
        <v/>
      </c>
      <c r="I370" s="158" t="str">
        <f>TRANSAKTIONER!Z370&amp;IF(regnskab_filter_periode_partner&gt;=AB370,"INCLUDE"&amp;IF(regnskab_filter_land_partner&lt;&gt;"",IF(regnskab_filter_land_partner="EU",F370,AD370),""),"EXCLUDE")&amp;AC370</f>
        <v>EXCLUDE</v>
      </c>
      <c r="J370" s="158" t="e">
        <f t="shared" si="55"/>
        <v>#N/A</v>
      </c>
      <c r="L370" s="158" t="str">
        <f t="shared" si="56"/>
        <v>_EU</v>
      </c>
      <c r="P370" s="340"/>
      <c r="Q370" s="340"/>
      <c r="R370" s="341"/>
      <c r="S370" s="342"/>
      <c r="T370" s="342"/>
      <c r="U370" s="341"/>
      <c r="V370" s="368"/>
      <c r="W370" s="341"/>
      <c r="X370" s="343"/>
      <c r="Y370" s="340"/>
      <c r="Z370" s="341"/>
      <c r="AA370" s="348" t="str">
        <f t="shared" si="57"/>
        <v/>
      </c>
      <c r="AB370" s="349" t="str">
        <f t="shared" si="58"/>
        <v/>
      </c>
      <c r="AC370" s="341"/>
      <c r="AD370" s="350" t="str">
        <f t="shared" si="59"/>
        <v/>
      </c>
    </row>
    <row r="371" spans="2:30" x14ac:dyDescent="0.45">
      <c r="B371" s="145" t="str">
        <f t="shared" si="50"/>
        <v>NOT INCLUDED</v>
      </c>
      <c r="C371" s="146" t="e">
        <f t="shared" si="51"/>
        <v>#N/A</v>
      </c>
      <c r="D371" s="158" t="e">
        <f>AB371&amp;"_"&amp;#REF!&amp;IF(afstemning_partner&lt;&gt;"","_"&amp;AC371,"")</f>
        <v>#REF!</v>
      </c>
      <c r="E371" s="158" t="str">
        <f t="shared" si="52"/>
        <v/>
      </c>
      <c r="F371" s="158" t="e">
        <f t="shared" si="53"/>
        <v>#N/A</v>
      </c>
      <c r="G371" s="158" t="str">
        <f>TRANSAKTIONER!Z371&amp;IF(regnskab_filter_periode&gt;=AB371,"INCLUDE"&amp;IF(regnskab_filter_land&lt;&gt;"",IF(regnskab_filter_land="EU",F371,AD371),""),"EXCLUDE")</f>
        <v>EXCLUDE</v>
      </c>
      <c r="H371" s="158" t="str">
        <f t="shared" si="54"/>
        <v/>
      </c>
      <c r="I371" s="158" t="str">
        <f>TRANSAKTIONER!Z371&amp;IF(regnskab_filter_periode_partner&gt;=AB371,"INCLUDE"&amp;IF(regnskab_filter_land_partner&lt;&gt;"",IF(regnskab_filter_land_partner="EU",F371,AD371),""),"EXCLUDE")&amp;AC371</f>
        <v>EXCLUDE</v>
      </c>
      <c r="J371" s="158" t="e">
        <f t="shared" si="55"/>
        <v>#N/A</v>
      </c>
      <c r="L371" s="158" t="str">
        <f t="shared" si="56"/>
        <v>_EU</v>
      </c>
      <c r="P371" s="340"/>
      <c r="Q371" s="340"/>
      <c r="R371" s="341"/>
      <c r="S371" s="342"/>
      <c r="T371" s="342"/>
      <c r="U371" s="341"/>
      <c r="V371" s="368"/>
      <c r="W371" s="341"/>
      <c r="X371" s="343"/>
      <c r="Y371" s="340"/>
      <c r="Z371" s="341"/>
      <c r="AA371" s="348" t="str">
        <f t="shared" si="57"/>
        <v/>
      </c>
      <c r="AB371" s="349" t="str">
        <f t="shared" si="58"/>
        <v/>
      </c>
      <c r="AC371" s="341"/>
      <c r="AD371" s="350" t="str">
        <f t="shared" si="59"/>
        <v/>
      </c>
    </row>
    <row r="372" spans="2:30" x14ac:dyDescent="0.45">
      <c r="B372" s="145" t="str">
        <f t="shared" si="50"/>
        <v>NOT INCLUDED</v>
      </c>
      <c r="C372" s="146" t="e">
        <f t="shared" si="51"/>
        <v>#N/A</v>
      </c>
      <c r="D372" s="158" t="e">
        <f>AB372&amp;"_"&amp;#REF!&amp;IF(afstemning_partner&lt;&gt;"","_"&amp;AC372,"")</f>
        <v>#REF!</v>
      </c>
      <c r="E372" s="158" t="str">
        <f t="shared" si="52"/>
        <v/>
      </c>
      <c r="F372" s="158" t="e">
        <f t="shared" si="53"/>
        <v>#N/A</v>
      </c>
      <c r="G372" s="158" t="str">
        <f>TRANSAKTIONER!Z372&amp;IF(regnskab_filter_periode&gt;=AB372,"INCLUDE"&amp;IF(regnskab_filter_land&lt;&gt;"",IF(regnskab_filter_land="EU",F372,AD372),""),"EXCLUDE")</f>
        <v>EXCLUDE</v>
      </c>
      <c r="H372" s="158" t="str">
        <f t="shared" si="54"/>
        <v/>
      </c>
      <c r="I372" s="158" t="str">
        <f>TRANSAKTIONER!Z372&amp;IF(regnskab_filter_periode_partner&gt;=AB372,"INCLUDE"&amp;IF(regnskab_filter_land_partner&lt;&gt;"",IF(regnskab_filter_land_partner="EU",F372,AD372),""),"EXCLUDE")&amp;AC372</f>
        <v>EXCLUDE</v>
      </c>
      <c r="J372" s="158" t="e">
        <f t="shared" si="55"/>
        <v>#N/A</v>
      </c>
      <c r="L372" s="158" t="str">
        <f t="shared" si="56"/>
        <v>_EU</v>
      </c>
      <c r="P372" s="340"/>
      <c r="Q372" s="340"/>
      <c r="R372" s="341"/>
      <c r="S372" s="342"/>
      <c r="T372" s="342"/>
      <c r="U372" s="341"/>
      <c r="V372" s="368"/>
      <c r="W372" s="341"/>
      <c r="X372" s="343"/>
      <c r="Y372" s="340"/>
      <c r="Z372" s="341"/>
      <c r="AA372" s="348" t="str">
        <f t="shared" si="57"/>
        <v/>
      </c>
      <c r="AB372" s="349" t="str">
        <f t="shared" si="58"/>
        <v/>
      </c>
      <c r="AC372" s="341"/>
      <c r="AD372" s="350" t="str">
        <f t="shared" si="59"/>
        <v/>
      </c>
    </row>
    <row r="373" spans="2:30" x14ac:dyDescent="0.45">
      <c r="B373" s="145" t="str">
        <f t="shared" si="50"/>
        <v>NOT INCLUDED</v>
      </c>
      <c r="C373" s="146" t="e">
        <f t="shared" si="51"/>
        <v>#N/A</v>
      </c>
      <c r="D373" s="158" t="e">
        <f>AB373&amp;"_"&amp;#REF!&amp;IF(afstemning_partner&lt;&gt;"","_"&amp;AC373,"")</f>
        <v>#REF!</v>
      </c>
      <c r="E373" s="158" t="str">
        <f t="shared" si="52"/>
        <v/>
      </c>
      <c r="F373" s="158" t="e">
        <f t="shared" si="53"/>
        <v>#N/A</v>
      </c>
      <c r="G373" s="158" t="str">
        <f>TRANSAKTIONER!Z373&amp;IF(regnskab_filter_periode&gt;=AB373,"INCLUDE"&amp;IF(regnskab_filter_land&lt;&gt;"",IF(regnskab_filter_land="EU",F373,AD373),""),"EXCLUDE")</f>
        <v>EXCLUDE</v>
      </c>
      <c r="H373" s="158" t="str">
        <f t="shared" si="54"/>
        <v/>
      </c>
      <c r="I373" s="158" t="str">
        <f>TRANSAKTIONER!Z373&amp;IF(regnskab_filter_periode_partner&gt;=AB373,"INCLUDE"&amp;IF(regnskab_filter_land_partner&lt;&gt;"",IF(regnskab_filter_land_partner="EU",F373,AD373),""),"EXCLUDE")&amp;AC373</f>
        <v>EXCLUDE</v>
      </c>
      <c r="J373" s="158" t="e">
        <f t="shared" si="55"/>
        <v>#N/A</v>
      </c>
      <c r="L373" s="158" t="str">
        <f t="shared" si="56"/>
        <v>_EU</v>
      </c>
      <c r="P373" s="340"/>
      <c r="Q373" s="340"/>
      <c r="R373" s="341"/>
      <c r="S373" s="342"/>
      <c r="T373" s="342"/>
      <c r="U373" s="341"/>
      <c r="V373" s="368"/>
      <c r="W373" s="341"/>
      <c r="X373" s="343"/>
      <c r="Y373" s="340"/>
      <c r="Z373" s="341"/>
      <c r="AA373" s="348" t="str">
        <f t="shared" si="57"/>
        <v/>
      </c>
      <c r="AB373" s="349" t="str">
        <f t="shared" si="58"/>
        <v/>
      </c>
      <c r="AC373" s="341"/>
      <c r="AD373" s="350" t="str">
        <f t="shared" si="59"/>
        <v/>
      </c>
    </row>
    <row r="374" spans="2:30" x14ac:dyDescent="0.45">
      <c r="B374" s="145" t="str">
        <f t="shared" si="50"/>
        <v>NOT INCLUDED</v>
      </c>
      <c r="C374" s="146" t="e">
        <f t="shared" si="51"/>
        <v>#N/A</v>
      </c>
      <c r="D374" s="158" t="e">
        <f>AB374&amp;"_"&amp;#REF!&amp;IF(afstemning_partner&lt;&gt;"","_"&amp;AC374,"")</f>
        <v>#REF!</v>
      </c>
      <c r="E374" s="158" t="str">
        <f t="shared" si="52"/>
        <v/>
      </c>
      <c r="F374" s="158" t="e">
        <f t="shared" si="53"/>
        <v>#N/A</v>
      </c>
      <c r="G374" s="158" t="str">
        <f>TRANSAKTIONER!Z374&amp;IF(regnskab_filter_periode&gt;=AB374,"INCLUDE"&amp;IF(regnskab_filter_land&lt;&gt;"",IF(regnskab_filter_land="EU",F374,AD374),""),"EXCLUDE")</f>
        <v>EXCLUDE</v>
      </c>
      <c r="H374" s="158" t="str">
        <f t="shared" si="54"/>
        <v/>
      </c>
      <c r="I374" s="158" t="str">
        <f>TRANSAKTIONER!Z374&amp;IF(regnskab_filter_periode_partner&gt;=AB374,"INCLUDE"&amp;IF(regnskab_filter_land_partner&lt;&gt;"",IF(regnskab_filter_land_partner="EU",F374,AD374),""),"EXCLUDE")&amp;AC374</f>
        <v>EXCLUDE</v>
      </c>
      <c r="J374" s="158" t="e">
        <f t="shared" si="55"/>
        <v>#N/A</v>
      </c>
      <c r="L374" s="158" t="str">
        <f t="shared" si="56"/>
        <v>_EU</v>
      </c>
      <c r="P374" s="340"/>
      <c r="Q374" s="340"/>
      <c r="R374" s="341"/>
      <c r="S374" s="342"/>
      <c r="T374" s="342"/>
      <c r="U374" s="341"/>
      <c r="V374" s="368"/>
      <c r="W374" s="341"/>
      <c r="X374" s="343"/>
      <c r="Y374" s="340"/>
      <c r="Z374" s="341"/>
      <c r="AA374" s="348" t="str">
        <f t="shared" si="57"/>
        <v/>
      </c>
      <c r="AB374" s="349" t="str">
        <f t="shared" si="58"/>
        <v/>
      </c>
      <c r="AC374" s="341"/>
      <c r="AD374" s="350" t="str">
        <f t="shared" si="59"/>
        <v/>
      </c>
    </row>
    <row r="375" spans="2:30" x14ac:dyDescent="0.45">
      <c r="B375" s="145" t="str">
        <f t="shared" si="50"/>
        <v>NOT INCLUDED</v>
      </c>
      <c r="C375" s="146" t="e">
        <f t="shared" si="51"/>
        <v>#N/A</v>
      </c>
      <c r="D375" s="158" t="e">
        <f>AB375&amp;"_"&amp;#REF!&amp;IF(afstemning_partner&lt;&gt;"","_"&amp;AC375,"")</f>
        <v>#REF!</v>
      </c>
      <c r="E375" s="158" t="str">
        <f t="shared" si="52"/>
        <v/>
      </c>
      <c r="F375" s="158" t="e">
        <f t="shared" si="53"/>
        <v>#N/A</v>
      </c>
      <c r="G375" s="158" t="str">
        <f>TRANSAKTIONER!Z375&amp;IF(regnskab_filter_periode&gt;=AB375,"INCLUDE"&amp;IF(regnskab_filter_land&lt;&gt;"",IF(regnskab_filter_land="EU",F375,AD375),""),"EXCLUDE")</f>
        <v>EXCLUDE</v>
      </c>
      <c r="H375" s="158" t="str">
        <f t="shared" si="54"/>
        <v/>
      </c>
      <c r="I375" s="158" t="str">
        <f>TRANSAKTIONER!Z375&amp;IF(regnskab_filter_periode_partner&gt;=AB375,"INCLUDE"&amp;IF(regnskab_filter_land_partner&lt;&gt;"",IF(regnskab_filter_land_partner="EU",F375,AD375),""),"EXCLUDE")&amp;AC375</f>
        <v>EXCLUDE</v>
      </c>
      <c r="J375" s="158" t="e">
        <f t="shared" si="55"/>
        <v>#N/A</v>
      </c>
      <c r="L375" s="158" t="str">
        <f t="shared" si="56"/>
        <v>_EU</v>
      </c>
      <c r="P375" s="340"/>
      <c r="Q375" s="340"/>
      <c r="R375" s="341"/>
      <c r="S375" s="342"/>
      <c r="T375" s="342"/>
      <c r="U375" s="341"/>
      <c r="V375" s="368"/>
      <c r="W375" s="341"/>
      <c r="X375" s="343"/>
      <c r="Y375" s="340"/>
      <c r="Z375" s="341"/>
      <c r="AA375" s="348" t="str">
        <f t="shared" si="57"/>
        <v/>
      </c>
      <c r="AB375" s="349" t="str">
        <f t="shared" si="58"/>
        <v/>
      </c>
      <c r="AC375" s="341"/>
      <c r="AD375" s="350" t="str">
        <f t="shared" si="59"/>
        <v/>
      </c>
    </row>
    <row r="376" spans="2:30" x14ac:dyDescent="0.45">
      <c r="B376" s="145" t="str">
        <f t="shared" si="50"/>
        <v>NOT INCLUDED</v>
      </c>
      <c r="C376" s="146" t="e">
        <f t="shared" si="51"/>
        <v>#N/A</v>
      </c>
      <c r="D376" s="158" t="e">
        <f>AB376&amp;"_"&amp;#REF!&amp;IF(afstemning_partner&lt;&gt;"","_"&amp;AC376,"")</f>
        <v>#REF!</v>
      </c>
      <c r="E376" s="158" t="str">
        <f t="shared" si="52"/>
        <v/>
      </c>
      <c r="F376" s="158" t="e">
        <f t="shared" si="53"/>
        <v>#N/A</v>
      </c>
      <c r="G376" s="158" t="str">
        <f>TRANSAKTIONER!Z376&amp;IF(regnskab_filter_periode&gt;=AB376,"INCLUDE"&amp;IF(regnskab_filter_land&lt;&gt;"",IF(regnskab_filter_land="EU",F376,AD376),""),"EXCLUDE")</f>
        <v>EXCLUDE</v>
      </c>
      <c r="H376" s="158" t="str">
        <f t="shared" si="54"/>
        <v/>
      </c>
      <c r="I376" s="158" t="str">
        <f>TRANSAKTIONER!Z376&amp;IF(regnskab_filter_periode_partner&gt;=AB376,"INCLUDE"&amp;IF(regnskab_filter_land_partner&lt;&gt;"",IF(regnskab_filter_land_partner="EU",F376,AD376),""),"EXCLUDE")&amp;AC376</f>
        <v>EXCLUDE</v>
      </c>
      <c r="J376" s="158" t="e">
        <f t="shared" si="55"/>
        <v>#N/A</v>
      </c>
      <c r="L376" s="158" t="str">
        <f t="shared" si="56"/>
        <v>_EU</v>
      </c>
      <c r="P376" s="340"/>
      <c r="Q376" s="340"/>
      <c r="R376" s="341"/>
      <c r="S376" s="342"/>
      <c r="T376" s="342"/>
      <c r="U376" s="341"/>
      <c r="V376" s="368"/>
      <c r="W376" s="341"/>
      <c r="X376" s="343"/>
      <c r="Y376" s="340"/>
      <c r="Z376" s="341"/>
      <c r="AA376" s="348" t="str">
        <f t="shared" si="57"/>
        <v/>
      </c>
      <c r="AB376" s="349" t="str">
        <f t="shared" si="58"/>
        <v/>
      </c>
      <c r="AC376" s="341"/>
      <c r="AD376" s="350" t="str">
        <f t="shared" si="59"/>
        <v/>
      </c>
    </row>
    <row r="377" spans="2:30" x14ac:dyDescent="0.45">
      <c r="B377" s="145" t="str">
        <f t="shared" si="50"/>
        <v>NOT INCLUDED</v>
      </c>
      <c r="C377" s="146" t="e">
        <f t="shared" si="51"/>
        <v>#N/A</v>
      </c>
      <c r="D377" s="158" t="e">
        <f>AB377&amp;"_"&amp;#REF!&amp;IF(afstemning_partner&lt;&gt;"","_"&amp;AC377,"")</f>
        <v>#REF!</v>
      </c>
      <c r="E377" s="158" t="str">
        <f t="shared" si="52"/>
        <v/>
      </c>
      <c r="F377" s="158" t="e">
        <f t="shared" si="53"/>
        <v>#N/A</v>
      </c>
      <c r="G377" s="158" t="str">
        <f>TRANSAKTIONER!Z377&amp;IF(regnskab_filter_periode&gt;=AB377,"INCLUDE"&amp;IF(regnskab_filter_land&lt;&gt;"",IF(regnskab_filter_land="EU",F377,AD377),""),"EXCLUDE")</f>
        <v>EXCLUDE</v>
      </c>
      <c r="H377" s="158" t="str">
        <f t="shared" si="54"/>
        <v/>
      </c>
      <c r="I377" s="158" t="str">
        <f>TRANSAKTIONER!Z377&amp;IF(regnskab_filter_periode_partner&gt;=AB377,"INCLUDE"&amp;IF(regnskab_filter_land_partner&lt;&gt;"",IF(regnskab_filter_land_partner="EU",F377,AD377),""),"EXCLUDE")&amp;AC377</f>
        <v>EXCLUDE</v>
      </c>
      <c r="J377" s="158" t="e">
        <f t="shared" si="55"/>
        <v>#N/A</v>
      </c>
      <c r="L377" s="158" t="str">
        <f t="shared" si="56"/>
        <v>_EU</v>
      </c>
      <c r="P377" s="340"/>
      <c r="Q377" s="340"/>
      <c r="R377" s="341"/>
      <c r="S377" s="342"/>
      <c r="T377" s="342"/>
      <c r="U377" s="341"/>
      <c r="V377" s="368"/>
      <c r="W377" s="341"/>
      <c r="X377" s="343"/>
      <c r="Y377" s="340"/>
      <c r="Z377" s="341"/>
      <c r="AA377" s="348" t="str">
        <f t="shared" si="57"/>
        <v/>
      </c>
      <c r="AB377" s="349" t="str">
        <f t="shared" si="58"/>
        <v/>
      </c>
      <c r="AC377" s="341"/>
      <c r="AD377" s="350" t="str">
        <f t="shared" si="59"/>
        <v/>
      </c>
    </row>
    <row r="378" spans="2:30" x14ac:dyDescent="0.45">
      <c r="B378" s="145" t="str">
        <f t="shared" si="50"/>
        <v>NOT INCLUDED</v>
      </c>
      <c r="C378" s="146" t="e">
        <f t="shared" si="51"/>
        <v>#N/A</v>
      </c>
      <c r="D378" s="158" t="e">
        <f>AB378&amp;"_"&amp;#REF!&amp;IF(afstemning_partner&lt;&gt;"","_"&amp;AC378,"")</f>
        <v>#REF!</v>
      </c>
      <c r="E378" s="158" t="str">
        <f t="shared" si="52"/>
        <v/>
      </c>
      <c r="F378" s="158" t="e">
        <f t="shared" si="53"/>
        <v>#N/A</v>
      </c>
      <c r="G378" s="158" t="str">
        <f>TRANSAKTIONER!Z378&amp;IF(regnskab_filter_periode&gt;=AB378,"INCLUDE"&amp;IF(regnskab_filter_land&lt;&gt;"",IF(regnskab_filter_land="EU",F378,AD378),""),"EXCLUDE")</f>
        <v>EXCLUDE</v>
      </c>
      <c r="H378" s="158" t="str">
        <f t="shared" si="54"/>
        <v/>
      </c>
      <c r="I378" s="158" t="str">
        <f>TRANSAKTIONER!Z378&amp;IF(regnskab_filter_periode_partner&gt;=AB378,"INCLUDE"&amp;IF(regnskab_filter_land_partner&lt;&gt;"",IF(regnskab_filter_land_partner="EU",F378,AD378),""),"EXCLUDE")&amp;AC378</f>
        <v>EXCLUDE</v>
      </c>
      <c r="J378" s="158" t="e">
        <f t="shared" si="55"/>
        <v>#N/A</v>
      </c>
      <c r="L378" s="158" t="str">
        <f t="shared" si="56"/>
        <v>_EU</v>
      </c>
      <c r="P378" s="340"/>
      <c r="Q378" s="340"/>
      <c r="R378" s="341"/>
      <c r="S378" s="342"/>
      <c r="T378" s="342"/>
      <c r="U378" s="341"/>
      <c r="V378" s="368"/>
      <c r="W378" s="341"/>
      <c r="X378" s="343"/>
      <c r="Y378" s="340"/>
      <c r="Z378" s="341"/>
      <c r="AA378" s="348" t="str">
        <f t="shared" si="57"/>
        <v/>
      </c>
      <c r="AB378" s="349" t="str">
        <f t="shared" si="58"/>
        <v/>
      </c>
      <c r="AC378" s="341"/>
      <c r="AD378" s="350" t="str">
        <f t="shared" si="59"/>
        <v/>
      </c>
    </row>
    <row r="379" spans="2:30" x14ac:dyDescent="0.45">
      <c r="B379" s="145" t="str">
        <f t="shared" si="50"/>
        <v>NOT INCLUDED</v>
      </c>
      <c r="C379" s="146" t="e">
        <f t="shared" si="51"/>
        <v>#N/A</v>
      </c>
      <c r="D379" s="158" t="e">
        <f>AB379&amp;"_"&amp;#REF!&amp;IF(afstemning_partner&lt;&gt;"","_"&amp;AC379,"")</f>
        <v>#REF!</v>
      </c>
      <c r="E379" s="158" t="str">
        <f t="shared" si="52"/>
        <v/>
      </c>
      <c r="F379" s="158" t="e">
        <f t="shared" si="53"/>
        <v>#N/A</v>
      </c>
      <c r="G379" s="158" t="str">
        <f>TRANSAKTIONER!Z379&amp;IF(regnskab_filter_periode&gt;=AB379,"INCLUDE"&amp;IF(regnskab_filter_land&lt;&gt;"",IF(regnskab_filter_land="EU",F379,AD379),""),"EXCLUDE")</f>
        <v>EXCLUDE</v>
      </c>
      <c r="H379" s="158" t="str">
        <f t="shared" si="54"/>
        <v/>
      </c>
      <c r="I379" s="158" t="str">
        <f>TRANSAKTIONER!Z379&amp;IF(regnskab_filter_periode_partner&gt;=AB379,"INCLUDE"&amp;IF(regnskab_filter_land_partner&lt;&gt;"",IF(regnskab_filter_land_partner="EU",F379,AD379),""),"EXCLUDE")&amp;AC379</f>
        <v>EXCLUDE</v>
      </c>
      <c r="J379" s="158" t="e">
        <f t="shared" si="55"/>
        <v>#N/A</v>
      </c>
      <c r="L379" s="158" t="str">
        <f t="shared" si="56"/>
        <v>_EU</v>
      </c>
      <c r="P379" s="340"/>
      <c r="Q379" s="340"/>
      <c r="R379" s="341"/>
      <c r="S379" s="342"/>
      <c r="T379" s="342"/>
      <c r="U379" s="341"/>
      <c r="V379" s="368"/>
      <c r="W379" s="341"/>
      <c r="X379" s="343"/>
      <c r="Y379" s="340"/>
      <c r="Z379" s="341"/>
      <c r="AA379" s="348" t="str">
        <f t="shared" si="57"/>
        <v/>
      </c>
      <c r="AB379" s="349" t="str">
        <f t="shared" si="58"/>
        <v/>
      </c>
      <c r="AC379" s="341"/>
      <c r="AD379" s="350" t="str">
        <f t="shared" si="59"/>
        <v/>
      </c>
    </row>
    <row r="380" spans="2:30" x14ac:dyDescent="0.45">
      <c r="B380" s="145" t="str">
        <f t="shared" si="50"/>
        <v>NOT INCLUDED</v>
      </c>
      <c r="C380" s="146" t="e">
        <f t="shared" si="51"/>
        <v>#N/A</v>
      </c>
      <c r="D380" s="158" t="e">
        <f>AB380&amp;"_"&amp;#REF!&amp;IF(afstemning_partner&lt;&gt;"","_"&amp;AC380,"")</f>
        <v>#REF!</v>
      </c>
      <c r="E380" s="158" t="str">
        <f t="shared" si="52"/>
        <v/>
      </c>
      <c r="F380" s="158" t="e">
        <f t="shared" si="53"/>
        <v>#N/A</v>
      </c>
      <c r="G380" s="158" t="str">
        <f>TRANSAKTIONER!Z380&amp;IF(regnskab_filter_periode&gt;=AB380,"INCLUDE"&amp;IF(regnskab_filter_land&lt;&gt;"",IF(regnskab_filter_land="EU",F380,AD380),""),"EXCLUDE")</f>
        <v>EXCLUDE</v>
      </c>
      <c r="H380" s="158" t="str">
        <f t="shared" si="54"/>
        <v/>
      </c>
      <c r="I380" s="158" t="str">
        <f>TRANSAKTIONER!Z380&amp;IF(regnskab_filter_periode_partner&gt;=AB380,"INCLUDE"&amp;IF(regnskab_filter_land_partner&lt;&gt;"",IF(regnskab_filter_land_partner="EU",F380,AD380),""),"EXCLUDE")&amp;AC380</f>
        <v>EXCLUDE</v>
      </c>
      <c r="J380" s="158" t="e">
        <f t="shared" si="55"/>
        <v>#N/A</v>
      </c>
      <c r="L380" s="158" t="str">
        <f t="shared" si="56"/>
        <v>_EU</v>
      </c>
      <c r="P380" s="340"/>
      <c r="Q380" s="340"/>
      <c r="R380" s="341"/>
      <c r="S380" s="342"/>
      <c r="T380" s="342"/>
      <c r="U380" s="341"/>
      <c r="V380" s="368"/>
      <c r="W380" s="341"/>
      <c r="X380" s="343"/>
      <c r="Y380" s="340"/>
      <c r="Z380" s="341"/>
      <c r="AA380" s="348" t="str">
        <f t="shared" si="57"/>
        <v/>
      </c>
      <c r="AB380" s="349" t="str">
        <f t="shared" si="58"/>
        <v/>
      </c>
      <c r="AC380" s="341"/>
      <c r="AD380" s="350" t="str">
        <f t="shared" si="59"/>
        <v/>
      </c>
    </row>
    <row r="381" spans="2:30" x14ac:dyDescent="0.45">
      <c r="B381" s="145" t="str">
        <f t="shared" si="50"/>
        <v>NOT INCLUDED</v>
      </c>
      <c r="C381" s="146" t="e">
        <f t="shared" si="51"/>
        <v>#N/A</v>
      </c>
      <c r="D381" s="158" t="e">
        <f>AB381&amp;"_"&amp;#REF!&amp;IF(afstemning_partner&lt;&gt;"","_"&amp;AC381,"")</f>
        <v>#REF!</v>
      </c>
      <c r="E381" s="158" t="str">
        <f t="shared" si="52"/>
        <v/>
      </c>
      <c r="F381" s="158" t="e">
        <f t="shared" si="53"/>
        <v>#N/A</v>
      </c>
      <c r="G381" s="158" t="str">
        <f>TRANSAKTIONER!Z381&amp;IF(regnskab_filter_periode&gt;=AB381,"INCLUDE"&amp;IF(regnskab_filter_land&lt;&gt;"",IF(regnskab_filter_land="EU",F381,AD381),""),"EXCLUDE")</f>
        <v>EXCLUDE</v>
      </c>
      <c r="H381" s="158" t="str">
        <f t="shared" si="54"/>
        <v/>
      </c>
      <c r="I381" s="158" t="str">
        <f>TRANSAKTIONER!Z381&amp;IF(regnskab_filter_periode_partner&gt;=AB381,"INCLUDE"&amp;IF(regnskab_filter_land_partner&lt;&gt;"",IF(regnskab_filter_land_partner="EU",F381,AD381),""),"EXCLUDE")&amp;AC381</f>
        <v>EXCLUDE</v>
      </c>
      <c r="J381" s="158" t="e">
        <f t="shared" si="55"/>
        <v>#N/A</v>
      </c>
      <c r="L381" s="158" t="str">
        <f t="shared" si="56"/>
        <v>_EU</v>
      </c>
      <c r="P381" s="340"/>
      <c r="Q381" s="340"/>
      <c r="R381" s="341"/>
      <c r="S381" s="342"/>
      <c r="T381" s="342"/>
      <c r="U381" s="341"/>
      <c r="V381" s="368"/>
      <c r="W381" s="341"/>
      <c r="X381" s="343"/>
      <c r="Y381" s="340"/>
      <c r="Z381" s="341"/>
      <c r="AA381" s="348" t="str">
        <f t="shared" si="57"/>
        <v/>
      </c>
      <c r="AB381" s="349" t="str">
        <f t="shared" si="58"/>
        <v/>
      </c>
      <c r="AC381" s="341"/>
      <c r="AD381" s="350" t="str">
        <f t="shared" si="59"/>
        <v/>
      </c>
    </row>
    <row r="382" spans="2:30" x14ac:dyDescent="0.45">
      <c r="B382" s="145" t="str">
        <f t="shared" si="50"/>
        <v>NOT INCLUDED</v>
      </c>
      <c r="C382" s="146" t="e">
        <f t="shared" si="51"/>
        <v>#N/A</v>
      </c>
      <c r="D382" s="158" t="e">
        <f>AB382&amp;"_"&amp;#REF!&amp;IF(afstemning_partner&lt;&gt;"","_"&amp;AC382,"")</f>
        <v>#REF!</v>
      </c>
      <c r="E382" s="158" t="str">
        <f t="shared" si="52"/>
        <v/>
      </c>
      <c r="F382" s="158" t="e">
        <f t="shared" si="53"/>
        <v>#N/A</v>
      </c>
      <c r="G382" s="158" t="str">
        <f>TRANSAKTIONER!Z382&amp;IF(regnskab_filter_periode&gt;=AB382,"INCLUDE"&amp;IF(regnskab_filter_land&lt;&gt;"",IF(regnskab_filter_land="EU",F382,AD382),""),"EXCLUDE")</f>
        <v>EXCLUDE</v>
      </c>
      <c r="H382" s="158" t="str">
        <f t="shared" si="54"/>
        <v/>
      </c>
      <c r="I382" s="158" t="str">
        <f>TRANSAKTIONER!Z382&amp;IF(regnskab_filter_periode_partner&gt;=AB382,"INCLUDE"&amp;IF(regnskab_filter_land_partner&lt;&gt;"",IF(regnskab_filter_land_partner="EU",F382,AD382),""),"EXCLUDE")&amp;AC382</f>
        <v>EXCLUDE</v>
      </c>
      <c r="J382" s="158" t="e">
        <f t="shared" si="55"/>
        <v>#N/A</v>
      </c>
      <c r="L382" s="158" t="str">
        <f t="shared" si="56"/>
        <v>_EU</v>
      </c>
      <c r="P382" s="340"/>
      <c r="Q382" s="340"/>
      <c r="R382" s="341"/>
      <c r="S382" s="342"/>
      <c r="T382" s="342"/>
      <c r="U382" s="341"/>
      <c r="V382" s="368"/>
      <c r="W382" s="341"/>
      <c r="X382" s="343"/>
      <c r="Y382" s="340"/>
      <c r="Z382" s="341"/>
      <c r="AA382" s="348" t="str">
        <f t="shared" si="57"/>
        <v/>
      </c>
      <c r="AB382" s="349" t="str">
        <f t="shared" si="58"/>
        <v/>
      </c>
      <c r="AC382" s="341"/>
      <c r="AD382" s="350" t="str">
        <f t="shared" si="59"/>
        <v/>
      </c>
    </row>
    <row r="383" spans="2:30" x14ac:dyDescent="0.45">
      <c r="B383" s="145" t="str">
        <f t="shared" si="50"/>
        <v>NOT INCLUDED</v>
      </c>
      <c r="C383" s="146" t="e">
        <f t="shared" si="51"/>
        <v>#N/A</v>
      </c>
      <c r="D383" s="158" t="e">
        <f>AB383&amp;"_"&amp;#REF!&amp;IF(afstemning_partner&lt;&gt;"","_"&amp;AC383,"")</f>
        <v>#REF!</v>
      </c>
      <c r="E383" s="158" t="str">
        <f t="shared" si="52"/>
        <v/>
      </c>
      <c r="F383" s="158" t="e">
        <f t="shared" si="53"/>
        <v>#N/A</v>
      </c>
      <c r="G383" s="158" t="str">
        <f>TRANSAKTIONER!Z383&amp;IF(regnskab_filter_periode&gt;=AB383,"INCLUDE"&amp;IF(regnskab_filter_land&lt;&gt;"",IF(regnskab_filter_land="EU",F383,AD383),""),"EXCLUDE")</f>
        <v>EXCLUDE</v>
      </c>
      <c r="H383" s="158" t="str">
        <f t="shared" si="54"/>
        <v/>
      </c>
      <c r="I383" s="158" t="str">
        <f>TRANSAKTIONER!Z383&amp;IF(regnskab_filter_periode_partner&gt;=AB383,"INCLUDE"&amp;IF(regnskab_filter_land_partner&lt;&gt;"",IF(regnskab_filter_land_partner="EU",F383,AD383),""),"EXCLUDE")&amp;AC383</f>
        <v>EXCLUDE</v>
      </c>
      <c r="J383" s="158" t="e">
        <f t="shared" si="55"/>
        <v>#N/A</v>
      </c>
      <c r="L383" s="158" t="str">
        <f t="shared" si="56"/>
        <v>_EU</v>
      </c>
      <c r="P383" s="340"/>
      <c r="Q383" s="340"/>
      <c r="R383" s="341"/>
      <c r="S383" s="342"/>
      <c r="T383" s="342"/>
      <c r="U383" s="341"/>
      <c r="V383" s="368"/>
      <c r="W383" s="341"/>
      <c r="X383" s="343"/>
      <c r="Y383" s="340"/>
      <c r="Z383" s="341"/>
      <c r="AA383" s="348" t="str">
        <f t="shared" si="57"/>
        <v/>
      </c>
      <c r="AB383" s="349" t="str">
        <f t="shared" si="58"/>
        <v/>
      </c>
      <c r="AC383" s="341"/>
      <c r="AD383" s="350" t="str">
        <f t="shared" si="59"/>
        <v/>
      </c>
    </row>
    <row r="384" spans="2:30" x14ac:dyDescent="0.45">
      <c r="B384" s="145" t="str">
        <f t="shared" si="50"/>
        <v>NOT INCLUDED</v>
      </c>
      <c r="C384" s="146" t="e">
        <f t="shared" si="51"/>
        <v>#N/A</v>
      </c>
      <c r="D384" s="158" t="e">
        <f>AB384&amp;"_"&amp;#REF!&amp;IF(afstemning_partner&lt;&gt;"","_"&amp;AC384,"")</f>
        <v>#REF!</v>
      </c>
      <c r="E384" s="158" t="str">
        <f t="shared" si="52"/>
        <v/>
      </c>
      <c r="F384" s="158" t="e">
        <f t="shared" si="53"/>
        <v>#N/A</v>
      </c>
      <c r="G384" s="158" t="str">
        <f>TRANSAKTIONER!Z384&amp;IF(regnskab_filter_periode&gt;=AB384,"INCLUDE"&amp;IF(regnskab_filter_land&lt;&gt;"",IF(regnskab_filter_land="EU",F384,AD384),""),"EXCLUDE")</f>
        <v>EXCLUDE</v>
      </c>
      <c r="H384" s="158" t="str">
        <f t="shared" si="54"/>
        <v/>
      </c>
      <c r="I384" s="158" t="str">
        <f>TRANSAKTIONER!Z384&amp;IF(regnskab_filter_periode_partner&gt;=AB384,"INCLUDE"&amp;IF(regnskab_filter_land_partner&lt;&gt;"",IF(regnskab_filter_land_partner="EU",F384,AD384),""),"EXCLUDE")&amp;AC384</f>
        <v>EXCLUDE</v>
      </c>
      <c r="J384" s="158" t="e">
        <f t="shared" si="55"/>
        <v>#N/A</v>
      </c>
      <c r="L384" s="158" t="str">
        <f t="shared" si="56"/>
        <v>_EU</v>
      </c>
      <c r="P384" s="340"/>
      <c r="Q384" s="340"/>
      <c r="R384" s="341"/>
      <c r="S384" s="342"/>
      <c r="T384" s="342"/>
      <c r="U384" s="341"/>
      <c r="V384" s="368"/>
      <c r="W384" s="341"/>
      <c r="X384" s="343"/>
      <c r="Y384" s="340"/>
      <c r="Z384" s="341"/>
      <c r="AA384" s="348" t="str">
        <f t="shared" si="57"/>
        <v/>
      </c>
      <c r="AB384" s="349" t="str">
        <f t="shared" si="58"/>
        <v/>
      </c>
      <c r="AC384" s="341"/>
      <c r="AD384" s="350" t="str">
        <f t="shared" si="59"/>
        <v/>
      </c>
    </row>
    <row r="385" spans="2:30" x14ac:dyDescent="0.45">
      <c r="B385" s="145" t="str">
        <f t="shared" si="50"/>
        <v>NOT INCLUDED</v>
      </c>
      <c r="C385" s="146" t="e">
        <f t="shared" si="51"/>
        <v>#N/A</v>
      </c>
      <c r="D385" s="158" t="e">
        <f>AB385&amp;"_"&amp;#REF!&amp;IF(afstemning_partner&lt;&gt;"","_"&amp;AC385,"")</f>
        <v>#REF!</v>
      </c>
      <c r="E385" s="158" t="str">
        <f t="shared" si="52"/>
        <v/>
      </c>
      <c r="F385" s="158" t="e">
        <f t="shared" si="53"/>
        <v>#N/A</v>
      </c>
      <c r="G385" s="158" t="str">
        <f>TRANSAKTIONER!Z385&amp;IF(regnskab_filter_periode&gt;=AB385,"INCLUDE"&amp;IF(regnskab_filter_land&lt;&gt;"",IF(regnskab_filter_land="EU",F385,AD385),""),"EXCLUDE")</f>
        <v>EXCLUDE</v>
      </c>
      <c r="H385" s="158" t="str">
        <f t="shared" si="54"/>
        <v/>
      </c>
      <c r="I385" s="158" t="str">
        <f>TRANSAKTIONER!Z385&amp;IF(regnskab_filter_periode_partner&gt;=AB385,"INCLUDE"&amp;IF(regnskab_filter_land_partner&lt;&gt;"",IF(regnskab_filter_land_partner="EU",F385,AD385),""),"EXCLUDE")&amp;AC385</f>
        <v>EXCLUDE</v>
      </c>
      <c r="J385" s="158" t="e">
        <f t="shared" si="55"/>
        <v>#N/A</v>
      </c>
      <c r="L385" s="158" t="str">
        <f t="shared" si="56"/>
        <v>_EU</v>
      </c>
      <c r="P385" s="340"/>
      <c r="Q385" s="340"/>
      <c r="R385" s="341"/>
      <c r="S385" s="342"/>
      <c r="T385" s="342"/>
      <c r="U385" s="341"/>
      <c r="V385" s="368"/>
      <c r="W385" s="341"/>
      <c r="X385" s="343"/>
      <c r="Y385" s="340"/>
      <c r="Z385" s="341"/>
      <c r="AA385" s="348" t="str">
        <f t="shared" si="57"/>
        <v/>
      </c>
      <c r="AB385" s="349" t="str">
        <f t="shared" si="58"/>
        <v/>
      </c>
      <c r="AC385" s="341"/>
      <c r="AD385" s="350" t="str">
        <f t="shared" si="59"/>
        <v/>
      </c>
    </row>
    <row r="386" spans="2:30" x14ac:dyDescent="0.45">
      <c r="B386" s="145" t="str">
        <f t="shared" si="50"/>
        <v>NOT INCLUDED</v>
      </c>
      <c r="C386" s="146" t="e">
        <f t="shared" si="51"/>
        <v>#N/A</v>
      </c>
      <c r="D386" s="158" t="e">
        <f>AB386&amp;"_"&amp;#REF!&amp;IF(afstemning_partner&lt;&gt;"","_"&amp;AC386,"")</f>
        <v>#REF!</v>
      </c>
      <c r="E386" s="158" t="str">
        <f t="shared" si="52"/>
        <v/>
      </c>
      <c r="F386" s="158" t="e">
        <f t="shared" si="53"/>
        <v>#N/A</v>
      </c>
      <c r="G386" s="158" t="str">
        <f>TRANSAKTIONER!Z386&amp;IF(regnskab_filter_periode&gt;=AB386,"INCLUDE"&amp;IF(regnskab_filter_land&lt;&gt;"",IF(regnskab_filter_land="EU",F386,AD386),""),"EXCLUDE")</f>
        <v>EXCLUDE</v>
      </c>
      <c r="H386" s="158" t="str">
        <f t="shared" si="54"/>
        <v/>
      </c>
      <c r="I386" s="158" t="str">
        <f>TRANSAKTIONER!Z386&amp;IF(regnskab_filter_periode_partner&gt;=AB386,"INCLUDE"&amp;IF(regnskab_filter_land_partner&lt;&gt;"",IF(regnskab_filter_land_partner="EU",F386,AD386),""),"EXCLUDE")&amp;AC386</f>
        <v>EXCLUDE</v>
      </c>
      <c r="J386" s="158" t="e">
        <f t="shared" si="55"/>
        <v>#N/A</v>
      </c>
      <c r="L386" s="158" t="str">
        <f t="shared" si="56"/>
        <v>_EU</v>
      </c>
      <c r="P386" s="340"/>
      <c r="Q386" s="340"/>
      <c r="R386" s="341"/>
      <c r="S386" s="342"/>
      <c r="T386" s="342"/>
      <c r="U386" s="341"/>
      <c r="V386" s="368"/>
      <c r="W386" s="341"/>
      <c r="X386" s="343"/>
      <c r="Y386" s="340"/>
      <c r="Z386" s="341"/>
      <c r="AA386" s="348" t="str">
        <f t="shared" si="57"/>
        <v/>
      </c>
      <c r="AB386" s="349" t="str">
        <f t="shared" si="58"/>
        <v/>
      </c>
      <c r="AC386" s="341"/>
      <c r="AD386" s="350" t="str">
        <f t="shared" si="59"/>
        <v/>
      </c>
    </row>
    <row r="387" spans="2:30" x14ac:dyDescent="0.45">
      <c r="B387" s="145" t="str">
        <f t="shared" si="50"/>
        <v>NOT INCLUDED</v>
      </c>
      <c r="C387" s="146" t="e">
        <f t="shared" si="51"/>
        <v>#N/A</v>
      </c>
      <c r="D387" s="158" t="e">
        <f>AB387&amp;"_"&amp;#REF!&amp;IF(afstemning_partner&lt;&gt;"","_"&amp;AC387,"")</f>
        <v>#REF!</v>
      </c>
      <c r="E387" s="158" t="str">
        <f t="shared" si="52"/>
        <v/>
      </c>
      <c r="F387" s="158" t="e">
        <f t="shared" si="53"/>
        <v>#N/A</v>
      </c>
      <c r="G387" s="158" t="str">
        <f>TRANSAKTIONER!Z387&amp;IF(regnskab_filter_periode&gt;=AB387,"INCLUDE"&amp;IF(regnskab_filter_land&lt;&gt;"",IF(regnskab_filter_land="EU",F387,AD387),""),"EXCLUDE")</f>
        <v>EXCLUDE</v>
      </c>
      <c r="H387" s="158" t="str">
        <f t="shared" si="54"/>
        <v/>
      </c>
      <c r="I387" s="158" t="str">
        <f>TRANSAKTIONER!Z387&amp;IF(regnskab_filter_periode_partner&gt;=AB387,"INCLUDE"&amp;IF(regnskab_filter_land_partner&lt;&gt;"",IF(regnskab_filter_land_partner="EU",F387,AD387),""),"EXCLUDE")&amp;AC387</f>
        <v>EXCLUDE</v>
      </c>
      <c r="J387" s="158" t="e">
        <f t="shared" si="55"/>
        <v>#N/A</v>
      </c>
      <c r="L387" s="158" t="str">
        <f t="shared" si="56"/>
        <v>_EU</v>
      </c>
      <c r="P387" s="340"/>
      <c r="Q387" s="340"/>
      <c r="R387" s="341"/>
      <c r="S387" s="342"/>
      <c r="T387" s="342"/>
      <c r="U387" s="341"/>
      <c r="V387" s="368"/>
      <c r="W387" s="341"/>
      <c r="X387" s="343"/>
      <c r="Y387" s="340"/>
      <c r="Z387" s="341"/>
      <c r="AA387" s="348" t="str">
        <f t="shared" si="57"/>
        <v/>
      </c>
      <c r="AB387" s="349" t="str">
        <f t="shared" si="58"/>
        <v/>
      </c>
      <c r="AC387" s="341"/>
      <c r="AD387" s="350" t="str">
        <f t="shared" si="59"/>
        <v/>
      </c>
    </row>
    <row r="388" spans="2:30" x14ac:dyDescent="0.45">
      <c r="B388" s="145" t="str">
        <f t="shared" si="50"/>
        <v>NOT INCLUDED</v>
      </c>
      <c r="C388" s="146" t="e">
        <f t="shared" si="51"/>
        <v>#N/A</v>
      </c>
      <c r="D388" s="158" t="e">
        <f>AB388&amp;"_"&amp;#REF!&amp;IF(afstemning_partner&lt;&gt;"","_"&amp;AC388,"")</f>
        <v>#REF!</v>
      </c>
      <c r="E388" s="158" t="str">
        <f t="shared" si="52"/>
        <v/>
      </c>
      <c r="F388" s="158" t="e">
        <f t="shared" si="53"/>
        <v>#N/A</v>
      </c>
      <c r="G388" s="158" t="str">
        <f>TRANSAKTIONER!Z388&amp;IF(regnskab_filter_periode&gt;=AB388,"INCLUDE"&amp;IF(regnskab_filter_land&lt;&gt;"",IF(regnskab_filter_land="EU",F388,AD388),""),"EXCLUDE")</f>
        <v>EXCLUDE</v>
      </c>
      <c r="H388" s="158" t="str">
        <f t="shared" si="54"/>
        <v/>
      </c>
      <c r="I388" s="158" t="str">
        <f>TRANSAKTIONER!Z388&amp;IF(regnskab_filter_periode_partner&gt;=AB388,"INCLUDE"&amp;IF(regnskab_filter_land_partner&lt;&gt;"",IF(regnskab_filter_land_partner="EU",F388,AD388),""),"EXCLUDE")&amp;AC388</f>
        <v>EXCLUDE</v>
      </c>
      <c r="J388" s="158" t="e">
        <f t="shared" si="55"/>
        <v>#N/A</v>
      </c>
      <c r="L388" s="158" t="str">
        <f t="shared" si="56"/>
        <v>_EU</v>
      </c>
      <c r="P388" s="340"/>
      <c r="Q388" s="340"/>
      <c r="R388" s="341"/>
      <c r="S388" s="342"/>
      <c r="T388" s="342"/>
      <c r="U388" s="341"/>
      <c r="V388" s="368"/>
      <c r="W388" s="341"/>
      <c r="X388" s="343"/>
      <c r="Y388" s="340"/>
      <c r="Z388" s="341"/>
      <c r="AA388" s="348" t="str">
        <f t="shared" si="57"/>
        <v/>
      </c>
      <c r="AB388" s="349" t="str">
        <f t="shared" si="58"/>
        <v/>
      </c>
      <c r="AC388" s="341"/>
      <c r="AD388" s="350" t="str">
        <f t="shared" si="59"/>
        <v/>
      </c>
    </row>
    <row r="389" spans="2:30" x14ac:dyDescent="0.45">
      <c r="B389" s="145" t="str">
        <f t="shared" si="50"/>
        <v>NOT INCLUDED</v>
      </c>
      <c r="C389" s="146" t="e">
        <f t="shared" si="51"/>
        <v>#N/A</v>
      </c>
      <c r="D389" s="158" t="e">
        <f>AB389&amp;"_"&amp;#REF!&amp;IF(afstemning_partner&lt;&gt;"","_"&amp;AC389,"")</f>
        <v>#REF!</v>
      </c>
      <c r="E389" s="158" t="str">
        <f t="shared" si="52"/>
        <v/>
      </c>
      <c r="F389" s="158" t="e">
        <f t="shared" si="53"/>
        <v>#N/A</v>
      </c>
      <c r="G389" s="158" t="str">
        <f>TRANSAKTIONER!Z389&amp;IF(regnskab_filter_periode&gt;=AB389,"INCLUDE"&amp;IF(regnskab_filter_land&lt;&gt;"",IF(regnskab_filter_land="EU",F389,AD389),""),"EXCLUDE")</f>
        <v>EXCLUDE</v>
      </c>
      <c r="H389" s="158" t="str">
        <f t="shared" si="54"/>
        <v/>
      </c>
      <c r="I389" s="158" t="str">
        <f>TRANSAKTIONER!Z389&amp;IF(regnskab_filter_periode_partner&gt;=AB389,"INCLUDE"&amp;IF(regnskab_filter_land_partner&lt;&gt;"",IF(regnskab_filter_land_partner="EU",F389,AD389),""),"EXCLUDE")&amp;AC389</f>
        <v>EXCLUDE</v>
      </c>
      <c r="J389" s="158" t="e">
        <f t="shared" si="55"/>
        <v>#N/A</v>
      </c>
      <c r="L389" s="158" t="str">
        <f t="shared" si="56"/>
        <v>_EU</v>
      </c>
      <c r="P389" s="340"/>
      <c r="Q389" s="340"/>
      <c r="R389" s="341"/>
      <c r="S389" s="342"/>
      <c r="T389" s="342"/>
      <c r="U389" s="341"/>
      <c r="V389" s="368"/>
      <c r="W389" s="341"/>
      <c r="X389" s="343"/>
      <c r="Y389" s="340"/>
      <c r="Z389" s="341"/>
      <c r="AA389" s="348" t="str">
        <f t="shared" si="57"/>
        <v/>
      </c>
      <c r="AB389" s="349" t="str">
        <f t="shared" si="58"/>
        <v/>
      </c>
      <c r="AC389" s="341"/>
      <c r="AD389" s="350" t="str">
        <f t="shared" si="59"/>
        <v/>
      </c>
    </row>
    <row r="390" spans="2:30" x14ac:dyDescent="0.45">
      <c r="B390" s="145" t="str">
        <f t="shared" si="50"/>
        <v>NOT INCLUDED</v>
      </c>
      <c r="C390" s="146" t="e">
        <f t="shared" si="51"/>
        <v>#N/A</v>
      </c>
      <c r="D390" s="158" t="e">
        <f>AB390&amp;"_"&amp;#REF!&amp;IF(afstemning_partner&lt;&gt;"","_"&amp;AC390,"")</f>
        <v>#REF!</v>
      </c>
      <c r="E390" s="158" t="str">
        <f t="shared" si="52"/>
        <v/>
      </c>
      <c r="F390" s="158" t="e">
        <f t="shared" si="53"/>
        <v>#N/A</v>
      </c>
      <c r="G390" s="158" t="str">
        <f>TRANSAKTIONER!Z390&amp;IF(regnskab_filter_periode&gt;=AB390,"INCLUDE"&amp;IF(regnskab_filter_land&lt;&gt;"",IF(regnskab_filter_land="EU",F390,AD390),""),"EXCLUDE")</f>
        <v>EXCLUDE</v>
      </c>
      <c r="H390" s="158" t="str">
        <f t="shared" si="54"/>
        <v/>
      </c>
      <c r="I390" s="158" t="str">
        <f>TRANSAKTIONER!Z390&amp;IF(regnskab_filter_periode_partner&gt;=AB390,"INCLUDE"&amp;IF(regnskab_filter_land_partner&lt;&gt;"",IF(regnskab_filter_land_partner="EU",F390,AD390),""),"EXCLUDE")&amp;AC390</f>
        <v>EXCLUDE</v>
      </c>
      <c r="J390" s="158" t="e">
        <f t="shared" si="55"/>
        <v>#N/A</v>
      </c>
      <c r="L390" s="158" t="str">
        <f t="shared" si="56"/>
        <v>_EU</v>
      </c>
      <c r="P390" s="340"/>
      <c r="Q390" s="340"/>
      <c r="R390" s="341"/>
      <c r="S390" s="342"/>
      <c r="T390" s="342"/>
      <c r="U390" s="341"/>
      <c r="V390" s="368"/>
      <c r="W390" s="341"/>
      <c r="X390" s="343"/>
      <c r="Y390" s="340"/>
      <c r="Z390" s="341"/>
      <c r="AA390" s="348" t="str">
        <f t="shared" si="57"/>
        <v/>
      </c>
      <c r="AB390" s="349" t="str">
        <f t="shared" si="58"/>
        <v/>
      </c>
      <c r="AC390" s="341"/>
      <c r="AD390" s="350" t="str">
        <f t="shared" si="59"/>
        <v/>
      </c>
    </row>
    <row r="391" spans="2:30" x14ac:dyDescent="0.45">
      <c r="B391" s="145" t="str">
        <f t="shared" ref="B391:B454" si="60">IF(AB391=report_period,"INCLUDE_CURRENT",IF(AB391&lt;report_period,"INCLUDE_PREVIOUS","NOT INCLUDED"))</f>
        <v>NOT INCLUDED</v>
      </c>
      <c r="C391" s="146" t="e">
        <f t="shared" ref="C391:C454" si="61">B391&amp;"_"&amp;VLOOKUP(AD391,setup_country_group,3,FALSE)&amp;"_"&amp;Z391</f>
        <v>#N/A</v>
      </c>
      <c r="D391" s="158" t="e">
        <f>AB391&amp;"_"&amp;#REF!&amp;IF(afstemning_partner&lt;&gt;"","_"&amp;AC391,"")</f>
        <v>#REF!</v>
      </c>
      <c r="E391" s="158" t="str">
        <f t="shared" ref="E391:E454" si="62">Z391&amp;IF(regnskab_filter_periode&lt;&gt;"",AB391,"")&amp;IF(regnskab_filter_land&lt;&gt;"",IF(regnskab_filter_land="EU",F391,AD391),"")</f>
        <v/>
      </c>
      <c r="F391" s="158" t="e">
        <f t="shared" ref="F391:F454" si="63">VLOOKUP(AD391,setup_country_group,3,FALSE)</f>
        <v>#N/A</v>
      </c>
      <c r="G391" s="158" t="str">
        <f>TRANSAKTIONER!Z391&amp;IF(regnskab_filter_periode&gt;=AB391,"INCLUDE"&amp;IF(regnskab_filter_land&lt;&gt;"",IF(regnskab_filter_land="EU",F391,AD391),""),"EXCLUDE")</f>
        <v>EXCLUDE</v>
      </c>
      <c r="H391" s="158" t="str">
        <f t="shared" ref="H391:H454" si="64">Z391&amp;IF(regnskab_filter_periode_partner&lt;&gt;"",AB391,"")&amp;IF(regnskab_filter_land_partner&lt;&gt;"",IF(regnskab_filter_land_partner="EU",F391,AD391),"")&amp;AC391</f>
        <v/>
      </c>
      <c r="I391" s="158" t="str">
        <f>TRANSAKTIONER!Z391&amp;IF(regnskab_filter_periode_partner&gt;=AB391,"INCLUDE"&amp;IF(regnskab_filter_land_partner&lt;&gt;"",IF(regnskab_filter_land_partner="EU",F391,AD391),""),"EXCLUDE")&amp;AC391</f>
        <v>EXCLUDE</v>
      </c>
      <c r="J391" s="158" t="e">
        <f t="shared" ref="J391:J454" si="65">C391&amp;"_"&amp;AC391</f>
        <v>#N/A</v>
      </c>
      <c r="L391" s="158" t="str">
        <f t="shared" ref="L391:L454" si="66">Z391&amp;"_"&amp;IF(AD391&lt;&gt;"Norge","EU","Norge")</f>
        <v>_EU</v>
      </c>
      <c r="P391" s="340"/>
      <c r="Q391" s="340"/>
      <c r="R391" s="341"/>
      <c r="S391" s="342"/>
      <c r="T391" s="342"/>
      <c r="U391" s="341"/>
      <c r="V391" s="368"/>
      <c r="W391" s="341"/>
      <c r="X391" s="343"/>
      <c r="Y391" s="340"/>
      <c r="Z391" s="341"/>
      <c r="AA391" s="348" t="str">
        <f t="shared" ref="AA391:AA454" si="67">IF(OR(AB391="",Y391="",X391=""),"",ROUND(X391/VLOOKUP(AB391,setup_currency,MATCH(Y391&amp;"/EUR",setup_currency_header,0),FALSE),2))</f>
        <v/>
      </c>
      <c r="AB391" s="349" t="str">
        <f t="shared" ref="AB391:AB454" si="68">IF(T391="","",IF(OR(T391&lt;setup_start_date,T391&gt;setup_end_date),"INVALID DATE",VLOOKUP(T391,setup_periods,2,TRUE)))</f>
        <v/>
      </c>
      <c r="AC391" s="341"/>
      <c r="AD391" s="350" t="str">
        <f t="shared" ref="AD391:AD454" si="69">IF(AC391="","",VLOOKUP(AC391,setup_partners,2,FALSE))</f>
        <v/>
      </c>
    </row>
    <row r="392" spans="2:30" x14ac:dyDescent="0.45">
      <c r="B392" s="145" t="str">
        <f t="shared" si="60"/>
        <v>NOT INCLUDED</v>
      </c>
      <c r="C392" s="146" t="e">
        <f t="shared" si="61"/>
        <v>#N/A</v>
      </c>
      <c r="D392" s="158" t="e">
        <f>AB392&amp;"_"&amp;#REF!&amp;IF(afstemning_partner&lt;&gt;"","_"&amp;AC392,"")</f>
        <v>#REF!</v>
      </c>
      <c r="E392" s="158" t="str">
        <f t="shared" si="62"/>
        <v/>
      </c>
      <c r="F392" s="158" t="e">
        <f t="shared" si="63"/>
        <v>#N/A</v>
      </c>
      <c r="G392" s="158" t="str">
        <f>TRANSAKTIONER!Z392&amp;IF(regnskab_filter_periode&gt;=AB392,"INCLUDE"&amp;IF(regnskab_filter_land&lt;&gt;"",IF(regnskab_filter_land="EU",F392,AD392),""),"EXCLUDE")</f>
        <v>EXCLUDE</v>
      </c>
      <c r="H392" s="158" t="str">
        <f t="shared" si="64"/>
        <v/>
      </c>
      <c r="I392" s="158" t="str">
        <f>TRANSAKTIONER!Z392&amp;IF(regnskab_filter_periode_partner&gt;=AB392,"INCLUDE"&amp;IF(regnskab_filter_land_partner&lt;&gt;"",IF(regnskab_filter_land_partner="EU",F392,AD392),""),"EXCLUDE")&amp;AC392</f>
        <v>EXCLUDE</v>
      </c>
      <c r="J392" s="158" t="e">
        <f t="shared" si="65"/>
        <v>#N/A</v>
      </c>
      <c r="L392" s="158" t="str">
        <f t="shared" si="66"/>
        <v>_EU</v>
      </c>
      <c r="P392" s="340"/>
      <c r="Q392" s="340"/>
      <c r="R392" s="341"/>
      <c r="S392" s="342"/>
      <c r="T392" s="342"/>
      <c r="U392" s="341"/>
      <c r="V392" s="368"/>
      <c r="W392" s="341"/>
      <c r="X392" s="343"/>
      <c r="Y392" s="340"/>
      <c r="Z392" s="341"/>
      <c r="AA392" s="348" t="str">
        <f t="shared" si="67"/>
        <v/>
      </c>
      <c r="AB392" s="349" t="str">
        <f t="shared" si="68"/>
        <v/>
      </c>
      <c r="AC392" s="341"/>
      <c r="AD392" s="350" t="str">
        <f t="shared" si="69"/>
        <v/>
      </c>
    </row>
    <row r="393" spans="2:30" x14ac:dyDescent="0.45">
      <c r="B393" s="145" t="str">
        <f t="shared" si="60"/>
        <v>NOT INCLUDED</v>
      </c>
      <c r="C393" s="146" t="e">
        <f t="shared" si="61"/>
        <v>#N/A</v>
      </c>
      <c r="D393" s="158" t="e">
        <f>AB393&amp;"_"&amp;#REF!&amp;IF(afstemning_partner&lt;&gt;"","_"&amp;AC393,"")</f>
        <v>#REF!</v>
      </c>
      <c r="E393" s="158" t="str">
        <f t="shared" si="62"/>
        <v/>
      </c>
      <c r="F393" s="158" t="e">
        <f t="shared" si="63"/>
        <v>#N/A</v>
      </c>
      <c r="G393" s="158" t="str">
        <f>TRANSAKTIONER!Z393&amp;IF(regnskab_filter_periode&gt;=AB393,"INCLUDE"&amp;IF(regnskab_filter_land&lt;&gt;"",IF(regnskab_filter_land="EU",F393,AD393),""),"EXCLUDE")</f>
        <v>EXCLUDE</v>
      </c>
      <c r="H393" s="158" t="str">
        <f t="shared" si="64"/>
        <v/>
      </c>
      <c r="I393" s="158" t="str">
        <f>TRANSAKTIONER!Z393&amp;IF(regnskab_filter_periode_partner&gt;=AB393,"INCLUDE"&amp;IF(regnskab_filter_land_partner&lt;&gt;"",IF(regnskab_filter_land_partner="EU",F393,AD393),""),"EXCLUDE")&amp;AC393</f>
        <v>EXCLUDE</v>
      </c>
      <c r="J393" s="158" t="e">
        <f t="shared" si="65"/>
        <v>#N/A</v>
      </c>
      <c r="L393" s="158" t="str">
        <f t="shared" si="66"/>
        <v>_EU</v>
      </c>
      <c r="P393" s="340"/>
      <c r="Q393" s="340"/>
      <c r="R393" s="341"/>
      <c r="S393" s="342"/>
      <c r="T393" s="342"/>
      <c r="U393" s="341"/>
      <c r="V393" s="368"/>
      <c r="W393" s="341"/>
      <c r="X393" s="343"/>
      <c r="Y393" s="340"/>
      <c r="Z393" s="341"/>
      <c r="AA393" s="348" t="str">
        <f t="shared" si="67"/>
        <v/>
      </c>
      <c r="AB393" s="349" t="str">
        <f t="shared" si="68"/>
        <v/>
      </c>
      <c r="AC393" s="341"/>
      <c r="AD393" s="350" t="str">
        <f t="shared" si="69"/>
        <v/>
      </c>
    </row>
    <row r="394" spans="2:30" x14ac:dyDescent="0.45">
      <c r="B394" s="145" t="str">
        <f t="shared" si="60"/>
        <v>NOT INCLUDED</v>
      </c>
      <c r="C394" s="146" t="e">
        <f t="shared" si="61"/>
        <v>#N/A</v>
      </c>
      <c r="D394" s="158" t="e">
        <f>AB394&amp;"_"&amp;#REF!&amp;IF(afstemning_partner&lt;&gt;"","_"&amp;AC394,"")</f>
        <v>#REF!</v>
      </c>
      <c r="E394" s="158" t="str">
        <f t="shared" si="62"/>
        <v/>
      </c>
      <c r="F394" s="158" t="e">
        <f t="shared" si="63"/>
        <v>#N/A</v>
      </c>
      <c r="G394" s="158" t="str">
        <f>TRANSAKTIONER!Z394&amp;IF(regnskab_filter_periode&gt;=AB394,"INCLUDE"&amp;IF(regnskab_filter_land&lt;&gt;"",IF(regnskab_filter_land="EU",F394,AD394),""),"EXCLUDE")</f>
        <v>EXCLUDE</v>
      </c>
      <c r="H394" s="158" t="str">
        <f t="shared" si="64"/>
        <v/>
      </c>
      <c r="I394" s="158" t="str">
        <f>TRANSAKTIONER!Z394&amp;IF(regnskab_filter_periode_partner&gt;=AB394,"INCLUDE"&amp;IF(regnskab_filter_land_partner&lt;&gt;"",IF(regnskab_filter_land_partner="EU",F394,AD394),""),"EXCLUDE")&amp;AC394</f>
        <v>EXCLUDE</v>
      </c>
      <c r="J394" s="158" t="e">
        <f t="shared" si="65"/>
        <v>#N/A</v>
      </c>
      <c r="L394" s="158" t="str">
        <f t="shared" si="66"/>
        <v>_EU</v>
      </c>
      <c r="P394" s="340"/>
      <c r="Q394" s="340"/>
      <c r="R394" s="341"/>
      <c r="S394" s="342"/>
      <c r="T394" s="342"/>
      <c r="U394" s="341"/>
      <c r="V394" s="368"/>
      <c r="W394" s="341"/>
      <c r="X394" s="343"/>
      <c r="Y394" s="340"/>
      <c r="Z394" s="341"/>
      <c r="AA394" s="348" t="str">
        <f t="shared" si="67"/>
        <v/>
      </c>
      <c r="AB394" s="349" t="str">
        <f t="shared" si="68"/>
        <v/>
      </c>
      <c r="AC394" s="341"/>
      <c r="AD394" s="350" t="str">
        <f t="shared" si="69"/>
        <v/>
      </c>
    </row>
    <row r="395" spans="2:30" x14ac:dyDescent="0.45">
      <c r="B395" s="145" t="str">
        <f t="shared" si="60"/>
        <v>NOT INCLUDED</v>
      </c>
      <c r="C395" s="146" t="e">
        <f t="shared" si="61"/>
        <v>#N/A</v>
      </c>
      <c r="D395" s="158" t="e">
        <f>AB395&amp;"_"&amp;#REF!&amp;IF(afstemning_partner&lt;&gt;"","_"&amp;AC395,"")</f>
        <v>#REF!</v>
      </c>
      <c r="E395" s="158" t="str">
        <f t="shared" si="62"/>
        <v/>
      </c>
      <c r="F395" s="158" t="e">
        <f t="shared" si="63"/>
        <v>#N/A</v>
      </c>
      <c r="G395" s="158" t="str">
        <f>TRANSAKTIONER!Z395&amp;IF(regnskab_filter_periode&gt;=AB395,"INCLUDE"&amp;IF(regnskab_filter_land&lt;&gt;"",IF(regnskab_filter_land="EU",F395,AD395),""),"EXCLUDE")</f>
        <v>EXCLUDE</v>
      </c>
      <c r="H395" s="158" t="str">
        <f t="shared" si="64"/>
        <v/>
      </c>
      <c r="I395" s="158" t="str">
        <f>TRANSAKTIONER!Z395&amp;IF(regnskab_filter_periode_partner&gt;=AB395,"INCLUDE"&amp;IF(regnskab_filter_land_partner&lt;&gt;"",IF(regnskab_filter_land_partner="EU",F395,AD395),""),"EXCLUDE")&amp;AC395</f>
        <v>EXCLUDE</v>
      </c>
      <c r="J395" s="158" t="e">
        <f t="shared" si="65"/>
        <v>#N/A</v>
      </c>
      <c r="L395" s="158" t="str">
        <f t="shared" si="66"/>
        <v>_EU</v>
      </c>
      <c r="P395" s="340"/>
      <c r="Q395" s="340"/>
      <c r="R395" s="341"/>
      <c r="S395" s="342"/>
      <c r="T395" s="342"/>
      <c r="U395" s="341"/>
      <c r="V395" s="368"/>
      <c r="W395" s="341"/>
      <c r="X395" s="343"/>
      <c r="Y395" s="340"/>
      <c r="Z395" s="341"/>
      <c r="AA395" s="348" t="str">
        <f t="shared" si="67"/>
        <v/>
      </c>
      <c r="AB395" s="349" t="str">
        <f t="shared" si="68"/>
        <v/>
      </c>
      <c r="AC395" s="341"/>
      <c r="AD395" s="350" t="str">
        <f t="shared" si="69"/>
        <v/>
      </c>
    </row>
    <row r="396" spans="2:30" x14ac:dyDescent="0.45">
      <c r="B396" s="145" t="str">
        <f t="shared" si="60"/>
        <v>NOT INCLUDED</v>
      </c>
      <c r="C396" s="146" t="e">
        <f t="shared" si="61"/>
        <v>#N/A</v>
      </c>
      <c r="D396" s="158" t="e">
        <f>AB396&amp;"_"&amp;#REF!&amp;IF(afstemning_partner&lt;&gt;"","_"&amp;AC396,"")</f>
        <v>#REF!</v>
      </c>
      <c r="E396" s="158" t="str">
        <f t="shared" si="62"/>
        <v/>
      </c>
      <c r="F396" s="158" t="e">
        <f t="shared" si="63"/>
        <v>#N/A</v>
      </c>
      <c r="G396" s="158" t="str">
        <f>TRANSAKTIONER!Z396&amp;IF(regnskab_filter_periode&gt;=AB396,"INCLUDE"&amp;IF(regnskab_filter_land&lt;&gt;"",IF(regnskab_filter_land="EU",F396,AD396),""),"EXCLUDE")</f>
        <v>EXCLUDE</v>
      </c>
      <c r="H396" s="158" t="str">
        <f t="shared" si="64"/>
        <v/>
      </c>
      <c r="I396" s="158" t="str">
        <f>TRANSAKTIONER!Z396&amp;IF(regnskab_filter_periode_partner&gt;=AB396,"INCLUDE"&amp;IF(regnskab_filter_land_partner&lt;&gt;"",IF(regnskab_filter_land_partner="EU",F396,AD396),""),"EXCLUDE")&amp;AC396</f>
        <v>EXCLUDE</v>
      </c>
      <c r="J396" s="158" t="e">
        <f t="shared" si="65"/>
        <v>#N/A</v>
      </c>
      <c r="L396" s="158" t="str">
        <f t="shared" si="66"/>
        <v>_EU</v>
      </c>
      <c r="P396" s="340"/>
      <c r="Q396" s="340"/>
      <c r="R396" s="341"/>
      <c r="S396" s="342"/>
      <c r="T396" s="342"/>
      <c r="U396" s="341"/>
      <c r="V396" s="368"/>
      <c r="W396" s="341"/>
      <c r="X396" s="343"/>
      <c r="Y396" s="340"/>
      <c r="Z396" s="341"/>
      <c r="AA396" s="348" t="str">
        <f t="shared" si="67"/>
        <v/>
      </c>
      <c r="AB396" s="349" t="str">
        <f t="shared" si="68"/>
        <v/>
      </c>
      <c r="AC396" s="341"/>
      <c r="AD396" s="350" t="str">
        <f t="shared" si="69"/>
        <v/>
      </c>
    </row>
    <row r="397" spans="2:30" x14ac:dyDescent="0.45">
      <c r="B397" s="145" t="str">
        <f t="shared" si="60"/>
        <v>NOT INCLUDED</v>
      </c>
      <c r="C397" s="146" t="e">
        <f t="shared" si="61"/>
        <v>#N/A</v>
      </c>
      <c r="D397" s="158" t="e">
        <f>AB397&amp;"_"&amp;#REF!&amp;IF(afstemning_partner&lt;&gt;"","_"&amp;AC397,"")</f>
        <v>#REF!</v>
      </c>
      <c r="E397" s="158" t="str">
        <f t="shared" si="62"/>
        <v/>
      </c>
      <c r="F397" s="158" t="e">
        <f t="shared" si="63"/>
        <v>#N/A</v>
      </c>
      <c r="G397" s="158" t="str">
        <f>TRANSAKTIONER!Z397&amp;IF(regnskab_filter_periode&gt;=AB397,"INCLUDE"&amp;IF(regnskab_filter_land&lt;&gt;"",IF(regnskab_filter_land="EU",F397,AD397),""),"EXCLUDE")</f>
        <v>EXCLUDE</v>
      </c>
      <c r="H397" s="158" t="str">
        <f t="shared" si="64"/>
        <v/>
      </c>
      <c r="I397" s="158" t="str">
        <f>TRANSAKTIONER!Z397&amp;IF(regnskab_filter_periode_partner&gt;=AB397,"INCLUDE"&amp;IF(regnskab_filter_land_partner&lt;&gt;"",IF(regnskab_filter_land_partner="EU",F397,AD397),""),"EXCLUDE")&amp;AC397</f>
        <v>EXCLUDE</v>
      </c>
      <c r="J397" s="158" t="e">
        <f t="shared" si="65"/>
        <v>#N/A</v>
      </c>
      <c r="L397" s="158" t="str">
        <f t="shared" si="66"/>
        <v>_EU</v>
      </c>
      <c r="P397" s="340"/>
      <c r="Q397" s="340"/>
      <c r="R397" s="341"/>
      <c r="S397" s="342"/>
      <c r="T397" s="342"/>
      <c r="U397" s="341"/>
      <c r="V397" s="368"/>
      <c r="W397" s="341"/>
      <c r="X397" s="343"/>
      <c r="Y397" s="340"/>
      <c r="Z397" s="341"/>
      <c r="AA397" s="348" t="str">
        <f t="shared" si="67"/>
        <v/>
      </c>
      <c r="AB397" s="349" t="str">
        <f t="shared" si="68"/>
        <v/>
      </c>
      <c r="AC397" s="341"/>
      <c r="AD397" s="350" t="str">
        <f t="shared" si="69"/>
        <v/>
      </c>
    </row>
    <row r="398" spans="2:30" x14ac:dyDescent="0.45">
      <c r="B398" s="145" t="str">
        <f t="shared" si="60"/>
        <v>NOT INCLUDED</v>
      </c>
      <c r="C398" s="146" t="e">
        <f t="shared" si="61"/>
        <v>#N/A</v>
      </c>
      <c r="D398" s="158" t="e">
        <f>AB398&amp;"_"&amp;#REF!&amp;IF(afstemning_partner&lt;&gt;"","_"&amp;AC398,"")</f>
        <v>#REF!</v>
      </c>
      <c r="E398" s="158" t="str">
        <f t="shared" si="62"/>
        <v/>
      </c>
      <c r="F398" s="158" t="e">
        <f t="shared" si="63"/>
        <v>#N/A</v>
      </c>
      <c r="G398" s="158" t="str">
        <f>TRANSAKTIONER!Z398&amp;IF(regnskab_filter_periode&gt;=AB398,"INCLUDE"&amp;IF(regnskab_filter_land&lt;&gt;"",IF(regnskab_filter_land="EU",F398,AD398),""),"EXCLUDE")</f>
        <v>EXCLUDE</v>
      </c>
      <c r="H398" s="158" t="str">
        <f t="shared" si="64"/>
        <v/>
      </c>
      <c r="I398" s="158" t="str">
        <f>TRANSAKTIONER!Z398&amp;IF(regnskab_filter_periode_partner&gt;=AB398,"INCLUDE"&amp;IF(regnskab_filter_land_partner&lt;&gt;"",IF(regnskab_filter_land_partner="EU",F398,AD398),""),"EXCLUDE")&amp;AC398</f>
        <v>EXCLUDE</v>
      </c>
      <c r="J398" s="158" t="e">
        <f t="shared" si="65"/>
        <v>#N/A</v>
      </c>
      <c r="L398" s="158" t="str">
        <f t="shared" si="66"/>
        <v>_EU</v>
      </c>
      <c r="P398" s="340"/>
      <c r="Q398" s="340"/>
      <c r="R398" s="341"/>
      <c r="S398" s="342"/>
      <c r="T398" s="342"/>
      <c r="U398" s="341"/>
      <c r="V398" s="368"/>
      <c r="W398" s="341"/>
      <c r="X398" s="343"/>
      <c r="Y398" s="340"/>
      <c r="Z398" s="341"/>
      <c r="AA398" s="348" t="str">
        <f t="shared" si="67"/>
        <v/>
      </c>
      <c r="AB398" s="349" t="str">
        <f t="shared" si="68"/>
        <v/>
      </c>
      <c r="AC398" s="341"/>
      <c r="AD398" s="350" t="str">
        <f t="shared" si="69"/>
        <v/>
      </c>
    </row>
    <row r="399" spans="2:30" x14ac:dyDescent="0.45">
      <c r="B399" s="145" t="str">
        <f t="shared" si="60"/>
        <v>NOT INCLUDED</v>
      </c>
      <c r="C399" s="146" t="e">
        <f t="shared" si="61"/>
        <v>#N/A</v>
      </c>
      <c r="D399" s="158" t="e">
        <f>AB399&amp;"_"&amp;#REF!&amp;IF(afstemning_partner&lt;&gt;"","_"&amp;AC399,"")</f>
        <v>#REF!</v>
      </c>
      <c r="E399" s="158" t="str">
        <f t="shared" si="62"/>
        <v/>
      </c>
      <c r="F399" s="158" t="e">
        <f t="shared" si="63"/>
        <v>#N/A</v>
      </c>
      <c r="G399" s="158" t="str">
        <f>TRANSAKTIONER!Z399&amp;IF(regnskab_filter_periode&gt;=AB399,"INCLUDE"&amp;IF(regnskab_filter_land&lt;&gt;"",IF(regnskab_filter_land="EU",F399,AD399),""),"EXCLUDE")</f>
        <v>EXCLUDE</v>
      </c>
      <c r="H399" s="158" t="str">
        <f t="shared" si="64"/>
        <v/>
      </c>
      <c r="I399" s="158" t="str">
        <f>TRANSAKTIONER!Z399&amp;IF(regnskab_filter_periode_partner&gt;=AB399,"INCLUDE"&amp;IF(regnskab_filter_land_partner&lt;&gt;"",IF(regnskab_filter_land_partner="EU",F399,AD399),""),"EXCLUDE")&amp;AC399</f>
        <v>EXCLUDE</v>
      </c>
      <c r="J399" s="158" t="e">
        <f t="shared" si="65"/>
        <v>#N/A</v>
      </c>
      <c r="L399" s="158" t="str">
        <f t="shared" si="66"/>
        <v>_EU</v>
      </c>
      <c r="P399" s="340"/>
      <c r="Q399" s="340"/>
      <c r="R399" s="341"/>
      <c r="S399" s="342"/>
      <c r="T399" s="342"/>
      <c r="U399" s="341"/>
      <c r="V399" s="368"/>
      <c r="W399" s="341"/>
      <c r="X399" s="343"/>
      <c r="Y399" s="340"/>
      <c r="Z399" s="341"/>
      <c r="AA399" s="348" t="str">
        <f t="shared" si="67"/>
        <v/>
      </c>
      <c r="AB399" s="349" t="str">
        <f t="shared" si="68"/>
        <v/>
      </c>
      <c r="AC399" s="341"/>
      <c r="AD399" s="350" t="str">
        <f t="shared" si="69"/>
        <v/>
      </c>
    </row>
    <row r="400" spans="2:30" x14ac:dyDescent="0.45">
      <c r="B400" s="145" t="str">
        <f t="shared" si="60"/>
        <v>NOT INCLUDED</v>
      </c>
      <c r="C400" s="146" t="e">
        <f t="shared" si="61"/>
        <v>#N/A</v>
      </c>
      <c r="D400" s="158" t="e">
        <f>AB400&amp;"_"&amp;#REF!&amp;IF(afstemning_partner&lt;&gt;"","_"&amp;AC400,"")</f>
        <v>#REF!</v>
      </c>
      <c r="E400" s="158" t="str">
        <f t="shared" si="62"/>
        <v/>
      </c>
      <c r="F400" s="158" t="e">
        <f t="shared" si="63"/>
        <v>#N/A</v>
      </c>
      <c r="G400" s="158" t="str">
        <f>TRANSAKTIONER!Z400&amp;IF(regnskab_filter_periode&gt;=AB400,"INCLUDE"&amp;IF(regnskab_filter_land&lt;&gt;"",IF(regnskab_filter_land="EU",F400,AD400),""),"EXCLUDE")</f>
        <v>EXCLUDE</v>
      </c>
      <c r="H400" s="158" t="str">
        <f t="shared" si="64"/>
        <v/>
      </c>
      <c r="I400" s="158" t="str">
        <f>TRANSAKTIONER!Z400&amp;IF(regnskab_filter_periode_partner&gt;=AB400,"INCLUDE"&amp;IF(regnskab_filter_land_partner&lt;&gt;"",IF(regnskab_filter_land_partner="EU",F400,AD400),""),"EXCLUDE")&amp;AC400</f>
        <v>EXCLUDE</v>
      </c>
      <c r="J400" s="158" t="e">
        <f t="shared" si="65"/>
        <v>#N/A</v>
      </c>
      <c r="L400" s="158" t="str">
        <f t="shared" si="66"/>
        <v>_EU</v>
      </c>
      <c r="P400" s="340"/>
      <c r="Q400" s="340"/>
      <c r="R400" s="341"/>
      <c r="S400" s="342"/>
      <c r="T400" s="342"/>
      <c r="U400" s="341"/>
      <c r="V400" s="368"/>
      <c r="W400" s="341"/>
      <c r="X400" s="343"/>
      <c r="Y400" s="340"/>
      <c r="Z400" s="341"/>
      <c r="AA400" s="348" t="str">
        <f t="shared" si="67"/>
        <v/>
      </c>
      <c r="AB400" s="349" t="str">
        <f t="shared" si="68"/>
        <v/>
      </c>
      <c r="AC400" s="341"/>
      <c r="AD400" s="350" t="str">
        <f t="shared" si="69"/>
        <v/>
      </c>
    </row>
    <row r="401" spans="2:30" x14ac:dyDescent="0.45">
      <c r="B401" s="145" t="str">
        <f t="shared" si="60"/>
        <v>NOT INCLUDED</v>
      </c>
      <c r="C401" s="146" t="e">
        <f t="shared" si="61"/>
        <v>#N/A</v>
      </c>
      <c r="D401" s="158" t="e">
        <f>AB401&amp;"_"&amp;#REF!&amp;IF(afstemning_partner&lt;&gt;"","_"&amp;AC401,"")</f>
        <v>#REF!</v>
      </c>
      <c r="E401" s="158" t="str">
        <f t="shared" si="62"/>
        <v/>
      </c>
      <c r="F401" s="158" t="e">
        <f t="shared" si="63"/>
        <v>#N/A</v>
      </c>
      <c r="G401" s="158" t="str">
        <f>TRANSAKTIONER!Z401&amp;IF(regnskab_filter_periode&gt;=AB401,"INCLUDE"&amp;IF(regnskab_filter_land&lt;&gt;"",IF(regnskab_filter_land="EU",F401,AD401),""),"EXCLUDE")</f>
        <v>EXCLUDE</v>
      </c>
      <c r="H401" s="158" t="str">
        <f t="shared" si="64"/>
        <v/>
      </c>
      <c r="I401" s="158" t="str">
        <f>TRANSAKTIONER!Z401&amp;IF(regnskab_filter_periode_partner&gt;=AB401,"INCLUDE"&amp;IF(regnskab_filter_land_partner&lt;&gt;"",IF(regnskab_filter_land_partner="EU",F401,AD401),""),"EXCLUDE")&amp;AC401</f>
        <v>EXCLUDE</v>
      </c>
      <c r="J401" s="158" t="e">
        <f t="shared" si="65"/>
        <v>#N/A</v>
      </c>
      <c r="L401" s="158" t="str">
        <f t="shared" si="66"/>
        <v>_EU</v>
      </c>
      <c r="P401" s="340"/>
      <c r="Q401" s="340"/>
      <c r="R401" s="341"/>
      <c r="S401" s="342"/>
      <c r="T401" s="342"/>
      <c r="U401" s="341"/>
      <c r="V401" s="368"/>
      <c r="W401" s="341"/>
      <c r="X401" s="343"/>
      <c r="Y401" s="340"/>
      <c r="Z401" s="341"/>
      <c r="AA401" s="348" t="str">
        <f t="shared" si="67"/>
        <v/>
      </c>
      <c r="AB401" s="349" t="str">
        <f t="shared" si="68"/>
        <v/>
      </c>
      <c r="AC401" s="341"/>
      <c r="AD401" s="350" t="str">
        <f t="shared" si="69"/>
        <v/>
      </c>
    </row>
    <row r="402" spans="2:30" x14ac:dyDescent="0.45">
      <c r="B402" s="145" t="str">
        <f t="shared" si="60"/>
        <v>NOT INCLUDED</v>
      </c>
      <c r="C402" s="146" t="e">
        <f t="shared" si="61"/>
        <v>#N/A</v>
      </c>
      <c r="D402" s="158" t="e">
        <f>AB402&amp;"_"&amp;#REF!&amp;IF(afstemning_partner&lt;&gt;"","_"&amp;AC402,"")</f>
        <v>#REF!</v>
      </c>
      <c r="E402" s="158" t="str">
        <f t="shared" si="62"/>
        <v/>
      </c>
      <c r="F402" s="158" t="e">
        <f t="shared" si="63"/>
        <v>#N/A</v>
      </c>
      <c r="G402" s="158" t="str">
        <f>TRANSAKTIONER!Z402&amp;IF(regnskab_filter_periode&gt;=AB402,"INCLUDE"&amp;IF(regnskab_filter_land&lt;&gt;"",IF(regnskab_filter_land="EU",F402,AD402),""),"EXCLUDE")</f>
        <v>EXCLUDE</v>
      </c>
      <c r="H402" s="158" t="str">
        <f t="shared" si="64"/>
        <v/>
      </c>
      <c r="I402" s="158" t="str">
        <f>TRANSAKTIONER!Z402&amp;IF(regnskab_filter_periode_partner&gt;=AB402,"INCLUDE"&amp;IF(regnskab_filter_land_partner&lt;&gt;"",IF(regnskab_filter_land_partner="EU",F402,AD402),""),"EXCLUDE")&amp;AC402</f>
        <v>EXCLUDE</v>
      </c>
      <c r="J402" s="158" t="e">
        <f t="shared" si="65"/>
        <v>#N/A</v>
      </c>
      <c r="L402" s="158" t="str">
        <f t="shared" si="66"/>
        <v>_EU</v>
      </c>
      <c r="P402" s="340"/>
      <c r="Q402" s="340"/>
      <c r="R402" s="341"/>
      <c r="S402" s="342"/>
      <c r="T402" s="342"/>
      <c r="U402" s="341"/>
      <c r="V402" s="368"/>
      <c r="W402" s="341"/>
      <c r="X402" s="343"/>
      <c r="Y402" s="340"/>
      <c r="Z402" s="341"/>
      <c r="AA402" s="348" t="str">
        <f t="shared" si="67"/>
        <v/>
      </c>
      <c r="AB402" s="349" t="str">
        <f t="shared" si="68"/>
        <v/>
      </c>
      <c r="AC402" s="341"/>
      <c r="AD402" s="350" t="str">
        <f t="shared" si="69"/>
        <v/>
      </c>
    </row>
    <row r="403" spans="2:30" x14ac:dyDescent="0.45">
      <c r="B403" s="145" t="str">
        <f t="shared" si="60"/>
        <v>NOT INCLUDED</v>
      </c>
      <c r="C403" s="146" t="e">
        <f t="shared" si="61"/>
        <v>#N/A</v>
      </c>
      <c r="D403" s="158" t="e">
        <f>AB403&amp;"_"&amp;#REF!&amp;IF(afstemning_partner&lt;&gt;"","_"&amp;AC403,"")</f>
        <v>#REF!</v>
      </c>
      <c r="E403" s="158" t="str">
        <f t="shared" si="62"/>
        <v/>
      </c>
      <c r="F403" s="158" t="e">
        <f t="shared" si="63"/>
        <v>#N/A</v>
      </c>
      <c r="G403" s="158" t="str">
        <f>TRANSAKTIONER!Z403&amp;IF(regnskab_filter_periode&gt;=AB403,"INCLUDE"&amp;IF(regnskab_filter_land&lt;&gt;"",IF(regnskab_filter_land="EU",F403,AD403),""),"EXCLUDE")</f>
        <v>EXCLUDE</v>
      </c>
      <c r="H403" s="158" t="str">
        <f t="shared" si="64"/>
        <v/>
      </c>
      <c r="I403" s="158" t="str">
        <f>TRANSAKTIONER!Z403&amp;IF(regnskab_filter_periode_partner&gt;=AB403,"INCLUDE"&amp;IF(regnskab_filter_land_partner&lt;&gt;"",IF(regnskab_filter_land_partner="EU",F403,AD403),""),"EXCLUDE")&amp;AC403</f>
        <v>EXCLUDE</v>
      </c>
      <c r="J403" s="158" t="e">
        <f t="shared" si="65"/>
        <v>#N/A</v>
      </c>
      <c r="L403" s="158" t="str">
        <f t="shared" si="66"/>
        <v>_EU</v>
      </c>
      <c r="P403" s="340"/>
      <c r="Q403" s="340"/>
      <c r="R403" s="341"/>
      <c r="S403" s="342"/>
      <c r="T403" s="342"/>
      <c r="U403" s="341"/>
      <c r="V403" s="368"/>
      <c r="W403" s="341"/>
      <c r="X403" s="343"/>
      <c r="Y403" s="340"/>
      <c r="Z403" s="341"/>
      <c r="AA403" s="348" t="str">
        <f t="shared" si="67"/>
        <v/>
      </c>
      <c r="AB403" s="349" t="str">
        <f t="shared" si="68"/>
        <v/>
      </c>
      <c r="AC403" s="341"/>
      <c r="AD403" s="350" t="str">
        <f t="shared" si="69"/>
        <v/>
      </c>
    </row>
    <row r="404" spans="2:30" x14ac:dyDescent="0.45">
      <c r="B404" s="145" t="str">
        <f t="shared" si="60"/>
        <v>NOT INCLUDED</v>
      </c>
      <c r="C404" s="146" t="e">
        <f t="shared" si="61"/>
        <v>#N/A</v>
      </c>
      <c r="D404" s="158" t="e">
        <f>AB404&amp;"_"&amp;#REF!&amp;IF(afstemning_partner&lt;&gt;"","_"&amp;AC404,"")</f>
        <v>#REF!</v>
      </c>
      <c r="E404" s="158" t="str">
        <f t="shared" si="62"/>
        <v/>
      </c>
      <c r="F404" s="158" t="e">
        <f t="shared" si="63"/>
        <v>#N/A</v>
      </c>
      <c r="G404" s="158" t="str">
        <f>TRANSAKTIONER!Z404&amp;IF(regnskab_filter_periode&gt;=AB404,"INCLUDE"&amp;IF(regnskab_filter_land&lt;&gt;"",IF(regnskab_filter_land="EU",F404,AD404),""),"EXCLUDE")</f>
        <v>EXCLUDE</v>
      </c>
      <c r="H404" s="158" t="str">
        <f t="shared" si="64"/>
        <v/>
      </c>
      <c r="I404" s="158" t="str">
        <f>TRANSAKTIONER!Z404&amp;IF(regnskab_filter_periode_partner&gt;=AB404,"INCLUDE"&amp;IF(regnskab_filter_land_partner&lt;&gt;"",IF(regnskab_filter_land_partner="EU",F404,AD404),""),"EXCLUDE")&amp;AC404</f>
        <v>EXCLUDE</v>
      </c>
      <c r="J404" s="158" t="e">
        <f t="shared" si="65"/>
        <v>#N/A</v>
      </c>
      <c r="L404" s="158" t="str">
        <f t="shared" si="66"/>
        <v>_EU</v>
      </c>
      <c r="P404" s="340"/>
      <c r="Q404" s="340"/>
      <c r="R404" s="341"/>
      <c r="S404" s="342"/>
      <c r="T404" s="342"/>
      <c r="U404" s="341"/>
      <c r="V404" s="368"/>
      <c r="W404" s="341"/>
      <c r="X404" s="343"/>
      <c r="Y404" s="340"/>
      <c r="Z404" s="341"/>
      <c r="AA404" s="348" t="str">
        <f t="shared" si="67"/>
        <v/>
      </c>
      <c r="AB404" s="349" t="str">
        <f t="shared" si="68"/>
        <v/>
      </c>
      <c r="AC404" s="341"/>
      <c r="AD404" s="350" t="str">
        <f t="shared" si="69"/>
        <v/>
      </c>
    </row>
    <row r="405" spans="2:30" x14ac:dyDescent="0.45">
      <c r="B405" s="145" t="str">
        <f t="shared" si="60"/>
        <v>NOT INCLUDED</v>
      </c>
      <c r="C405" s="146" t="e">
        <f t="shared" si="61"/>
        <v>#N/A</v>
      </c>
      <c r="D405" s="158" t="e">
        <f>AB405&amp;"_"&amp;#REF!&amp;IF(afstemning_partner&lt;&gt;"","_"&amp;AC405,"")</f>
        <v>#REF!</v>
      </c>
      <c r="E405" s="158" t="str">
        <f t="shared" si="62"/>
        <v/>
      </c>
      <c r="F405" s="158" t="e">
        <f t="shared" si="63"/>
        <v>#N/A</v>
      </c>
      <c r="G405" s="158" t="str">
        <f>TRANSAKTIONER!Z405&amp;IF(regnskab_filter_periode&gt;=AB405,"INCLUDE"&amp;IF(regnskab_filter_land&lt;&gt;"",IF(regnskab_filter_land="EU",F405,AD405),""),"EXCLUDE")</f>
        <v>EXCLUDE</v>
      </c>
      <c r="H405" s="158" t="str">
        <f t="shared" si="64"/>
        <v/>
      </c>
      <c r="I405" s="158" t="str">
        <f>TRANSAKTIONER!Z405&amp;IF(regnskab_filter_periode_partner&gt;=AB405,"INCLUDE"&amp;IF(regnskab_filter_land_partner&lt;&gt;"",IF(regnskab_filter_land_partner="EU",F405,AD405),""),"EXCLUDE")&amp;AC405</f>
        <v>EXCLUDE</v>
      </c>
      <c r="J405" s="158" t="e">
        <f t="shared" si="65"/>
        <v>#N/A</v>
      </c>
      <c r="L405" s="158" t="str">
        <f t="shared" si="66"/>
        <v>_EU</v>
      </c>
      <c r="P405" s="340"/>
      <c r="Q405" s="340"/>
      <c r="R405" s="341"/>
      <c r="S405" s="342"/>
      <c r="T405" s="342"/>
      <c r="U405" s="341"/>
      <c r="V405" s="368"/>
      <c r="W405" s="341"/>
      <c r="X405" s="343"/>
      <c r="Y405" s="340"/>
      <c r="Z405" s="341"/>
      <c r="AA405" s="348" t="str">
        <f t="shared" si="67"/>
        <v/>
      </c>
      <c r="AB405" s="349" t="str">
        <f t="shared" si="68"/>
        <v/>
      </c>
      <c r="AC405" s="341"/>
      <c r="AD405" s="350" t="str">
        <f t="shared" si="69"/>
        <v/>
      </c>
    </row>
    <row r="406" spans="2:30" x14ac:dyDescent="0.45">
      <c r="B406" s="145" t="str">
        <f t="shared" si="60"/>
        <v>NOT INCLUDED</v>
      </c>
      <c r="C406" s="146" t="e">
        <f t="shared" si="61"/>
        <v>#N/A</v>
      </c>
      <c r="D406" s="158" t="e">
        <f>AB406&amp;"_"&amp;#REF!&amp;IF(afstemning_partner&lt;&gt;"","_"&amp;AC406,"")</f>
        <v>#REF!</v>
      </c>
      <c r="E406" s="158" t="str">
        <f t="shared" si="62"/>
        <v/>
      </c>
      <c r="F406" s="158" t="e">
        <f t="shared" si="63"/>
        <v>#N/A</v>
      </c>
      <c r="G406" s="158" t="str">
        <f>TRANSAKTIONER!Z406&amp;IF(regnskab_filter_periode&gt;=AB406,"INCLUDE"&amp;IF(regnskab_filter_land&lt;&gt;"",IF(regnskab_filter_land="EU",F406,AD406),""),"EXCLUDE")</f>
        <v>EXCLUDE</v>
      </c>
      <c r="H406" s="158" t="str">
        <f t="shared" si="64"/>
        <v/>
      </c>
      <c r="I406" s="158" t="str">
        <f>TRANSAKTIONER!Z406&amp;IF(regnskab_filter_periode_partner&gt;=AB406,"INCLUDE"&amp;IF(regnskab_filter_land_partner&lt;&gt;"",IF(regnskab_filter_land_partner="EU",F406,AD406),""),"EXCLUDE")&amp;AC406</f>
        <v>EXCLUDE</v>
      </c>
      <c r="J406" s="158" t="e">
        <f t="shared" si="65"/>
        <v>#N/A</v>
      </c>
      <c r="L406" s="158" t="str">
        <f t="shared" si="66"/>
        <v>_EU</v>
      </c>
      <c r="P406" s="340"/>
      <c r="Q406" s="340"/>
      <c r="R406" s="341"/>
      <c r="S406" s="342"/>
      <c r="T406" s="342"/>
      <c r="U406" s="341"/>
      <c r="V406" s="368"/>
      <c r="W406" s="341"/>
      <c r="X406" s="343"/>
      <c r="Y406" s="340"/>
      <c r="Z406" s="341"/>
      <c r="AA406" s="348" t="str">
        <f t="shared" si="67"/>
        <v/>
      </c>
      <c r="AB406" s="349" t="str">
        <f t="shared" si="68"/>
        <v/>
      </c>
      <c r="AC406" s="341"/>
      <c r="AD406" s="350" t="str">
        <f t="shared" si="69"/>
        <v/>
      </c>
    </row>
    <row r="407" spans="2:30" x14ac:dyDescent="0.45">
      <c r="B407" s="145" t="str">
        <f t="shared" si="60"/>
        <v>NOT INCLUDED</v>
      </c>
      <c r="C407" s="146" t="e">
        <f t="shared" si="61"/>
        <v>#N/A</v>
      </c>
      <c r="D407" s="158" t="e">
        <f>AB407&amp;"_"&amp;#REF!&amp;IF(afstemning_partner&lt;&gt;"","_"&amp;AC407,"")</f>
        <v>#REF!</v>
      </c>
      <c r="E407" s="158" t="str">
        <f t="shared" si="62"/>
        <v/>
      </c>
      <c r="F407" s="158" t="e">
        <f t="shared" si="63"/>
        <v>#N/A</v>
      </c>
      <c r="G407" s="158" t="str">
        <f>TRANSAKTIONER!Z407&amp;IF(regnskab_filter_periode&gt;=AB407,"INCLUDE"&amp;IF(regnskab_filter_land&lt;&gt;"",IF(regnskab_filter_land="EU",F407,AD407),""),"EXCLUDE")</f>
        <v>EXCLUDE</v>
      </c>
      <c r="H407" s="158" t="str">
        <f t="shared" si="64"/>
        <v/>
      </c>
      <c r="I407" s="158" t="str">
        <f>TRANSAKTIONER!Z407&amp;IF(regnskab_filter_periode_partner&gt;=AB407,"INCLUDE"&amp;IF(regnskab_filter_land_partner&lt;&gt;"",IF(regnskab_filter_land_partner="EU",F407,AD407),""),"EXCLUDE")&amp;AC407</f>
        <v>EXCLUDE</v>
      </c>
      <c r="J407" s="158" t="e">
        <f t="shared" si="65"/>
        <v>#N/A</v>
      </c>
      <c r="L407" s="158" t="str">
        <f t="shared" si="66"/>
        <v>_EU</v>
      </c>
      <c r="P407" s="340"/>
      <c r="Q407" s="340"/>
      <c r="R407" s="341"/>
      <c r="S407" s="342"/>
      <c r="T407" s="342"/>
      <c r="U407" s="341"/>
      <c r="V407" s="368"/>
      <c r="W407" s="341"/>
      <c r="X407" s="343"/>
      <c r="Y407" s="340"/>
      <c r="Z407" s="341"/>
      <c r="AA407" s="348" t="str">
        <f t="shared" si="67"/>
        <v/>
      </c>
      <c r="AB407" s="349" t="str">
        <f t="shared" si="68"/>
        <v/>
      </c>
      <c r="AC407" s="341"/>
      <c r="AD407" s="350" t="str">
        <f t="shared" si="69"/>
        <v/>
      </c>
    </row>
    <row r="408" spans="2:30" x14ac:dyDescent="0.45">
      <c r="B408" s="145" t="str">
        <f t="shared" si="60"/>
        <v>NOT INCLUDED</v>
      </c>
      <c r="C408" s="146" t="e">
        <f t="shared" si="61"/>
        <v>#N/A</v>
      </c>
      <c r="D408" s="158" t="e">
        <f>AB408&amp;"_"&amp;#REF!&amp;IF(afstemning_partner&lt;&gt;"","_"&amp;AC408,"")</f>
        <v>#REF!</v>
      </c>
      <c r="E408" s="158" t="str">
        <f t="shared" si="62"/>
        <v/>
      </c>
      <c r="F408" s="158" t="e">
        <f t="shared" si="63"/>
        <v>#N/A</v>
      </c>
      <c r="G408" s="158" t="str">
        <f>TRANSAKTIONER!Z408&amp;IF(regnskab_filter_periode&gt;=AB408,"INCLUDE"&amp;IF(regnskab_filter_land&lt;&gt;"",IF(regnskab_filter_land="EU",F408,AD408),""),"EXCLUDE")</f>
        <v>EXCLUDE</v>
      </c>
      <c r="H408" s="158" t="str">
        <f t="shared" si="64"/>
        <v/>
      </c>
      <c r="I408" s="158" t="str">
        <f>TRANSAKTIONER!Z408&amp;IF(regnskab_filter_periode_partner&gt;=AB408,"INCLUDE"&amp;IF(regnskab_filter_land_partner&lt;&gt;"",IF(regnskab_filter_land_partner="EU",F408,AD408),""),"EXCLUDE")&amp;AC408</f>
        <v>EXCLUDE</v>
      </c>
      <c r="J408" s="158" t="e">
        <f t="shared" si="65"/>
        <v>#N/A</v>
      </c>
      <c r="L408" s="158" t="str">
        <f t="shared" si="66"/>
        <v>_EU</v>
      </c>
      <c r="P408" s="340"/>
      <c r="Q408" s="340"/>
      <c r="R408" s="341"/>
      <c r="S408" s="342"/>
      <c r="T408" s="342"/>
      <c r="U408" s="341"/>
      <c r="V408" s="368"/>
      <c r="W408" s="341"/>
      <c r="X408" s="343"/>
      <c r="Y408" s="340"/>
      <c r="Z408" s="341"/>
      <c r="AA408" s="348" t="str">
        <f t="shared" si="67"/>
        <v/>
      </c>
      <c r="AB408" s="349" t="str">
        <f t="shared" si="68"/>
        <v/>
      </c>
      <c r="AC408" s="341"/>
      <c r="AD408" s="350" t="str">
        <f t="shared" si="69"/>
        <v/>
      </c>
    </row>
    <row r="409" spans="2:30" x14ac:dyDescent="0.45">
      <c r="B409" s="145" t="str">
        <f t="shared" si="60"/>
        <v>NOT INCLUDED</v>
      </c>
      <c r="C409" s="146" t="e">
        <f t="shared" si="61"/>
        <v>#N/A</v>
      </c>
      <c r="D409" s="158" t="e">
        <f>AB409&amp;"_"&amp;#REF!&amp;IF(afstemning_partner&lt;&gt;"","_"&amp;AC409,"")</f>
        <v>#REF!</v>
      </c>
      <c r="E409" s="158" t="str">
        <f t="shared" si="62"/>
        <v/>
      </c>
      <c r="F409" s="158" t="e">
        <f t="shared" si="63"/>
        <v>#N/A</v>
      </c>
      <c r="G409" s="158" t="str">
        <f>TRANSAKTIONER!Z409&amp;IF(regnskab_filter_periode&gt;=AB409,"INCLUDE"&amp;IF(regnskab_filter_land&lt;&gt;"",IF(regnskab_filter_land="EU",F409,AD409),""),"EXCLUDE")</f>
        <v>EXCLUDE</v>
      </c>
      <c r="H409" s="158" t="str">
        <f t="shared" si="64"/>
        <v/>
      </c>
      <c r="I409" s="158" t="str">
        <f>TRANSAKTIONER!Z409&amp;IF(regnskab_filter_periode_partner&gt;=AB409,"INCLUDE"&amp;IF(regnskab_filter_land_partner&lt;&gt;"",IF(regnskab_filter_land_partner="EU",F409,AD409),""),"EXCLUDE")&amp;AC409</f>
        <v>EXCLUDE</v>
      </c>
      <c r="J409" s="158" t="e">
        <f t="shared" si="65"/>
        <v>#N/A</v>
      </c>
      <c r="L409" s="158" t="str">
        <f t="shared" si="66"/>
        <v>_EU</v>
      </c>
      <c r="P409" s="340"/>
      <c r="Q409" s="340"/>
      <c r="R409" s="341"/>
      <c r="S409" s="342"/>
      <c r="T409" s="342"/>
      <c r="U409" s="341"/>
      <c r="V409" s="368"/>
      <c r="W409" s="341"/>
      <c r="X409" s="343"/>
      <c r="Y409" s="340"/>
      <c r="Z409" s="341"/>
      <c r="AA409" s="348" t="str">
        <f t="shared" si="67"/>
        <v/>
      </c>
      <c r="AB409" s="349" t="str">
        <f t="shared" si="68"/>
        <v/>
      </c>
      <c r="AC409" s="341"/>
      <c r="AD409" s="350" t="str">
        <f t="shared" si="69"/>
        <v/>
      </c>
    </row>
    <row r="410" spans="2:30" x14ac:dyDescent="0.45">
      <c r="B410" s="145" t="str">
        <f t="shared" si="60"/>
        <v>NOT INCLUDED</v>
      </c>
      <c r="C410" s="146" t="e">
        <f t="shared" si="61"/>
        <v>#N/A</v>
      </c>
      <c r="D410" s="158" t="e">
        <f>AB410&amp;"_"&amp;#REF!&amp;IF(afstemning_partner&lt;&gt;"","_"&amp;AC410,"")</f>
        <v>#REF!</v>
      </c>
      <c r="E410" s="158" t="str">
        <f t="shared" si="62"/>
        <v/>
      </c>
      <c r="F410" s="158" t="e">
        <f t="shared" si="63"/>
        <v>#N/A</v>
      </c>
      <c r="G410" s="158" t="str">
        <f>TRANSAKTIONER!Z410&amp;IF(regnskab_filter_periode&gt;=AB410,"INCLUDE"&amp;IF(regnskab_filter_land&lt;&gt;"",IF(regnskab_filter_land="EU",F410,AD410),""),"EXCLUDE")</f>
        <v>EXCLUDE</v>
      </c>
      <c r="H410" s="158" t="str">
        <f t="shared" si="64"/>
        <v/>
      </c>
      <c r="I410" s="158" t="str">
        <f>TRANSAKTIONER!Z410&amp;IF(regnskab_filter_periode_partner&gt;=AB410,"INCLUDE"&amp;IF(regnskab_filter_land_partner&lt;&gt;"",IF(regnskab_filter_land_partner="EU",F410,AD410),""),"EXCLUDE")&amp;AC410</f>
        <v>EXCLUDE</v>
      </c>
      <c r="J410" s="158" t="e">
        <f t="shared" si="65"/>
        <v>#N/A</v>
      </c>
      <c r="L410" s="158" t="str">
        <f t="shared" si="66"/>
        <v>_EU</v>
      </c>
      <c r="P410" s="340"/>
      <c r="Q410" s="340"/>
      <c r="R410" s="341"/>
      <c r="S410" s="342"/>
      <c r="T410" s="342"/>
      <c r="U410" s="341"/>
      <c r="V410" s="368"/>
      <c r="W410" s="341"/>
      <c r="X410" s="343"/>
      <c r="Y410" s="340"/>
      <c r="Z410" s="341"/>
      <c r="AA410" s="348" t="str">
        <f t="shared" si="67"/>
        <v/>
      </c>
      <c r="AB410" s="349" t="str">
        <f t="shared" si="68"/>
        <v/>
      </c>
      <c r="AC410" s="341"/>
      <c r="AD410" s="350" t="str">
        <f t="shared" si="69"/>
        <v/>
      </c>
    </row>
    <row r="411" spans="2:30" x14ac:dyDescent="0.45">
      <c r="B411" s="145" t="str">
        <f t="shared" si="60"/>
        <v>NOT INCLUDED</v>
      </c>
      <c r="C411" s="146" t="e">
        <f t="shared" si="61"/>
        <v>#N/A</v>
      </c>
      <c r="D411" s="158" t="e">
        <f>AB411&amp;"_"&amp;#REF!&amp;IF(afstemning_partner&lt;&gt;"","_"&amp;AC411,"")</f>
        <v>#REF!</v>
      </c>
      <c r="E411" s="158" t="str">
        <f t="shared" si="62"/>
        <v/>
      </c>
      <c r="F411" s="158" t="e">
        <f t="shared" si="63"/>
        <v>#N/A</v>
      </c>
      <c r="G411" s="158" t="str">
        <f>TRANSAKTIONER!Z411&amp;IF(regnskab_filter_periode&gt;=AB411,"INCLUDE"&amp;IF(regnskab_filter_land&lt;&gt;"",IF(regnskab_filter_land="EU",F411,AD411),""),"EXCLUDE")</f>
        <v>EXCLUDE</v>
      </c>
      <c r="H411" s="158" t="str">
        <f t="shared" si="64"/>
        <v/>
      </c>
      <c r="I411" s="158" t="str">
        <f>TRANSAKTIONER!Z411&amp;IF(regnskab_filter_periode_partner&gt;=AB411,"INCLUDE"&amp;IF(regnskab_filter_land_partner&lt;&gt;"",IF(regnskab_filter_land_partner="EU",F411,AD411),""),"EXCLUDE")&amp;AC411</f>
        <v>EXCLUDE</v>
      </c>
      <c r="J411" s="158" t="e">
        <f t="shared" si="65"/>
        <v>#N/A</v>
      </c>
      <c r="L411" s="158" t="str">
        <f t="shared" si="66"/>
        <v>_EU</v>
      </c>
      <c r="P411" s="340"/>
      <c r="Q411" s="340"/>
      <c r="R411" s="341"/>
      <c r="S411" s="342"/>
      <c r="T411" s="342"/>
      <c r="U411" s="341"/>
      <c r="V411" s="368"/>
      <c r="W411" s="341"/>
      <c r="X411" s="343"/>
      <c r="Y411" s="340"/>
      <c r="Z411" s="341"/>
      <c r="AA411" s="348" t="str">
        <f t="shared" si="67"/>
        <v/>
      </c>
      <c r="AB411" s="349" t="str">
        <f t="shared" si="68"/>
        <v/>
      </c>
      <c r="AC411" s="341"/>
      <c r="AD411" s="350" t="str">
        <f t="shared" si="69"/>
        <v/>
      </c>
    </row>
    <row r="412" spans="2:30" x14ac:dyDescent="0.45">
      <c r="B412" s="145" t="str">
        <f t="shared" si="60"/>
        <v>NOT INCLUDED</v>
      </c>
      <c r="C412" s="146" t="e">
        <f t="shared" si="61"/>
        <v>#N/A</v>
      </c>
      <c r="D412" s="158" t="e">
        <f>AB412&amp;"_"&amp;#REF!&amp;IF(afstemning_partner&lt;&gt;"","_"&amp;AC412,"")</f>
        <v>#REF!</v>
      </c>
      <c r="E412" s="158" t="str">
        <f t="shared" si="62"/>
        <v/>
      </c>
      <c r="F412" s="158" t="e">
        <f t="shared" si="63"/>
        <v>#N/A</v>
      </c>
      <c r="G412" s="158" t="str">
        <f>TRANSAKTIONER!Z412&amp;IF(regnskab_filter_periode&gt;=AB412,"INCLUDE"&amp;IF(regnskab_filter_land&lt;&gt;"",IF(regnskab_filter_land="EU",F412,AD412),""),"EXCLUDE")</f>
        <v>EXCLUDE</v>
      </c>
      <c r="H412" s="158" t="str">
        <f t="shared" si="64"/>
        <v/>
      </c>
      <c r="I412" s="158" t="str">
        <f>TRANSAKTIONER!Z412&amp;IF(regnskab_filter_periode_partner&gt;=AB412,"INCLUDE"&amp;IF(regnskab_filter_land_partner&lt;&gt;"",IF(regnskab_filter_land_partner="EU",F412,AD412),""),"EXCLUDE")&amp;AC412</f>
        <v>EXCLUDE</v>
      </c>
      <c r="J412" s="158" t="e">
        <f t="shared" si="65"/>
        <v>#N/A</v>
      </c>
      <c r="L412" s="158" t="str">
        <f t="shared" si="66"/>
        <v>_EU</v>
      </c>
      <c r="P412" s="340"/>
      <c r="Q412" s="340"/>
      <c r="R412" s="341"/>
      <c r="S412" s="342"/>
      <c r="T412" s="342"/>
      <c r="U412" s="341"/>
      <c r="V412" s="368"/>
      <c r="W412" s="341"/>
      <c r="X412" s="343"/>
      <c r="Y412" s="340"/>
      <c r="Z412" s="341"/>
      <c r="AA412" s="348" t="str">
        <f t="shared" si="67"/>
        <v/>
      </c>
      <c r="AB412" s="349" t="str">
        <f t="shared" si="68"/>
        <v/>
      </c>
      <c r="AC412" s="341"/>
      <c r="AD412" s="350" t="str">
        <f t="shared" si="69"/>
        <v/>
      </c>
    </row>
    <row r="413" spans="2:30" x14ac:dyDescent="0.45">
      <c r="B413" s="145" t="str">
        <f t="shared" si="60"/>
        <v>NOT INCLUDED</v>
      </c>
      <c r="C413" s="146" t="e">
        <f t="shared" si="61"/>
        <v>#N/A</v>
      </c>
      <c r="D413" s="158" t="e">
        <f>AB413&amp;"_"&amp;#REF!&amp;IF(afstemning_partner&lt;&gt;"","_"&amp;AC413,"")</f>
        <v>#REF!</v>
      </c>
      <c r="E413" s="158" t="str">
        <f t="shared" si="62"/>
        <v/>
      </c>
      <c r="F413" s="158" t="e">
        <f t="shared" si="63"/>
        <v>#N/A</v>
      </c>
      <c r="G413" s="158" t="str">
        <f>TRANSAKTIONER!Z413&amp;IF(regnskab_filter_periode&gt;=AB413,"INCLUDE"&amp;IF(regnskab_filter_land&lt;&gt;"",IF(regnskab_filter_land="EU",F413,AD413),""),"EXCLUDE")</f>
        <v>EXCLUDE</v>
      </c>
      <c r="H413" s="158" t="str">
        <f t="shared" si="64"/>
        <v/>
      </c>
      <c r="I413" s="158" t="str">
        <f>TRANSAKTIONER!Z413&amp;IF(regnskab_filter_periode_partner&gt;=AB413,"INCLUDE"&amp;IF(regnskab_filter_land_partner&lt;&gt;"",IF(regnskab_filter_land_partner="EU",F413,AD413),""),"EXCLUDE")&amp;AC413</f>
        <v>EXCLUDE</v>
      </c>
      <c r="J413" s="158" t="e">
        <f t="shared" si="65"/>
        <v>#N/A</v>
      </c>
      <c r="L413" s="158" t="str">
        <f t="shared" si="66"/>
        <v>_EU</v>
      </c>
      <c r="P413" s="340"/>
      <c r="Q413" s="340"/>
      <c r="R413" s="341"/>
      <c r="S413" s="342"/>
      <c r="T413" s="342"/>
      <c r="U413" s="341"/>
      <c r="V413" s="368"/>
      <c r="W413" s="341"/>
      <c r="X413" s="343"/>
      <c r="Y413" s="340"/>
      <c r="Z413" s="341"/>
      <c r="AA413" s="348" t="str">
        <f t="shared" si="67"/>
        <v/>
      </c>
      <c r="AB413" s="349" t="str">
        <f t="shared" si="68"/>
        <v/>
      </c>
      <c r="AC413" s="341"/>
      <c r="AD413" s="350" t="str">
        <f t="shared" si="69"/>
        <v/>
      </c>
    </row>
    <row r="414" spans="2:30" x14ac:dyDescent="0.45">
      <c r="B414" s="145" t="str">
        <f t="shared" si="60"/>
        <v>NOT INCLUDED</v>
      </c>
      <c r="C414" s="146" t="e">
        <f t="shared" si="61"/>
        <v>#N/A</v>
      </c>
      <c r="D414" s="158" t="e">
        <f>AB414&amp;"_"&amp;#REF!&amp;IF(afstemning_partner&lt;&gt;"","_"&amp;AC414,"")</f>
        <v>#REF!</v>
      </c>
      <c r="E414" s="158" t="str">
        <f t="shared" si="62"/>
        <v/>
      </c>
      <c r="F414" s="158" t="e">
        <f t="shared" si="63"/>
        <v>#N/A</v>
      </c>
      <c r="G414" s="158" t="str">
        <f>TRANSAKTIONER!Z414&amp;IF(regnskab_filter_periode&gt;=AB414,"INCLUDE"&amp;IF(regnskab_filter_land&lt;&gt;"",IF(regnskab_filter_land="EU",F414,AD414),""),"EXCLUDE")</f>
        <v>EXCLUDE</v>
      </c>
      <c r="H414" s="158" t="str">
        <f t="shared" si="64"/>
        <v/>
      </c>
      <c r="I414" s="158" t="str">
        <f>TRANSAKTIONER!Z414&amp;IF(regnskab_filter_periode_partner&gt;=AB414,"INCLUDE"&amp;IF(regnskab_filter_land_partner&lt;&gt;"",IF(regnskab_filter_land_partner="EU",F414,AD414),""),"EXCLUDE")&amp;AC414</f>
        <v>EXCLUDE</v>
      </c>
      <c r="J414" s="158" t="e">
        <f t="shared" si="65"/>
        <v>#N/A</v>
      </c>
      <c r="L414" s="158" t="str">
        <f t="shared" si="66"/>
        <v>_EU</v>
      </c>
      <c r="P414" s="340"/>
      <c r="Q414" s="340"/>
      <c r="R414" s="341"/>
      <c r="S414" s="342"/>
      <c r="T414" s="342"/>
      <c r="U414" s="341"/>
      <c r="V414" s="368"/>
      <c r="W414" s="341"/>
      <c r="X414" s="343"/>
      <c r="Y414" s="340"/>
      <c r="Z414" s="341"/>
      <c r="AA414" s="348" t="str">
        <f t="shared" si="67"/>
        <v/>
      </c>
      <c r="AB414" s="349" t="str">
        <f t="shared" si="68"/>
        <v/>
      </c>
      <c r="AC414" s="341"/>
      <c r="AD414" s="350" t="str">
        <f t="shared" si="69"/>
        <v/>
      </c>
    </row>
    <row r="415" spans="2:30" x14ac:dyDescent="0.45">
      <c r="B415" s="145" t="str">
        <f t="shared" si="60"/>
        <v>NOT INCLUDED</v>
      </c>
      <c r="C415" s="146" t="e">
        <f t="shared" si="61"/>
        <v>#N/A</v>
      </c>
      <c r="D415" s="158" t="e">
        <f>AB415&amp;"_"&amp;#REF!&amp;IF(afstemning_partner&lt;&gt;"","_"&amp;AC415,"")</f>
        <v>#REF!</v>
      </c>
      <c r="E415" s="158" t="str">
        <f t="shared" si="62"/>
        <v/>
      </c>
      <c r="F415" s="158" t="e">
        <f t="shared" si="63"/>
        <v>#N/A</v>
      </c>
      <c r="G415" s="158" t="str">
        <f>TRANSAKTIONER!Z415&amp;IF(regnskab_filter_periode&gt;=AB415,"INCLUDE"&amp;IF(regnskab_filter_land&lt;&gt;"",IF(regnskab_filter_land="EU",F415,AD415),""),"EXCLUDE")</f>
        <v>EXCLUDE</v>
      </c>
      <c r="H415" s="158" t="str">
        <f t="shared" si="64"/>
        <v/>
      </c>
      <c r="I415" s="158" t="str">
        <f>TRANSAKTIONER!Z415&amp;IF(regnskab_filter_periode_partner&gt;=AB415,"INCLUDE"&amp;IF(regnskab_filter_land_partner&lt;&gt;"",IF(regnskab_filter_land_partner="EU",F415,AD415),""),"EXCLUDE")&amp;AC415</f>
        <v>EXCLUDE</v>
      </c>
      <c r="J415" s="158" t="e">
        <f t="shared" si="65"/>
        <v>#N/A</v>
      </c>
      <c r="L415" s="158" t="str">
        <f t="shared" si="66"/>
        <v>_EU</v>
      </c>
      <c r="P415" s="340"/>
      <c r="Q415" s="340"/>
      <c r="R415" s="341"/>
      <c r="S415" s="342"/>
      <c r="T415" s="342"/>
      <c r="U415" s="341"/>
      <c r="V415" s="368"/>
      <c r="W415" s="341"/>
      <c r="X415" s="343"/>
      <c r="Y415" s="340"/>
      <c r="Z415" s="341"/>
      <c r="AA415" s="348" t="str">
        <f t="shared" si="67"/>
        <v/>
      </c>
      <c r="AB415" s="349" t="str">
        <f t="shared" si="68"/>
        <v/>
      </c>
      <c r="AC415" s="341"/>
      <c r="AD415" s="350" t="str">
        <f t="shared" si="69"/>
        <v/>
      </c>
    </row>
    <row r="416" spans="2:30" x14ac:dyDescent="0.45">
      <c r="B416" s="145" t="str">
        <f t="shared" si="60"/>
        <v>NOT INCLUDED</v>
      </c>
      <c r="C416" s="146" t="e">
        <f t="shared" si="61"/>
        <v>#N/A</v>
      </c>
      <c r="D416" s="158" t="e">
        <f>AB416&amp;"_"&amp;#REF!&amp;IF(afstemning_partner&lt;&gt;"","_"&amp;AC416,"")</f>
        <v>#REF!</v>
      </c>
      <c r="E416" s="158" t="str">
        <f t="shared" si="62"/>
        <v/>
      </c>
      <c r="F416" s="158" t="e">
        <f t="shared" si="63"/>
        <v>#N/A</v>
      </c>
      <c r="G416" s="158" t="str">
        <f>TRANSAKTIONER!Z416&amp;IF(regnskab_filter_periode&gt;=AB416,"INCLUDE"&amp;IF(regnskab_filter_land&lt;&gt;"",IF(regnskab_filter_land="EU",F416,AD416),""),"EXCLUDE")</f>
        <v>EXCLUDE</v>
      </c>
      <c r="H416" s="158" t="str">
        <f t="shared" si="64"/>
        <v/>
      </c>
      <c r="I416" s="158" t="str">
        <f>TRANSAKTIONER!Z416&amp;IF(regnskab_filter_periode_partner&gt;=AB416,"INCLUDE"&amp;IF(regnskab_filter_land_partner&lt;&gt;"",IF(regnskab_filter_land_partner="EU",F416,AD416),""),"EXCLUDE")&amp;AC416</f>
        <v>EXCLUDE</v>
      </c>
      <c r="J416" s="158" t="e">
        <f t="shared" si="65"/>
        <v>#N/A</v>
      </c>
      <c r="L416" s="158" t="str">
        <f t="shared" si="66"/>
        <v>_EU</v>
      </c>
      <c r="P416" s="340"/>
      <c r="Q416" s="340"/>
      <c r="R416" s="341"/>
      <c r="S416" s="342"/>
      <c r="T416" s="342"/>
      <c r="U416" s="341"/>
      <c r="V416" s="368"/>
      <c r="W416" s="341"/>
      <c r="X416" s="343"/>
      <c r="Y416" s="340"/>
      <c r="Z416" s="341"/>
      <c r="AA416" s="348" t="str">
        <f t="shared" si="67"/>
        <v/>
      </c>
      <c r="AB416" s="349" t="str">
        <f t="shared" si="68"/>
        <v/>
      </c>
      <c r="AC416" s="341"/>
      <c r="AD416" s="350" t="str">
        <f t="shared" si="69"/>
        <v/>
      </c>
    </row>
    <row r="417" spans="2:30" x14ac:dyDescent="0.45">
      <c r="B417" s="145" t="str">
        <f t="shared" si="60"/>
        <v>NOT INCLUDED</v>
      </c>
      <c r="C417" s="146" t="e">
        <f t="shared" si="61"/>
        <v>#N/A</v>
      </c>
      <c r="D417" s="158" t="e">
        <f>AB417&amp;"_"&amp;#REF!&amp;IF(afstemning_partner&lt;&gt;"","_"&amp;AC417,"")</f>
        <v>#REF!</v>
      </c>
      <c r="E417" s="158" t="str">
        <f t="shared" si="62"/>
        <v/>
      </c>
      <c r="F417" s="158" t="e">
        <f t="shared" si="63"/>
        <v>#N/A</v>
      </c>
      <c r="G417" s="158" t="str">
        <f>TRANSAKTIONER!Z417&amp;IF(regnskab_filter_periode&gt;=AB417,"INCLUDE"&amp;IF(regnskab_filter_land&lt;&gt;"",IF(regnskab_filter_land="EU",F417,AD417),""),"EXCLUDE")</f>
        <v>EXCLUDE</v>
      </c>
      <c r="H417" s="158" t="str">
        <f t="shared" si="64"/>
        <v/>
      </c>
      <c r="I417" s="158" t="str">
        <f>TRANSAKTIONER!Z417&amp;IF(regnskab_filter_periode_partner&gt;=AB417,"INCLUDE"&amp;IF(regnskab_filter_land_partner&lt;&gt;"",IF(regnskab_filter_land_partner="EU",F417,AD417),""),"EXCLUDE")&amp;AC417</f>
        <v>EXCLUDE</v>
      </c>
      <c r="J417" s="158" t="e">
        <f t="shared" si="65"/>
        <v>#N/A</v>
      </c>
      <c r="L417" s="158" t="str">
        <f t="shared" si="66"/>
        <v>_EU</v>
      </c>
      <c r="P417" s="340"/>
      <c r="Q417" s="340"/>
      <c r="R417" s="341"/>
      <c r="S417" s="342"/>
      <c r="T417" s="342"/>
      <c r="U417" s="341"/>
      <c r="V417" s="368"/>
      <c r="W417" s="341"/>
      <c r="X417" s="343"/>
      <c r="Y417" s="340"/>
      <c r="Z417" s="341"/>
      <c r="AA417" s="348" t="str">
        <f t="shared" si="67"/>
        <v/>
      </c>
      <c r="AB417" s="349" t="str">
        <f t="shared" si="68"/>
        <v/>
      </c>
      <c r="AC417" s="341"/>
      <c r="AD417" s="350" t="str">
        <f t="shared" si="69"/>
        <v/>
      </c>
    </row>
    <row r="418" spans="2:30" x14ac:dyDescent="0.45">
      <c r="B418" s="145" t="str">
        <f t="shared" si="60"/>
        <v>NOT INCLUDED</v>
      </c>
      <c r="C418" s="146" t="e">
        <f t="shared" si="61"/>
        <v>#N/A</v>
      </c>
      <c r="D418" s="158" t="e">
        <f>AB418&amp;"_"&amp;#REF!&amp;IF(afstemning_partner&lt;&gt;"","_"&amp;AC418,"")</f>
        <v>#REF!</v>
      </c>
      <c r="E418" s="158" t="str">
        <f t="shared" si="62"/>
        <v/>
      </c>
      <c r="F418" s="158" t="e">
        <f t="shared" si="63"/>
        <v>#N/A</v>
      </c>
      <c r="G418" s="158" t="str">
        <f>TRANSAKTIONER!Z418&amp;IF(regnskab_filter_periode&gt;=AB418,"INCLUDE"&amp;IF(regnskab_filter_land&lt;&gt;"",IF(regnskab_filter_land="EU",F418,AD418),""),"EXCLUDE")</f>
        <v>EXCLUDE</v>
      </c>
      <c r="H418" s="158" t="str">
        <f t="shared" si="64"/>
        <v/>
      </c>
      <c r="I418" s="158" t="str">
        <f>TRANSAKTIONER!Z418&amp;IF(regnskab_filter_periode_partner&gt;=AB418,"INCLUDE"&amp;IF(regnskab_filter_land_partner&lt;&gt;"",IF(regnskab_filter_land_partner="EU",F418,AD418),""),"EXCLUDE")&amp;AC418</f>
        <v>EXCLUDE</v>
      </c>
      <c r="J418" s="158" t="e">
        <f t="shared" si="65"/>
        <v>#N/A</v>
      </c>
      <c r="L418" s="158" t="str">
        <f t="shared" si="66"/>
        <v>_EU</v>
      </c>
      <c r="P418" s="340"/>
      <c r="Q418" s="340"/>
      <c r="R418" s="341"/>
      <c r="S418" s="342"/>
      <c r="T418" s="342"/>
      <c r="U418" s="341"/>
      <c r="V418" s="368"/>
      <c r="W418" s="341"/>
      <c r="X418" s="343"/>
      <c r="Y418" s="340"/>
      <c r="Z418" s="341"/>
      <c r="AA418" s="348" t="str">
        <f t="shared" si="67"/>
        <v/>
      </c>
      <c r="AB418" s="349" t="str">
        <f t="shared" si="68"/>
        <v/>
      </c>
      <c r="AC418" s="341"/>
      <c r="AD418" s="350" t="str">
        <f t="shared" si="69"/>
        <v/>
      </c>
    </row>
    <row r="419" spans="2:30" x14ac:dyDescent="0.45">
      <c r="B419" s="145" t="str">
        <f t="shared" si="60"/>
        <v>NOT INCLUDED</v>
      </c>
      <c r="C419" s="146" t="e">
        <f t="shared" si="61"/>
        <v>#N/A</v>
      </c>
      <c r="D419" s="158" t="e">
        <f>AB419&amp;"_"&amp;#REF!&amp;IF(afstemning_partner&lt;&gt;"","_"&amp;AC419,"")</f>
        <v>#REF!</v>
      </c>
      <c r="E419" s="158" t="str">
        <f t="shared" si="62"/>
        <v/>
      </c>
      <c r="F419" s="158" t="e">
        <f t="shared" si="63"/>
        <v>#N/A</v>
      </c>
      <c r="G419" s="158" t="str">
        <f>TRANSAKTIONER!Z419&amp;IF(regnskab_filter_periode&gt;=AB419,"INCLUDE"&amp;IF(regnskab_filter_land&lt;&gt;"",IF(regnskab_filter_land="EU",F419,AD419),""),"EXCLUDE")</f>
        <v>EXCLUDE</v>
      </c>
      <c r="H419" s="158" t="str">
        <f t="shared" si="64"/>
        <v/>
      </c>
      <c r="I419" s="158" t="str">
        <f>TRANSAKTIONER!Z419&amp;IF(regnskab_filter_periode_partner&gt;=AB419,"INCLUDE"&amp;IF(regnskab_filter_land_partner&lt;&gt;"",IF(regnskab_filter_land_partner="EU",F419,AD419),""),"EXCLUDE")&amp;AC419</f>
        <v>EXCLUDE</v>
      </c>
      <c r="J419" s="158" t="e">
        <f t="shared" si="65"/>
        <v>#N/A</v>
      </c>
      <c r="L419" s="158" t="str">
        <f t="shared" si="66"/>
        <v>_EU</v>
      </c>
      <c r="P419" s="340"/>
      <c r="Q419" s="340"/>
      <c r="R419" s="341"/>
      <c r="S419" s="342"/>
      <c r="T419" s="342"/>
      <c r="U419" s="341"/>
      <c r="V419" s="368"/>
      <c r="W419" s="341"/>
      <c r="X419" s="343"/>
      <c r="Y419" s="340"/>
      <c r="Z419" s="341"/>
      <c r="AA419" s="348" t="str">
        <f t="shared" si="67"/>
        <v/>
      </c>
      <c r="AB419" s="349" t="str">
        <f t="shared" si="68"/>
        <v/>
      </c>
      <c r="AC419" s="341"/>
      <c r="AD419" s="350" t="str">
        <f t="shared" si="69"/>
        <v/>
      </c>
    </row>
    <row r="420" spans="2:30" x14ac:dyDescent="0.45">
      <c r="B420" s="145" t="str">
        <f t="shared" si="60"/>
        <v>NOT INCLUDED</v>
      </c>
      <c r="C420" s="146" t="e">
        <f t="shared" si="61"/>
        <v>#N/A</v>
      </c>
      <c r="D420" s="158" t="e">
        <f>AB420&amp;"_"&amp;#REF!&amp;IF(afstemning_partner&lt;&gt;"","_"&amp;AC420,"")</f>
        <v>#REF!</v>
      </c>
      <c r="E420" s="158" t="str">
        <f t="shared" si="62"/>
        <v/>
      </c>
      <c r="F420" s="158" t="e">
        <f t="shared" si="63"/>
        <v>#N/A</v>
      </c>
      <c r="G420" s="158" t="str">
        <f>TRANSAKTIONER!Z420&amp;IF(regnskab_filter_periode&gt;=AB420,"INCLUDE"&amp;IF(regnskab_filter_land&lt;&gt;"",IF(regnskab_filter_land="EU",F420,AD420),""),"EXCLUDE")</f>
        <v>EXCLUDE</v>
      </c>
      <c r="H420" s="158" t="str">
        <f t="shared" si="64"/>
        <v/>
      </c>
      <c r="I420" s="158" t="str">
        <f>TRANSAKTIONER!Z420&amp;IF(regnskab_filter_periode_partner&gt;=AB420,"INCLUDE"&amp;IF(regnskab_filter_land_partner&lt;&gt;"",IF(regnskab_filter_land_partner="EU",F420,AD420),""),"EXCLUDE")&amp;AC420</f>
        <v>EXCLUDE</v>
      </c>
      <c r="J420" s="158" t="e">
        <f t="shared" si="65"/>
        <v>#N/A</v>
      </c>
      <c r="L420" s="158" t="str">
        <f t="shared" si="66"/>
        <v>_EU</v>
      </c>
      <c r="P420" s="340"/>
      <c r="Q420" s="340"/>
      <c r="R420" s="341"/>
      <c r="S420" s="342"/>
      <c r="T420" s="342"/>
      <c r="U420" s="341"/>
      <c r="V420" s="368"/>
      <c r="W420" s="341"/>
      <c r="X420" s="343"/>
      <c r="Y420" s="340"/>
      <c r="Z420" s="341"/>
      <c r="AA420" s="348" t="str">
        <f t="shared" si="67"/>
        <v/>
      </c>
      <c r="AB420" s="349" t="str">
        <f t="shared" si="68"/>
        <v/>
      </c>
      <c r="AC420" s="341"/>
      <c r="AD420" s="350" t="str">
        <f t="shared" si="69"/>
        <v/>
      </c>
    </row>
    <row r="421" spans="2:30" x14ac:dyDescent="0.45">
      <c r="B421" s="145" t="str">
        <f t="shared" si="60"/>
        <v>NOT INCLUDED</v>
      </c>
      <c r="C421" s="146" t="e">
        <f t="shared" si="61"/>
        <v>#N/A</v>
      </c>
      <c r="D421" s="158" t="e">
        <f>AB421&amp;"_"&amp;#REF!&amp;IF(afstemning_partner&lt;&gt;"","_"&amp;AC421,"")</f>
        <v>#REF!</v>
      </c>
      <c r="E421" s="158" t="str">
        <f t="shared" si="62"/>
        <v/>
      </c>
      <c r="F421" s="158" t="e">
        <f t="shared" si="63"/>
        <v>#N/A</v>
      </c>
      <c r="G421" s="158" t="str">
        <f>TRANSAKTIONER!Z421&amp;IF(regnskab_filter_periode&gt;=AB421,"INCLUDE"&amp;IF(regnskab_filter_land&lt;&gt;"",IF(regnskab_filter_land="EU",F421,AD421),""),"EXCLUDE")</f>
        <v>EXCLUDE</v>
      </c>
      <c r="H421" s="158" t="str">
        <f t="shared" si="64"/>
        <v/>
      </c>
      <c r="I421" s="158" t="str">
        <f>TRANSAKTIONER!Z421&amp;IF(regnskab_filter_periode_partner&gt;=AB421,"INCLUDE"&amp;IF(regnskab_filter_land_partner&lt;&gt;"",IF(regnskab_filter_land_partner="EU",F421,AD421),""),"EXCLUDE")&amp;AC421</f>
        <v>EXCLUDE</v>
      </c>
      <c r="J421" s="158" t="e">
        <f t="shared" si="65"/>
        <v>#N/A</v>
      </c>
      <c r="L421" s="158" t="str">
        <f t="shared" si="66"/>
        <v>_EU</v>
      </c>
      <c r="P421" s="340"/>
      <c r="Q421" s="340"/>
      <c r="R421" s="341"/>
      <c r="S421" s="342"/>
      <c r="T421" s="342"/>
      <c r="U421" s="341"/>
      <c r="V421" s="368"/>
      <c r="W421" s="341"/>
      <c r="X421" s="343"/>
      <c r="Y421" s="340"/>
      <c r="Z421" s="341"/>
      <c r="AA421" s="348" t="str">
        <f t="shared" si="67"/>
        <v/>
      </c>
      <c r="AB421" s="349" t="str">
        <f t="shared" si="68"/>
        <v/>
      </c>
      <c r="AC421" s="341"/>
      <c r="AD421" s="350" t="str">
        <f t="shared" si="69"/>
        <v/>
      </c>
    </row>
    <row r="422" spans="2:30" x14ac:dyDescent="0.45">
      <c r="B422" s="145" t="str">
        <f t="shared" si="60"/>
        <v>NOT INCLUDED</v>
      </c>
      <c r="C422" s="146" t="e">
        <f t="shared" si="61"/>
        <v>#N/A</v>
      </c>
      <c r="D422" s="158" t="e">
        <f>AB422&amp;"_"&amp;#REF!&amp;IF(afstemning_partner&lt;&gt;"","_"&amp;AC422,"")</f>
        <v>#REF!</v>
      </c>
      <c r="E422" s="158" t="str">
        <f t="shared" si="62"/>
        <v/>
      </c>
      <c r="F422" s="158" t="e">
        <f t="shared" si="63"/>
        <v>#N/A</v>
      </c>
      <c r="G422" s="158" t="str">
        <f>TRANSAKTIONER!Z422&amp;IF(regnskab_filter_periode&gt;=AB422,"INCLUDE"&amp;IF(regnskab_filter_land&lt;&gt;"",IF(regnskab_filter_land="EU",F422,AD422),""),"EXCLUDE")</f>
        <v>EXCLUDE</v>
      </c>
      <c r="H422" s="158" t="str">
        <f t="shared" si="64"/>
        <v/>
      </c>
      <c r="I422" s="158" t="str">
        <f>TRANSAKTIONER!Z422&amp;IF(regnskab_filter_periode_partner&gt;=AB422,"INCLUDE"&amp;IF(regnskab_filter_land_partner&lt;&gt;"",IF(regnskab_filter_land_partner="EU",F422,AD422),""),"EXCLUDE")&amp;AC422</f>
        <v>EXCLUDE</v>
      </c>
      <c r="J422" s="158" t="e">
        <f t="shared" si="65"/>
        <v>#N/A</v>
      </c>
      <c r="L422" s="158" t="str">
        <f t="shared" si="66"/>
        <v>_EU</v>
      </c>
      <c r="P422" s="340"/>
      <c r="Q422" s="340"/>
      <c r="R422" s="341"/>
      <c r="S422" s="342"/>
      <c r="T422" s="342"/>
      <c r="U422" s="341"/>
      <c r="V422" s="368"/>
      <c r="W422" s="341"/>
      <c r="X422" s="343"/>
      <c r="Y422" s="340"/>
      <c r="Z422" s="341"/>
      <c r="AA422" s="348" t="str">
        <f t="shared" si="67"/>
        <v/>
      </c>
      <c r="AB422" s="349" t="str">
        <f t="shared" si="68"/>
        <v/>
      </c>
      <c r="AC422" s="341"/>
      <c r="AD422" s="350" t="str">
        <f t="shared" si="69"/>
        <v/>
      </c>
    </row>
    <row r="423" spans="2:30" x14ac:dyDescent="0.45">
      <c r="B423" s="145" t="str">
        <f t="shared" si="60"/>
        <v>NOT INCLUDED</v>
      </c>
      <c r="C423" s="146" t="e">
        <f t="shared" si="61"/>
        <v>#N/A</v>
      </c>
      <c r="D423" s="158" t="e">
        <f>AB423&amp;"_"&amp;#REF!&amp;IF(afstemning_partner&lt;&gt;"","_"&amp;AC423,"")</f>
        <v>#REF!</v>
      </c>
      <c r="E423" s="158" t="str">
        <f t="shared" si="62"/>
        <v/>
      </c>
      <c r="F423" s="158" t="e">
        <f t="shared" si="63"/>
        <v>#N/A</v>
      </c>
      <c r="G423" s="158" t="str">
        <f>TRANSAKTIONER!Z423&amp;IF(regnskab_filter_periode&gt;=AB423,"INCLUDE"&amp;IF(regnskab_filter_land&lt;&gt;"",IF(regnskab_filter_land="EU",F423,AD423),""),"EXCLUDE")</f>
        <v>EXCLUDE</v>
      </c>
      <c r="H423" s="158" t="str">
        <f t="shared" si="64"/>
        <v/>
      </c>
      <c r="I423" s="158" t="str">
        <f>TRANSAKTIONER!Z423&amp;IF(regnskab_filter_periode_partner&gt;=AB423,"INCLUDE"&amp;IF(regnskab_filter_land_partner&lt;&gt;"",IF(regnskab_filter_land_partner="EU",F423,AD423),""),"EXCLUDE")&amp;AC423</f>
        <v>EXCLUDE</v>
      </c>
      <c r="J423" s="158" t="e">
        <f t="shared" si="65"/>
        <v>#N/A</v>
      </c>
      <c r="L423" s="158" t="str">
        <f t="shared" si="66"/>
        <v>_EU</v>
      </c>
      <c r="P423" s="340"/>
      <c r="Q423" s="340"/>
      <c r="R423" s="341"/>
      <c r="S423" s="342"/>
      <c r="T423" s="342"/>
      <c r="U423" s="341"/>
      <c r="V423" s="368"/>
      <c r="W423" s="341"/>
      <c r="X423" s="343"/>
      <c r="Y423" s="340"/>
      <c r="Z423" s="341"/>
      <c r="AA423" s="348" t="str">
        <f t="shared" si="67"/>
        <v/>
      </c>
      <c r="AB423" s="349" t="str">
        <f t="shared" si="68"/>
        <v/>
      </c>
      <c r="AC423" s="341"/>
      <c r="AD423" s="350" t="str">
        <f t="shared" si="69"/>
        <v/>
      </c>
    </row>
    <row r="424" spans="2:30" x14ac:dyDescent="0.45">
      <c r="B424" s="145" t="str">
        <f t="shared" si="60"/>
        <v>NOT INCLUDED</v>
      </c>
      <c r="C424" s="146" t="e">
        <f t="shared" si="61"/>
        <v>#N/A</v>
      </c>
      <c r="D424" s="158" t="e">
        <f>AB424&amp;"_"&amp;#REF!&amp;IF(afstemning_partner&lt;&gt;"","_"&amp;AC424,"")</f>
        <v>#REF!</v>
      </c>
      <c r="E424" s="158" t="str">
        <f t="shared" si="62"/>
        <v/>
      </c>
      <c r="F424" s="158" t="e">
        <f t="shared" si="63"/>
        <v>#N/A</v>
      </c>
      <c r="G424" s="158" t="str">
        <f>TRANSAKTIONER!Z424&amp;IF(regnskab_filter_periode&gt;=AB424,"INCLUDE"&amp;IF(regnskab_filter_land&lt;&gt;"",IF(regnskab_filter_land="EU",F424,AD424),""),"EXCLUDE")</f>
        <v>EXCLUDE</v>
      </c>
      <c r="H424" s="158" t="str">
        <f t="shared" si="64"/>
        <v/>
      </c>
      <c r="I424" s="158" t="str">
        <f>TRANSAKTIONER!Z424&amp;IF(regnskab_filter_periode_partner&gt;=AB424,"INCLUDE"&amp;IF(regnskab_filter_land_partner&lt;&gt;"",IF(regnskab_filter_land_partner="EU",F424,AD424),""),"EXCLUDE")&amp;AC424</f>
        <v>EXCLUDE</v>
      </c>
      <c r="J424" s="158" t="e">
        <f t="shared" si="65"/>
        <v>#N/A</v>
      </c>
      <c r="L424" s="158" t="str">
        <f t="shared" si="66"/>
        <v>_EU</v>
      </c>
      <c r="P424" s="340"/>
      <c r="Q424" s="340"/>
      <c r="R424" s="341"/>
      <c r="S424" s="342"/>
      <c r="T424" s="342"/>
      <c r="U424" s="341"/>
      <c r="V424" s="368"/>
      <c r="W424" s="341"/>
      <c r="X424" s="343"/>
      <c r="Y424" s="340"/>
      <c r="Z424" s="341"/>
      <c r="AA424" s="348" t="str">
        <f t="shared" si="67"/>
        <v/>
      </c>
      <c r="AB424" s="349" t="str">
        <f t="shared" si="68"/>
        <v/>
      </c>
      <c r="AC424" s="341"/>
      <c r="AD424" s="350" t="str">
        <f t="shared" si="69"/>
        <v/>
      </c>
    </row>
    <row r="425" spans="2:30" x14ac:dyDescent="0.45">
      <c r="B425" s="145" t="str">
        <f t="shared" si="60"/>
        <v>NOT INCLUDED</v>
      </c>
      <c r="C425" s="146" t="e">
        <f t="shared" si="61"/>
        <v>#N/A</v>
      </c>
      <c r="D425" s="158" t="e">
        <f>AB425&amp;"_"&amp;#REF!&amp;IF(afstemning_partner&lt;&gt;"","_"&amp;AC425,"")</f>
        <v>#REF!</v>
      </c>
      <c r="E425" s="158" t="str">
        <f t="shared" si="62"/>
        <v/>
      </c>
      <c r="F425" s="158" t="e">
        <f t="shared" si="63"/>
        <v>#N/A</v>
      </c>
      <c r="G425" s="158" t="str">
        <f>TRANSAKTIONER!Z425&amp;IF(regnskab_filter_periode&gt;=AB425,"INCLUDE"&amp;IF(regnskab_filter_land&lt;&gt;"",IF(regnskab_filter_land="EU",F425,AD425),""),"EXCLUDE")</f>
        <v>EXCLUDE</v>
      </c>
      <c r="H425" s="158" t="str">
        <f t="shared" si="64"/>
        <v/>
      </c>
      <c r="I425" s="158" t="str">
        <f>TRANSAKTIONER!Z425&amp;IF(regnskab_filter_periode_partner&gt;=AB425,"INCLUDE"&amp;IF(regnskab_filter_land_partner&lt;&gt;"",IF(regnskab_filter_land_partner="EU",F425,AD425),""),"EXCLUDE")&amp;AC425</f>
        <v>EXCLUDE</v>
      </c>
      <c r="J425" s="158" t="e">
        <f t="shared" si="65"/>
        <v>#N/A</v>
      </c>
      <c r="L425" s="158" t="str">
        <f t="shared" si="66"/>
        <v>_EU</v>
      </c>
      <c r="P425" s="340"/>
      <c r="Q425" s="340"/>
      <c r="R425" s="341"/>
      <c r="S425" s="342"/>
      <c r="T425" s="342"/>
      <c r="U425" s="341"/>
      <c r="V425" s="368"/>
      <c r="W425" s="341"/>
      <c r="X425" s="343"/>
      <c r="Y425" s="340"/>
      <c r="Z425" s="341"/>
      <c r="AA425" s="348" t="str">
        <f t="shared" si="67"/>
        <v/>
      </c>
      <c r="AB425" s="349" t="str">
        <f t="shared" si="68"/>
        <v/>
      </c>
      <c r="AC425" s="341"/>
      <c r="AD425" s="350" t="str">
        <f t="shared" si="69"/>
        <v/>
      </c>
    </row>
    <row r="426" spans="2:30" x14ac:dyDescent="0.45">
      <c r="B426" s="145" t="str">
        <f t="shared" si="60"/>
        <v>NOT INCLUDED</v>
      </c>
      <c r="C426" s="146" t="e">
        <f t="shared" si="61"/>
        <v>#N/A</v>
      </c>
      <c r="D426" s="158" t="e">
        <f>AB426&amp;"_"&amp;#REF!&amp;IF(afstemning_partner&lt;&gt;"","_"&amp;AC426,"")</f>
        <v>#REF!</v>
      </c>
      <c r="E426" s="158" t="str">
        <f t="shared" si="62"/>
        <v/>
      </c>
      <c r="F426" s="158" t="e">
        <f t="shared" si="63"/>
        <v>#N/A</v>
      </c>
      <c r="G426" s="158" t="str">
        <f>TRANSAKTIONER!Z426&amp;IF(regnskab_filter_periode&gt;=AB426,"INCLUDE"&amp;IF(regnskab_filter_land&lt;&gt;"",IF(regnskab_filter_land="EU",F426,AD426),""),"EXCLUDE")</f>
        <v>EXCLUDE</v>
      </c>
      <c r="H426" s="158" t="str">
        <f t="shared" si="64"/>
        <v/>
      </c>
      <c r="I426" s="158" t="str">
        <f>TRANSAKTIONER!Z426&amp;IF(regnskab_filter_periode_partner&gt;=AB426,"INCLUDE"&amp;IF(regnskab_filter_land_partner&lt;&gt;"",IF(regnskab_filter_land_partner="EU",F426,AD426),""),"EXCLUDE")&amp;AC426</f>
        <v>EXCLUDE</v>
      </c>
      <c r="J426" s="158" t="e">
        <f t="shared" si="65"/>
        <v>#N/A</v>
      </c>
      <c r="L426" s="158" t="str">
        <f t="shared" si="66"/>
        <v>_EU</v>
      </c>
      <c r="P426" s="340"/>
      <c r="Q426" s="340"/>
      <c r="R426" s="341"/>
      <c r="S426" s="342"/>
      <c r="T426" s="342"/>
      <c r="U426" s="341"/>
      <c r="V426" s="368"/>
      <c r="W426" s="341"/>
      <c r="X426" s="343"/>
      <c r="Y426" s="340"/>
      <c r="Z426" s="341"/>
      <c r="AA426" s="348" t="str">
        <f t="shared" si="67"/>
        <v/>
      </c>
      <c r="AB426" s="349" t="str">
        <f t="shared" si="68"/>
        <v/>
      </c>
      <c r="AC426" s="341"/>
      <c r="AD426" s="350" t="str">
        <f t="shared" si="69"/>
        <v/>
      </c>
    </row>
    <row r="427" spans="2:30" x14ac:dyDescent="0.45">
      <c r="B427" s="145" t="str">
        <f t="shared" si="60"/>
        <v>NOT INCLUDED</v>
      </c>
      <c r="C427" s="146" t="e">
        <f t="shared" si="61"/>
        <v>#N/A</v>
      </c>
      <c r="D427" s="158" t="e">
        <f>AB427&amp;"_"&amp;#REF!&amp;IF(afstemning_partner&lt;&gt;"","_"&amp;AC427,"")</f>
        <v>#REF!</v>
      </c>
      <c r="E427" s="158" t="str">
        <f t="shared" si="62"/>
        <v/>
      </c>
      <c r="F427" s="158" t="e">
        <f t="shared" si="63"/>
        <v>#N/A</v>
      </c>
      <c r="G427" s="158" t="str">
        <f>TRANSAKTIONER!Z427&amp;IF(regnskab_filter_periode&gt;=AB427,"INCLUDE"&amp;IF(regnskab_filter_land&lt;&gt;"",IF(regnskab_filter_land="EU",F427,AD427),""),"EXCLUDE")</f>
        <v>EXCLUDE</v>
      </c>
      <c r="H427" s="158" t="str">
        <f t="shared" si="64"/>
        <v/>
      </c>
      <c r="I427" s="158" t="str">
        <f>TRANSAKTIONER!Z427&amp;IF(regnskab_filter_periode_partner&gt;=AB427,"INCLUDE"&amp;IF(regnskab_filter_land_partner&lt;&gt;"",IF(regnskab_filter_land_partner="EU",F427,AD427),""),"EXCLUDE")&amp;AC427</f>
        <v>EXCLUDE</v>
      </c>
      <c r="J427" s="158" t="e">
        <f t="shared" si="65"/>
        <v>#N/A</v>
      </c>
      <c r="L427" s="158" t="str">
        <f t="shared" si="66"/>
        <v>_EU</v>
      </c>
      <c r="P427" s="340"/>
      <c r="Q427" s="340"/>
      <c r="R427" s="341"/>
      <c r="S427" s="342"/>
      <c r="T427" s="342"/>
      <c r="U427" s="341"/>
      <c r="V427" s="368"/>
      <c r="W427" s="341"/>
      <c r="X427" s="343"/>
      <c r="Y427" s="340"/>
      <c r="Z427" s="341"/>
      <c r="AA427" s="348" t="str">
        <f t="shared" si="67"/>
        <v/>
      </c>
      <c r="AB427" s="349" t="str">
        <f t="shared" si="68"/>
        <v/>
      </c>
      <c r="AC427" s="341"/>
      <c r="AD427" s="350" t="str">
        <f t="shared" si="69"/>
        <v/>
      </c>
    </row>
    <row r="428" spans="2:30" x14ac:dyDescent="0.45">
      <c r="B428" s="145" t="str">
        <f t="shared" si="60"/>
        <v>NOT INCLUDED</v>
      </c>
      <c r="C428" s="146" t="e">
        <f t="shared" si="61"/>
        <v>#N/A</v>
      </c>
      <c r="D428" s="158" t="e">
        <f>AB428&amp;"_"&amp;#REF!&amp;IF(afstemning_partner&lt;&gt;"","_"&amp;AC428,"")</f>
        <v>#REF!</v>
      </c>
      <c r="E428" s="158" t="str">
        <f t="shared" si="62"/>
        <v/>
      </c>
      <c r="F428" s="158" t="e">
        <f t="shared" si="63"/>
        <v>#N/A</v>
      </c>
      <c r="G428" s="158" t="str">
        <f>TRANSAKTIONER!Z428&amp;IF(regnskab_filter_periode&gt;=AB428,"INCLUDE"&amp;IF(regnskab_filter_land&lt;&gt;"",IF(regnskab_filter_land="EU",F428,AD428),""),"EXCLUDE")</f>
        <v>EXCLUDE</v>
      </c>
      <c r="H428" s="158" t="str">
        <f t="shared" si="64"/>
        <v/>
      </c>
      <c r="I428" s="158" t="str">
        <f>TRANSAKTIONER!Z428&amp;IF(regnskab_filter_periode_partner&gt;=AB428,"INCLUDE"&amp;IF(regnskab_filter_land_partner&lt;&gt;"",IF(regnskab_filter_land_partner="EU",F428,AD428),""),"EXCLUDE")&amp;AC428</f>
        <v>EXCLUDE</v>
      </c>
      <c r="J428" s="158" t="e">
        <f t="shared" si="65"/>
        <v>#N/A</v>
      </c>
      <c r="L428" s="158" t="str">
        <f t="shared" si="66"/>
        <v>_EU</v>
      </c>
      <c r="P428" s="340"/>
      <c r="Q428" s="340"/>
      <c r="R428" s="341"/>
      <c r="S428" s="342"/>
      <c r="T428" s="342"/>
      <c r="U428" s="341"/>
      <c r="V428" s="368"/>
      <c r="W428" s="341"/>
      <c r="X428" s="343"/>
      <c r="Y428" s="340"/>
      <c r="Z428" s="341"/>
      <c r="AA428" s="348" t="str">
        <f t="shared" si="67"/>
        <v/>
      </c>
      <c r="AB428" s="349" t="str">
        <f t="shared" si="68"/>
        <v/>
      </c>
      <c r="AC428" s="341"/>
      <c r="AD428" s="350" t="str">
        <f t="shared" si="69"/>
        <v/>
      </c>
    </row>
    <row r="429" spans="2:30" x14ac:dyDescent="0.45">
      <c r="B429" s="145" t="str">
        <f t="shared" si="60"/>
        <v>NOT INCLUDED</v>
      </c>
      <c r="C429" s="146" t="e">
        <f t="shared" si="61"/>
        <v>#N/A</v>
      </c>
      <c r="D429" s="158" t="e">
        <f>AB429&amp;"_"&amp;#REF!&amp;IF(afstemning_partner&lt;&gt;"","_"&amp;AC429,"")</f>
        <v>#REF!</v>
      </c>
      <c r="E429" s="158" t="str">
        <f t="shared" si="62"/>
        <v/>
      </c>
      <c r="F429" s="158" t="e">
        <f t="shared" si="63"/>
        <v>#N/A</v>
      </c>
      <c r="G429" s="158" t="str">
        <f>TRANSAKTIONER!Z429&amp;IF(regnskab_filter_periode&gt;=AB429,"INCLUDE"&amp;IF(regnskab_filter_land&lt;&gt;"",IF(regnskab_filter_land="EU",F429,AD429),""),"EXCLUDE")</f>
        <v>EXCLUDE</v>
      </c>
      <c r="H429" s="158" t="str">
        <f t="shared" si="64"/>
        <v/>
      </c>
      <c r="I429" s="158" t="str">
        <f>TRANSAKTIONER!Z429&amp;IF(regnskab_filter_periode_partner&gt;=AB429,"INCLUDE"&amp;IF(regnskab_filter_land_partner&lt;&gt;"",IF(regnskab_filter_land_partner="EU",F429,AD429),""),"EXCLUDE")&amp;AC429</f>
        <v>EXCLUDE</v>
      </c>
      <c r="J429" s="158" t="e">
        <f t="shared" si="65"/>
        <v>#N/A</v>
      </c>
      <c r="L429" s="158" t="str">
        <f t="shared" si="66"/>
        <v>_EU</v>
      </c>
      <c r="P429" s="340"/>
      <c r="Q429" s="340"/>
      <c r="R429" s="341"/>
      <c r="S429" s="342"/>
      <c r="T429" s="342"/>
      <c r="U429" s="341"/>
      <c r="V429" s="368"/>
      <c r="W429" s="341"/>
      <c r="X429" s="343"/>
      <c r="Y429" s="340"/>
      <c r="Z429" s="341"/>
      <c r="AA429" s="348" t="str">
        <f t="shared" si="67"/>
        <v/>
      </c>
      <c r="AB429" s="349" t="str">
        <f t="shared" si="68"/>
        <v/>
      </c>
      <c r="AC429" s="341"/>
      <c r="AD429" s="350" t="str">
        <f t="shared" si="69"/>
        <v/>
      </c>
    </row>
    <row r="430" spans="2:30" x14ac:dyDescent="0.45">
      <c r="B430" s="145" t="str">
        <f t="shared" si="60"/>
        <v>NOT INCLUDED</v>
      </c>
      <c r="C430" s="146" t="e">
        <f t="shared" si="61"/>
        <v>#N/A</v>
      </c>
      <c r="D430" s="158" t="e">
        <f>AB430&amp;"_"&amp;#REF!&amp;IF(afstemning_partner&lt;&gt;"","_"&amp;AC430,"")</f>
        <v>#REF!</v>
      </c>
      <c r="E430" s="158" t="str">
        <f t="shared" si="62"/>
        <v/>
      </c>
      <c r="F430" s="158" t="e">
        <f t="shared" si="63"/>
        <v>#N/A</v>
      </c>
      <c r="G430" s="158" t="str">
        <f>TRANSAKTIONER!Z430&amp;IF(regnskab_filter_periode&gt;=AB430,"INCLUDE"&amp;IF(regnskab_filter_land&lt;&gt;"",IF(regnskab_filter_land="EU",F430,AD430),""),"EXCLUDE")</f>
        <v>EXCLUDE</v>
      </c>
      <c r="H430" s="158" t="str">
        <f t="shared" si="64"/>
        <v/>
      </c>
      <c r="I430" s="158" t="str">
        <f>TRANSAKTIONER!Z430&amp;IF(regnskab_filter_periode_partner&gt;=AB430,"INCLUDE"&amp;IF(regnskab_filter_land_partner&lt;&gt;"",IF(regnskab_filter_land_partner="EU",F430,AD430),""),"EXCLUDE")&amp;AC430</f>
        <v>EXCLUDE</v>
      </c>
      <c r="J430" s="158" t="e">
        <f t="shared" si="65"/>
        <v>#N/A</v>
      </c>
      <c r="L430" s="158" t="str">
        <f t="shared" si="66"/>
        <v>_EU</v>
      </c>
      <c r="P430" s="340"/>
      <c r="Q430" s="340"/>
      <c r="R430" s="341"/>
      <c r="S430" s="342"/>
      <c r="T430" s="342"/>
      <c r="U430" s="341"/>
      <c r="V430" s="368"/>
      <c r="W430" s="341"/>
      <c r="X430" s="343"/>
      <c r="Y430" s="340"/>
      <c r="Z430" s="341"/>
      <c r="AA430" s="348" t="str">
        <f t="shared" si="67"/>
        <v/>
      </c>
      <c r="AB430" s="349" t="str">
        <f t="shared" si="68"/>
        <v/>
      </c>
      <c r="AC430" s="341"/>
      <c r="AD430" s="350" t="str">
        <f t="shared" si="69"/>
        <v/>
      </c>
    </row>
    <row r="431" spans="2:30" x14ac:dyDescent="0.45">
      <c r="B431" s="145" t="str">
        <f t="shared" si="60"/>
        <v>NOT INCLUDED</v>
      </c>
      <c r="C431" s="146" t="e">
        <f t="shared" si="61"/>
        <v>#N/A</v>
      </c>
      <c r="D431" s="158" t="e">
        <f>AB431&amp;"_"&amp;#REF!&amp;IF(afstemning_partner&lt;&gt;"","_"&amp;AC431,"")</f>
        <v>#REF!</v>
      </c>
      <c r="E431" s="158" t="str">
        <f t="shared" si="62"/>
        <v/>
      </c>
      <c r="F431" s="158" t="e">
        <f t="shared" si="63"/>
        <v>#N/A</v>
      </c>
      <c r="G431" s="158" t="str">
        <f>TRANSAKTIONER!Z431&amp;IF(regnskab_filter_periode&gt;=AB431,"INCLUDE"&amp;IF(regnskab_filter_land&lt;&gt;"",IF(regnskab_filter_land="EU",F431,AD431),""),"EXCLUDE")</f>
        <v>EXCLUDE</v>
      </c>
      <c r="H431" s="158" t="str">
        <f t="shared" si="64"/>
        <v/>
      </c>
      <c r="I431" s="158" t="str">
        <f>TRANSAKTIONER!Z431&amp;IF(regnskab_filter_periode_partner&gt;=AB431,"INCLUDE"&amp;IF(regnskab_filter_land_partner&lt;&gt;"",IF(regnskab_filter_land_partner="EU",F431,AD431),""),"EXCLUDE")&amp;AC431</f>
        <v>EXCLUDE</v>
      </c>
      <c r="J431" s="158" t="e">
        <f t="shared" si="65"/>
        <v>#N/A</v>
      </c>
      <c r="L431" s="158" t="str">
        <f t="shared" si="66"/>
        <v>_EU</v>
      </c>
      <c r="P431" s="340"/>
      <c r="Q431" s="340"/>
      <c r="R431" s="341"/>
      <c r="S431" s="342"/>
      <c r="T431" s="342"/>
      <c r="U431" s="341"/>
      <c r="V431" s="368"/>
      <c r="W431" s="341"/>
      <c r="X431" s="343"/>
      <c r="Y431" s="340"/>
      <c r="Z431" s="341"/>
      <c r="AA431" s="348" t="str">
        <f t="shared" si="67"/>
        <v/>
      </c>
      <c r="AB431" s="349" t="str">
        <f t="shared" si="68"/>
        <v/>
      </c>
      <c r="AC431" s="341"/>
      <c r="AD431" s="350" t="str">
        <f t="shared" si="69"/>
        <v/>
      </c>
    </row>
    <row r="432" spans="2:30" x14ac:dyDescent="0.45">
      <c r="B432" s="145" t="str">
        <f t="shared" si="60"/>
        <v>NOT INCLUDED</v>
      </c>
      <c r="C432" s="146" t="e">
        <f t="shared" si="61"/>
        <v>#N/A</v>
      </c>
      <c r="D432" s="158" t="e">
        <f>AB432&amp;"_"&amp;#REF!&amp;IF(afstemning_partner&lt;&gt;"","_"&amp;AC432,"")</f>
        <v>#REF!</v>
      </c>
      <c r="E432" s="158" t="str">
        <f t="shared" si="62"/>
        <v/>
      </c>
      <c r="F432" s="158" t="e">
        <f t="shared" si="63"/>
        <v>#N/A</v>
      </c>
      <c r="G432" s="158" t="str">
        <f>TRANSAKTIONER!Z432&amp;IF(regnskab_filter_periode&gt;=AB432,"INCLUDE"&amp;IF(regnskab_filter_land&lt;&gt;"",IF(regnskab_filter_land="EU",F432,AD432),""),"EXCLUDE")</f>
        <v>EXCLUDE</v>
      </c>
      <c r="H432" s="158" t="str">
        <f t="shared" si="64"/>
        <v/>
      </c>
      <c r="I432" s="158" t="str">
        <f>TRANSAKTIONER!Z432&amp;IF(regnskab_filter_periode_partner&gt;=AB432,"INCLUDE"&amp;IF(regnskab_filter_land_partner&lt;&gt;"",IF(regnskab_filter_land_partner="EU",F432,AD432),""),"EXCLUDE")&amp;AC432</f>
        <v>EXCLUDE</v>
      </c>
      <c r="J432" s="158" t="e">
        <f t="shared" si="65"/>
        <v>#N/A</v>
      </c>
      <c r="L432" s="158" t="str">
        <f t="shared" si="66"/>
        <v>_EU</v>
      </c>
      <c r="P432" s="340"/>
      <c r="Q432" s="340"/>
      <c r="R432" s="341"/>
      <c r="S432" s="342"/>
      <c r="T432" s="342"/>
      <c r="U432" s="341"/>
      <c r="V432" s="368"/>
      <c r="W432" s="341"/>
      <c r="X432" s="343"/>
      <c r="Y432" s="340"/>
      <c r="Z432" s="341"/>
      <c r="AA432" s="348" t="str">
        <f t="shared" si="67"/>
        <v/>
      </c>
      <c r="AB432" s="349" t="str">
        <f t="shared" si="68"/>
        <v/>
      </c>
      <c r="AC432" s="341"/>
      <c r="AD432" s="350" t="str">
        <f t="shared" si="69"/>
        <v/>
      </c>
    </row>
    <row r="433" spans="2:30" x14ac:dyDescent="0.45">
      <c r="B433" s="145" t="str">
        <f t="shared" si="60"/>
        <v>NOT INCLUDED</v>
      </c>
      <c r="C433" s="146" t="e">
        <f t="shared" si="61"/>
        <v>#N/A</v>
      </c>
      <c r="D433" s="158" t="e">
        <f>AB433&amp;"_"&amp;#REF!&amp;IF(afstemning_partner&lt;&gt;"","_"&amp;AC433,"")</f>
        <v>#REF!</v>
      </c>
      <c r="E433" s="158" t="str">
        <f t="shared" si="62"/>
        <v/>
      </c>
      <c r="F433" s="158" t="e">
        <f t="shared" si="63"/>
        <v>#N/A</v>
      </c>
      <c r="G433" s="158" t="str">
        <f>TRANSAKTIONER!Z433&amp;IF(regnskab_filter_periode&gt;=AB433,"INCLUDE"&amp;IF(regnskab_filter_land&lt;&gt;"",IF(regnskab_filter_land="EU",F433,AD433),""),"EXCLUDE")</f>
        <v>EXCLUDE</v>
      </c>
      <c r="H433" s="158" t="str">
        <f t="shared" si="64"/>
        <v/>
      </c>
      <c r="I433" s="158" t="str">
        <f>TRANSAKTIONER!Z433&amp;IF(regnskab_filter_periode_partner&gt;=AB433,"INCLUDE"&amp;IF(regnskab_filter_land_partner&lt;&gt;"",IF(regnskab_filter_land_partner="EU",F433,AD433),""),"EXCLUDE")&amp;AC433</f>
        <v>EXCLUDE</v>
      </c>
      <c r="J433" s="158" t="e">
        <f t="shared" si="65"/>
        <v>#N/A</v>
      </c>
      <c r="L433" s="158" t="str">
        <f t="shared" si="66"/>
        <v>_EU</v>
      </c>
      <c r="P433" s="340"/>
      <c r="Q433" s="340"/>
      <c r="R433" s="341"/>
      <c r="S433" s="342"/>
      <c r="T433" s="342"/>
      <c r="U433" s="341"/>
      <c r="V433" s="368"/>
      <c r="W433" s="341"/>
      <c r="X433" s="343"/>
      <c r="Y433" s="340"/>
      <c r="Z433" s="341"/>
      <c r="AA433" s="348" t="str">
        <f t="shared" si="67"/>
        <v/>
      </c>
      <c r="AB433" s="349" t="str">
        <f t="shared" si="68"/>
        <v/>
      </c>
      <c r="AC433" s="341"/>
      <c r="AD433" s="350" t="str">
        <f t="shared" si="69"/>
        <v/>
      </c>
    </row>
    <row r="434" spans="2:30" x14ac:dyDescent="0.45">
      <c r="B434" s="145" t="str">
        <f t="shared" si="60"/>
        <v>NOT INCLUDED</v>
      </c>
      <c r="C434" s="146" t="e">
        <f t="shared" si="61"/>
        <v>#N/A</v>
      </c>
      <c r="D434" s="158" t="e">
        <f>AB434&amp;"_"&amp;#REF!&amp;IF(afstemning_partner&lt;&gt;"","_"&amp;AC434,"")</f>
        <v>#REF!</v>
      </c>
      <c r="E434" s="158" t="str">
        <f t="shared" si="62"/>
        <v/>
      </c>
      <c r="F434" s="158" t="e">
        <f t="shared" si="63"/>
        <v>#N/A</v>
      </c>
      <c r="G434" s="158" t="str">
        <f>TRANSAKTIONER!Z434&amp;IF(regnskab_filter_periode&gt;=AB434,"INCLUDE"&amp;IF(regnskab_filter_land&lt;&gt;"",IF(regnskab_filter_land="EU",F434,AD434),""),"EXCLUDE")</f>
        <v>EXCLUDE</v>
      </c>
      <c r="H434" s="158" t="str">
        <f t="shared" si="64"/>
        <v/>
      </c>
      <c r="I434" s="158" t="str">
        <f>TRANSAKTIONER!Z434&amp;IF(regnskab_filter_periode_partner&gt;=AB434,"INCLUDE"&amp;IF(regnskab_filter_land_partner&lt;&gt;"",IF(regnskab_filter_land_partner="EU",F434,AD434),""),"EXCLUDE")&amp;AC434</f>
        <v>EXCLUDE</v>
      </c>
      <c r="J434" s="158" t="e">
        <f t="shared" si="65"/>
        <v>#N/A</v>
      </c>
      <c r="L434" s="158" t="str">
        <f t="shared" si="66"/>
        <v>_EU</v>
      </c>
      <c r="P434" s="340"/>
      <c r="Q434" s="340"/>
      <c r="R434" s="341"/>
      <c r="S434" s="342"/>
      <c r="T434" s="342"/>
      <c r="U434" s="341"/>
      <c r="V434" s="368"/>
      <c r="W434" s="341"/>
      <c r="X434" s="343"/>
      <c r="Y434" s="340"/>
      <c r="Z434" s="341"/>
      <c r="AA434" s="348" t="str">
        <f t="shared" si="67"/>
        <v/>
      </c>
      <c r="AB434" s="349" t="str">
        <f t="shared" si="68"/>
        <v/>
      </c>
      <c r="AC434" s="341"/>
      <c r="AD434" s="350" t="str">
        <f t="shared" si="69"/>
        <v/>
      </c>
    </row>
    <row r="435" spans="2:30" x14ac:dyDescent="0.45">
      <c r="B435" s="145" t="str">
        <f t="shared" si="60"/>
        <v>NOT INCLUDED</v>
      </c>
      <c r="C435" s="146" t="e">
        <f t="shared" si="61"/>
        <v>#N/A</v>
      </c>
      <c r="D435" s="158" t="e">
        <f>AB435&amp;"_"&amp;#REF!&amp;IF(afstemning_partner&lt;&gt;"","_"&amp;AC435,"")</f>
        <v>#REF!</v>
      </c>
      <c r="E435" s="158" t="str">
        <f t="shared" si="62"/>
        <v/>
      </c>
      <c r="F435" s="158" t="e">
        <f t="shared" si="63"/>
        <v>#N/A</v>
      </c>
      <c r="G435" s="158" t="str">
        <f>TRANSAKTIONER!Z435&amp;IF(regnskab_filter_periode&gt;=AB435,"INCLUDE"&amp;IF(regnskab_filter_land&lt;&gt;"",IF(regnskab_filter_land="EU",F435,AD435),""),"EXCLUDE")</f>
        <v>EXCLUDE</v>
      </c>
      <c r="H435" s="158" t="str">
        <f t="shared" si="64"/>
        <v/>
      </c>
      <c r="I435" s="158" t="str">
        <f>TRANSAKTIONER!Z435&amp;IF(regnskab_filter_periode_partner&gt;=AB435,"INCLUDE"&amp;IF(regnskab_filter_land_partner&lt;&gt;"",IF(regnskab_filter_land_partner="EU",F435,AD435),""),"EXCLUDE")&amp;AC435</f>
        <v>EXCLUDE</v>
      </c>
      <c r="J435" s="158" t="e">
        <f t="shared" si="65"/>
        <v>#N/A</v>
      </c>
      <c r="L435" s="158" t="str">
        <f t="shared" si="66"/>
        <v>_EU</v>
      </c>
      <c r="P435" s="340"/>
      <c r="Q435" s="340"/>
      <c r="R435" s="341"/>
      <c r="S435" s="342"/>
      <c r="T435" s="342"/>
      <c r="U435" s="341"/>
      <c r="V435" s="368"/>
      <c r="W435" s="341"/>
      <c r="X435" s="343"/>
      <c r="Y435" s="340"/>
      <c r="Z435" s="341"/>
      <c r="AA435" s="348" t="str">
        <f t="shared" si="67"/>
        <v/>
      </c>
      <c r="AB435" s="349" t="str">
        <f t="shared" si="68"/>
        <v/>
      </c>
      <c r="AC435" s="341"/>
      <c r="AD435" s="350" t="str">
        <f t="shared" si="69"/>
        <v/>
      </c>
    </row>
    <row r="436" spans="2:30" x14ac:dyDescent="0.45">
      <c r="B436" s="145" t="str">
        <f t="shared" si="60"/>
        <v>NOT INCLUDED</v>
      </c>
      <c r="C436" s="146" t="e">
        <f t="shared" si="61"/>
        <v>#N/A</v>
      </c>
      <c r="D436" s="158" t="e">
        <f>AB436&amp;"_"&amp;#REF!&amp;IF(afstemning_partner&lt;&gt;"","_"&amp;AC436,"")</f>
        <v>#REF!</v>
      </c>
      <c r="E436" s="158" t="str">
        <f t="shared" si="62"/>
        <v/>
      </c>
      <c r="F436" s="158" t="e">
        <f t="shared" si="63"/>
        <v>#N/A</v>
      </c>
      <c r="G436" s="158" t="str">
        <f>TRANSAKTIONER!Z436&amp;IF(regnskab_filter_periode&gt;=AB436,"INCLUDE"&amp;IF(regnskab_filter_land&lt;&gt;"",IF(regnskab_filter_land="EU",F436,AD436),""),"EXCLUDE")</f>
        <v>EXCLUDE</v>
      </c>
      <c r="H436" s="158" t="str">
        <f t="shared" si="64"/>
        <v/>
      </c>
      <c r="I436" s="158" t="str">
        <f>TRANSAKTIONER!Z436&amp;IF(regnskab_filter_periode_partner&gt;=AB436,"INCLUDE"&amp;IF(regnskab_filter_land_partner&lt;&gt;"",IF(regnskab_filter_land_partner="EU",F436,AD436),""),"EXCLUDE")&amp;AC436</f>
        <v>EXCLUDE</v>
      </c>
      <c r="J436" s="158" t="e">
        <f t="shared" si="65"/>
        <v>#N/A</v>
      </c>
      <c r="L436" s="158" t="str">
        <f t="shared" si="66"/>
        <v>_EU</v>
      </c>
      <c r="P436" s="340"/>
      <c r="Q436" s="340"/>
      <c r="R436" s="341"/>
      <c r="S436" s="342"/>
      <c r="T436" s="342"/>
      <c r="U436" s="341"/>
      <c r="V436" s="368"/>
      <c r="W436" s="341"/>
      <c r="X436" s="343"/>
      <c r="Y436" s="340"/>
      <c r="Z436" s="341"/>
      <c r="AA436" s="348" t="str">
        <f t="shared" si="67"/>
        <v/>
      </c>
      <c r="AB436" s="349" t="str">
        <f t="shared" si="68"/>
        <v/>
      </c>
      <c r="AC436" s="341"/>
      <c r="AD436" s="350" t="str">
        <f t="shared" si="69"/>
        <v/>
      </c>
    </row>
    <row r="437" spans="2:30" x14ac:dyDescent="0.45">
      <c r="B437" s="145" t="str">
        <f t="shared" si="60"/>
        <v>NOT INCLUDED</v>
      </c>
      <c r="C437" s="146" t="e">
        <f t="shared" si="61"/>
        <v>#N/A</v>
      </c>
      <c r="D437" s="158" t="e">
        <f>AB437&amp;"_"&amp;#REF!&amp;IF(afstemning_partner&lt;&gt;"","_"&amp;AC437,"")</f>
        <v>#REF!</v>
      </c>
      <c r="E437" s="158" t="str">
        <f t="shared" si="62"/>
        <v/>
      </c>
      <c r="F437" s="158" t="e">
        <f t="shared" si="63"/>
        <v>#N/A</v>
      </c>
      <c r="G437" s="158" t="str">
        <f>TRANSAKTIONER!Z437&amp;IF(regnskab_filter_periode&gt;=AB437,"INCLUDE"&amp;IF(regnskab_filter_land&lt;&gt;"",IF(regnskab_filter_land="EU",F437,AD437),""),"EXCLUDE")</f>
        <v>EXCLUDE</v>
      </c>
      <c r="H437" s="158" t="str">
        <f t="shared" si="64"/>
        <v/>
      </c>
      <c r="I437" s="158" t="str">
        <f>TRANSAKTIONER!Z437&amp;IF(regnskab_filter_periode_partner&gt;=AB437,"INCLUDE"&amp;IF(regnskab_filter_land_partner&lt;&gt;"",IF(regnskab_filter_land_partner="EU",F437,AD437),""),"EXCLUDE")&amp;AC437</f>
        <v>EXCLUDE</v>
      </c>
      <c r="J437" s="158" t="e">
        <f t="shared" si="65"/>
        <v>#N/A</v>
      </c>
      <c r="L437" s="158" t="str">
        <f t="shared" si="66"/>
        <v>_EU</v>
      </c>
      <c r="P437" s="340"/>
      <c r="Q437" s="340"/>
      <c r="R437" s="341"/>
      <c r="S437" s="342"/>
      <c r="T437" s="342"/>
      <c r="U437" s="341"/>
      <c r="V437" s="368"/>
      <c r="W437" s="341"/>
      <c r="X437" s="343"/>
      <c r="Y437" s="340"/>
      <c r="Z437" s="341"/>
      <c r="AA437" s="348" t="str">
        <f t="shared" si="67"/>
        <v/>
      </c>
      <c r="AB437" s="349" t="str">
        <f t="shared" si="68"/>
        <v/>
      </c>
      <c r="AC437" s="341"/>
      <c r="AD437" s="350" t="str">
        <f t="shared" si="69"/>
        <v/>
      </c>
    </row>
    <row r="438" spans="2:30" x14ac:dyDescent="0.45">
      <c r="B438" s="145" t="str">
        <f t="shared" si="60"/>
        <v>NOT INCLUDED</v>
      </c>
      <c r="C438" s="146" t="e">
        <f t="shared" si="61"/>
        <v>#N/A</v>
      </c>
      <c r="D438" s="158" t="e">
        <f>AB438&amp;"_"&amp;#REF!&amp;IF(afstemning_partner&lt;&gt;"","_"&amp;AC438,"")</f>
        <v>#REF!</v>
      </c>
      <c r="E438" s="158" t="str">
        <f t="shared" si="62"/>
        <v/>
      </c>
      <c r="F438" s="158" t="e">
        <f t="shared" si="63"/>
        <v>#N/A</v>
      </c>
      <c r="G438" s="158" t="str">
        <f>TRANSAKTIONER!Z438&amp;IF(regnskab_filter_periode&gt;=AB438,"INCLUDE"&amp;IF(regnskab_filter_land&lt;&gt;"",IF(regnskab_filter_land="EU",F438,AD438),""),"EXCLUDE")</f>
        <v>EXCLUDE</v>
      </c>
      <c r="H438" s="158" t="str">
        <f t="shared" si="64"/>
        <v/>
      </c>
      <c r="I438" s="158" t="str">
        <f>TRANSAKTIONER!Z438&amp;IF(regnskab_filter_periode_partner&gt;=AB438,"INCLUDE"&amp;IF(regnskab_filter_land_partner&lt;&gt;"",IF(regnskab_filter_land_partner="EU",F438,AD438),""),"EXCLUDE")&amp;AC438</f>
        <v>EXCLUDE</v>
      </c>
      <c r="J438" s="158" t="e">
        <f t="shared" si="65"/>
        <v>#N/A</v>
      </c>
      <c r="L438" s="158" t="str">
        <f t="shared" si="66"/>
        <v>_EU</v>
      </c>
      <c r="P438" s="340"/>
      <c r="Q438" s="340"/>
      <c r="R438" s="341"/>
      <c r="S438" s="342"/>
      <c r="T438" s="342"/>
      <c r="U438" s="341"/>
      <c r="V438" s="368"/>
      <c r="W438" s="341"/>
      <c r="X438" s="343"/>
      <c r="Y438" s="340"/>
      <c r="Z438" s="341"/>
      <c r="AA438" s="348" t="str">
        <f t="shared" si="67"/>
        <v/>
      </c>
      <c r="AB438" s="349" t="str">
        <f t="shared" si="68"/>
        <v/>
      </c>
      <c r="AC438" s="341"/>
      <c r="AD438" s="350" t="str">
        <f t="shared" si="69"/>
        <v/>
      </c>
    </row>
    <row r="439" spans="2:30" x14ac:dyDescent="0.45">
      <c r="B439" s="145" t="str">
        <f t="shared" si="60"/>
        <v>NOT INCLUDED</v>
      </c>
      <c r="C439" s="146" t="e">
        <f t="shared" si="61"/>
        <v>#N/A</v>
      </c>
      <c r="D439" s="158" t="e">
        <f>AB439&amp;"_"&amp;#REF!&amp;IF(afstemning_partner&lt;&gt;"","_"&amp;AC439,"")</f>
        <v>#REF!</v>
      </c>
      <c r="E439" s="158" t="str">
        <f t="shared" si="62"/>
        <v/>
      </c>
      <c r="F439" s="158" t="e">
        <f t="shared" si="63"/>
        <v>#N/A</v>
      </c>
      <c r="G439" s="158" t="str">
        <f>TRANSAKTIONER!Z439&amp;IF(regnskab_filter_periode&gt;=AB439,"INCLUDE"&amp;IF(regnskab_filter_land&lt;&gt;"",IF(regnskab_filter_land="EU",F439,AD439),""),"EXCLUDE")</f>
        <v>EXCLUDE</v>
      </c>
      <c r="H439" s="158" t="str">
        <f t="shared" si="64"/>
        <v/>
      </c>
      <c r="I439" s="158" t="str">
        <f>TRANSAKTIONER!Z439&amp;IF(regnskab_filter_periode_partner&gt;=AB439,"INCLUDE"&amp;IF(regnskab_filter_land_partner&lt;&gt;"",IF(regnskab_filter_land_partner="EU",F439,AD439),""),"EXCLUDE")&amp;AC439</f>
        <v>EXCLUDE</v>
      </c>
      <c r="J439" s="158" t="e">
        <f t="shared" si="65"/>
        <v>#N/A</v>
      </c>
      <c r="L439" s="158" t="str">
        <f t="shared" si="66"/>
        <v>_EU</v>
      </c>
      <c r="P439" s="340"/>
      <c r="Q439" s="340"/>
      <c r="R439" s="341"/>
      <c r="S439" s="342"/>
      <c r="T439" s="342"/>
      <c r="U439" s="341"/>
      <c r="V439" s="368"/>
      <c r="W439" s="341"/>
      <c r="X439" s="343"/>
      <c r="Y439" s="340"/>
      <c r="Z439" s="341"/>
      <c r="AA439" s="348" t="str">
        <f t="shared" si="67"/>
        <v/>
      </c>
      <c r="AB439" s="349" t="str">
        <f t="shared" si="68"/>
        <v/>
      </c>
      <c r="AC439" s="341"/>
      <c r="AD439" s="350" t="str">
        <f t="shared" si="69"/>
        <v/>
      </c>
    </row>
    <row r="440" spans="2:30" x14ac:dyDescent="0.45">
      <c r="B440" s="145" t="str">
        <f t="shared" si="60"/>
        <v>NOT INCLUDED</v>
      </c>
      <c r="C440" s="146" t="e">
        <f t="shared" si="61"/>
        <v>#N/A</v>
      </c>
      <c r="D440" s="158" t="e">
        <f>AB440&amp;"_"&amp;#REF!&amp;IF(afstemning_partner&lt;&gt;"","_"&amp;AC440,"")</f>
        <v>#REF!</v>
      </c>
      <c r="E440" s="158" t="str">
        <f t="shared" si="62"/>
        <v/>
      </c>
      <c r="F440" s="158" t="e">
        <f t="shared" si="63"/>
        <v>#N/A</v>
      </c>
      <c r="G440" s="158" t="str">
        <f>TRANSAKTIONER!Z440&amp;IF(regnskab_filter_periode&gt;=AB440,"INCLUDE"&amp;IF(regnskab_filter_land&lt;&gt;"",IF(regnskab_filter_land="EU",F440,AD440),""),"EXCLUDE")</f>
        <v>EXCLUDE</v>
      </c>
      <c r="H440" s="158" t="str">
        <f t="shared" si="64"/>
        <v/>
      </c>
      <c r="I440" s="158" t="str">
        <f>TRANSAKTIONER!Z440&amp;IF(regnskab_filter_periode_partner&gt;=AB440,"INCLUDE"&amp;IF(regnskab_filter_land_partner&lt;&gt;"",IF(regnskab_filter_land_partner="EU",F440,AD440),""),"EXCLUDE")&amp;AC440</f>
        <v>EXCLUDE</v>
      </c>
      <c r="J440" s="158" t="e">
        <f t="shared" si="65"/>
        <v>#N/A</v>
      </c>
      <c r="L440" s="158" t="str">
        <f t="shared" si="66"/>
        <v>_EU</v>
      </c>
      <c r="P440" s="340"/>
      <c r="Q440" s="340"/>
      <c r="R440" s="341"/>
      <c r="S440" s="342"/>
      <c r="T440" s="342"/>
      <c r="U440" s="341"/>
      <c r="V440" s="368"/>
      <c r="W440" s="341"/>
      <c r="X440" s="343"/>
      <c r="Y440" s="340"/>
      <c r="Z440" s="341"/>
      <c r="AA440" s="348" t="str">
        <f t="shared" si="67"/>
        <v/>
      </c>
      <c r="AB440" s="349" t="str">
        <f t="shared" si="68"/>
        <v/>
      </c>
      <c r="AC440" s="341"/>
      <c r="AD440" s="350" t="str">
        <f t="shared" si="69"/>
        <v/>
      </c>
    </row>
    <row r="441" spans="2:30" x14ac:dyDescent="0.45">
      <c r="B441" s="145" t="str">
        <f t="shared" si="60"/>
        <v>NOT INCLUDED</v>
      </c>
      <c r="C441" s="146" t="e">
        <f t="shared" si="61"/>
        <v>#N/A</v>
      </c>
      <c r="D441" s="158" t="e">
        <f>AB441&amp;"_"&amp;#REF!&amp;IF(afstemning_partner&lt;&gt;"","_"&amp;AC441,"")</f>
        <v>#REF!</v>
      </c>
      <c r="E441" s="158" t="str">
        <f t="shared" si="62"/>
        <v/>
      </c>
      <c r="F441" s="158" t="e">
        <f t="shared" si="63"/>
        <v>#N/A</v>
      </c>
      <c r="G441" s="158" t="str">
        <f>TRANSAKTIONER!Z441&amp;IF(regnskab_filter_periode&gt;=AB441,"INCLUDE"&amp;IF(regnskab_filter_land&lt;&gt;"",IF(regnskab_filter_land="EU",F441,AD441),""),"EXCLUDE")</f>
        <v>EXCLUDE</v>
      </c>
      <c r="H441" s="158" t="str">
        <f t="shared" si="64"/>
        <v/>
      </c>
      <c r="I441" s="158" t="str">
        <f>TRANSAKTIONER!Z441&amp;IF(regnskab_filter_periode_partner&gt;=AB441,"INCLUDE"&amp;IF(regnskab_filter_land_partner&lt;&gt;"",IF(regnskab_filter_land_partner="EU",F441,AD441),""),"EXCLUDE")&amp;AC441</f>
        <v>EXCLUDE</v>
      </c>
      <c r="J441" s="158" t="e">
        <f t="shared" si="65"/>
        <v>#N/A</v>
      </c>
      <c r="L441" s="158" t="str">
        <f t="shared" si="66"/>
        <v>_EU</v>
      </c>
      <c r="P441" s="340"/>
      <c r="Q441" s="340"/>
      <c r="R441" s="341"/>
      <c r="S441" s="342"/>
      <c r="T441" s="342"/>
      <c r="U441" s="341"/>
      <c r="V441" s="368"/>
      <c r="W441" s="341"/>
      <c r="X441" s="343"/>
      <c r="Y441" s="340"/>
      <c r="Z441" s="341"/>
      <c r="AA441" s="348" t="str">
        <f t="shared" si="67"/>
        <v/>
      </c>
      <c r="AB441" s="349" t="str">
        <f t="shared" si="68"/>
        <v/>
      </c>
      <c r="AC441" s="341"/>
      <c r="AD441" s="350" t="str">
        <f t="shared" si="69"/>
        <v/>
      </c>
    </row>
    <row r="442" spans="2:30" x14ac:dyDescent="0.45">
      <c r="B442" s="145" t="str">
        <f t="shared" si="60"/>
        <v>NOT INCLUDED</v>
      </c>
      <c r="C442" s="146" t="e">
        <f t="shared" si="61"/>
        <v>#N/A</v>
      </c>
      <c r="D442" s="158" t="e">
        <f>AB442&amp;"_"&amp;#REF!&amp;IF(afstemning_partner&lt;&gt;"","_"&amp;AC442,"")</f>
        <v>#REF!</v>
      </c>
      <c r="E442" s="158" t="str">
        <f t="shared" si="62"/>
        <v/>
      </c>
      <c r="F442" s="158" t="e">
        <f t="shared" si="63"/>
        <v>#N/A</v>
      </c>
      <c r="G442" s="158" t="str">
        <f>TRANSAKTIONER!Z442&amp;IF(regnskab_filter_periode&gt;=AB442,"INCLUDE"&amp;IF(regnskab_filter_land&lt;&gt;"",IF(regnskab_filter_land="EU",F442,AD442),""),"EXCLUDE")</f>
        <v>EXCLUDE</v>
      </c>
      <c r="H442" s="158" t="str">
        <f t="shared" si="64"/>
        <v/>
      </c>
      <c r="I442" s="158" t="str">
        <f>TRANSAKTIONER!Z442&amp;IF(regnskab_filter_periode_partner&gt;=AB442,"INCLUDE"&amp;IF(regnskab_filter_land_partner&lt;&gt;"",IF(regnskab_filter_land_partner="EU",F442,AD442),""),"EXCLUDE")&amp;AC442</f>
        <v>EXCLUDE</v>
      </c>
      <c r="J442" s="158" t="e">
        <f t="shared" si="65"/>
        <v>#N/A</v>
      </c>
      <c r="L442" s="158" t="str">
        <f t="shared" si="66"/>
        <v>_EU</v>
      </c>
      <c r="P442" s="340"/>
      <c r="Q442" s="340"/>
      <c r="R442" s="341"/>
      <c r="S442" s="342"/>
      <c r="T442" s="342"/>
      <c r="U442" s="341"/>
      <c r="V442" s="368"/>
      <c r="W442" s="341"/>
      <c r="X442" s="343"/>
      <c r="Y442" s="340"/>
      <c r="Z442" s="341"/>
      <c r="AA442" s="348" t="str">
        <f t="shared" si="67"/>
        <v/>
      </c>
      <c r="AB442" s="349" t="str">
        <f t="shared" si="68"/>
        <v/>
      </c>
      <c r="AC442" s="341"/>
      <c r="AD442" s="350" t="str">
        <f t="shared" si="69"/>
        <v/>
      </c>
    </row>
    <row r="443" spans="2:30" x14ac:dyDescent="0.45">
      <c r="B443" s="145" t="str">
        <f t="shared" si="60"/>
        <v>NOT INCLUDED</v>
      </c>
      <c r="C443" s="146" t="e">
        <f t="shared" si="61"/>
        <v>#N/A</v>
      </c>
      <c r="D443" s="158" t="e">
        <f>AB443&amp;"_"&amp;#REF!&amp;IF(afstemning_partner&lt;&gt;"","_"&amp;AC443,"")</f>
        <v>#REF!</v>
      </c>
      <c r="E443" s="158" t="str">
        <f t="shared" si="62"/>
        <v/>
      </c>
      <c r="F443" s="158" t="e">
        <f t="shared" si="63"/>
        <v>#N/A</v>
      </c>
      <c r="G443" s="158" t="str">
        <f>TRANSAKTIONER!Z443&amp;IF(regnskab_filter_periode&gt;=AB443,"INCLUDE"&amp;IF(regnskab_filter_land&lt;&gt;"",IF(regnskab_filter_land="EU",F443,AD443),""),"EXCLUDE")</f>
        <v>EXCLUDE</v>
      </c>
      <c r="H443" s="158" t="str">
        <f t="shared" si="64"/>
        <v/>
      </c>
      <c r="I443" s="158" t="str">
        <f>TRANSAKTIONER!Z443&amp;IF(regnskab_filter_periode_partner&gt;=AB443,"INCLUDE"&amp;IF(regnskab_filter_land_partner&lt;&gt;"",IF(regnskab_filter_land_partner="EU",F443,AD443),""),"EXCLUDE")&amp;AC443</f>
        <v>EXCLUDE</v>
      </c>
      <c r="J443" s="158" t="e">
        <f t="shared" si="65"/>
        <v>#N/A</v>
      </c>
      <c r="L443" s="158" t="str">
        <f t="shared" si="66"/>
        <v>_EU</v>
      </c>
      <c r="P443" s="340"/>
      <c r="Q443" s="340"/>
      <c r="R443" s="341"/>
      <c r="S443" s="342"/>
      <c r="T443" s="342"/>
      <c r="U443" s="341"/>
      <c r="V443" s="368"/>
      <c r="W443" s="341"/>
      <c r="X443" s="343"/>
      <c r="Y443" s="340"/>
      <c r="Z443" s="341"/>
      <c r="AA443" s="348" t="str">
        <f t="shared" si="67"/>
        <v/>
      </c>
      <c r="AB443" s="349" t="str">
        <f t="shared" si="68"/>
        <v/>
      </c>
      <c r="AC443" s="341"/>
      <c r="AD443" s="350" t="str">
        <f t="shared" si="69"/>
        <v/>
      </c>
    </row>
    <row r="444" spans="2:30" x14ac:dyDescent="0.45">
      <c r="B444" s="145" t="str">
        <f t="shared" si="60"/>
        <v>NOT INCLUDED</v>
      </c>
      <c r="C444" s="146" t="e">
        <f t="shared" si="61"/>
        <v>#N/A</v>
      </c>
      <c r="D444" s="158" t="e">
        <f>AB444&amp;"_"&amp;#REF!&amp;IF(afstemning_partner&lt;&gt;"","_"&amp;AC444,"")</f>
        <v>#REF!</v>
      </c>
      <c r="E444" s="158" t="str">
        <f t="shared" si="62"/>
        <v/>
      </c>
      <c r="F444" s="158" t="e">
        <f t="shared" si="63"/>
        <v>#N/A</v>
      </c>
      <c r="G444" s="158" t="str">
        <f>TRANSAKTIONER!Z444&amp;IF(regnskab_filter_periode&gt;=AB444,"INCLUDE"&amp;IF(regnskab_filter_land&lt;&gt;"",IF(regnskab_filter_land="EU",F444,AD444),""),"EXCLUDE")</f>
        <v>EXCLUDE</v>
      </c>
      <c r="H444" s="158" t="str">
        <f t="shared" si="64"/>
        <v/>
      </c>
      <c r="I444" s="158" t="str">
        <f>TRANSAKTIONER!Z444&amp;IF(regnskab_filter_periode_partner&gt;=AB444,"INCLUDE"&amp;IF(regnskab_filter_land_partner&lt;&gt;"",IF(regnskab_filter_land_partner="EU",F444,AD444),""),"EXCLUDE")&amp;AC444</f>
        <v>EXCLUDE</v>
      </c>
      <c r="J444" s="158" t="e">
        <f t="shared" si="65"/>
        <v>#N/A</v>
      </c>
      <c r="L444" s="158" t="str">
        <f t="shared" si="66"/>
        <v>_EU</v>
      </c>
      <c r="P444" s="340"/>
      <c r="Q444" s="340"/>
      <c r="R444" s="341"/>
      <c r="S444" s="342"/>
      <c r="T444" s="342"/>
      <c r="U444" s="341"/>
      <c r="V444" s="368"/>
      <c r="W444" s="341"/>
      <c r="X444" s="343"/>
      <c r="Y444" s="340"/>
      <c r="Z444" s="341"/>
      <c r="AA444" s="348" t="str">
        <f t="shared" si="67"/>
        <v/>
      </c>
      <c r="AB444" s="349" t="str">
        <f t="shared" si="68"/>
        <v/>
      </c>
      <c r="AC444" s="341"/>
      <c r="AD444" s="350" t="str">
        <f t="shared" si="69"/>
        <v/>
      </c>
    </row>
    <row r="445" spans="2:30" x14ac:dyDescent="0.45">
      <c r="B445" s="145" t="str">
        <f t="shared" si="60"/>
        <v>NOT INCLUDED</v>
      </c>
      <c r="C445" s="146" t="e">
        <f t="shared" si="61"/>
        <v>#N/A</v>
      </c>
      <c r="D445" s="158" t="e">
        <f>AB445&amp;"_"&amp;#REF!&amp;IF(afstemning_partner&lt;&gt;"","_"&amp;AC445,"")</f>
        <v>#REF!</v>
      </c>
      <c r="E445" s="158" t="str">
        <f t="shared" si="62"/>
        <v/>
      </c>
      <c r="F445" s="158" t="e">
        <f t="shared" si="63"/>
        <v>#N/A</v>
      </c>
      <c r="G445" s="158" t="str">
        <f>TRANSAKTIONER!Z445&amp;IF(regnskab_filter_periode&gt;=AB445,"INCLUDE"&amp;IF(regnskab_filter_land&lt;&gt;"",IF(regnskab_filter_land="EU",F445,AD445),""),"EXCLUDE")</f>
        <v>EXCLUDE</v>
      </c>
      <c r="H445" s="158" t="str">
        <f t="shared" si="64"/>
        <v/>
      </c>
      <c r="I445" s="158" t="str">
        <f>TRANSAKTIONER!Z445&amp;IF(regnskab_filter_periode_partner&gt;=AB445,"INCLUDE"&amp;IF(regnskab_filter_land_partner&lt;&gt;"",IF(regnskab_filter_land_partner="EU",F445,AD445),""),"EXCLUDE")&amp;AC445</f>
        <v>EXCLUDE</v>
      </c>
      <c r="J445" s="158" t="e">
        <f t="shared" si="65"/>
        <v>#N/A</v>
      </c>
      <c r="L445" s="158" t="str">
        <f t="shared" si="66"/>
        <v>_EU</v>
      </c>
      <c r="P445" s="340"/>
      <c r="Q445" s="340"/>
      <c r="R445" s="341"/>
      <c r="S445" s="342"/>
      <c r="T445" s="342"/>
      <c r="U445" s="341"/>
      <c r="V445" s="368"/>
      <c r="W445" s="341"/>
      <c r="X445" s="343"/>
      <c r="Y445" s="340"/>
      <c r="Z445" s="341"/>
      <c r="AA445" s="348" t="str">
        <f t="shared" si="67"/>
        <v/>
      </c>
      <c r="AB445" s="349" t="str">
        <f t="shared" si="68"/>
        <v/>
      </c>
      <c r="AC445" s="341"/>
      <c r="AD445" s="350" t="str">
        <f t="shared" si="69"/>
        <v/>
      </c>
    </row>
    <row r="446" spans="2:30" x14ac:dyDescent="0.45">
      <c r="B446" s="145" t="str">
        <f t="shared" si="60"/>
        <v>NOT INCLUDED</v>
      </c>
      <c r="C446" s="146" t="e">
        <f t="shared" si="61"/>
        <v>#N/A</v>
      </c>
      <c r="D446" s="158" t="e">
        <f>AB446&amp;"_"&amp;#REF!&amp;IF(afstemning_partner&lt;&gt;"","_"&amp;AC446,"")</f>
        <v>#REF!</v>
      </c>
      <c r="E446" s="158" t="str">
        <f t="shared" si="62"/>
        <v/>
      </c>
      <c r="F446" s="158" t="e">
        <f t="shared" si="63"/>
        <v>#N/A</v>
      </c>
      <c r="G446" s="158" t="str">
        <f>TRANSAKTIONER!Z446&amp;IF(regnskab_filter_periode&gt;=AB446,"INCLUDE"&amp;IF(regnskab_filter_land&lt;&gt;"",IF(regnskab_filter_land="EU",F446,AD446),""),"EXCLUDE")</f>
        <v>EXCLUDE</v>
      </c>
      <c r="H446" s="158" t="str">
        <f t="shared" si="64"/>
        <v/>
      </c>
      <c r="I446" s="158" t="str">
        <f>TRANSAKTIONER!Z446&amp;IF(regnskab_filter_periode_partner&gt;=AB446,"INCLUDE"&amp;IF(regnskab_filter_land_partner&lt;&gt;"",IF(regnskab_filter_land_partner="EU",F446,AD446),""),"EXCLUDE")&amp;AC446</f>
        <v>EXCLUDE</v>
      </c>
      <c r="J446" s="158" t="e">
        <f t="shared" si="65"/>
        <v>#N/A</v>
      </c>
      <c r="L446" s="158" t="str">
        <f t="shared" si="66"/>
        <v>_EU</v>
      </c>
      <c r="P446" s="340"/>
      <c r="Q446" s="340"/>
      <c r="R446" s="341"/>
      <c r="S446" s="342"/>
      <c r="T446" s="342"/>
      <c r="U446" s="341"/>
      <c r="V446" s="368"/>
      <c r="W446" s="341"/>
      <c r="X446" s="343"/>
      <c r="Y446" s="340"/>
      <c r="Z446" s="341"/>
      <c r="AA446" s="348" t="str">
        <f t="shared" si="67"/>
        <v/>
      </c>
      <c r="AB446" s="349" t="str">
        <f t="shared" si="68"/>
        <v/>
      </c>
      <c r="AC446" s="341"/>
      <c r="AD446" s="350" t="str">
        <f t="shared" si="69"/>
        <v/>
      </c>
    </row>
    <row r="447" spans="2:30" x14ac:dyDescent="0.45">
      <c r="B447" s="145" t="str">
        <f t="shared" si="60"/>
        <v>NOT INCLUDED</v>
      </c>
      <c r="C447" s="146" t="e">
        <f t="shared" si="61"/>
        <v>#N/A</v>
      </c>
      <c r="D447" s="158" t="e">
        <f>AB447&amp;"_"&amp;#REF!&amp;IF(afstemning_partner&lt;&gt;"","_"&amp;AC447,"")</f>
        <v>#REF!</v>
      </c>
      <c r="E447" s="158" t="str">
        <f t="shared" si="62"/>
        <v/>
      </c>
      <c r="F447" s="158" t="e">
        <f t="shared" si="63"/>
        <v>#N/A</v>
      </c>
      <c r="G447" s="158" t="str">
        <f>TRANSAKTIONER!Z447&amp;IF(regnskab_filter_periode&gt;=AB447,"INCLUDE"&amp;IF(regnskab_filter_land&lt;&gt;"",IF(regnskab_filter_land="EU",F447,AD447),""),"EXCLUDE")</f>
        <v>EXCLUDE</v>
      </c>
      <c r="H447" s="158" t="str">
        <f t="shared" si="64"/>
        <v/>
      </c>
      <c r="I447" s="158" t="str">
        <f>TRANSAKTIONER!Z447&amp;IF(regnskab_filter_periode_partner&gt;=AB447,"INCLUDE"&amp;IF(regnskab_filter_land_partner&lt;&gt;"",IF(regnskab_filter_land_partner="EU",F447,AD447),""),"EXCLUDE")&amp;AC447</f>
        <v>EXCLUDE</v>
      </c>
      <c r="J447" s="158" t="e">
        <f t="shared" si="65"/>
        <v>#N/A</v>
      </c>
      <c r="L447" s="158" t="str">
        <f t="shared" si="66"/>
        <v>_EU</v>
      </c>
      <c r="P447" s="340"/>
      <c r="Q447" s="340"/>
      <c r="R447" s="341"/>
      <c r="S447" s="342"/>
      <c r="T447" s="342"/>
      <c r="U447" s="341"/>
      <c r="V447" s="368"/>
      <c r="W447" s="341"/>
      <c r="X447" s="343"/>
      <c r="Y447" s="340"/>
      <c r="Z447" s="341"/>
      <c r="AA447" s="348" t="str">
        <f t="shared" si="67"/>
        <v/>
      </c>
      <c r="AB447" s="349" t="str">
        <f t="shared" si="68"/>
        <v/>
      </c>
      <c r="AC447" s="341"/>
      <c r="AD447" s="350" t="str">
        <f t="shared" si="69"/>
        <v/>
      </c>
    </row>
    <row r="448" spans="2:30" x14ac:dyDescent="0.45">
      <c r="B448" s="145" t="str">
        <f t="shared" si="60"/>
        <v>NOT INCLUDED</v>
      </c>
      <c r="C448" s="146" t="e">
        <f t="shared" si="61"/>
        <v>#N/A</v>
      </c>
      <c r="D448" s="158" t="e">
        <f>AB448&amp;"_"&amp;#REF!&amp;IF(afstemning_partner&lt;&gt;"","_"&amp;AC448,"")</f>
        <v>#REF!</v>
      </c>
      <c r="E448" s="158" t="str">
        <f t="shared" si="62"/>
        <v/>
      </c>
      <c r="F448" s="158" t="e">
        <f t="shared" si="63"/>
        <v>#N/A</v>
      </c>
      <c r="G448" s="158" t="str">
        <f>TRANSAKTIONER!Z448&amp;IF(regnskab_filter_periode&gt;=AB448,"INCLUDE"&amp;IF(regnskab_filter_land&lt;&gt;"",IF(regnskab_filter_land="EU",F448,AD448),""),"EXCLUDE")</f>
        <v>EXCLUDE</v>
      </c>
      <c r="H448" s="158" t="str">
        <f t="shared" si="64"/>
        <v/>
      </c>
      <c r="I448" s="158" t="str">
        <f>TRANSAKTIONER!Z448&amp;IF(regnskab_filter_periode_partner&gt;=AB448,"INCLUDE"&amp;IF(regnskab_filter_land_partner&lt;&gt;"",IF(regnskab_filter_land_partner="EU",F448,AD448),""),"EXCLUDE")&amp;AC448</f>
        <v>EXCLUDE</v>
      </c>
      <c r="J448" s="158" t="e">
        <f t="shared" si="65"/>
        <v>#N/A</v>
      </c>
      <c r="L448" s="158" t="str">
        <f t="shared" si="66"/>
        <v>_EU</v>
      </c>
      <c r="P448" s="340"/>
      <c r="Q448" s="340"/>
      <c r="R448" s="341"/>
      <c r="S448" s="342"/>
      <c r="T448" s="342"/>
      <c r="U448" s="341"/>
      <c r="V448" s="368"/>
      <c r="W448" s="341"/>
      <c r="X448" s="343"/>
      <c r="Y448" s="340"/>
      <c r="Z448" s="341"/>
      <c r="AA448" s="348" t="str">
        <f t="shared" si="67"/>
        <v/>
      </c>
      <c r="AB448" s="349" t="str">
        <f t="shared" si="68"/>
        <v/>
      </c>
      <c r="AC448" s="341"/>
      <c r="AD448" s="350" t="str">
        <f t="shared" si="69"/>
        <v/>
      </c>
    </row>
    <row r="449" spans="2:30" x14ac:dyDescent="0.45">
      <c r="B449" s="145" t="str">
        <f t="shared" si="60"/>
        <v>NOT INCLUDED</v>
      </c>
      <c r="C449" s="146" t="e">
        <f t="shared" si="61"/>
        <v>#N/A</v>
      </c>
      <c r="D449" s="158" t="e">
        <f>AB449&amp;"_"&amp;#REF!&amp;IF(afstemning_partner&lt;&gt;"","_"&amp;AC449,"")</f>
        <v>#REF!</v>
      </c>
      <c r="E449" s="158" t="str">
        <f t="shared" si="62"/>
        <v/>
      </c>
      <c r="F449" s="158" t="e">
        <f t="shared" si="63"/>
        <v>#N/A</v>
      </c>
      <c r="G449" s="158" t="str">
        <f>TRANSAKTIONER!Z449&amp;IF(regnskab_filter_periode&gt;=AB449,"INCLUDE"&amp;IF(regnskab_filter_land&lt;&gt;"",IF(regnskab_filter_land="EU",F449,AD449),""),"EXCLUDE")</f>
        <v>EXCLUDE</v>
      </c>
      <c r="H449" s="158" t="str">
        <f t="shared" si="64"/>
        <v/>
      </c>
      <c r="I449" s="158" t="str">
        <f>TRANSAKTIONER!Z449&amp;IF(regnskab_filter_periode_partner&gt;=AB449,"INCLUDE"&amp;IF(regnskab_filter_land_partner&lt;&gt;"",IF(regnskab_filter_land_partner="EU",F449,AD449),""),"EXCLUDE")&amp;AC449</f>
        <v>EXCLUDE</v>
      </c>
      <c r="J449" s="158" t="e">
        <f t="shared" si="65"/>
        <v>#N/A</v>
      </c>
      <c r="L449" s="158" t="str">
        <f t="shared" si="66"/>
        <v>_EU</v>
      </c>
      <c r="P449" s="340"/>
      <c r="Q449" s="340"/>
      <c r="R449" s="341"/>
      <c r="S449" s="342"/>
      <c r="T449" s="342"/>
      <c r="U449" s="341"/>
      <c r="V449" s="368"/>
      <c r="W449" s="341"/>
      <c r="X449" s="343"/>
      <c r="Y449" s="340"/>
      <c r="Z449" s="341"/>
      <c r="AA449" s="348" t="str">
        <f t="shared" si="67"/>
        <v/>
      </c>
      <c r="AB449" s="349" t="str">
        <f t="shared" si="68"/>
        <v/>
      </c>
      <c r="AC449" s="341"/>
      <c r="AD449" s="350" t="str">
        <f t="shared" si="69"/>
        <v/>
      </c>
    </row>
    <row r="450" spans="2:30" x14ac:dyDescent="0.45">
      <c r="B450" s="145" t="str">
        <f t="shared" si="60"/>
        <v>NOT INCLUDED</v>
      </c>
      <c r="C450" s="146" t="e">
        <f t="shared" si="61"/>
        <v>#N/A</v>
      </c>
      <c r="D450" s="158" t="e">
        <f>AB450&amp;"_"&amp;#REF!&amp;IF(afstemning_partner&lt;&gt;"","_"&amp;AC450,"")</f>
        <v>#REF!</v>
      </c>
      <c r="E450" s="158" t="str">
        <f t="shared" si="62"/>
        <v/>
      </c>
      <c r="F450" s="158" t="e">
        <f t="shared" si="63"/>
        <v>#N/A</v>
      </c>
      <c r="G450" s="158" t="str">
        <f>TRANSAKTIONER!Z450&amp;IF(regnskab_filter_periode&gt;=AB450,"INCLUDE"&amp;IF(regnskab_filter_land&lt;&gt;"",IF(regnskab_filter_land="EU",F450,AD450),""),"EXCLUDE")</f>
        <v>EXCLUDE</v>
      </c>
      <c r="H450" s="158" t="str">
        <f t="shared" si="64"/>
        <v/>
      </c>
      <c r="I450" s="158" t="str">
        <f>TRANSAKTIONER!Z450&amp;IF(regnskab_filter_periode_partner&gt;=AB450,"INCLUDE"&amp;IF(regnskab_filter_land_partner&lt;&gt;"",IF(regnskab_filter_land_partner="EU",F450,AD450),""),"EXCLUDE")&amp;AC450</f>
        <v>EXCLUDE</v>
      </c>
      <c r="J450" s="158" t="e">
        <f t="shared" si="65"/>
        <v>#N/A</v>
      </c>
      <c r="L450" s="158" t="str">
        <f t="shared" si="66"/>
        <v>_EU</v>
      </c>
      <c r="P450" s="340"/>
      <c r="Q450" s="340"/>
      <c r="R450" s="341"/>
      <c r="S450" s="342"/>
      <c r="T450" s="342"/>
      <c r="U450" s="341"/>
      <c r="V450" s="368"/>
      <c r="W450" s="341"/>
      <c r="X450" s="343"/>
      <c r="Y450" s="340"/>
      <c r="Z450" s="341"/>
      <c r="AA450" s="348" t="str">
        <f t="shared" si="67"/>
        <v/>
      </c>
      <c r="AB450" s="349" t="str">
        <f t="shared" si="68"/>
        <v/>
      </c>
      <c r="AC450" s="341"/>
      <c r="AD450" s="350" t="str">
        <f t="shared" si="69"/>
        <v/>
      </c>
    </row>
    <row r="451" spans="2:30" x14ac:dyDescent="0.45">
      <c r="B451" s="145" t="str">
        <f t="shared" si="60"/>
        <v>NOT INCLUDED</v>
      </c>
      <c r="C451" s="146" t="e">
        <f t="shared" si="61"/>
        <v>#N/A</v>
      </c>
      <c r="D451" s="158" t="e">
        <f>AB451&amp;"_"&amp;#REF!&amp;IF(afstemning_partner&lt;&gt;"","_"&amp;AC451,"")</f>
        <v>#REF!</v>
      </c>
      <c r="E451" s="158" t="str">
        <f t="shared" si="62"/>
        <v/>
      </c>
      <c r="F451" s="158" t="e">
        <f t="shared" si="63"/>
        <v>#N/A</v>
      </c>
      <c r="G451" s="158" t="str">
        <f>TRANSAKTIONER!Z451&amp;IF(regnskab_filter_periode&gt;=AB451,"INCLUDE"&amp;IF(regnskab_filter_land&lt;&gt;"",IF(regnskab_filter_land="EU",F451,AD451),""),"EXCLUDE")</f>
        <v>EXCLUDE</v>
      </c>
      <c r="H451" s="158" t="str">
        <f t="shared" si="64"/>
        <v/>
      </c>
      <c r="I451" s="158" t="str">
        <f>TRANSAKTIONER!Z451&amp;IF(regnskab_filter_periode_partner&gt;=AB451,"INCLUDE"&amp;IF(regnskab_filter_land_partner&lt;&gt;"",IF(regnskab_filter_land_partner="EU",F451,AD451),""),"EXCLUDE")&amp;AC451</f>
        <v>EXCLUDE</v>
      </c>
      <c r="J451" s="158" t="e">
        <f t="shared" si="65"/>
        <v>#N/A</v>
      </c>
      <c r="L451" s="158" t="str">
        <f t="shared" si="66"/>
        <v>_EU</v>
      </c>
      <c r="P451" s="340"/>
      <c r="Q451" s="340"/>
      <c r="R451" s="341"/>
      <c r="S451" s="342"/>
      <c r="T451" s="342"/>
      <c r="U451" s="341"/>
      <c r="V451" s="368"/>
      <c r="W451" s="341"/>
      <c r="X451" s="343"/>
      <c r="Y451" s="340"/>
      <c r="Z451" s="341"/>
      <c r="AA451" s="348" t="str">
        <f t="shared" si="67"/>
        <v/>
      </c>
      <c r="AB451" s="349" t="str">
        <f t="shared" si="68"/>
        <v/>
      </c>
      <c r="AC451" s="341"/>
      <c r="AD451" s="350" t="str">
        <f t="shared" si="69"/>
        <v/>
      </c>
    </row>
    <row r="452" spans="2:30" x14ac:dyDescent="0.45">
      <c r="B452" s="145" t="str">
        <f t="shared" si="60"/>
        <v>NOT INCLUDED</v>
      </c>
      <c r="C452" s="146" t="e">
        <f t="shared" si="61"/>
        <v>#N/A</v>
      </c>
      <c r="D452" s="158" t="e">
        <f>AB452&amp;"_"&amp;#REF!&amp;IF(afstemning_partner&lt;&gt;"","_"&amp;AC452,"")</f>
        <v>#REF!</v>
      </c>
      <c r="E452" s="158" t="str">
        <f t="shared" si="62"/>
        <v/>
      </c>
      <c r="F452" s="158" t="e">
        <f t="shared" si="63"/>
        <v>#N/A</v>
      </c>
      <c r="G452" s="158" t="str">
        <f>TRANSAKTIONER!Z452&amp;IF(regnskab_filter_periode&gt;=AB452,"INCLUDE"&amp;IF(regnskab_filter_land&lt;&gt;"",IF(regnskab_filter_land="EU",F452,AD452),""),"EXCLUDE")</f>
        <v>EXCLUDE</v>
      </c>
      <c r="H452" s="158" t="str">
        <f t="shared" si="64"/>
        <v/>
      </c>
      <c r="I452" s="158" t="str">
        <f>TRANSAKTIONER!Z452&amp;IF(regnskab_filter_periode_partner&gt;=AB452,"INCLUDE"&amp;IF(regnskab_filter_land_partner&lt;&gt;"",IF(regnskab_filter_land_partner="EU",F452,AD452),""),"EXCLUDE")&amp;AC452</f>
        <v>EXCLUDE</v>
      </c>
      <c r="J452" s="158" t="e">
        <f t="shared" si="65"/>
        <v>#N/A</v>
      </c>
      <c r="L452" s="158" t="str">
        <f t="shared" si="66"/>
        <v>_EU</v>
      </c>
      <c r="P452" s="340"/>
      <c r="Q452" s="340"/>
      <c r="R452" s="341"/>
      <c r="S452" s="342"/>
      <c r="T452" s="342"/>
      <c r="U452" s="341"/>
      <c r="V452" s="368"/>
      <c r="W452" s="341"/>
      <c r="X452" s="343"/>
      <c r="Y452" s="340"/>
      <c r="Z452" s="341"/>
      <c r="AA452" s="348" t="str">
        <f t="shared" si="67"/>
        <v/>
      </c>
      <c r="AB452" s="349" t="str">
        <f t="shared" si="68"/>
        <v/>
      </c>
      <c r="AC452" s="341"/>
      <c r="AD452" s="350" t="str">
        <f t="shared" si="69"/>
        <v/>
      </c>
    </row>
    <row r="453" spans="2:30" x14ac:dyDescent="0.45">
      <c r="B453" s="145" t="str">
        <f t="shared" si="60"/>
        <v>NOT INCLUDED</v>
      </c>
      <c r="C453" s="146" t="e">
        <f t="shared" si="61"/>
        <v>#N/A</v>
      </c>
      <c r="D453" s="158" t="e">
        <f>AB453&amp;"_"&amp;#REF!&amp;IF(afstemning_partner&lt;&gt;"","_"&amp;AC453,"")</f>
        <v>#REF!</v>
      </c>
      <c r="E453" s="158" t="str">
        <f t="shared" si="62"/>
        <v/>
      </c>
      <c r="F453" s="158" t="e">
        <f t="shared" si="63"/>
        <v>#N/A</v>
      </c>
      <c r="G453" s="158" t="str">
        <f>TRANSAKTIONER!Z453&amp;IF(regnskab_filter_periode&gt;=AB453,"INCLUDE"&amp;IF(regnskab_filter_land&lt;&gt;"",IF(regnskab_filter_land="EU",F453,AD453),""),"EXCLUDE")</f>
        <v>EXCLUDE</v>
      </c>
      <c r="H453" s="158" t="str">
        <f t="shared" si="64"/>
        <v/>
      </c>
      <c r="I453" s="158" t="str">
        <f>TRANSAKTIONER!Z453&amp;IF(regnskab_filter_periode_partner&gt;=AB453,"INCLUDE"&amp;IF(regnskab_filter_land_partner&lt;&gt;"",IF(regnskab_filter_land_partner="EU",F453,AD453),""),"EXCLUDE")&amp;AC453</f>
        <v>EXCLUDE</v>
      </c>
      <c r="J453" s="158" t="e">
        <f t="shared" si="65"/>
        <v>#N/A</v>
      </c>
      <c r="L453" s="158" t="str">
        <f t="shared" si="66"/>
        <v>_EU</v>
      </c>
      <c r="P453" s="340"/>
      <c r="Q453" s="340"/>
      <c r="R453" s="341"/>
      <c r="S453" s="342"/>
      <c r="T453" s="342"/>
      <c r="U453" s="341"/>
      <c r="V453" s="368"/>
      <c r="W453" s="341"/>
      <c r="X453" s="343"/>
      <c r="Y453" s="340"/>
      <c r="Z453" s="341"/>
      <c r="AA453" s="348" t="str">
        <f t="shared" si="67"/>
        <v/>
      </c>
      <c r="AB453" s="349" t="str">
        <f t="shared" si="68"/>
        <v/>
      </c>
      <c r="AC453" s="341"/>
      <c r="AD453" s="350" t="str">
        <f t="shared" si="69"/>
        <v/>
      </c>
    </row>
    <row r="454" spans="2:30" x14ac:dyDescent="0.45">
      <c r="B454" s="145" t="str">
        <f t="shared" si="60"/>
        <v>NOT INCLUDED</v>
      </c>
      <c r="C454" s="146" t="e">
        <f t="shared" si="61"/>
        <v>#N/A</v>
      </c>
      <c r="D454" s="158" t="e">
        <f>AB454&amp;"_"&amp;#REF!&amp;IF(afstemning_partner&lt;&gt;"","_"&amp;AC454,"")</f>
        <v>#REF!</v>
      </c>
      <c r="E454" s="158" t="str">
        <f t="shared" si="62"/>
        <v/>
      </c>
      <c r="F454" s="158" t="e">
        <f t="shared" si="63"/>
        <v>#N/A</v>
      </c>
      <c r="G454" s="158" t="str">
        <f>TRANSAKTIONER!Z454&amp;IF(regnskab_filter_periode&gt;=AB454,"INCLUDE"&amp;IF(regnskab_filter_land&lt;&gt;"",IF(regnskab_filter_land="EU",F454,AD454),""),"EXCLUDE")</f>
        <v>EXCLUDE</v>
      </c>
      <c r="H454" s="158" t="str">
        <f t="shared" si="64"/>
        <v/>
      </c>
      <c r="I454" s="158" t="str">
        <f>TRANSAKTIONER!Z454&amp;IF(regnskab_filter_periode_partner&gt;=AB454,"INCLUDE"&amp;IF(regnskab_filter_land_partner&lt;&gt;"",IF(regnskab_filter_land_partner="EU",F454,AD454),""),"EXCLUDE")&amp;AC454</f>
        <v>EXCLUDE</v>
      </c>
      <c r="J454" s="158" t="e">
        <f t="shared" si="65"/>
        <v>#N/A</v>
      </c>
      <c r="L454" s="158" t="str">
        <f t="shared" si="66"/>
        <v>_EU</v>
      </c>
      <c r="P454" s="340"/>
      <c r="Q454" s="340"/>
      <c r="R454" s="341"/>
      <c r="S454" s="342"/>
      <c r="T454" s="342"/>
      <c r="U454" s="341"/>
      <c r="V454" s="368"/>
      <c r="W454" s="341"/>
      <c r="X454" s="343"/>
      <c r="Y454" s="340"/>
      <c r="Z454" s="341"/>
      <c r="AA454" s="348" t="str">
        <f t="shared" si="67"/>
        <v/>
      </c>
      <c r="AB454" s="349" t="str">
        <f t="shared" si="68"/>
        <v/>
      </c>
      <c r="AC454" s="341"/>
      <c r="AD454" s="350" t="str">
        <f t="shared" si="69"/>
        <v/>
      </c>
    </row>
    <row r="455" spans="2:30" x14ac:dyDescent="0.45">
      <c r="B455" s="145" t="str">
        <f t="shared" ref="B455:B518" si="70">IF(AB455=report_period,"INCLUDE_CURRENT",IF(AB455&lt;report_period,"INCLUDE_PREVIOUS","NOT INCLUDED"))</f>
        <v>NOT INCLUDED</v>
      </c>
      <c r="C455" s="146" t="e">
        <f t="shared" ref="C455:C518" si="71">B455&amp;"_"&amp;VLOOKUP(AD455,setup_country_group,3,FALSE)&amp;"_"&amp;Z455</f>
        <v>#N/A</v>
      </c>
      <c r="D455" s="158" t="e">
        <f>AB455&amp;"_"&amp;#REF!&amp;IF(afstemning_partner&lt;&gt;"","_"&amp;AC455,"")</f>
        <v>#REF!</v>
      </c>
      <c r="E455" s="158" t="str">
        <f t="shared" ref="E455:E518" si="72">Z455&amp;IF(regnskab_filter_periode&lt;&gt;"",AB455,"")&amp;IF(regnskab_filter_land&lt;&gt;"",IF(regnskab_filter_land="EU",F455,AD455),"")</f>
        <v/>
      </c>
      <c r="F455" s="158" t="e">
        <f t="shared" ref="F455:F518" si="73">VLOOKUP(AD455,setup_country_group,3,FALSE)</f>
        <v>#N/A</v>
      </c>
      <c r="G455" s="158" t="str">
        <f>TRANSAKTIONER!Z455&amp;IF(regnskab_filter_periode&gt;=AB455,"INCLUDE"&amp;IF(regnskab_filter_land&lt;&gt;"",IF(regnskab_filter_land="EU",F455,AD455),""),"EXCLUDE")</f>
        <v>EXCLUDE</v>
      </c>
      <c r="H455" s="158" t="str">
        <f t="shared" ref="H455:H518" si="74">Z455&amp;IF(regnskab_filter_periode_partner&lt;&gt;"",AB455,"")&amp;IF(regnskab_filter_land_partner&lt;&gt;"",IF(regnskab_filter_land_partner="EU",F455,AD455),"")&amp;AC455</f>
        <v/>
      </c>
      <c r="I455" s="158" t="str">
        <f>TRANSAKTIONER!Z455&amp;IF(regnskab_filter_periode_partner&gt;=AB455,"INCLUDE"&amp;IF(regnskab_filter_land_partner&lt;&gt;"",IF(regnskab_filter_land_partner="EU",F455,AD455),""),"EXCLUDE")&amp;AC455</f>
        <v>EXCLUDE</v>
      </c>
      <c r="J455" s="158" t="e">
        <f t="shared" ref="J455:J518" si="75">C455&amp;"_"&amp;AC455</f>
        <v>#N/A</v>
      </c>
      <c r="L455" s="158" t="str">
        <f t="shared" ref="L455:L518" si="76">Z455&amp;"_"&amp;IF(AD455&lt;&gt;"Norge","EU","Norge")</f>
        <v>_EU</v>
      </c>
      <c r="P455" s="340"/>
      <c r="Q455" s="340"/>
      <c r="R455" s="341"/>
      <c r="S455" s="342"/>
      <c r="T455" s="342"/>
      <c r="U455" s="341"/>
      <c r="V455" s="368"/>
      <c r="W455" s="341"/>
      <c r="X455" s="343"/>
      <c r="Y455" s="340"/>
      <c r="Z455" s="341"/>
      <c r="AA455" s="348" t="str">
        <f t="shared" ref="AA455:AA518" si="77">IF(OR(AB455="",Y455="",X455=""),"",ROUND(X455/VLOOKUP(AB455,setup_currency,MATCH(Y455&amp;"/EUR",setup_currency_header,0),FALSE),2))</f>
        <v/>
      </c>
      <c r="AB455" s="349" t="str">
        <f t="shared" ref="AB455:AB518" si="78">IF(T455="","",IF(OR(T455&lt;setup_start_date,T455&gt;setup_end_date),"INVALID DATE",VLOOKUP(T455,setup_periods,2,TRUE)))</f>
        <v/>
      </c>
      <c r="AC455" s="341"/>
      <c r="AD455" s="350" t="str">
        <f t="shared" ref="AD455:AD518" si="79">IF(AC455="","",VLOOKUP(AC455,setup_partners,2,FALSE))</f>
        <v/>
      </c>
    </row>
    <row r="456" spans="2:30" x14ac:dyDescent="0.45">
      <c r="B456" s="145" t="str">
        <f t="shared" si="70"/>
        <v>NOT INCLUDED</v>
      </c>
      <c r="C456" s="146" t="e">
        <f t="shared" si="71"/>
        <v>#N/A</v>
      </c>
      <c r="D456" s="158" t="e">
        <f>AB456&amp;"_"&amp;#REF!&amp;IF(afstemning_partner&lt;&gt;"","_"&amp;AC456,"")</f>
        <v>#REF!</v>
      </c>
      <c r="E456" s="158" t="str">
        <f t="shared" si="72"/>
        <v/>
      </c>
      <c r="F456" s="158" t="e">
        <f t="shared" si="73"/>
        <v>#N/A</v>
      </c>
      <c r="G456" s="158" t="str">
        <f>TRANSAKTIONER!Z456&amp;IF(regnskab_filter_periode&gt;=AB456,"INCLUDE"&amp;IF(regnskab_filter_land&lt;&gt;"",IF(regnskab_filter_land="EU",F456,AD456),""),"EXCLUDE")</f>
        <v>EXCLUDE</v>
      </c>
      <c r="H456" s="158" t="str">
        <f t="shared" si="74"/>
        <v/>
      </c>
      <c r="I456" s="158" t="str">
        <f>TRANSAKTIONER!Z456&amp;IF(regnskab_filter_periode_partner&gt;=AB456,"INCLUDE"&amp;IF(regnskab_filter_land_partner&lt;&gt;"",IF(regnskab_filter_land_partner="EU",F456,AD456),""),"EXCLUDE")&amp;AC456</f>
        <v>EXCLUDE</v>
      </c>
      <c r="J456" s="158" t="e">
        <f t="shared" si="75"/>
        <v>#N/A</v>
      </c>
      <c r="L456" s="158" t="str">
        <f t="shared" si="76"/>
        <v>_EU</v>
      </c>
      <c r="P456" s="340"/>
      <c r="Q456" s="340"/>
      <c r="R456" s="341"/>
      <c r="S456" s="342"/>
      <c r="T456" s="342"/>
      <c r="U456" s="341"/>
      <c r="V456" s="368"/>
      <c r="W456" s="341"/>
      <c r="X456" s="343"/>
      <c r="Y456" s="340"/>
      <c r="Z456" s="341"/>
      <c r="AA456" s="348" t="str">
        <f t="shared" si="77"/>
        <v/>
      </c>
      <c r="AB456" s="349" t="str">
        <f t="shared" si="78"/>
        <v/>
      </c>
      <c r="AC456" s="341"/>
      <c r="AD456" s="350" t="str">
        <f t="shared" si="79"/>
        <v/>
      </c>
    </row>
    <row r="457" spans="2:30" x14ac:dyDescent="0.45">
      <c r="B457" s="145" t="str">
        <f t="shared" si="70"/>
        <v>NOT INCLUDED</v>
      </c>
      <c r="C457" s="146" t="e">
        <f t="shared" si="71"/>
        <v>#N/A</v>
      </c>
      <c r="D457" s="158" t="e">
        <f>AB457&amp;"_"&amp;#REF!&amp;IF(afstemning_partner&lt;&gt;"","_"&amp;AC457,"")</f>
        <v>#REF!</v>
      </c>
      <c r="E457" s="158" t="str">
        <f t="shared" si="72"/>
        <v/>
      </c>
      <c r="F457" s="158" t="e">
        <f t="shared" si="73"/>
        <v>#N/A</v>
      </c>
      <c r="G457" s="158" t="str">
        <f>TRANSAKTIONER!Z457&amp;IF(regnskab_filter_periode&gt;=AB457,"INCLUDE"&amp;IF(regnskab_filter_land&lt;&gt;"",IF(regnskab_filter_land="EU",F457,AD457),""),"EXCLUDE")</f>
        <v>EXCLUDE</v>
      </c>
      <c r="H457" s="158" t="str">
        <f t="shared" si="74"/>
        <v/>
      </c>
      <c r="I457" s="158" t="str">
        <f>TRANSAKTIONER!Z457&amp;IF(regnskab_filter_periode_partner&gt;=AB457,"INCLUDE"&amp;IF(regnskab_filter_land_partner&lt;&gt;"",IF(regnskab_filter_land_partner="EU",F457,AD457),""),"EXCLUDE")&amp;AC457</f>
        <v>EXCLUDE</v>
      </c>
      <c r="J457" s="158" t="e">
        <f t="shared" si="75"/>
        <v>#N/A</v>
      </c>
      <c r="L457" s="158" t="str">
        <f t="shared" si="76"/>
        <v>_EU</v>
      </c>
      <c r="P457" s="340"/>
      <c r="Q457" s="340"/>
      <c r="R457" s="341"/>
      <c r="S457" s="342"/>
      <c r="T457" s="342"/>
      <c r="U457" s="341"/>
      <c r="V457" s="368"/>
      <c r="W457" s="341"/>
      <c r="X457" s="343"/>
      <c r="Y457" s="340"/>
      <c r="Z457" s="341"/>
      <c r="AA457" s="348" t="str">
        <f t="shared" si="77"/>
        <v/>
      </c>
      <c r="AB457" s="349" t="str">
        <f t="shared" si="78"/>
        <v/>
      </c>
      <c r="AC457" s="341"/>
      <c r="AD457" s="350" t="str">
        <f t="shared" si="79"/>
        <v/>
      </c>
    </row>
    <row r="458" spans="2:30" x14ac:dyDescent="0.45">
      <c r="B458" s="145" t="str">
        <f t="shared" si="70"/>
        <v>NOT INCLUDED</v>
      </c>
      <c r="C458" s="146" t="e">
        <f t="shared" si="71"/>
        <v>#N/A</v>
      </c>
      <c r="D458" s="158" t="e">
        <f>AB458&amp;"_"&amp;#REF!&amp;IF(afstemning_partner&lt;&gt;"","_"&amp;AC458,"")</f>
        <v>#REF!</v>
      </c>
      <c r="E458" s="158" t="str">
        <f t="shared" si="72"/>
        <v/>
      </c>
      <c r="F458" s="158" t="e">
        <f t="shared" si="73"/>
        <v>#N/A</v>
      </c>
      <c r="G458" s="158" t="str">
        <f>TRANSAKTIONER!Z458&amp;IF(regnskab_filter_periode&gt;=AB458,"INCLUDE"&amp;IF(regnskab_filter_land&lt;&gt;"",IF(regnskab_filter_land="EU",F458,AD458),""),"EXCLUDE")</f>
        <v>EXCLUDE</v>
      </c>
      <c r="H458" s="158" t="str">
        <f t="shared" si="74"/>
        <v/>
      </c>
      <c r="I458" s="158" t="str">
        <f>TRANSAKTIONER!Z458&amp;IF(regnskab_filter_periode_partner&gt;=AB458,"INCLUDE"&amp;IF(regnskab_filter_land_partner&lt;&gt;"",IF(regnskab_filter_land_partner="EU",F458,AD458),""),"EXCLUDE")&amp;AC458</f>
        <v>EXCLUDE</v>
      </c>
      <c r="J458" s="158" t="e">
        <f t="shared" si="75"/>
        <v>#N/A</v>
      </c>
      <c r="L458" s="158" t="str">
        <f t="shared" si="76"/>
        <v>_EU</v>
      </c>
      <c r="P458" s="340"/>
      <c r="Q458" s="340"/>
      <c r="R458" s="341"/>
      <c r="S458" s="342"/>
      <c r="T458" s="342"/>
      <c r="U458" s="341"/>
      <c r="V458" s="368"/>
      <c r="W458" s="341"/>
      <c r="X458" s="343"/>
      <c r="Y458" s="340"/>
      <c r="Z458" s="341"/>
      <c r="AA458" s="348" t="str">
        <f t="shared" si="77"/>
        <v/>
      </c>
      <c r="AB458" s="349" t="str">
        <f t="shared" si="78"/>
        <v/>
      </c>
      <c r="AC458" s="341"/>
      <c r="AD458" s="350" t="str">
        <f t="shared" si="79"/>
        <v/>
      </c>
    </row>
    <row r="459" spans="2:30" x14ac:dyDescent="0.45">
      <c r="B459" s="145" t="str">
        <f t="shared" si="70"/>
        <v>NOT INCLUDED</v>
      </c>
      <c r="C459" s="146" t="e">
        <f t="shared" si="71"/>
        <v>#N/A</v>
      </c>
      <c r="D459" s="158" t="e">
        <f>AB459&amp;"_"&amp;#REF!&amp;IF(afstemning_partner&lt;&gt;"","_"&amp;AC459,"")</f>
        <v>#REF!</v>
      </c>
      <c r="E459" s="158" t="str">
        <f t="shared" si="72"/>
        <v/>
      </c>
      <c r="F459" s="158" t="e">
        <f t="shared" si="73"/>
        <v>#N/A</v>
      </c>
      <c r="G459" s="158" t="str">
        <f>TRANSAKTIONER!Z459&amp;IF(regnskab_filter_periode&gt;=AB459,"INCLUDE"&amp;IF(regnskab_filter_land&lt;&gt;"",IF(regnskab_filter_land="EU",F459,AD459),""),"EXCLUDE")</f>
        <v>EXCLUDE</v>
      </c>
      <c r="H459" s="158" t="str">
        <f t="shared" si="74"/>
        <v/>
      </c>
      <c r="I459" s="158" t="str">
        <f>TRANSAKTIONER!Z459&amp;IF(regnskab_filter_periode_partner&gt;=AB459,"INCLUDE"&amp;IF(regnskab_filter_land_partner&lt;&gt;"",IF(regnskab_filter_land_partner="EU",F459,AD459),""),"EXCLUDE")&amp;AC459</f>
        <v>EXCLUDE</v>
      </c>
      <c r="J459" s="158" t="e">
        <f t="shared" si="75"/>
        <v>#N/A</v>
      </c>
      <c r="L459" s="158" t="str">
        <f t="shared" si="76"/>
        <v>_EU</v>
      </c>
      <c r="P459" s="340"/>
      <c r="Q459" s="340"/>
      <c r="R459" s="341"/>
      <c r="S459" s="342"/>
      <c r="T459" s="342"/>
      <c r="U459" s="341"/>
      <c r="V459" s="368"/>
      <c r="W459" s="341"/>
      <c r="X459" s="343"/>
      <c r="Y459" s="340"/>
      <c r="Z459" s="341"/>
      <c r="AA459" s="348" t="str">
        <f t="shared" si="77"/>
        <v/>
      </c>
      <c r="AB459" s="349" t="str">
        <f t="shared" si="78"/>
        <v/>
      </c>
      <c r="AC459" s="341"/>
      <c r="AD459" s="350" t="str">
        <f t="shared" si="79"/>
        <v/>
      </c>
    </row>
    <row r="460" spans="2:30" x14ac:dyDescent="0.45">
      <c r="B460" s="145" t="str">
        <f t="shared" si="70"/>
        <v>NOT INCLUDED</v>
      </c>
      <c r="C460" s="146" t="e">
        <f t="shared" si="71"/>
        <v>#N/A</v>
      </c>
      <c r="D460" s="158" t="e">
        <f>AB460&amp;"_"&amp;#REF!&amp;IF(afstemning_partner&lt;&gt;"","_"&amp;AC460,"")</f>
        <v>#REF!</v>
      </c>
      <c r="E460" s="158" t="str">
        <f t="shared" si="72"/>
        <v/>
      </c>
      <c r="F460" s="158" t="e">
        <f t="shared" si="73"/>
        <v>#N/A</v>
      </c>
      <c r="G460" s="158" t="str">
        <f>TRANSAKTIONER!Z460&amp;IF(regnskab_filter_periode&gt;=AB460,"INCLUDE"&amp;IF(regnskab_filter_land&lt;&gt;"",IF(regnskab_filter_land="EU",F460,AD460),""),"EXCLUDE")</f>
        <v>EXCLUDE</v>
      </c>
      <c r="H460" s="158" t="str">
        <f t="shared" si="74"/>
        <v/>
      </c>
      <c r="I460" s="158" t="str">
        <f>TRANSAKTIONER!Z460&amp;IF(regnskab_filter_periode_partner&gt;=AB460,"INCLUDE"&amp;IF(regnskab_filter_land_partner&lt;&gt;"",IF(regnskab_filter_land_partner="EU",F460,AD460),""),"EXCLUDE")&amp;AC460</f>
        <v>EXCLUDE</v>
      </c>
      <c r="J460" s="158" t="e">
        <f t="shared" si="75"/>
        <v>#N/A</v>
      </c>
      <c r="L460" s="158" t="str">
        <f t="shared" si="76"/>
        <v>_EU</v>
      </c>
      <c r="P460" s="340"/>
      <c r="Q460" s="340"/>
      <c r="R460" s="341"/>
      <c r="S460" s="342"/>
      <c r="T460" s="342"/>
      <c r="U460" s="341"/>
      <c r="V460" s="368"/>
      <c r="W460" s="341"/>
      <c r="X460" s="343"/>
      <c r="Y460" s="340"/>
      <c r="Z460" s="341"/>
      <c r="AA460" s="348" t="str">
        <f t="shared" si="77"/>
        <v/>
      </c>
      <c r="AB460" s="349" t="str">
        <f t="shared" si="78"/>
        <v/>
      </c>
      <c r="AC460" s="341"/>
      <c r="AD460" s="350" t="str">
        <f t="shared" si="79"/>
        <v/>
      </c>
    </row>
    <row r="461" spans="2:30" x14ac:dyDescent="0.45">
      <c r="B461" s="145" t="str">
        <f t="shared" si="70"/>
        <v>NOT INCLUDED</v>
      </c>
      <c r="C461" s="146" t="e">
        <f t="shared" si="71"/>
        <v>#N/A</v>
      </c>
      <c r="D461" s="158" t="e">
        <f>AB461&amp;"_"&amp;#REF!&amp;IF(afstemning_partner&lt;&gt;"","_"&amp;AC461,"")</f>
        <v>#REF!</v>
      </c>
      <c r="E461" s="158" t="str">
        <f t="shared" si="72"/>
        <v/>
      </c>
      <c r="F461" s="158" t="e">
        <f t="shared" si="73"/>
        <v>#N/A</v>
      </c>
      <c r="G461" s="158" t="str">
        <f>TRANSAKTIONER!Z461&amp;IF(regnskab_filter_periode&gt;=AB461,"INCLUDE"&amp;IF(regnskab_filter_land&lt;&gt;"",IF(regnskab_filter_land="EU",F461,AD461),""),"EXCLUDE")</f>
        <v>EXCLUDE</v>
      </c>
      <c r="H461" s="158" t="str">
        <f t="shared" si="74"/>
        <v/>
      </c>
      <c r="I461" s="158" t="str">
        <f>TRANSAKTIONER!Z461&amp;IF(regnskab_filter_periode_partner&gt;=AB461,"INCLUDE"&amp;IF(regnskab_filter_land_partner&lt;&gt;"",IF(regnskab_filter_land_partner="EU",F461,AD461),""),"EXCLUDE")&amp;AC461</f>
        <v>EXCLUDE</v>
      </c>
      <c r="J461" s="158" t="e">
        <f t="shared" si="75"/>
        <v>#N/A</v>
      </c>
      <c r="L461" s="158" t="str">
        <f t="shared" si="76"/>
        <v>_EU</v>
      </c>
      <c r="P461" s="340"/>
      <c r="Q461" s="340"/>
      <c r="R461" s="341"/>
      <c r="S461" s="342"/>
      <c r="T461" s="342"/>
      <c r="U461" s="341"/>
      <c r="V461" s="368"/>
      <c r="W461" s="341"/>
      <c r="X461" s="343"/>
      <c r="Y461" s="340"/>
      <c r="Z461" s="341"/>
      <c r="AA461" s="348" t="str">
        <f t="shared" si="77"/>
        <v/>
      </c>
      <c r="AB461" s="349" t="str">
        <f t="shared" si="78"/>
        <v/>
      </c>
      <c r="AC461" s="341"/>
      <c r="AD461" s="350" t="str">
        <f t="shared" si="79"/>
        <v/>
      </c>
    </row>
    <row r="462" spans="2:30" x14ac:dyDescent="0.45">
      <c r="B462" s="145" t="str">
        <f t="shared" si="70"/>
        <v>NOT INCLUDED</v>
      </c>
      <c r="C462" s="146" t="e">
        <f t="shared" si="71"/>
        <v>#N/A</v>
      </c>
      <c r="D462" s="158" t="e">
        <f>AB462&amp;"_"&amp;#REF!&amp;IF(afstemning_partner&lt;&gt;"","_"&amp;AC462,"")</f>
        <v>#REF!</v>
      </c>
      <c r="E462" s="158" t="str">
        <f t="shared" si="72"/>
        <v/>
      </c>
      <c r="F462" s="158" t="e">
        <f t="shared" si="73"/>
        <v>#N/A</v>
      </c>
      <c r="G462" s="158" t="str">
        <f>TRANSAKTIONER!Z462&amp;IF(regnskab_filter_periode&gt;=AB462,"INCLUDE"&amp;IF(regnskab_filter_land&lt;&gt;"",IF(regnskab_filter_land="EU",F462,AD462),""),"EXCLUDE")</f>
        <v>EXCLUDE</v>
      </c>
      <c r="H462" s="158" t="str">
        <f t="shared" si="74"/>
        <v/>
      </c>
      <c r="I462" s="158" t="str">
        <f>TRANSAKTIONER!Z462&amp;IF(regnskab_filter_periode_partner&gt;=AB462,"INCLUDE"&amp;IF(regnskab_filter_land_partner&lt;&gt;"",IF(regnskab_filter_land_partner="EU",F462,AD462),""),"EXCLUDE")&amp;AC462</f>
        <v>EXCLUDE</v>
      </c>
      <c r="J462" s="158" t="e">
        <f t="shared" si="75"/>
        <v>#N/A</v>
      </c>
      <c r="L462" s="158" t="str">
        <f t="shared" si="76"/>
        <v>_EU</v>
      </c>
      <c r="P462" s="340"/>
      <c r="Q462" s="340"/>
      <c r="R462" s="341"/>
      <c r="S462" s="342"/>
      <c r="T462" s="342"/>
      <c r="U462" s="341"/>
      <c r="V462" s="368"/>
      <c r="W462" s="341"/>
      <c r="X462" s="343"/>
      <c r="Y462" s="340"/>
      <c r="Z462" s="341"/>
      <c r="AA462" s="348" t="str">
        <f t="shared" si="77"/>
        <v/>
      </c>
      <c r="AB462" s="349" t="str">
        <f t="shared" si="78"/>
        <v/>
      </c>
      <c r="AC462" s="341"/>
      <c r="AD462" s="350" t="str">
        <f t="shared" si="79"/>
        <v/>
      </c>
    </row>
    <row r="463" spans="2:30" x14ac:dyDescent="0.45">
      <c r="B463" s="145" t="str">
        <f t="shared" si="70"/>
        <v>NOT INCLUDED</v>
      </c>
      <c r="C463" s="146" t="e">
        <f t="shared" si="71"/>
        <v>#N/A</v>
      </c>
      <c r="D463" s="158" t="e">
        <f>AB463&amp;"_"&amp;#REF!&amp;IF(afstemning_partner&lt;&gt;"","_"&amp;AC463,"")</f>
        <v>#REF!</v>
      </c>
      <c r="E463" s="158" t="str">
        <f t="shared" si="72"/>
        <v/>
      </c>
      <c r="F463" s="158" t="e">
        <f t="shared" si="73"/>
        <v>#N/A</v>
      </c>
      <c r="G463" s="158" t="str">
        <f>TRANSAKTIONER!Z463&amp;IF(regnskab_filter_periode&gt;=AB463,"INCLUDE"&amp;IF(regnskab_filter_land&lt;&gt;"",IF(regnskab_filter_land="EU",F463,AD463),""),"EXCLUDE")</f>
        <v>EXCLUDE</v>
      </c>
      <c r="H463" s="158" t="str">
        <f t="shared" si="74"/>
        <v/>
      </c>
      <c r="I463" s="158" t="str">
        <f>TRANSAKTIONER!Z463&amp;IF(regnskab_filter_periode_partner&gt;=AB463,"INCLUDE"&amp;IF(regnskab_filter_land_partner&lt;&gt;"",IF(regnskab_filter_land_partner="EU",F463,AD463),""),"EXCLUDE")&amp;AC463</f>
        <v>EXCLUDE</v>
      </c>
      <c r="J463" s="158" t="e">
        <f t="shared" si="75"/>
        <v>#N/A</v>
      </c>
      <c r="L463" s="158" t="str">
        <f t="shared" si="76"/>
        <v>_EU</v>
      </c>
      <c r="P463" s="340"/>
      <c r="Q463" s="340"/>
      <c r="R463" s="341"/>
      <c r="S463" s="342"/>
      <c r="T463" s="342"/>
      <c r="U463" s="341"/>
      <c r="V463" s="368"/>
      <c r="W463" s="341"/>
      <c r="X463" s="343"/>
      <c r="Y463" s="340"/>
      <c r="Z463" s="341"/>
      <c r="AA463" s="348" t="str">
        <f t="shared" si="77"/>
        <v/>
      </c>
      <c r="AB463" s="349" t="str">
        <f t="shared" si="78"/>
        <v/>
      </c>
      <c r="AC463" s="341"/>
      <c r="AD463" s="350" t="str">
        <f t="shared" si="79"/>
        <v/>
      </c>
    </row>
    <row r="464" spans="2:30" x14ac:dyDescent="0.45">
      <c r="B464" s="145" t="str">
        <f t="shared" si="70"/>
        <v>NOT INCLUDED</v>
      </c>
      <c r="C464" s="146" t="e">
        <f t="shared" si="71"/>
        <v>#N/A</v>
      </c>
      <c r="D464" s="158" t="e">
        <f>AB464&amp;"_"&amp;#REF!&amp;IF(afstemning_partner&lt;&gt;"","_"&amp;AC464,"")</f>
        <v>#REF!</v>
      </c>
      <c r="E464" s="158" t="str">
        <f t="shared" si="72"/>
        <v/>
      </c>
      <c r="F464" s="158" t="e">
        <f t="shared" si="73"/>
        <v>#N/A</v>
      </c>
      <c r="G464" s="158" t="str">
        <f>TRANSAKTIONER!Z464&amp;IF(regnskab_filter_periode&gt;=AB464,"INCLUDE"&amp;IF(regnskab_filter_land&lt;&gt;"",IF(regnskab_filter_land="EU",F464,AD464),""),"EXCLUDE")</f>
        <v>EXCLUDE</v>
      </c>
      <c r="H464" s="158" t="str">
        <f t="shared" si="74"/>
        <v/>
      </c>
      <c r="I464" s="158" t="str">
        <f>TRANSAKTIONER!Z464&amp;IF(regnskab_filter_periode_partner&gt;=AB464,"INCLUDE"&amp;IF(regnskab_filter_land_partner&lt;&gt;"",IF(regnskab_filter_land_partner="EU",F464,AD464),""),"EXCLUDE")&amp;AC464</f>
        <v>EXCLUDE</v>
      </c>
      <c r="J464" s="158" t="e">
        <f t="shared" si="75"/>
        <v>#N/A</v>
      </c>
      <c r="L464" s="158" t="str">
        <f t="shared" si="76"/>
        <v>_EU</v>
      </c>
      <c r="P464" s="340"/>
      <c r="Q464" s="340"/>
      <c r="R464" s="341"/>
      <c r="S464" s="342"/>
      <c r="T464" s="342"/>
      <c r="U464" s="341"/>
      <c r="V464" s="368"/>
      <c r="W464" s="341"/>
      <c r="X464" s="343"/>
      <c r="Y464" s="340"/>
      <c r="Z464" s="341"/>
      <c r="AA464" s="348" t="str">
        <f t="shared" si="77"/>
        <v/>
      </c>
      <c r="AB464" s="349" t="str">
        <f t="shared" si="78"/>
        <v/>
      </c>
      <c r="AC464" s="341"/>
      <c r="AD464" s="350" t="str">
        <f t="shared" si="79"/>
        <v/>
      </c>
    </row>
    <row r="465" spans="2:30" x14ac:dyDescent="0.45">
      <c r="B465" s="145" t="str">
        <f t="shared" si="70"/>
        <v>NOT INCLUDED</v>
      </c>
      <c r="C465" s="146" t="e">
        <f t="shared" si="71"/>
        <v>#N/A</v>
      </c>
      <c r="D465" s="158" t="e">
        <f>AB465&amp;"_"&amp;#REF!&amp;IF(afstemning_partner&lt;&gt;"","_"&amp;AC465,"")</f>
        <v>#REF!</v>
      </c>
      <c r="E465" s="158" t="str">
        <f t="shared" si="72"/>
        <v/>
      </c>
      <c r="F465" s="158" t="e">
        <f t="shared" si="73"/>
        <v>#N/A</v>
      </c>
      <c r="G465" s="158" t="str">
        <f>TRANSAKTIONER!Z465&amp;IF(regnskab_filter_periode&gt;=AB465,"INCLUDE"&amp;IF(regnskab_filter_land&lt;&gt;"",IF(regnskab_filter_land="EU",F465,AD465),""),"EXCLUDE")</f>
        <v>EXCLUDE</v>
      </c>
      <c r="H465" s="158" t="str">
        <f t="shared" si="74"/>
        <v/>
      </c>
      <c r="I465" s="158" t="str">
        <f>TRANSAKTIONER!Z465&amp;IF(regnskab_filter_periode_partner&gt;=AB465,"INCLUDE"&amp;IF(regnskab_filter_land_partner&lt;&gt;"",IF(regnskab_filter_land_partner="EU",F465,AD465),""),"EXCLUDE")&amp;AC465</f>
        <v>EXCLUDE</v>
      </c>
      <c r="J465" s="158" t="e">
        <f t="shared" si="75"/>
        <v>#N/A</v>
      </c>
      <c r="L465" s="158" t="str">
        <f t="shared" si="76"/>
        <v>_EU</v>
      </c>
      <c r="P465" s="340"/>
      <c r="Q465" s="340"/>
      <c r="R465" s="341"/>
      <c r="S465" s="342"/>
      <c r="T465" s="342"/>
      <c r="U465" s="341"/>
      <c r="V465" s="368"/>
      <c r="W465" s="341"/>
      <c r="X465" s="343"/>
      <c r="Y465" s="340"/>
      <c r="Z465" s="341"/>
      <c r="AA465" s="348" t="str">
        <f t="shared" si="77"/>
        <v/>
      </c>
      <c r="AB465" s="349" t="str">
        <f t="shared" si="78"/>
        <v/>
      </c>
      <c r="AC465" s="341"/>
      <c r="AD465" s="350" t="str">
        <f t="shared" si="79"/>
        <v/>
      </c>
    </row>
    <row r="466" spans="2:30" x14ac:dyDescent="0.45">
      <c r="B466" s="145" t="str">
        <f t="shared" si="70"/>
        <v>NOT INCLUDED</v>
      </c>
      <c r="C466" s="146" t="e">
        <f t="shared" si="71"/>
        <v>#N/A</v>
      </c>
      <c r="D466" s="158" t="e">
        <f>AB466&amp;"_"&amp;#REF!&amp;IF(afstemning_partner&lt;&gt;"","_"&amp;AC466,"")</f>
        <v>#REF!</v>
      </c>
      <c r="E466" s="158" t="str">
        <f t="shared" si="72"/>
        <v/>
      </c>
      <c r="F466" s="158" t="e">
        <f t="shared" si="73"/>
        <v>#N/A</v>
      </c>
      <c r="G466" s="158" t="str">
        <f>TRANSAKTIONER!Z466&amp;IF(regnskab_filter_periode&gt;=AB466,"INCLUDE"&amp;IF(regnskab_filter_land&lt;&gt;"",IF(regnskab_filter_land="EU",F466,AD466),""),"EXCLUDE")</f>
        <v>EXCLUDE</v>
      </c>
      <c r="H466" s="158" t="str">
        <f t="shared" si="74"/>
        <v/>
      </c>
      <c r="I466" s="158" t="str">
        <f>TRANSAKTIONER!Z466&amp;IF(regnskab_filter_periode_partner&gt;=AB466,"INCLUDE"&amp;IF(regnskab_filter_land_partner&lt;&gt;"",IF(regnskab_filter_land_partner="EU",F466,AD466),""),"EXCLUDE")&amp;AC466</f>
        <v>EXCLUDE</v>
      </c>
      <c r="J466" s="158" t="e">
        <f t="shared" si="75"/>
        <v>#N/A</v>
      </c>
      <c r="L466" s="158" t="str">
        <f t="shared" si="76"/>
        <v>_EU</v>
      </c>
      <c r="P466" s="340"/>
      <c r="Q466" s="340"/>
      <c r="R466" s="341"/>
      <c r="S466" s="342"/>
      <c r="T466" s="342"/>
      <c r="U466" s="341"/>
      <c r="V466" s="368"/>
      <c r="W466" s="341"/>
      <c r="X466" s="343"/>
      <c r="Y466" s="340"/>
      <c r="Z466" s="341"/>
      <c r="AA466" s="348" t="str">
        <f t="shared" si="77"/>
        <v/>
      </c>
      <c r="AB466" s="349" t="str">
        <f t="shared" si="78"/>
        <v/>
      </c>
      <c r="AC466" s="341"/>
      <c r="AD466" s="350" t="str">
        <f t="shared" si="79"/>
        <v/>
      </c>
    </row>
    <row r="467" spans="2:30" x14ac:dyDescent="0.45">
      <c r="B467" s="145" t="str">
        <f t="shared" si="70"/>
        <v>NOT INCLUDED</v>
      </c>
      <c r="C467" s="146" t="e">
        <f t="shared" si="71"/>
        <v>#N/A</v>
      </c>
      <c r="D467" s="158" t="e">
        <f>AB467&amp;"_"&amp;#REF!&amp;IF(afstemning_partner&lt;&gt;"","_"&amp;AC467,"")</f>
        <v>#REF!</v>
      </c>
      <c r="E467" s="158" t="str">
        <f t="shared" si="72"/>
        <v/>
      </c>
      <c r="F467" s="158" t="e">
        <f t="shared" si="73"/>
        <v>#N/A</v>
      </c>
      <c r="G467" s="158" t="str">
        <f>TRANSAKTIONER!Z467&amp;IF(regnskab_filter_periode&gt;=AB467,"INCLUDE"&amp;IF(regnskab_filter_land&lt;&gt;"",IF(regnskab_filter_land="EU",F467,AD467),""),"EXCLUDE")</f>
        <v>EXCLUDE</v>
      </c>
      <c r="H467" s="158" t="str">
        <f t="shared" si="74"/>
        <v/>
      </c>
      <c r="I467" s="158" t="str">
        <f>TRANSAKTIONER!Z467&amp;IF(regnskab_filter_periode_partner&gt;=AB467,"INCLUDE"&amp;IF(regnskab_filter_land_partner&lt;&gt;"",IF(regnskab_filter_land_partner="EU",F467,AD467),""),"EXCLUDE")&amp;AC467</f>
        <v>EXCLUDE</v>
      </c>
      <c r="J467" s="158" t="e">
        <f t="shared" si="75"/>
        <v>#N/A</v>
      </c>
      <c r="L467" s="158" t="str">
        <f t="shared" si="76"/>
        <v>_EU</v>
      </c>
      <c r="P467" s="340"/>
      <c r="Q467" s="340"/>
      <c r="R467" s="341"/>
      <c r="S467" s="342"/>
      <c r="T467" s="342"/>
      <c r="U467" s="341"/>
      <c r="V467" s="368"/>
      <c r="W467" s="341"/>
      <c r="X467" s="343"/>
      <c r="Y467" s="340"/>
      <c r="Z467" s="341"/>
      <c r="AA467" s="348" t="str">
        <f t="shared" si="77"/>
        <v/>
      </c>
      <c r="AB467" s="349" t="str">
        <f t="shared" si="78"/>
        <v/>
      </c>
      <c r="AC467" s="341"/>
      <c r="AD467" s="350" t="str">
        <f t="shared" si="79"/>
        <v/>
      </c>
    </row>
    <row r="468" spans="2:30" x14ac:dyDescent="0.45">
      <c r="B468" s="145" t="str">
        <f t="shared" si="70"/>
        <v>NOT INCLUDED</v>
      </c>
      <c r="C468" s="146" t="e">
        <f t="shared" si="71"/>
        <v>#N/A</v>
      </c>
      <c r="D468" s="158" t="e">
        <f>AB468&amp;"_"&amp;#REF!&amp;IF(afstemning_partner&lt;&gt;"","_"&amp;AC468,"")</f>
        <v>#REF!</v>
      </c>
      <c r="E468" s="158" t="str">
        <f t="shared" si="72"/>
        <v/>
      </c>
      <c r="F468" s="158" t="e">
        <f t="shared" si="73"/>
        <v>#N/A</v>
      </c>
      <c r="G468" s="158" t="str">
        <f>TRANSAKTIONER!Z468&amp;IF(regnskab_filter_periode&gt;=AB468,"INCLUDE"&amp;IF(regnskab_filter_land&lt;&gt;"",IF(regnskab_filter_land="EU",F468,AD468),""),"EXCLUDE")</f>
        <v>EXCLUDE</v>
      </c>
      <c r="H468" s="158" t="str">
        <f t="shared" si="74"/>
        <v/>
      </c>
      <c r="I468" s="158" t="str">
        <f>TRANSAKTIONER!Z468&amp;IF(regnskab_filter_periode_partner&gt;=AB468,"INCLUDE"&amp;IF(regnskab_filter_land_partner&lt;&gt;"",IF(regnskab_filter_land_partner="EU",F468,AD468),""),"EXCLUDE")&amp;AC468</f>
        <v>EXCLUDE</v>
      </c>
      <c r="J468" s="158" t="e">
        <f t="shared" si="75"/>
        <v>#N/A</v>
      </c>
      <c r="L468" s="158" t="str">
        <f t="shared" si="76"/>
        <v>_EU</v>
      </c>
      <c r="P468" s="340"/>
      <c r="Q468" s="340"/>
      <c r="R468" s="341"/>
      <c r="S468" s="342"/>
      <c r="T468" s="342"/>
      <c r="U468" s="341"/>
      <c r="V468" s="368"/>
      <c r="W468" s="341"/>
      <c r="X468" s="343"/>
      <c r="Y468" s="340"/>
      <c r="Z468" s="341"/>
      <c r="AA468" s="348" t="str">
        <f t="shared" si="77"/>
        <v/>
      </c>
      <c r="AB468" s="349" t="str">
        <f t="shared" si="78"/>
        <v/>
      </c>
      <c r="AC468" s="341"/>
      <c r="AD468" s="350" t="str">
        <f t="shared" si="79"/>
        <v/>
      </c>
    </row>
    <row r="469" spans="2:30" x14ac:dyDescent="0.45">
      <c r="B469" s="145" t="str">
        <f t="shared" si="70"/>
        <v>NOT INCLUDED</v>
      </c>
      <c r="C469" s="146" t="e">
        <f t="shared" si="71"/>
        <v>#N/A</v>
      </c>
      <c r="D469" s="158" t="e">
        <f>AB469&amp;"_"&amp;#REF!&amp;IF(afstemning_partner&lt;&gt;"","_"&amp;AC469,"")</f>
        <v>#REF!</v>
      </c>
      <c r="E469" s="158" t="str">
        <f t="shared" si="72"/>
        <v/>
      </c>
      <c r="F469" s="158" t="e">
        <f t="shared" si="73"/>
        <v>#N/A</v>
      </c>
      <c r="G469" s="158" t="str">
        <f>TRANSAKTIONER!Z469&amp;IF(regnskab_filter_periode&gt;=AB469,"INCLUDE"&amp;IF(regnskab_filter_land&lt;&gt;"",IF(regnskab_filter_land="EU",F469,AD469),""),"EXCLUDE")</f>
        <v>EXCLUDE</v>
      </c>
      <c r="H469" s="158" t="str">
        <f t="shared" si="74"/>
        <v/>
      </c>
      <c r="I469" s="158" t="str">
        <f>TRANSAKTIONER!Z469&amp;IF(regnskab_filter_periode_partner&gt;=AB469,"INCLUDE"&amp;IF(regnskab_filter_land_partner&lt;&gt;"",IF(regnskab_filter_land_partner="EU",F469,AD469),""),"EXCLUDE")&amp;AC469</f>
        <v>EXCLUDE</v>
      </c>
      <c r="J469" s="158" t="e">
        <f t="shared" si="75"/>
        <v>#N/A</v>
      </c>
      <c r="L469" s="158" t="str">
        <f t="shared" si="76"/>
        <v>_EU</v>
      </c>
      <c r="P469" s="340"/>
      <c r="Q469" s="340"/>
      <c r="R469" s="341"/>
      <c r="S469" s="342"/>
      <c r="T469" s="342"/>
      <c r="U469" s="341"/>
      <c r="V469" s="368"/>
      <c r="W469" s="341"/>
      <c r="X469" s="343"/>
      <c r="Y469" s="340"/>
      <c r="Z469" s="341"/>
      <c r="AA469" s="348" t="str">
        <f t="shared" si="77"/>
        <v/>
      </c>
      <c r="AB469" s="349" t="str">
        <f t="shared" si="78"/>
        <v/>
      </c>
      <c r="AC469" s="341"/>
      <c r="AD469" s="350" t="str">
        <f t="shared" si="79"/>
        <v/>
      </c>
    </row>
    <row r="470" spans="2:30" x14ac:dyDescent="0.45">
      <c r="B470" s="145" t="str">
        <f t="shared" si="70"/>
        <v>NOT INCLUDED</v>
      </c>
      <c r="C470" s="146" t="e">
        <f t="shared" si="71"/>
        <v>#N/A</v>
      </c>
      <c r="D470" s="158" t="e">
        <f>AB470&amp;"_"&amp;#REF!&amp;IF(afstemning_partner&lt;&gt;"","_"&amp;AC470,"")</f>
        <v>#REF!</v>
      </c>
      <c r="E470" s="158" t="str">
        <f t="shared" si="72"/>
        <v/>
      </c>
      <c r="F470" s="158" t="e">
        <f t="shared" si="73"/>
        <v>#N/A</v>
      </c>
      <c r="G470" s="158" t="str">
        <f>TRANSAKTIONER!Z470&amp;IF(regnskab_filter_periode&gt;=AB470,"INCLUDE"&amp;IF(regnskab_filter_land&lt;&gt;"",IF(regnskab_filter_land="EU",F470,AD470),""),"EXCLUDE")</f>
        <v>EXCLUDE</v>
      </c>
      <c r="H470" s="158" t="str">
        <f t="shared" si="74"/>
        <v/>
      </c>
      <c r="I470" s="158" t="str">
        <f>TRANSAKTIONER!Z470&amp;IF(regnskab_filter_periode_partner&gt;=AB470,"INCLUDE"&amp;IF(regnskab_filter_land_partner&lt;&gt;"",IF(regnskab_filter_land_partner="EU",F470,AD470),""),"EXCLUDE")&amp;AC470</f>
        <v>EXCLUDE</v>
      </c>
      <c r="J470" s="158" t="e">
        <f t="shared" si="75"/>
        <v>#N/A</v>
      </c>
      <c r="L470" s="158" t="str">
        <f t="shared" si="76"/>
        <v>_EU</v>
      </c>
      <c r="P470" s="340"/>
      <c r="Q470" s="340"/>
      <c r="R470" s="341"/>
      <c r="S470" s="342"/>
      <c r="T470" s="342"/>
      <c r="U470" s="341"/>
      <c r="V470" s="368"/>
      <c r="W470" s="341"/>
      <c r="X470" s="343"/>
      <c r="Y470" s="340"/>
      <c r="Z470" s="341"/>
      <c r="AA470" s="348" t="str">
        <f t="shared" si="77"/>
        <v/>
      </c>
      <c r="AB470" s="349" t="str">
        <f t="shared" si="78"/>
        <v/>
      </c>
      <c r="AC470" s="341"/>
      <c r="AD470" s="350" t="str">
        <f t="shared" si="79"/>
        <v/>
      </c>
    </row>
    <row r="471" spans="2:30" x14ac:dyDescent="0.45">
      <c r="B471" s="145" t="str">
        <f t="shared" si="70"/>
        <v>NOT INCLUDED</v>
      </c>
      <c r="C471" s="146" t="e">
        <f t="shared" si="71"/>
        <v>#N/A</v>
      </c>
      <c r="D471" s="158" t="e">
        <f>AB471&amp;"_"&amp;#REF!&amp;IF(afstemning_partner&lt;&gt;"","_"&amp;AC471,"")</f>
        <v>#REF!</v>
      </c>
      <c r="E471" s="158" t="str">
        <f t="shared" si="72"/>
        <v/>
      </c>
      <c r="F471" s="158" t="e">
        <f t="shared" si="73"/>
        <v>#N/A</v>
      </c>
      <c r="G471" s="158" t="str">
        <f>TRANSAKTIONER!Z471&amp;IF(regnskab_filter_periode&gt;=AB471,"INCLUDE"&amp;IF(regnskab_filter_land&lt;&gt;"",IF(regnskab_filter_land="EU",F471,AD471),""),"EXCLUDE")</f>
        <v>EXCLUDE</v>
      </c>
      <c r="H471" s="158" t="str">
        <f t="shared" si="74"/>
        <v/>
      </c>
      <c r="I471" s="158" t="str">
        <f>TRANSAKTIONER!Z471&amp;IF(regnskab_filter_periode_partner&gt;=AB471,"INCLUDE"&amp;IF(regnskab_filter_land_partner&lt;&gt;"",IF(regnskab_filter_land_partner="EU",F471,AD471),""),"EXCLUDE")&amp;AC471</f>
        <v>EXCLUDE</v>
      </c>
      <c r="J471" s="158" t="e">
        <f t="shared" si="75"/>
        <v>#N/A</v>
      </c>
      <c r="L471" s="158" t="str">
        <f t="shared" si="76"/>
        <v>_EU</v>
      </c>
      <c r="P471" s="340"/>
      <c r="Q471" s="340"/>
      <c r="R471" s="341"/>
      <c r="S471" s="342"/>
      <c r="T471" s="342"/>
      <c r="U471" s="341"/>
      <c r="V471" s="368"/>
      <c r="W471" s="341"/>
      <c r="X471" s="343"/>
      <c r="Y471" s="340"/>
      <c r="Z471" s="341"/>
      <c r="AA471" s="348" t="str">
        <f t="shared" si="77"/>
        <v/>
      </c>
      <c r="AB471" s="349" t="str">
        <f t="shared" si="78"/>
        <v/>
      </c>
      <c r="AC471" s="341"/>
      <c r="AD471" s="350" t="str">
        <f t="shared" si="79"/>
        <v/>
      </c>
    </row>
    <row r="472" spans="2:30" x14ac:dyDescent="0.45">
      <c r="B472" s="145" t="str">
        <f t="shared" si="70"/>
        <v>NOT INCLUDED</v>
      </c>
      <c r="C472" s="146" t="e">
        <f t="shared" si="71"/>
        <v>#N/A</v>
      </c>
      <c r="D472" s="158" t="e">
        <f>AB472&amp;"_"&amp;#REF!&amp;IF(afstemning_partner&lt;&gt;"","_"&amp;AC472,"")</f>
        <v>#REF!</v>
      </c>
      <c r="E472" s="158" t="str">
        <f t="shared" si="72"/>
        <v/>
      </c>
      <c r="F472" s="158" t="e">
        <f t="shared" si="73"/>
        <v>#N/A</v>
      </c>
      <c r="G472" s="158" t="str">
        <f>TRANSAKTIONER!Z472&amp;IF(regnskab_filter_periode&gt;=AB472,"INCLUDE"&amp;IF(regnskab_filter_land&lt;&gt;"",IF(regnskab_filter_land="EU",F472,AD472),""),"EXCLUDE")</f>
        <v>EXCLUDE</v>
      </c>
      <c r="H472" s="158" t="str">
        <f t="shared" si="74"/>
        <v/>
      </c>
      <c r="I472" s="158" t="str">
        <f>TRANSAKTIONER!Z472&amp;IF(regnskab_filter_periode_partner&gt;=AB472,"INCLUDE"&amp;IF(regnskab_filter_land_partner&lt;&gt;"",IF(regnskab_filter_land_partner="EU",F472,AD472),""),"EXCLUDE")&amp;AC472</f>
        <v>EXCLUDE</v>
      </c>
      <c r="J472" s="158" t="e">
        <f t="shared" si="75"/>
        <v>#N/A</v>
      </c>
      <c r="L472" s="158" t="str">
        <f t="shared" si="76"/>
        <v>_EU</v>
      </c>
      <c r="P472" s="340"/>
      <c r="Q472" s="340"/>
      <c r="R472" s="341"/>
      <c r="S472" s="342"/>
      <c r="T472" s="342"/>
      <c r="U472" s="341"/>
      <c r="V472" s="368"/>
      <c r="W472" s="341"/>
      <c r="X472" s="343"/>
      <c r="Y472" s="340"/>
      <c r="Z472" s="341"/>
      <c r="AA472" s="348" t="str">
        <f t="shared" si="77"/>
        <v/>
      </c>
      <c r="AB472" s="349" t="str">
        <f t="shared" si="78"/>
        <v/>
      </c>
      <c r="AC472" s="341"/>
      <c r="AD472" s="350" t="str">
        <f t="shared" si="79"/>
        <v/>
      </c>
    </row>
    <row r="473" spans="2:30" x14ac:dyDescent="0.45">
      <c r="B473" s="145" t="str">
        <f t="shared" si="70"/>
        <v>NOT INCLUDED</v>
      </c>
      <c r="C473" s="146" t="e">
        <f t="shared" si="71"/>
        <v>#N/A</v>
      </c>
      <c r="D473" s="158" t="e">
        <f>AB473&amp;"_"&amp;#REF!&amp;IF(afstemning_partner&lt;&gt;"","_"&amp;AC473,"")</f>
        <v>#REF!</v>
      </c>
      <c r="E473" s="158" t="str">
        <f t="shared" si="72"/>
        <v/>
      </c>
      <c r="F473" s="158" t="e">
        <f t="shared" si="73"/>
        <v>#N/A</v>
      </c>
      <c r="G473" s="158" t="str">
        <f>TRANSAKTIONER!Z473&amp;IF(regnskab_filter_periode&gt;=AB473,"INCLUDE"&amp;IF(regnskab_filter_land&lt;&gt;"",IF(regnskab_filter_land="EU",F473,AD473),""),"EXCLUDE")</f>
        <v>EXCLUDE</v>
      </c>
      <c r="H473" s="158" t="str">
        <f t="shared" si="74"/>
        <v/>
      </c>
      <c r="I473" s="158" t="str">
        <f>TRANSAKTIONER!Z473&amp;IF(regnskab_filter_periode_partner&gt;=AB473,"INCLUDE"&amp;IF(regnskab_filter_land_partner&lt;&gt;"",IF(regnskab_filter_land_partner="EU",F473,AD473),""),"EXCLUDE")&amp;AC473</f>
        <v>EXCLUDE</v>
      </c>
      <c r="J473" s="158" t="e">
        <f t="shared" si="75"/>
        <v>#N/A</v>
      </c>
      <c r="L473" s="158" t="str">
        <f t="shared" si="76"/>
        <v>_EU</v>
      </c>
      <c r="P473" s="340"/>
      <c r="Q473" s="340"/>
      <c r="R473" s="341"/>
      <c r="S473" s="342"/>
      <c r="T473" s="342"/>
      <c r="U473" s="341"/>
      <c r="V473" s="368"/>
      <c r="W473" s="341"/>
      <c r="X473" s="343"/>
      <c r="Y473" s="340"/>
      <c r="Z473" s="341"/>
      <c r="AA473" s="348" t="str">
        <f t="shared" si="77"/>
        <v/>
      </c>
      <c r="AB473" s="349" t="str">
        <f t="shared" si="78"/>
        <v/>
      </c>
      <c r="AC473" s="341"/>
      <c r="AD473" s="350" t="str">
        <f t="shared" si="79"/>
        <v/>
      </c>
    </row>
    <row r="474" spans="2:30" x14ac:dyDescent="0.45">
      <c r="B474" s="145" t="str">
        <f t="shared" si="70"/>
        <v>NOT INCLUDED</v>
      </c>
      <c r="C474" s="146" t="e">
        <f t="shared" si="71"/>
        <v>#N/A</v>
      </c>
      <c r="D474" s="158" t="e">
        <f>AB474&amp;"_"&amp;#REF!&amp;IF(afstemning_partner&lt;&gt;"","_"&amp;AC474,"")</f>
        <v>#REF!</v>
      </c>
      <c r="E474" s="158" t="str">
        <f t="shared" si="72"/>
        <v/>
      </c>
      <c r="F474" s="158" t="e">
        <f t="shared" si="73"/>
        <v>#N/A</v>
      </c>
      <c r="G474" s="158" t="str">
        <f>TRANSAKTIONER!Z474&amp;IF(regnskab_filter_periode&gt;=AB474,"INCLUDE"&amp;IF(regnskab_filter_land&lt;&gt;"",IF(regnskab_filter_land="EU",F474,AD474),""),"EXCLUDE")</f>
        <v>EXCLUDE</v>
      </c>
      <c r="H474" s="158" t="str">
        <f t="shared" si="74"/>
        <v/>
      </c>
      <c r="I474" s="158" t="str">
        <f>TRANSAKTIONER!Z474&amp;IF(regnskab_filter_periode_partner&gt;=AB474,"INCLUDE"&amp;IF(regnskab_filter_land_partner&lt;&gt;"",IF(regnskab_filter_land_partner="EU",F474,AD474),""),"EXCLUDE")&amp;AC474</f>
        <v>EXCLUDE</v>
      </c>
      <c r="J474" s="158" t="e">
        <f t="shared" si="75"/>
        <v>#N/A</v>
      </c>
      <c r="L474" s="158" t="str">
        <f t="shared" si="76"/>
        <v>_EU</v>
      </c>
      <c r="P474" s="340"/>
      <c r="Q474" s="340"/>
      <c r="R474" s="341"/>
      <c r="S474" s="342"/>
      <c r="T474" s="342"/>
      <c r="U474" s="341"/>
      <c r="V474" s="368"/>
      <c r="W474" s="341"/>
      <c r="X474" s="343"/>
      <c r="Y474" s="340"/>
      <c r="Z474" s="341"/>
      <c r="AA474" s="348" t="str">
        <f t="shared" si="77"/>
        <v/>
      </c>
      <c r="AB474" s="349" t="str">
        <f t="shared" si="78"/>
        <v/>
      </c>
      <c r="AC474" s="341"/>
      <c r="AD474" s="350" t="str">
        <f t="shared" si="79"/>
        <v/>
      </c>
    </row>
    <row r="475" spans="2:30" x14ac:dyDescent="0.45">
      <c r="B475" s="145" t="str">
        <f t="shared" si="70"/>
        <v>NOT INCLUDED</v>
      </c>
      <c r="C475" s="146" t="e">
        <f t="shared" si="71"/>
        <v>#N/A</v>
      </c>
      <c r="D475" s="158" t="e">
        <f>AB475&amp;"_"&amp;#REF!&amp;IF(afstemning_partner&lt;&gt;"","_"&amp;AC475,"")</f>
        <v>#REF!</v>
      </c>
      <c r="E475" s="158" t="str">
        <f t="shared" si="72"/>
        <v/>
      </c>
      <c r="F475" s="158" t="e">
        <f t="shared" si="73"/>
        <v>#N/A</v>
      </c>
      <c r="G475" s="158" t="str">
        <f>TRANSAKTIONER!Z475&amp;IF(regnskab_filter_periode&gt;=AB475,"INCLUDE"&amp;IF(regnskab_filter_land&lt;&gt;"",IF(regnskab_filter_land="EU",F475,AD475),""),"EXCLUDE")</f>
        <v>EXCLUDE</v>
      </c>
      <c r="H475" s="158" t="str">
        <f t="shared" si="74"/>
        <v/>
      </c>
      <c r="I475" s="158" t="str">
        <f>TRANSAKTIONER!Z475&amp;IF(regnskab_filter_periode_partner&gt;=AB475,"INCLUDE"&amp;IF(regnskab_filter_land_partner&lt;&gt;"",IF(regnskab_filter_land_partner="EU",F475,AD475),""),"EXCLUDE")&amp;AC475</f>
        <v>EXCLUDE</v>
      </c>
      <c r="J475" s="158" t="e">
        <f t="shared" si="75"/>
        <v>#N/A</v>
      </c>
      <c r="L475" s="158" t="str">
        <f t="shared" si="76"/>
        <v>_EU</v>
      </c>
      <c r="P475" s="340"/>
      <c r="Q475" s="340"/>
      <c r="R475" s="341"/>
      <c r="S475" s="342"/>
      <c r="T475" s="342"/>
      <c r="U475" s="341"/>
      <c r="V475" s="368"/>
      <c r="W475" s="341"/>
      <c r="X475" s="343"/>
      <c r="Y475" s="340"/>
      <c r="Z475" s="341"/>
      <c r="AA475" s="348" t="str">
        <f t="shared" si="77"/>
        <v/>
      </c>
      <c r="AB475" s="349" t="str">
        <f t="shared" si="78"/>
        <v/>
      </c>
      <c r="AC475" s="341"/>
      <c r="AD475" s="350" t="str">
        <f t="shared" si="79"/>
        <v/>
      </c>
    </row>
    <row r="476" spans="2:30" x14ac:dyDescent="0.45">
      <c r="B476" s="145" t="str">
        <f t="shared" si="70"/>
        <v>NOT INCLUDED</v>
      </c>
      <c r="C476" s="146" t="e">
        <f t="shared" si="71"/>
        <v>#N/A</v>
      </c>
      <c r="D476" s="158" t="e">
        <f>AB476&amp;"_"&amp;#REF!&amp;IF(afstemning_partner&lt;&gt;"","_"&amp;AC476,"")</f>
        <v>#REF!</v>
      </c>
      <c r="E476" s="158" t="str">
        <f t="shared" si="72"/>
        <v/>
      </c>
      <c r="F476" s="158" t="e">
        <f t="shared" si="73"/>
        <v>#N/A</v>
      </c>
      <c r="G476" s="158" t="str">
        <f>TRANSAKTIONER!Z476&amp;IF(regnskab_filter_periode&gt;=AB476,"INCLUDE"&amp;IF(regnskab_filter_land&lt;&gt;"",IF(regnskab_filter_land="EU",F476,AD476),""),"EXCLUDE")</f>
        <v>EXCLUDE</v>
      </c>
      <c r="H476" s="158" t="str">
        <f t="shared" si="74"/>
        <v/>
      </c>
      <c r="I476" s="158" t="str">
        <f>TRANSAKTIONER!Z476&amp;IF(regnskab_filter_periode_partner&gt;=AB476,"INCLUDE"&amp;IF(regnskab_filter_land_partner&lt;&gt;"",IF(regnskab_filter_land_partner="EU",F476,AD476),""),"EXCLUDE")&amp;AC476</f>
        <v>EXCLUDE</v>
      </c>
      <c r="J476" s="158" t="e">
        <f t="shared" si="75"/>
        <v>#N/A</v>
      </c>
      <c r="L476" s="158" t="str">
        <f t="shared" si="76"/>
        <v>_EU</v>
      </c>
      <c r="P476" s="340"/>
      <c r="Q476" s="340"/>
      <c r="R476" s="341"/>
      <c r="S476" s="342"/>
      <c r="T476" s="342"/>
      <c r="U476" s="341"/>
      <c r="V476" s="368"/>
      <c r="W476" s="341"/>
      <c r="X476" s="343"/>
      <c r="Y476" s="340"/>
      <c r="Z476" s="341"/>
      <c r="AA476" s="348" t="str">
        <f t="shared" si="77"/>
        <v/>
      </c>
      <c r="AB476" s="349" t="str">
        <f t="shared" si="78"/>
        <v/>
      </c>
      <c r="AC476" s="341"/>
      <c r="AD476" s="350" t="str">
        <f t="shared" si="79"/>
        <v/>
      </c>
    </row>
    <row r="477" spans="2:30" x14ac:dyDescent="0.45">
      <c r="B477" s="145" t="str">
        <f t="shared" si="70"/>
        <v>NOT INCLUDED</v>
      </c>
      <c r="C477" s="146" t="e">
        <f t="shared" si="71"/>
        <v>#N/A</v>
      </c>
      <c r="D477" s="158" t="e">
        <f>AB477&amp;"_"&amp;#REF!&amp;IF(afstemning_partner&lt;&gt;"","_"&amp;AC477,"")</f>
        <v>#REF!</v>
      </c>
      <c r="E477" s="158" t="str">
        <f t="shared" si="72"/>
        <v/>
      </c>
      <c r="F477" s="158" t="e">
        <f t="shared" si="73"/>
        <v>#N/A</v>
      </c>
      <c r="G477" s="158" t="str">
        <f>TRANSAKTIONER!Z477&amp;IF(regnskab_filter_periode&gt;=AB477,"INCLUDE"&amp;IF(regnskab_filter_land&lt;&gt;"",IF(regnskab_filter_land="EU",F477,AD477),""),"EXCLUDE")</f>
        <v>EXCLUDE</v>
      </c>
      <c r="H477" s="158" t="str">
        <f t="shared" si="74"/>
        <v/>
      </c>
      <c r="I477" s="158" t="str">
        <f>TRANSAKTIONER!Z477&amp;IF(regnskab_filter_periode_partner&gt;=AB477,"INCLUDE"&amp;IF(regnskab_filter_land_partner&lt;&gt;"",IF(regnskab_filter_land_partner="EU",F477,AD477),""),"EXCLUDE")&amp;AC477</f>
        <v>EXCLUDE</v>
      </c>
      <c r="J477" s="158" t="e">
        <f t="shared" si="75"/>
        <v>#N/A</v>
      </c>
      <c r="L477" s="158" t="str">
        <f t="shared" si="76"/>
        <v>_EU</v>
      </c>
      <c r="P477" s="340"/>
      <c r="Q477" s="340"/>
      <c r="R477" s="341"/>
      <c r="S477" s="342"/>
      <c r="T477" s="342"/>
      <c r="U477" s="341"/>
      <c r="V477" s="368"/>
      <c r="W477" s="341"/>
      <c r="X477" s="343"/>
      <c r="Y477" s="340"/>
      <c r="Z477" s="341"/>
      <c r="AA477" s="348" t="str">
        <f t="shared" si="77"/>
        <v/>
      </c>
      <c r="AB477" s="349" t="str">
        <f t="shared" si="78"/>
        <v/>
      </c>
      <c r="AC477" s="341"/>
      <c r="AD477" s="350" t="str">
        <f t="shared" si="79"/>
        <v/>
      </c>
    </row>
    <row r="478" spans="2:30" x14ac:dyDescent="0.45">
      <c r="B478" s="145" t="str">
        <f t="shared" si="70"/>
        <v>NOT INCLUDED</v>
      </c>
      <c r="C478" s="146" t="e">
        <f t="shared" si="71"/>
        <v>#N/A</v>
      </c>
      <c r="D478" s="158" t="e">
        <f>AB478&amp;"_"&amp;#REF!&amp;IF(afstemning_partner&lt;&gt;"","_"&amp;AC478,"")</f>
        <v>#REF!</v>
      </c>
      <c r="E478" s="158" t="str">
        <f t="shared" si="72"/>
        <v/>
      </c>
      <c r="F478" s="158" t="e">
        <f t="shared" si="73"/>
        <v>#N/A</v>
      </c>
      <c r="G478" s="158" t="str">
        <f>TRANSAKTIONER!Z478&amp;IF(regnskab_filter_periode&gt;=AB478,"INCLUDE"&amp;IF(regnskab_filter_land&lt;&gt;"",IF(regnskab_filter_land="EU",F478,AD478),""),"EXCLUDE")</f>
        <v>EXCLUDE</v>
      </c>
      <c r="H478" s="158" t="str">
        <f t="shared" si="74"/>
        <v/>
      </c>
      <c r="I478" s="158" t="str">
        <f>TRANSAKTIONER!Z478&amp;IF(regnskab_filter_periode_partner&gt;=AB478,"INCLUDE"&amp;IF(regnskab_filter_land_partner&lt;&gt;"",IF(regnskab_filter_land_partner="EU",F478,AD478),""),"EXCLUDE")&amp;AC478</f>
        <v>EXCLUDE</v>
      </c>
      <c r="J478" s="158" t="e">
        <f t="shared" si="75"/>
        <v>#N/A</v>
      </c>
      <c r="L478" s="158" t="str">
        <f t="shared" si="76"/>
        <v>_EU</v>
      </c>
      <c r="P478" s="340"/>
      <c r="Q478" s="340"/>
      <c r="R478" s="341"/>
      <c r="S478" s="342"/>
      <c r="T478" s="342"/>
      <c r="U478" s="341"/>
      <c r="V478" s="368"/>
      <c r="W478" s="341"/>
      <c r="X478" s="343"/>
      <c r="Y478" s="340"/>
      <c r="Z478" s="341"/>
      <c r="AA478" s="348" t="str">
        <f t="shared" si="77"/>
        <v/>
      </c>
      <c r="AB478" s="349" t="str">
        <f t="shared" si="78"/>
        <v/>
      </c>
      <c r="AC478" s="341"/>
      <c r="AD478" s="350" t="str">
        <f t="shared" si="79"/>
        <v/>
      </c>
    </row>
    <row r="479" spans="2:30" x14ac:dyDescent="0.45">
      <c r="B479" s="145" t="str">
        <f t="shared" si="70"/>
        <v>NOT INCLUDED</v>
      </c>
      <c r="C479" s="146" t="e">
        <f t="shared" si="71"/>
        <v>#N/A</v>
      </c>
      <c r="D479" s="158" t="e">
        <f>AB479&amp;"_"&amp;#REF!&amp;IF(afstemning_partner&lt;&gt;"","_"&amp;AC479,"")</f>
        <v>#REF!</v>
      </c>
      <c r="E479" s="158" t="str">
        <f t="shared" si="72"/>
        <v/>
      </c>
      <c r="F479" s="158" t="e">
        <f t="shared" si="73"/>
        <v>#N/A</v>
      </c>
      <c r="G479" s="158" t="str">
        <f>TRANSAKTIONER!Z479&amp;IF(regnskab_filter_periode&gt;=AB479,"INCLUDE"&amp;IF(regnskab_filter_land&lt;&gt;"",IF(regnskab_filter_land="EU",F479,AD479),""),"EXCLUDE")</f>
        <v>EXCLUDE</v>
      </c>
      <c r="H479" s="158" t="str">
        <f t="shared" si="74"/>
        <v/>
      </c>
      <c r="I479" s="158" t="str">
        <f>TRANSAKTIONER!Z479&amp;IF(regnskab_filter_periode_partner&gt;=AB479,"INCLUDE"&amp;IF(regnskab_filter_land_partner&lt;&gt;"",IF(regnskab_filter_land_partner="EU",F479,AD479),""),"EXCLUDE")&amp;AC479</f>
        <v>EXCLUDE</v>
      </c>
      <c r="J479" s="158" t="e">
        <f t="shared" si="75"/>
        <v>#N/A</v>
      </c>
      <c r="L479" s="158" t="str">
        <f t="shared" si="76"/>
        <v>_EU</v>
      </c>
      <c r="P479" s="340"/>
      <c r="Q479" s="340"/>
      <c r="R479" s="341"/>
      <c r="S479" s="342"/>
      <c r="T479" s="342"/>
      <c r="U479" s="341"/>
      <c r="V479" s="368"/>
      <c r="W479" s="341"/>
      <c r="X479" s="343"/>
      <c r="Y479" s="340"/>
      <c r="Z479" s="341"/>
      <c r="AA479" s="348" t="str">
        <f t="shared" si="77"/>
        <v/>
      </c>
      <c r="AB479" s="349" t="str">
        <f t="shared" si="78"/>
        <v/>
      </c>
      <c r="AC479" s="341"/>
      <c r="AD479" s="350" t="str">
        <f t="shared" si="79"/>
        <v/>
      </c>
    </row>
    <row r="480" spans="2:30" x14ac:dyDescent="0.45">
      <c r="B480" s="145" t="str">
        <f t="shared" si="70"/>
        <v>NOT INCLUDED</v>
      </c>
      <c r="C480" s="146" t="e">
        <f t="shared" si="71"/>
        <v>#N/A</v>
      </c>
      <c r="D480" s="158" t="e">
        <f>AB480&amp;"_"&amp;#REF!&amp;IF(afstemning_partner&lt;&gt;"","_"&amp;AC480,"")</f>
        <v>#REF!</v>
      </c>
      <c r="E480" s="158" t="str">
        <f t="shared" si="72"/>
        <v/>
      </c>
      <c r="F480" s="158" t="e">
        <f t="shared" si="73"/>
        <v>#N/A</v>
      </c>
      <c r="G480" s="158" t="str">
        <f>TRANSAKTIONER!Z480&amp;IF(regnskab_filter_periode&gt;=AB480,"INCLUDE"&amp;IF(regnskab_filter_land&lt;&gt;"",IF(regnskab_filter_land="EU",F480,AD480),""),"EXCLUDE")</f>
        <v>EXCLUDE</v>
      </c>
      <c r="H480" s="158" t="str">
        <f t="shared" si="74"/>
        <v/>
      </c>
      <c r="I480" s="158" t="str">
        <f>TRANSAKTIONER!Z480&amp;IF(regnskab_filter_periode_partner&gt;=AB480,"INCLUDE"&amp;IF(regnskab_filter_land_partner&lt;&gt;"",IF(regnskab_filter_land_partner="EU",F480,AD480),""),"EXCLUDE")&amp;AC480</f>
        <v>EXCLUDE</v>
      </c>
      <c r="J480" s="158" t="e">
        <f t="shared" si="75"/>
        <v>#N/A</v>
      </c>
      <c r="L480" s="158" t="str">
        <f t="shared" si="76"/>
        <v>_EU</v>
      </c>
      <c r="P480" s="340"/>
      <c r="Q480" s="340"/>
      <c r="R480" s="341"/>
      <c r="S480" s="342"/>
      <c r="T480" s="342"/>
      <c r="U480" s="341"/>
      <c r="V480" s="368"/>
      <c r="W480" s="341"/>
      <c r="X480" s="343"/>
      <c r="Y480" s="340"/>
      <c r="Z480" s="341"/>
      <c r="AA480" s="348" t="str">
        <f t="shared" si="77"/>
        <v/>
      </c>
      <c r="AB480" s="349" t="str">
        <f t="shared" si="78"/>
        <v/>
      </c>
      <c r="AC480" s="341"/>
      <c r="AD480" s="350" t="str">
        <f t="shared" si="79"/>
        <v/>
      </c>
    </row>
    <row r="481" spans="2:30" x14ac:dyDescent="0.45">
      <c r="B481" s="145" t="str">
        <f t="shared" si="70"/>
        <v>NOT INCLUDED</v>
      </c>
      <c r="C481" s="146" t="e">
        <f t="shared" si="71"/>
        <v>#N/A</v>
      </c>
      <c r="D481" s="158" t="e">
        <f>AB481&amp;"_"&amp;#REF!&amp;IF(afstemning_partner&lt;&gt;"","_"&amp;AC481,"")</f>
        <v>#REF!</v>
      </c>
      <c r="E481" s="158" t="str">
        <f t="shared" si="72"/>
        <v/>
      </c>
      <c r="F481" s="158" t="e">
        <f t="shared" si="73"/>
        <v>#N/A</v>
      </c>
      <c r="G481" s="158" t="str">
        <f>TRANSAKTIONER!Z481&amp;IF(regnskab_filter_periode&gt;=AB481,"INCLUDE"&amp;IF(regnskab_filter_land&lt;&gt;"",IF(regnskab_filter_land="EU",F481,AD481),""),"EXCLUDE")</f>
        <v>EXCLUDE</v>
      </c>
      <c r="H481" s="158" t="str">
        <f t="shared" si="74"/>
        <v/>
      </c>
      <c r="I481" s="158" t="str">
        <f>TRANSAKTIONER!Z481&amp;IF(regnskab_filter_periode_partner&gt;=AB481,"INCLUDE"&amp;IF(regnskab_filter_land_partner&lt;&gt;"",IF(regnskab_filter_land_partner="EU",F481,AD481),""),"EXCLUDE")&amp;AC481</f>
        <v>EXCLUDE</v>
      </c>
      <c r="J481" s="158" t="e">
        <f t="shared" si="75"/>
        <v>#N/A</v>
      </c>
      <c r="L481" s="158" t="str">
        <f t="shared" si="76"/>
        <v>_EU</v>
      </c>
      <c r="P481" s="340"/>
      <c r="Q481" s="340"/>
      <c r="R481" s="341"/>
      <c r="S481" s="342"/>
      <c r="T481" s="342"/>
      <c r="U481" s="341"/>
      <c r="V481" s="368"/>
      <c r="W481" s="341"/>
      <c r="X481" s="343"/>
      <c r="Y481" s="340"/>
      <c r="Z481" s="341"/>
      <c r="AA481" s="348" t="str">
        <f t="shared" si="77"/>
        <v/>
      </c>
      <c r="AB481" s="349" t="str">
        <f t="shared" si="78"/>
        <v/>
      </c>
      <c r="AC481" s="341"/>
      <c r="AD481" s="350" t="str">
        <f t="shared" si="79"/>
        <v/>
      </c>
    </row>
    <row r="482" spans="2:30" x14ac:dyDescent="0.45">
      <c r="B482" s="145" t="str">
        <f t="shared" si="70"/>
        <v>NOT INCLUDED</v>
      </c>
      <c r="C482" s="146" t="e">
        <f t="shared" si="71"/>
        <v>#N/A</v>
      </c>
      <c r="D482" s="158" t="e">
        <f>AB482&amp;"_"&amp;#REF!&amp;IF(afstemning_partner&lt;&gt;"","_"&amp;AC482,"")</f>
        <v>#REF!</v>
      </c>
      <c r="E482" s="158" t="str">
        <f t="shared" si="72"/>
        <v/>
      </c>
      <c r="F482" s="158" t="e">
        <f t="shared" si="73"/>
        <v>#N/A</v>
      </c>
      <c r="G482" s="158" t="str">
        <f>TRANSAKTIONER!Z482&amp;IF(regnskab_filter_periode&gt;=AB482,"INCLUDE"&amp;IF(regnskab_filter_land&lt;&gt;"",IF(regnskab_filter_land="EU",F482,AD482),""),"EXCLUDE")</f>
        <v>EXCLUDE</v>
      </c>
      <c r="H482" s="158" t="str">
        <f t="shared" si="74"/>
        <v/>
      </c>
      <c r="I482" s="158" t="str">
        <f>TRANSAKTIONER!Z482&amp;IF(regnskab_filter_periode_partner&gt;=AB482,"INCLUDE"&amp;IF(regnskab_filter_land_partner&lt;&gt;"",IF(regnskab_filter_land_partner="EU",F482,AD482),""),"EXCLUDE")&amp;AC482</f>
        <v>EXCLUDE</v>
      </c>
      <c r="J482" s="158" t="e">
        <f t="shared" si="75"/>
        <v>#N/A</v>
      </c>
      <c r="L482" s="158" t="str">
        <f t="shared" si="76"/>
        <v>_EU</v>
      </c>
      <c r="P482" s="340"/>
      <c r="Q482" s="340"/>
      <c r="R482" s="341"/>
      <c r="S482" s="342"/>
      <c r="T482" s="342"/>
      <c r="U482" s="341"/>
      <c r="V482" s="368"/>
      <c r="W482" s="341"/>
      <c r="X482" s="343"/>
      <c r="Y482" s="340"/>
      <c r="Z482" s="341"/>
      <c r="AA482" s="348" t="str">
        <f t="shared" si="77"/>
        <v/>
      </c>
      <c r="AB482" s="349" t="str">
        <f t="shared" si="78"/>
        <v/>
      </c>
      <c r="AC482" s="341"/>
      <c r="AD482" s="350" t="str">
        <f t="shared" si="79"/>
        <v/>
      </c>
    </row>
    <row r="483" spans="2:30" x14ac:dyDescent="0.45">
      <c r="B483" s="145" t="str">
        <f t="shared" si="70"/>
        <v>NOT INCLUDED</v>
      </c>
      <c r="C483" s="146" t="e">
        <f t="shared" si="71"/>
        <v>#N/A</v>
      </c>
      <c r="D483" s="158" t="e">
        <f>AB483&amp;"_"&amp;#REF!&amp;IF(afstemning_partner&lt;&gt;"","_"&amp;AC483,"")</f>
        <v>#REF!</v>
      </c>
      <c r="E483" s="158" t="str">
        <f t="shared" si="72"/>
        <v/>
      </c>
      <c r="F483" s="158" t="e">
        <f t="shared" si="73"/>
        <v>#N/A</v>
      </c>
      <c r="G483" s="158" t="str">
        <f>TRANSAKTIONER!Z483&amp;IF(regnskab_filter_periode&gt;=AB483,"INCLUDE"&amp;IF(regnskab_filter_land&lt;&gt;"",IF(regnskab_filter_land="EU",F483,AD483),""),"EXCLUDE")</f>
        <v>EXCLUDE</v>
      </c>
      <c r="H483" s="158" t="str">
        <f t="shared" si="74"/>
        <v/>
      </c>
      <c r="I483" s="158" t="str">
        <f>TRANSAKTIONER!Z483&amp;IF(regnskab_filter_periode_partner&gt;=AB483,"INCLUDE"&amp;IF(regnskab_filter_land_partner&lt;&gt;"",IF(regnskab_filter_land_partner="EU",F483,AD483),""),"EXCLUDE")&amp;AC483</f>
        <v>EXCLUDE</v>
      </c>
      <c r="J483" s="158" t="e">
        <f t="shared" si="75"/>
        <v>#N/A</v>
      </c>
      <c r="L483" s="158" t="str">
        <f t="shared" si="76"/>
        <v>_EU</v>
      </c>
      <c r="P483" s="340"/>
      <c r="Q483" s="340"/>
      <c r="R483" s="341"/>
      <c r="S483" s="342"/>
      <c r="T483" s="342"/>
      <c r="U483" s="341"/>
      <c r="V483" s="368"/>
      <c r="W483" s="341"/>
      <c r="X483" s="343"/>
      <c r="Y483" s="340"/>
      <c r="Z483" s="341"/>
      <c r="AA483" s="348" t="str">
        <f t="shared" si="77"/>
        <v/>
      </c>
      <c r="AB483" s="349" t="str">
        <f t="shared" si="78"/>
        <v/>
      </c>
      <c r="AC483" s="341"/>
      <c r="AD483" s="350" t="str">
        <f t="shared" si="79"/>
        <v/>
      </c>
    </row>
    <row r="484" spans="2:30" x14ac:dyDescent="0.45">
      <c r="B484" s="145" t="str">
        <f t="shared" si="70"/>
        <v>NOT INCLUDED</v>
      </c>
      <c r="C484" s="146" t="e">
        <f t="shared" si="71"/>
        <v>#N/A</v>
      </c>
      <c r="D484" s="158" t="e">
        <f>AB484&amp;"_"&amp;#REF!&amp;IF(afstemning_partner&lt;&gt;"","_"&amp;AC484,"")</f>
        <v>#REF!</v>
      </c>
      <c r="E484" s="158" t="str">
        <f t="shared" si="72"/>
        <v/>
      </c>
      <c r="F484" s="158" t="e">
        <f t="shared" si="73"/>
        <v>#N/A</v>
      </c>
      <c r="G484" s="158" t="str">
        <f>TRANSAKTIONER!Z484&amp;IF(regnskab_filter_periode&gt;=AB484,"INCLUDE"&amp;IF(regnskab_filter_land&lt;&gt;"",IF(regnskab_filter_land="EU",F484,AD484),""),"EXCLUDE")</f>
        <v>EXCLUDE</v>
      </c>
      <c r="H484" s="158" t="str">
        <f t="shared" si="74"/>
        <v/>
      </c>
      <c r="I484" s="158" t="str">
        <f>TRANSAKTIONER!Z484&amp;IF(regnskab_filter_periode_partner&gt;=AB484,"INCLUDE"&amp;IF(regnskab_filter_land_partner&lt;&gt;"",IF(regnskab_filter_land_partner="EU",F484,AD484),""),"EXCLUDE")&amp;AC484</f>
        <v>EXCLUDE</v>
      </c>
      <c r="J484" s="158" t="e">
        <f t="shared" si="75"/>
        <v>#N/A</v>
      </c>
      <c r="L484" s="158" t="str">
        <f t="shared" si="76"/>
        <v>_EU</v>
      </c>
      <c r="P484" s="340"/>
      <c r="Q484" s="340"/>
      <c r="R484" s="341"/>
      <c r="S484" s="342"/>
      <c r="T484" s="342"/>
      <c r="U484" s="341"/>
      <c r="V484" s="368"/>
      <c r="W484" s="341"/>
      <c r="X484" s="343"/>
      <c r="Y484" s="340"/>
      <c r="Z484" s="341"/>
      <c r="AA484" s="348" t="str">
        <f t="shared" si="77"/>
        <v/>
      </c>
      <c r="AB484" s="349" t="str">
        <f t="shared" si="78"/>
        <v/>
      </c>
      <c r="AC484" s="341"/>
      <c r="AD484" s="350" t="str">
        <f t="shared" si="79"/>
        <v/>
      </c>
    </row>
    <row r="485" spans="2:30" x14ac:dyDescent="0.45">
      <c r="B485" s="145" t="str">
        <f t="shared" si="70"/>
        <v>NOT INCLUDED</v>
      </c>
      <c r="C485" s="146" t="e">
        <f t="shared" si="71"/>
        <v>#N/A</v>
      </c>
      <c r="D485" s="158" t="e">
        <f>AB485&amp;"_"&amp;#REF!&amp;IF(afstemning_partner&lt;&gt;"","_"&amp;AC485,"")</f>
        <v>#REF!</v>
      </c>
      <c r="E485" s="158" t="str">
        <f t="shared" si="72"/>
        <v/>
      </c>
      <c r="F485" s="158" t="e">
        <f t="shared" si="73"/>
        <v>#N/A</v>
      </c>
      <c r="G485" s="158" t="str">
        <f>TRANSAKTIONER!Z485&amp;IF(regnskab_filter_periode&gt;=AB485,"INCLUDE"&amp;IF(regnskab_filter_land&lt;&gt;"",IF(regnskab_filter_land="EU",F485,AD485),""),"EXCLUDE")</f>
        <v>EXCLUDE</v>
      </c>
      <c r="H485" s="158" t="str">
        <f t="shared" si="74"/>
        <v/>
      </c>
      <c r="I485" s="158" t="str">
        <f>TRANSAKTIONER!Z485&amp;IF(regnskab_filter_periode_partner&gt;=AB485,"INCLUDE"&amp;IF(regnskab_filter_land_partner&lt;&gt;"",IF(regnskab_filter_land_partner="EU",F485,AD485),""),"EXCLUDE")&amp;AC485</f>
        <v>EXCLUDE</v>
      </c>
      <c r="J485" s="158" t="e">
        <f t="shared" si="75"/>
        <v>#N/A</v>
      </c>
      <c r="L485" s="158" t="str">
        <f t="shared" si="76"/>
        <v>_EU</v>
      </c>
      <c r="P485" s="340"/>
      <c r="Q485" s="340"/>
      <c r="R485" s="341"/>
      <c r="S485" s="342"/>
      <c r="T485" s="342"/>
      <c r="U485" s="341"/>
      <c r="V485" s="368"/>
      <c r="W485" s="341"/>
      <c r="X485" s="343"/>
      <c r="Y485" s="340"/>
      <c r="Z485" s="341"/>
      <c r="AA485" s="348" t="str">
        <f t="shared" si="77"/>
        <v/>
      </c>
      <c r="AB485" s="349" t="str">
        <f t="shared" si="78"/>
        <v/>
      </c>
      <c r="AC485" s="341"/>
      <c r="AD485" s="350" t="str">
        <f t="shared" si="79"/>
        <v/>
      </c>
    </row>
    <row r="486" spans="2:30" x14ac:dyDescent="0.45">
      <c r="B486" s="145" t="str">
        <f t="shared" si="70"/>
        <v>NOT INCLUDED</v>
      </c>
      <c r="C486" s="146" t="e">
        <f t="shared" si="71"/>
        <v>#N/A</v>
      </c>
      <c r="D486" s="158" t="e">
        <f>AB486&amp;"_"&amp;#REF!&amp;IF(afstemning_partner&lt;&gt;"","_"&amp;AC486,"")</f>
        <v>#REF!</v>
      </c>
      <c r="E486" s="158" t="str">
        <f t="shared" si="72"/>
        <v/>
      </c>
      <c r="F486" s="158" t="e">
        <f t="shared" si="73"/>
        <v>#N/A</v>
      </c>
      <c r="G486" s="158" t="str">
        <f>TRANSAKTIONER!Z486&amp;IF(regnskab_filter_periode&gt;=AB486,"INCLUDE"&amp;IF(regnskab_filter_land&lt;&gt;"",IF(regnskab_filter_land="EU",F486,AD486),""),"EXCLUDE")</f>
        <v>EXCLUDE</v>
      </c>
      <c r="H486" s="158" t="str">
        <f t="shared" si="74"/>
        <v/>
      </c>
      <c r="I486" s="158" t="str">
        <f>TRANSAKTIONER!Z486&amp;IF(regnskab_filter_periode_partner&gt;=AB486,"INCLUDE"&amp;IF(regnskab_filter_land_partner&lt;&gt;"",IF(regnskab_filter_land_partner="EU",F486,AD486),""),"EXCLUDE")&amp;AC486</f>
        <v>EXCLUDE</v>
      </c>
      <c r="J486" s="158" t="e">
        <f t="shared" si="75"/>
        <v>#N/A</v>
      </c>
      <c r="L486" s="158" t="str">
        <f t="shared" si="76"/>
        <v>_EU</v>
      </c>
      <c r="P486" s="340"/>
      <c r="Q486" s="340"/>
      <c r="R486" s="341"/>
      <c r="S486" s="342"/>
      <c r="T486" s="342"/>
      <c r="U486" s="341"/>
      <c r="V486" s="368"/>
      <c r="W486" s="341"/>
      <c r="X486" s="343"/>
      <c r="Y486" s="340"/>
      <c r="Z486" s="341"/>
      <c r="AA486" s="348" t="str">
        <f t="shared" si="77"/>
        <v/>
      </c>
      <c r="AB486" s="349" t="str">
        <f t="shared" si="78"/>
        <v/>
      </c>
      <c r="AC486" s="341"/>
      <c r="AD486" s="350" t="str">
        <f t="shared" si="79"/>
        <v/>
      </c>
    </row>
    <row r="487" spans="2:30" x14ac:dyDescent="0.45">
      <c r="B487" s="145" t="str">
        <f t="shared" si="70"/>
        <v>NOT INCLUDED</v>
      </c>
      <c r="C487" s="146" t="e">
        <f t="shared" si="71"/>
        <v>#N/A</v>
      </c>
      <c r="D487" s="158" t="e">
        <f>AB487&amp;"_"&amp;#REF!&amp;IF(afstemning_partner&lt;&gt;"","_"&amp;AC487,"")</f>
        <v>#REF!</v>
      </c>
      <c r="E487" s="158" t="str">
        <f t="shared" si="72"/>
        <v/>
      </c>
      <c r="F487" s="158" t="e">
        <f t="shared" si="73"/>
        <v>#N/A</v>
      </c>
      <c r="G487" s="158" t="str">
        <f>TRANSAKTIONER!Z487&amp;IF(regnskab_filter_periode&gt;=AB487,"INCLUDE"&amp;IF(regnskab_filter_land&lt;&gt;"",IF(regnskab_filter_land="EU",F487,AD487),""),"EXCLUDE")</f>
        <v>EXCLUDE</v>
      </c>
      <c r="H487" s="158" t="str">
        <f t="shared" si="74"/>
        <v/>
      </c>
      <c r="I487" s="158" t="str">
        <f>TRANSAKTIONER!Z487&amp;IF(regnskab_filter_periode_partner&gt;=AB487,"INCLUDE"&amp;IF(regnskab_filter_land_partner&lt;&gt;"",IF(regnskab_filter_land_partner="EU",F487,AD487),""),"EXCLUDE")&amp;AC487</f>
        <v>EXCLUDE</v>
      </c>
      <c r="J487" s="158" t="e">
        <f t="shared" si="75"/>
        <v>#N/A</v>
      </c>
      <c r="L487" s="158" t="str">
        <f t="shared" si="76"/>
        <v>_EU</v>
      </c>
      <c r="P487" s="340"/>
      <c r="Q487" s="340"/>
      <c r="R487" s="341"/>
      <c r="S487" s="342"/>
      <c r="T487" s="342"/>
      <c r="U487" s="341"/>
      <c r="V487" s="368"/>
      <c r="W487" s="341"/>
      <c r="X487" s="343"/>
      <c r="Y487" s="340"/>
      <c r="Z487" s="341"/>
      <c r="AA487" s="348" t="str">
        <f t="shared" si="77"/>
        <v/>
      </c>
      <c r="AB487" s="349" t="str">
        <f t="shared" si="78"/>
        <v/>
      </c>
      <c r="AC487" s="341"/>
      <c r="AD487" s="350" t="str">
        <f t="shared" si="79"/>
        <v/>
      </c>
    </row>
    <row r="488" spans="2:30" x14ac:dyDescent="0.45">
      <c r="B488" s="145" t="str">
        <f t="shared" si="70"/>
        <v>NOT INCLUDED</v>
      </c>
      <c r="C488" s="146" t="e">
        <f t="shared" si="71"/>
        <v>#N/A</v>
      </c>
      <c r="D488" s="158" t="e">
        <f>AB488&amp;"_"&amp;#REF!&amp;IF(afstemning_partner&lt;&gt;"","_"&amp;AC488,"")</f>
        <v>#REF!</v>
      </c>
      <c r="E488" s="158" t="str">
        <f t="shared" si="72"/>
        <v/>
      </c>
      <c r="F488" s="158" t="e">
        <f t="shared" si="73"/>
        <v>#N/A</v>
      </c>
      <c r="G488" s="158" t="str">
        <f>TRANSAKTIONER!Z488&amp;IF(regnskab_filter_periode&gt;=AB488,"INCLUDE"&amp;IF(regnskab_filter_land&lt;&gt;"",IF(regnskab_filter_land="EU",F488,AD488),""),"EXCLUDE")</f>
        <v>EXCLUDE</v>
      </c>
      <c r="H488" s="158" t="str">
        <f t="shared" si="74"/>
        <v/>
      </c>
      <c r="I488" s="158" t="str">
        <f>TRANSAKTIONER!Z488&amp;IF(regnskab_filter_periode_partner&gt;=AB488,"INCLUDE"&amp;IF(regnskab_filter_land_partner&lt;&gt;"",IF(regnskab_filter_land_partner="EU",F488,AD488),""),"EXCLUDE")&amp;AC488</f>
        <v>EXCLUDE</v>
      </c>
      <c r="J488" s="158" t="e">
        <f t="shared" si="75"/>
        <v>#N/A</v>
      </c>
      <c r="L488" s="158" t="str">
        <f t="shared" si="76"/>
        <v>_EU</v>
      </c>
      <c r="P488" s="340"/>
      <c r="Q488" s="340"/>
      <c r="R488" s="341"/>
      <c r="S488" s="342"/>
      <c r="T488" s="342"/>
      <c r="U488" s="341"/>
      <c r="V488" s="368"/>
      <c r="W488" s="341"/>
      <c r="X488" s="343"/>
      <c r="Y488" s="340"/>
      <c r="Z488" s="341"/>
      <c r="AA488" s="348" t="str">
        <f t="shared" si="77"/>
        <v/>
      </c>
      <c r="AB488" s="349" t="str">
        <f t="shared" si="78"/>
        <v/>
      </c>
      <c r="AC488" s="341"/>
      <c r="AD488" s="350" t="str">
        <f t="shared" si="79"/>
        <v/>
      </c>
    </row>
    <row r="489" spans="2:30" x14ac:dyDescent="0.45">
      <c r="B489" s="145" t="str">
        <f t="shared" si="70"/>
        <v>NOT INCLUDED</v>
      </c>
      <c r="C489" s="146" t="e">
        <f t="shared" si="71"/>
        <v>#N/A</v>
      </c>
      <c r="D489" s="158" t="e">
        <f>AB489&amp;"_"&amp;#REF!&amp;IF(afstemning_partner&lt;&gt;"","_"&amp;AC489,"")</f>
        <v>#REF!</v>
      </c>
      <c r="E489" s="158" t="str">
        <f t="shared" si="72"/>
        <v/>
      </c>
      <c r="F489" s="158" t="e">
        <f t="shared" si="73"/>
        <v>#N/A</v>
      </c>
      <c r="G489" s="158" t="str">
        <f>TRANSAKTIONER!Z489&amp;IF(regnskab_filter_periode&gt;=AB489,"INCLUDE"&amp;IF(regnskab_filter_land&lt;&gt;"",IF(regnskab_filter_land="EU",F489,AD489),""),"EXCLUDE")</f>
        <v>EXCLUDE</v>
      </c>
      <c r="H489" s="158" t="str">
        <f t="shared" si="74"/>
        <v/>
      </c>
      <c r="I489" s="158" t="str">
        <f>TRANSAKTIONER!Z489&amp;IF(regnskab_filter_periode_partner&gt;=AB489,"INCLUDE"&amp;IF(regnskab_filter_land_partner&lt;&gt;"",IF(regnskab_filter_land_partner="EU",F489,AD489),""),"EXCLUDE")&amp;AC489</f>
        <v>EXCLUDE</v>
      </c>
      <c r="J489" s="158" t="e">
        <f t="shared" si="75"/>
        <v>#N/A</v>
      </c>
      <c r="L489" s="158" t="str">
        <f t="shared" si="76"/>
        <v>_EU</v>
      </c>
      <c r="P489" s="340"/>
      <c r="Q489" s="340"/>
      <c r="R489" s="341"/>
      <c r="S489" s="342"/>
      <c r="T489" s="342"/>
      <c r="U489" s="341"/>
      <c r="V489" s="368"/>
      <c r="W489" s="341"/>
      <c r="X489" s="343"/>
      <c r="Y489" s="340"/>
      <c r="Z489" s="341"/>
      <c r="AA489" s="348" t="str">
        <f t="shared" si="77"/>
        <v/>
      </c>
      <c r="AB489" s="349" t="str">
        <f t="shared" si="78"/>
        <v/>
      </c>
      <c r="AC489" s="341"/>
      <c r="AD489" s="350" t="str">
        <f t="shared" si="79"/>
        <v/>
      </c>
    </row>
    <row r="490" spans="2:30" x14ac:dyDescent="0.45">
      <c r="B490" s="145" t="str">
        <f t="shared" si="70"/>
        <v>NOT INCLUDED</v>
      </c>
      <c r="C490" s="146" t="e">
        <f t="shared" si="71"/>
        <v>#N/A</v>
      </c>
      <c r="D490" s="158" t="e">
        <f>AB490&amp;"_"&amp;#REF!&amp;IF(afstemning_partner&lt;&gt;"","_"&amp;AC490,"")</f>
        <v>#REF!</v>
      </c>
      <c r="E490" s="158" t="str">
        <f t="shared" si="72"/>
        <v/>
      </c>
      <c r="F490" s="158" t="e">
        <f t="shared" si="73"/>
        <v>#N/A</v>
      </c>
      <c r="G490" s="158" t="str">
        <f>TRANSAKTIONER!Z490&amp;IF(regnskab_filter_periode&gt;=AB490,"INCLUDE"&amp;IF(regnskab_filter_land&lt;&gt;"",IF(regnskab_filter_land="EU",F490,AD490),""),"EXCLUDE")</f>
        <v>EXCLUDE</v>
      </c>
      <c r="H490" s="158" t="str">
        <f t="shared" si="74"/>
        <v/>
      </c>
      <c r="I490" s="158" t="str">
        <f>TRANSAKTIONER!Z490&amp;IF(regnskab_filter_periode_partner&gt;=AB490,"INCLUDE"&amp;IF(regnskab_filter_land_partner&lt;&gt;"",IF(regnskab_filter_land_partner="EU",F490,AD490),""),"EXCLUDE")&amp;AC490</f>
        <v>EXCLUDE</v>
      </c>
      <c r="J490" s="158" t="e">
        <f t="shared" si="75"/>
        <v>#N/A</v>
      </c>
      <c r="L490" s="158" t="str">
        <f t="shared" si="76"/>
        <v>_EU</v>
      </c>
      <c r="P490" s="340"/>
      <c r="Q490" s="340"/>
      <c r="R490" s="341"/>
      <c r="S490" s="342"/>
      <c r="T490" s="342"/>
      <c r="U490" s="341"/>
      <c r="V490" s="368"/>
      <c r="W490" s="341"/>
      <c r="X490" s="343"/>
      <c r="Y490" s="340"/>
      <c r="Z490" s="341"/>
      <c r="AA490" s="348" t="str">
        <f t="shared" si="77"/>
        <v/>
      </c>
      <c r="AB490" s="349" t="str">
        <f t="shared" si="78"/>
        <v/>
      </c>
      <c r="AC490" s="341"/>
      <c r="AD490" s="350" t="str">
        <f t="shared" si="79"/>
        <v/>
      </c>
    </row>
    <row r="491" spans="2:30" x14ac:dyDescent="0.45">
      <c r="B491" s="145" t="str">
        <f t="shared" si="70"/>
        <v>NOT INCLUDED</v>
      </c>
      <c r="C491" s="146" t="e">
        <f t="shared" si="71"/>
        <v>#N/A</v>
      </c>
      <c r="D491" s="158" t="e">
        <f>AB491&amp;"_"&amp;#REF!&amp;IF(afstemning_partner&lt;&gt;"","_"&amp;AC491,"")</f>
        <v>#REF!</v>
      </c>
      <c r="E491" s="158" t="str">
        <f t="shared" si="72"/>
        <v/>
      </c>
      <c r="F491" s="158" t="e">
        <f t="shared" si="73"/>
        <v>#N/A</v>
      </c>
      <c r="G491" s="158" t="str">
        <f>TRANSAKTIONER!Z491&amp;IF(regnskab_filter_periode&gt;=AB491,"INCLUDE"&amp;IF(regnskab_filter_land&lt;&gt;"",IF(regnskab_filter_land="EU",F491,AD491),""),"EXCLUDE")</f>
        <v>EXCLUDE</v>
      </c>
      <c r="H491" s="158" t="str">
        <f t="shared" si="74"/>
        <v/>
      </c>
      <c r="I491" s="158" t="str">
        <f>TRANSAKTIONER!Z491&amp;IF(regnskab_filter_periode_partner&gt;=AB491,"INCLUDE"&amp;IF(regnskab_filter_land_partner&lt;&gt;"",IF(regnskab_filter_land_partner="EU",F491,AD491),""),"EXCLUDE")&amp;AC491</f>
        <v>EXCLUDE</v>
      </c>
      <c r="J491" s="158" t="e">
        <f t="shared" si="75"/>
        <v>#N/A</v>
      </c>
      <c r="L491" s="158" t="str">
        <f t="shared" si="76"/>
        <v>_EU</v>
      </c>
      <c r="P491" s="340"/>
      <c r="Q491" s="340"/>
      <c r="R491" s="341"/>
      <c r="S491" s="342"/>
      <c r="T491" s="342"/>
      <c r="U491" s="341"/>
      <c r="V491" s="368"/>
      <c r="W491" s="341"/>
      <c r="X491" s="343"/>
      <c r="Y491" s="340"/>
      <c r="Z491" s="341"/>
      <c r="AA491" s="348" t="str">
        <f t="shared" si="77"/>
        <v/>
      </c>
      <c r="AB491" s="349" t="str">
        <f t="shared" si="78"/>
        <v/>
      </c>
      <c r="AC491" s="341"/>
      <c r="AD491" s="350" t="str">
        <f t="shared" si="79"/>
        <v/>
      </c>
    </row>
    <row r="492" spans="2:30" x14ac:dyDescent="0.45">
      <c r="B492" s="145" t="str">
        <f t="shared" si="70"/>
        <v>NOT INCLUDED</v>
      </c>
      <c r="C492" s="146" t="e">
        <f t="shared" si="71"/>
        <v>#N/A</v>
      </c>
      <c r="D492" s="158" t="e">
        <f>AB492&amp;"_"&amp;#REF!&amp;IF(afstemning_partner&lt;&gt;"","_"&amp;AC492,"")</f>
        <v>#REF!</v>
      </c>
      <c r="E492" s="158" t="str">
        <f t="shared" si="72"/>
        <v/>
      </c>
      <c r="F492" s="158" t="e">
        <f t="shared" si="73"/>
        <v>#N/A</v>
      </c>
      <c r="G492" s="158" t="str">
        <f>TRANSAKTIONER!Z492&amp;IF(regnskab_filter_periode&gt;=AB492,"INCLUDE"&amp;IF(regnskab_filter_land&lt;&gt;"",IF(regnskab_filter_land="EU",F492,AD492),""),"EXCLUDE")</f>
        <v>EXCLUDE</v>
      </c>
      <c r="H492" s="158" t="str">
        <f t="shared" si="74"/>
        <v/>
      </c>
      <c r="I492" s="158" t="str">
        <f>TRANSAKTIONER!Z492&amp;IF(regnskab_filter_periode_partner&gt;=AB492,"INCLUDE"&amp;IF(regnskab_filter_land_partner&lt;&gt;"",IF(regnskab_filter_land_partner="EU",F492,AD492),""),"EXCLUDE")&amp;AC492</f>
        <v>EXCLUDE</v>
      </c>
      <c r="J492" s="158" t="e">
        <f t="shared" si="75"/>
        <v>#N/A</v>
      </c>
      <c r="L492" s="158" t="str">
        <f t="shared" si="76"/>
        <v>_EU</v>
      </c>
      <c r="P492" s="340"/>
      <c r="Q492" s="340"/>
      <c r="R492" s="341"/>
      <c r="S492" s="342"/>
      <c r="T492" s="342"/>
      <c r="U492" s="341"/>
      <c r="V492" s="368"/>
      <c r="W492" s="341"/>
      <c r="X492" s="343"/>
      <c r="Y492" s="340"/>
      <c r="Z492" s="341"/>
      <c r="AA492" s="348" t="str">
        <f t="shared" si="77"/>
        <v/>
      </c>
      <c r="AB492" s="349" t="str">
        <f t="shared" si="78"/>
        <v/>
      </c>
      <c r="AC492" s="341"/>
      <c r="AD492" s="350" t="str">
        <f t="shared" si="79"/>
        <v/>
      </c>
    </row>
    <row r="493" spans="2:30" x14ac:dyDescent="0.45">
      <c r="B493" s="145" t="str">
        <f t="shared" si="70"/>
        <v>NOT INCLUDED</v>
      </c>
      <c r="C493" s="146" t="e">
        <f t="shared" si="71"/>
        <v>#N/A</v>
      </c>
      <c r="D493" s="158" t="e">
        <f>AB493&amp;"_"&amp;#REF!&amp;IF(afstemning_partner&lt;&gt;"","_"&amp;AC493,"")</f>
        <v>#REF!</v>
      </c>
      <c r="E493" s="158" t="str">
        <f t="shared" si="72"/>
        <v/>
      </c>
      <c r="F493" s="158" t="e">
        <f t="shared" si="73"/>
        <v>#N/A</v>
      </c>
      <c r="G493" s="158" t="str">
        <f>TRANSAKTIONER!Z493&amp;IF(regnskab_filter_periode&gt;=AB493,"INCLUDE"&amp;IF(regnskab_filter_land&lt;&gt;"",IF(regnskab_filter_land="EU",F493,AD493),""),"EXCLUDE")</f>
        <v>EXCLUDE</v>
      </c>
      <c r="H493" s="158" t="str">
        <f t="shared" si="74"/>
        <v/>
      </c>
      <c r="I493" s="158" t="str">
        <f>TRANSAKTIONER!Z493&amp;IF(regnskab_filter_periode_partner&gt;=AB493,"INCLUDE"&amp;IF(regnskab_filter_land_partner&lt;&gt;"",IF(regnskab_filter_land_partner="EU",F493,AD493),""),"EXCLUDE")&amp;AC493</f>
        <v>EXCLUDE</v>
      </c>
      <c r="J493" s="158" t="e">
        <f t="shared" si="75"/>
        <v>#N/A</v>
      </c>
      <c r="L493" s="158" t="str">
        <f t="shared" si="76"/>
        <v>_EU</v>
      </c>
      <c r="P493" s="340"/>
      <c r="Q493" s="340"/>
      <c r="R493" s="341"/>
      <c r="S493" s="342"/>
      <c r="T493" s="342"/>
      <c r="U493" s="341"/>
      <c r="V493" s="368"/>
      <c r="W493" s="341"/>
      <c r="X493" s="343"/>
      <c r="Y493" s="340"/>
      <c r="Z493" s="341"/>
      <c r="AA493" s="348" t="str">
        <f t="shared" si="77"/>
        <v/>
      </c>
      <c r="AB493" s="349" t="str">
        <f t="shared" si="78"/>
        <v/>
      </c>
      <c r="AC493" s="341"/>
      <c r="AD493" s="350" t="str">
        <f t="shared" si="79"/>
        <v/>
      </c>
    </row>
    <row r="494" spans="2:30" x14ac:dyDescent="0.45">
      <c r="B494" s="145" t="str">
        <f t="shared" si="70"/>
        <v>NOT INCLUDED</v>
      </c>
      <c r="C494" s="146" t="e">
        <f t="shared" si="71"/>
        <v>#N/A</v>
      </c>
      <c r="D494" s="158" t="e">
        <f>AB494&amp;"_"&amp;#REF!&amp;IF(afstemning_partner&lt;&gt;"","_"&amp;AC494,"")</f>
        <v>#REF!</v>
      </c>
      <c r="E494" s="158" t="str">
        <f t="shared" si="72"/>
        <v/>
      </c>
      <c r="F494" s="158" t="e">
        <f t="shared" si="73"/>
        <v>#N/A</v>
      </c>
      <c r="G494" s="158" t="str">
        <f>TRANSAKTIONER!Z494&amp;IF(regnskab_filter_periode&gt;=AB494,"INCLUDE"&amp;IF(regnskab_filter_land&lt;&gt;"",IF(regnskab_filter_land="EU",F494,AD494),""),"EXCLUDE")</f>
        <v>EXCLUDE</v>
      </c>
      <c r="H494" s="158" t="str">
        <f t="shared" si="74"/>
        <v/>
      </c>
      <c r="I494" s="158" t="str">
        <f>TRANSAKTIONER!Z494&amp;IF(regnskab_filter_periode_partner&gt;=AB494,"INCLUDE"&amp;IF(regnskab_filter_land_partner&lt;&gt;"",IF(regnskab_filter_land_partner="EU",F494,AD494),""),"EXCLUDE")&amp;AC494</f>
        <v>EXCLUDE</v>
      </c>
      <c r="J494" s="158" t="e">
        <f t="shared" si="75"/>
        <v>#N/A</v>
      </c>
      <c r="L494" s="158" t="str">
        <f t="shared" si="76"/>
        <v>_EU</v>
      </c>
      <c r="P494" s="340"/>
      <c r="Q494" s="340"/>
      <c r="R494" s="341"/>
      <c r="S494" s="342"/>
      <c r="T494" s="342"/>
      <c r="U494" s="341"/>
      <c r="V494" s="368"/>
      <c r="W494" s="341"/>
      <c r="X494" s="343"/>
      <c r="Y494" s="340"/>
      <c r="Z494" s="341"/>
      <c r="AA494" s="348" t="str">
        <f t="shared" si="77"/>
        <v/>
      </c>
      <c r="AB494" s="349" t="str">
        <f t="shared" si="78"/>
        <v/>
      </c>
      <c r="AC494" s="341"/>
      <c r="AD494" s="350" t="str">
        <f t="shared" si="79"/>
        <v/>
      </c>
    </row>
    <row r="495" spans="2:30" x14ac:dyDescent="0.45">
      <c r="B495" s="145" t="str">
        <f t="shared" si="70"/>
        <v>NOT INCLUDED</v>
      </c>
      <c r="C495" s="146" t="e">
        <f t="shared" si="71"/>
        <v>#N/A</v>
      </c>
      <c r="D495" s="158" t="e">
        <f>AB495&amp;"_"&amp;#REF!&amp;IF(afstemning_partner&lt;&gt;"","_"&amp;AC495,"")</f>
        <v>#REF!</v>
      </c>
      <c r="E495" s="158" t="str">
        <f t="shared" si="72"/>
        <v/>
      </c>
      <c r="F495" s="158" t="e">
        <f t="shared" si="73"/>
        <v>#N/A</v>
      </c>
      <c r="G495" s="158" t="str">
        <f>TRANSAKTIONER!Z495&amp;IF(regnskab_filter_periode&gt;=AB495,"INCLUDE"&amp;IF(regnskab_filter_land&lt;&gt;"",IF(regnskab_filter_land="EU",F495,AD495),""),"EXCLUDE")</f>
        <v>EXCLUDE</v>
      </c>
      <c r="H495" s="158" t="str">
        <f t="shared" si="74"/>
        <v/>
      </c>
      <c r="I495" s="158" t="str">
        <f>TRANSAKTIONER!Z495&amp;IF(regnskab_filter_periode_partner&gt;=AB495,"INCLUDE"&amp;IF(regnskab_filter_land_partner&lt;&gt;"",IF(regnskab_filter_land_partner="EU",F495,AD495),""),"EXCLUDE")&amp;AC495</f>
        <v>EXCLUDE</v>
      </c>
      <c r="J495" s="158" t="e">
        <f t="shared" si="75"/>
        <v>#N/A</v>
      </c>
      <c r="L495" s="158" t="str">
        <f t="shared" si="76"/>
        <v>_EU</v>
      </c>
      <c r="P495" s="340"/>
      <c r="Q495" s="340"/>
      <c r="R495" s="341"/>
      <c r="S495" s="342"/>
      <c r="T495" s="342"/>
      <c r="U495" s="341"/>
      <c r="V495" s="368"/>
      <c r="W495" s="341"/>
      <c r="X495" s="343"/>
      <c r="Y495" s="340"/>
      <c r="Z495" s="341"/>
      <c r="AA495" s="348" t="str">
        <f t="shared" si="77"/>
        <v/>
      </c>
      <c r="AB495" s="349" t="str">
        <f t="shared" si="78"/>
        <v/>
      </c>
      <c r="AC495" s="341"/>
      <c r="AD495" s="350" t="str">
        <f t="shared" si="79"/>
        <v/>
      </c>
    </row>
    <row r="496" spans="2:30" x14ac:dyDescent="0.45">
      <c r="B496" s="145" t="str">
        <f t="shared" si="70"/>
        <v>NOT INCLUDED</v>
      </c>
      <c r="C496" s="146" t="e">
        <f t="shared" si="71"/>
        <v>#N/A</v>
      </c>
      <c r="D496" s="158" t="e">
        <f>AB496&amp;"_"&amp;#REF!&amp;IF(afstemning_partner&lt;&gt;"","_"&amp;AC496,"")</f>
        <v>#REF!</v>
      </c>
      <c r="E496" s="158" t="str">
        <f t="shared" si="72"/>
        <v/>
      </c>
      <c r="F496" s="158" t="e">
        <f t="shared" si="73"/>
        <v>#N/A</v>
      </c>
      <c r="G496" s="158" t="str">
        <f>TRANSAKTIONER!Z496&amp;IF(regnskab_filter_periode&gt;=AB496,"INCLUDE"&amp;IF(regnskab_filter_land&lt;&gt;"",IF(regnskab_filter_land="EU",F496,AD496),""),"EXCLUDE")</f>
        <v>EXCLUDE</v>
      </c>
      <c r="H496" s="158" t="str">
        <f t="shared" si="74"/>
        <v/>
      </c>
      <c r="I496" s="158" t="str">
        <f>TRANSAKTIONER!Z496&amp;IF(regnskab_filter_periode_partner&gt;=AB496,"INCLUDE"&amp;IF(regnskab_filter_land_partner&lt;&gt;"",IF(regnskab_filter_land_partner="EU",F496,AD496),""),"EXCLUDE")&amp;AC496</f>
        <v>EXCLUDE</v>
      </c>
      <c r="J496" s="158" t="e">
        <f t="shared" si="75"/>
        <v>#N/A</v>
      </c>
      <c r="L496" s="158" t="str">
        <f t="shared" si="76"/>
        <v>_EU</v>
      </c>
      <c r="P496" s="340"/>
      <c r="Q496" s="340"/>
      <c r="R496" s="341"/>
      <c r="S496" s="342"/>
      <c r="T496" s="342"/>
      <c r="U496" s="341"/>
      <c r="V496" s="368"/>
      <c r="W496" s="341"/>
      <c r="X496" s="343"/>
      <c r="Y496" s="340"/>
      <c r="Z496" s="341"/>
      <c r="AA496" s="348" t="str">
        <f t="shared" si="77"/>
        <v/>
      </c>
      <c r="AB496" s="349" t="str">
        <f t="shared" si="78"/>
        <v/>
      </c>
      <c r="AC496" s="341"/>
      <c r="AD496" s="350" t="str">
        <f t="shared" si="79"/>
        <v/>
      </c>
    </row>
    <row r="497" spans="2:30" x14ac:dyDescent="0.45">
      <c r="B497" s="145" t="str">
        <f t="shared" si="70"/>
        <v>NOT INCLUDED</v>
      </c>
      <c r="C497" s="146" t="e">
        <f t="shared" si="71"/>
        <v>#N/A</v>
      </c>
      <c r="D497" s="158" t="e">
        <f>AB497&amp;"_"&amp;#REF!&amp;IF(afstemning_partner&lt;&gt;"","_"&amp;AC497,"")</f>
        <v>#REF!</v>
      </c>
      <c r="E497" s="158" t="str">
        <f t="shared" si="72"/>
        <v/>
      </c>
      <c r="F497" s="158" t="e">
        <f t="shared" si="73"/>
        <v>#N/A</v>
      </c>
      <c r="G497" s="158" t="str">
        <f>TRANSAKTIONER!Z497&amp;IF(regnskab_filter_periode&gt;=AB497,"INCLUDE"&amp;IF(regnskab_filter_land&lt;&gt;"",IF(regnskab_filter_land="EU",F497,AD497),""),"EXCLUDE")</f>
        <v>EXCLUDE</v>
      </c>
      <c r="H497" s="158" t="str">
        <f t="shared" si="74"/>
        <v/>
      </c>
      <c r="I497" s="158" t="str">
        <f>TRANSAKTIONER!Z497&amp;IF(regnskab_filter_periode_partner&gt;=AB497,"INCLUDE"&amp;IF(regnskab_filter_land_partner&lt;&gt;"",IF(regnskab_filter_land_partner="EU",F497,AD497),""),"EXCLUDE")&amp;AC497</f>
        <v>EXCLUDE</v>
      </c>
      <c r="J497" s="158" t="e">
        <f t="shared" si="75"/>
        <v>#N/A</v>
      </c>
      <c r="L497" s="158" t="str">
        <f t="shared" si="76"/>
        <v>_EU</v>
      </c>
      <c r="P497" s="340"/>
      <c r="Q497" s="340"/>
      <c r="R497" s="341"/>
      <c r="S497" s="342"/>
      <c r="T497" s="342"/>
      <c r="U497" s="341"/>
      <c r="V497" s="368"/>
      <c r="W497" s="341"/>
      <c r="X497" s="343"/>
      <c r="Y497" s="340"/>
      <c r="Z497" s="341"/>
      <c r="AA497" s="348" t="str">
        <f t="shared" si="77"/>
        <v/>
      </c>
      <c r="AB497" s="349" t="str">
        <f t="shared" si="78"/>
        <v/>
      </c>
      <c r="AC497" s="341"/>
      <c r="AD497" s="350" t="str">
        <f t="shared" si="79"/>
        <v/>
      </c>
    </row>
    <row r="498" spans="2:30" x14ac:dyDescent="0.45">
      <c r="B498" s="145" t="str">
        <f t="shared" si="70"/>
        <v>NOT INCLUDED</v>
      </c>
      <c r="C498" s="146" t="e">
        <f t="shared" si="71"/>
        <v>#N/A</v>
      </c>
      <c r="D498" s="158" t="e">
        <f>AB498&amp;"_"&amp;#REF!&amp;IF(afstemning_partner&lt;&gt;"","_"&amp;AC498,"")</f>
        <v>#REF!</v>
      </c>
      <c r="E498" s="158" t="str">
        <f t="shared" si="72"/>
        <v/>
      </c>
      <c r="F498" s="158" t="e">
        <f t="shared" si="73"/>
        <v>#N/A</v>
      </c>
      <c r="G498" s="158" t="str">
        <f>TRANSAKTIONER!Z498&amp;IF(regnskab_filter_periode&gt;=AB498,"INCLUDE"&amp;IF(regnskab_filter_land&lt;&gt;"",IF(regnskab_filter_land="EU",F498,AD498),""),"EXCLUDE")</f>
        <v>EXCLUDE</v>
      </c>
      <c r="H498" s="158" t="str">
        <f t="shared" si="74"/>
        <v/>
      </c>
      <c r="I498" s="158" t="str">
        <f>TRANSAKTIONER!Z498&amp;IF(regnskab_filter_periode_partner&gt;=AB498,"INCLUDE"&amp;IF(regnskab_filter_land_partner&lt;&gt;"",IF(regnskab_filter_land_partner="EU",F498,AD498),""),"EXCLUDE")&amp;AC498</f>
        <v>EXCLUDE</v>
      </c>
      <c r="J498" s="158" t="e">
        <f t="shared" si="75"/>
        <v>#N/A</v>
      </c>
      <c r="L498" s="158" t="str">
        <f t="shared" si="76"/>
        <v>_EU</v>
      </c>
      <c r="P498" s="340"/>
      <c r="Q498" s="340"/>
      <c r="R498" s="341"/>
      <c r="S498" s="342"/>
      <c r="T498" s="342"/>
      <c r="U498" s="341"/>
      <c r="V498" s="368"/>
      <c r="W498" s="341"/>
      <c r="X498" s="343"/>
      <c r="Y498" s="340"/>
      <c r="Z498" s="341"/>
      <c r="AA498" s="348" t="str">
        <f t="shared" si="77"/>
        <v/>
      </c>
      <c r="AB498" s="349" t="str">
        <f t="shared" si="78"/>
        <v/>
      </c>
      <c r="AC498" s="341"/>
      <c r="AD498" s="350" t="str">
        <f t="shared" si="79"/>
        <v/>
      </c>
    </row>
    <row r="499" spans="2:30" x14ac:dyDescent="0.45">
      <c r="B499" s="145" t="str">
        <f t="shared" si="70"/>
        <v>NOT INCLUDED</v>
      </c>
      <c r="C499" s="146" t="e">
        <f t="shared" si="71"/>
        <v>#N/A</v>
      </c>
      <c r="D499" s="158" t="e">
        <f>AB499&amp;"_"&amp;#REF!&amp;IF(afstemning_partner&lt;&gt;"","_"&amp;AC499,"")</f>
        <v>#REF!</v>
      </c>
      <c r="E499" s="158" t="str">
        <f t="shared" si="72"/>
        <v/>
      </c>
      <c r="F499" s="158" t="e">
        <f t="shared" si="73"/>
        <v>#N/A</v>
      </c>
      <c r="G499" s="158" t="str">
        <f>TRANSAKTIONER!Z499&amp;IF(regnskab_filter_periode&gt;=AB499,"INCLUDE"&amp;IF(regnskab_filter_land&lt;&gt;"",IF(regnskab_filter_land="EU",F499,AD499),""),"EXCLUDE")</f>
        <v>EXCLUDE</v>
      </c>
      <c r="H499" s="158" t="str">
        <f t="shared" si="74"/>
        <v/>
      </c>
      <c r="I499" s="158" t="str">
        <f>TRANSAKTIONER!Z499&amp;IF(regnskab_filter_periode_partner&gt;=AB499,"INCLUDE"&amp;IF(regnskab_filter_land_partner&lt;&gt;"",IF(regnskab_filter_land_partner="EU",F499,AD499),""),"EXCLUDE")&amp;AC499</f>
        <v>EXCLUDE</v>
      </c>
      <c r="J499" s="158" t="e">
        <f t="shared" si="75"/>
        <v>#N/A</v>
      </c>
      <c r="L499" s="158" t="str">
        <f t="shared" si="76"/>
        <v>_EU</v>
      </c>
      <c r="P499" s="340"/>
      <c r="Q499" s="340"/>
      <c r="R499" s="341"/>
      <c r="S499" s="342"/>
      <c r="T499" s="342"/>
      <c r="U499" s="341"/>
      <c r="V499" s="368"/>
      <c r="W499" s="341"/>
      <c r="X499" s="343"/>
      <c r="Y499" s="340"/>
      <c r="Z499" s="341"/>
      <c r="AA499" s="348" t="str">
        <f t="shared" si="77"/>
        <v/>
      </c>
      <c r="AB499" s="349" t="str">
        <f t="shared" si="78"/>
        <v/>
      </c>
      <c r="AC499" s="341"/>
      <c r="AD499" s="350" t="str">
        <f t="shared" si="79"/>
        <v/>
      </c>
    </row>
    <row r="500" spans="2:30" x14ac:dyDescent="0.45">
      <c r="B500" s="145" t="str">
        <f t="shared" si="70"/>
        <v>NOT INCLUDED</v>
      </c>
      <c r="C500" s="146" t="e">
        <f t="shared" si="71"/>
        <v>#N/A</v>
      </c>
      <c r="D500" s="158" t="e">
        <f>AB500&amp;"_"&amp;#REF!&amp;IF(afstemning_partner&lt;&gt;"","_"&amp;AC500,"")</f>
        <v>#REF!</v>
      </c>
      <c r="E500" s="158" t="str">
        <f t="shared" si="72"/>
        <v/>
      </c>
      <c r="F500" s="158" t="e">
        <f t="shared" si="73"/>
        <v>#N/A</v>
      </c>
      <c r="G500" s="158" t="str">
        <f>TRANSAKTIONER!Z500&amp;IF(regnskab_filter_periode&gt;=AB500,"INCLUDE"&amp;IF(regnskab_filter_land&lt;&gt;"",IF(regnskab_filter_land="EU",F500,AD500),""),"EXCLUDE")</f>
        <v>EXCLUDE</v>
      </c>
      <c r="H500" s="158" t="str">
        <f t="shared" si="74"/>
        <v/>
      </c>
      <c r="I500" s="158" t="str">
        <f>TRANSAKTIONER!Z500&amp;IF(regnskab_filter_periode_partner&gt;=AB500,"INCLUDE"&amp;IF(regnskab_filter_land_partner&lt;&gt;"",IF(regnskab_filter_land_partner="EU",F500,AD500),""),"EXCLUDE")&amp;AC500</f>
        <v>EXCLUDE</v>
      </c>
      <c r="J500" s="158" t="e">
        <f t="shared" si="75"/>
        <v>#N/A</v>
      </c>
      <c r="L500" s="158" t="str">
        <f t="shared" si="76"/>
        <v>_EU</v>
      </c>
      <c r="P500" s="340"/>
      <c r="Q500" s="340"/>
      <c r="R500" s="341"/>
      <c r="S500" s="342"/>
      <c r="T500" s="342"/>
      <c r="U500" s="341"/>
      <c r="V500" s="368"/>
      <c r="W500" s="341"/>
      <c r="X500" s="343"/>
      <c r="Y500" s="340"/>
      <c r="Z500" s="341"/>
      <c r="AA500" s="348" t="str">
        <f t="shared" si="77"/>
        <v/>
      </c>
      <c r="AB500" s="349" t="str">
        <f t="shared" si="78"/>
        <v/>
      </c>
      <c r="AC500" s="341"/>
      <c r="AD500" s="350" t="str">
        <f t="shared" si="79"/>
        <v/>
      </c>
    </row>
    <row r="501" spans="2:30" x14ac:dyDescent="0.45">
      <c r="B501" s="145" t="str">
        <f t="shared" si="70"/>
        <v>NOT INCLUDED</v>
      </c>
      <c r="C501" s="146" t="e">
        <f t="shared" si="71"/>
        <v>#N/A</v>
      </c>
      <c r="D501" s="158" t="e">
        <f>AB501&amp;"_"&amp;#REF!&amp;IF(afstemning_partner&lt;&gt;"","_"&amp;AC501,"")</f>
        <v>#REF!</v>
      </c>
      <c r="E501" s="158" t="str">
        <f t="shared" si="72"/>
        <v/>
      </c>
      <c r="F501" s="158" t="e">
        <f t="shared" si="73"/>
        <v>#N/A</v>
      </c>
      <c r="G501" s="158" t="str">
        <f>TRANSAKTIONER!Z501&amp;IF(regnskab_filter_periode&gt;=AB501,"INCLUDE"&amp;IF(regnskab_filter_land&lt;&gt;"",IF(regnskab_filter_land="EU",F501,AD501),""),"EXCLUDE")</f>
        <v>EXCLUDE</v>
      </c>
      <c r="H501" s="158" t="str">
        <f t="shared" si="74"/>
        <v/>
      </c>
      <c r="I501" s="158" t="str">
        <f>TRANSAKTIONER!Z501&amp;IF(regnskab_filter_periode_partner&gt;=AB501,"INCLUDE"&amp;IF(regnskab_filter_land_partner&lt;&gt;"",IF(regnskab_filter_land_partner="EU",F501,AD501),""),"EXCLUDE")&amp;AC501</f>
        <v>EXCLUDE</v>
      </c>
      <c r="J501" s="158" t="e">
        <f t="shared" si="75"/>
        <v>#N/A</v>
      </c>
      <c r="L501" s="158" t="str">
        <f t="shared" si="76"/>
        <v>_EU</v>
      </c>
      <c r="P501" s="340"/>
      <c r="Q501" s="340"/>
      <c r="R501" s="341"/>
      <c r="S501" s="342"/>
      <c r="T501" s="342"/>
      <c r="U501" s="341"/>
      <c r="V501" s="368"/>
      <c r="W501" s="341"/>
      <c r="X501" s="343"/>
      <c r="Y501" s="340"/>
      <c r="Z501" s="341"/>
      <c r="AA501" s="348" t="str">
        <f t="shared" si="77"/>
        <v/>
      </c>
      <c r="AB501" s="349" t="str">
        <f t="shared" si="78"/>
        <v/>
      </c>
      <c r="AC501" s="341"/>
      <c r="AD501" s="350" t="str">
        <f t="shared" si="79"/>
        <v/>
      </c>
    </row>
    <row r="502" spans="2:30" x14ac:dyDescent="0.45">
      <c r="B502" s="145" t="str">
        <f t="shared" si="70"/>
        <v>NOT INCLUDED</v>
      </c>
      <c r="C502" s="146" t="e">
        <f t="shared" si="71"/>
        <v>#N/A</v>
      </c>
      <c r="D502" s="158" t="e">
        <f>AB502&amp;"_"&amp;#REF!&amp;IF(afstemning_partner&lt;&gt;"","_"&amp;AC502,"")</f>
        <v>#REF!</v>
      </c>
      <c r="E502" s="158" t="str">
        <f t="shared" si="72"/>
        <v/>
      </c>
      <c r="F502" s="158" t="e">
        <f t="shared" si="73"/>
        <v>#N/A</v>
      </c>
      <c r="G502" s="158" t="str">
        <f>TRANSAKTIONER!Z502&amp;IF(regnskab_filter_periode&gt;=AB502,"INCLUDE"&amp;IF(regnskab_filter_land&lt;&gt;"",IF(regnskab_filter_land="EU",F502,AD502),""),"EXCLUDE")</f>
        <v>EXCLUDE</v>
      </c>
      <c r="H502" s="158" t="str">
        <f t="shared" si="74"/>
        <v/>
      </c>
      <c r="I502" s="158" t="str">
        <f>TRANSAKTIONER!Z502&amp;IF(regnskab_filter_periode_partner&gt;=AB502,"INCLUDE"&amp;IF(regnskab_filter_land_partner&lt;&gt;"",IF(regnskab_filter_land_partner="EU",F502,AD502),""),"EXCLUDE")&amp;AC502</f>
        <v>EXCLUDE</v>
      </c>
      <c r="J502" s="158" t="e">
        <f t="shared" si="75"/>
        <v>#N/A</v>
      </c>
      <c r="L502" s="158" t="str">
        <f t="shared" si="76"/>
        <v>_EU</v>
      </c>
      <c r="P502" s="340"/>
      <c r="Q502" s="340"/>
      <c r="R502" s="341"/>
      <c r="S502" s="342"/>
      <c r="T502" s="342"/>
      <c r="U502" s="341"/>
      <c r="V502" s="368"/>
      <c r="W502" s="341"/>
      <c r="X502" s="343"/>
      <c r="Y502" s="340"/>
      <c r="Z502" s="341"/>
      <c r="AA502" s="348" t="str">
        <f t="shared" si="77"/>
        <v/>
      </c>
      <c r="AB502" s="349" t="str">
        <f t="shared" si="78"/>
        <v/>
      </c>
      <c r="AC502" s="341"/>
      <c r="AD502" s="350" t="str">
        <f t="shared" si="79"/>
        <v/>
      </c>
    </row>
    <row r="503" spans="2:30" x14ac:dyDescent="0.45">
      <c r="B503" s="145" t="str">
        <f t="shared" si="70"/>
        <v>NOT INCLUDED</v>
      </c>
      <c r="C503" s="146" t="e">
        <f t="shared" si="71"/>
        <v>#N/A</v>
      </c>
      <c r="D503" s="158" t="e">
        <f>AB503&amp;"_"&amp;#REF!&amp;IF(afstemning_partner&lt;&gt;"","_"&amp;AC503,"")</f>
        <v>#REF!</v>
      </c>
      <c r="E503" s="158" t="str">
        <f t="shared" si="72"/>
        <v/>
      </c>
      <c r="F503" s="158" t="e">
        <f t="shared" si="73"/>
        <v>#N/A</v>
      </c>
      <c r="G503" s="158" t="str">
        <f>TRANSAKTIONER!Z503&amp;IF(regnskab_filter_periode&gt;=AB503,"INCLUDE"&amp;IF(regnskab_filter_land&lt;&gt;"",IF(regnskab_filter_land="EU",F503,AD503),""),"EXCLUDE")</f>
        <v>EXCLUDE</v>
      </c>
      <c r="H503" s="158" t="str">
        <f t="shared" si="74"/>
        <v/>
      </c>
      <c r="I503" s="158" t="str">
        <f>TRANSAKTIONER!Z503&amp;IF(regnskab_filter_periode_partner&gt;=AB503,"INCLUDE"&amp;IF(regnskab_filter_land_partner&lt;&gt;"",IF(regnskab_filter_land_partner="EU",F503,AD503),""),"EXCLUDE")&amp;AC503</f>
        <v>EXCLUDE</v>
      </c>
      <c r="J503" s="158" t="e">
        <f t="shared" si="75"/>
        <v>#N/A</v>
      </c>
      <c r="L503" s="158" t="str">
        <f t="shared" si="76"/>
        <v>_EU</v>
      </c>
      <c r="P503" s="340"/>
      <c r="Q503" s="340"/>
      <c r="R503" s="341"/>
      <c r="S503" s="342"/>
      <c r="T503" s="342"/>
      <c r="U503" s="341"/>
      <c r="V503" s="368"/>
      <c r="W503" s="341"/>
      <c r="X503" s="343"/>
      <c r="Y503" s="340"/>
      <c r="Z503" s="341"/>
      <c r="AA503" s="348" t="str">
        <f t="shared" si="77"/>
        <v/>
      </c>
      <c r="AB503" s="349" t="str">
        <f t="shared" si="78"/>
        <v/>
      </c>
      <c r="AC503" s="341"/>
      <c r="AD503" s="350" t="str">
        <f t="shared" si="79"/>
        <v/>
      </c>
    </row>
    <row r="504" spans="2:30" x14ac:dyDescent="0.45">
      <c r="B504" s="145" t="str">
        <f t="shared" si="70"/>
        <v>NOT INCLUDED</v>
      </c>
      <c r="C504" s="146" t="e">
        <f t="shared" si="71"/>
        <v>#N/A</v>
      </c>
      <c r="D504" s="158" t="e">
        <f>AB504&amp;"_"&amp;#REF!&amp;IF(afstemning_partner&lt;&gt;"","_"&amp;AC504,"")</f>
        <v>#REF!</v>
      </c>
      <c r="E504" s="158" t="str">
        <f t="shared" si="72"/>
        <v/>
      </c>
      <c r="F504" s="158" t="e">
        <f t="shared" si="73"/>
        <v>#N/A</v>
      </c>
      <c r="G504" s="158" t="str">
        <f>TRANSAKTIONER!Z504&amp;IF(regnskab_filter_periode&gt;=AB504,"INCLUDE"&amp;IF(regnskab_filter_land&lt;&gt;"",IF(regnskab_filter_land="EU",F504,AD504),""),"EXCLUDE")</f>
        <v>EXCLUDE</v>
      </c>
      <c r="H504" s="158" t="str">
        <f t="shared" si="74"/>
        <v/>
      </c>
      <c r="I504" s="158" t="str">
        <f>TRANSAKTIONER!Z504&amp;IF(regnskab_filter_periode_partner&gt;=AB504,"INCLUDE"&amp;IF(regnskab_filter_land_partner&lt;&gt;"",IF(regnskab_filter_land_partner="EU",F504,AD504),""),"EXCLUDE")&amp;AC504</f>
        <v>EXCLUDE</v>
      </c>
      <c r="J504" s="158" t="e">
        <f t="shared" si="75"/>
        <v>#N/A</v>
      </c>
      <c r="L504" s="158" t="str">
        <f t="shared" si="76"/>
        <v>_EU</v>
      </c>
      <c r="P504" s="340"/>
      <c r="Q504" s="340"/>
      <c r="R504" s="341"/>
      <c r="S504" s="342"/>
      <c r="T504" s="342"/>
      <c r="U504" s="341"/>
      <c r="V504" s="368"/>
      <c r="W504" s="341"/>
      <c r="X504" s="343"/>
      <c r="Y504" s="340"/>
      <c r="Z504" s="341"/>
      <c r="AA504" s="348" t="str">
        <f t="shared" si="77"/>
        <v/>
      </c>
      <c r="AB504" s="349" t="str">
        <f t="shared" si="78"/>
        <v/>
      </c>
      <c r="AC504" s="341"/>
      <c r="AD504" s="350" t="str">
        <f t="shared" si="79"/>
        <v/>
      </c>
    </row>
    <row r="505" spans="2:30" x14ac:dyDescent="0.45">
      <c r="B505" s="145" t="str">
        <f t="shared" si="70"/>
        <v>NOT INCLUDED</v>
      </c>
      <c r="C505" s="146" t="e">
        <f t="shared" si="71"/>
        <v>#N/A</v>
      </c>
      <c r="D505" s="158" t="e">
        <f>AB505&amp;"_"&amp;#REF!&amp;IF(afstemning_partner&lt;&gt;"","_"&amp;AC505,"")</f>
        <v>#REF!</v>
      </c>
      <c r="E505" s="158" t="str">
        <f t="shared" si="72"/>
        <v/>
      </c>
      <c r="F505" s="158" t="e">
        <f t="shared" si="73"/>
        <v>#N/A</v>
      </c>
      <c r="G505" s="158" t="str">
        <f>TRANSAKTIONER!Z505&amp;IF(regnskab_filter_periode&gt;=AB505,"INCLUDE"&amp;IF(regnskab_filter_land&lt;&gt;"",IF(regnskab_filter_land="EU",F505,AD505),""),"EXCLUDE")</f>
        <v>EXCLUDE</v>
      </c>
      <c r="H505" s="158" t="str">
        <f t="shared" si="74"/>
        <v/>
      </c>
      <c r="I505" s="158" t="str">
        <f>TRANSAKTIONER!Z505&amp;IF(regnskab_filter_periode_partner&gt;=AB505,"INCLUDE"&amp;IF(regnskab_filter_land_partner&lt;&gt;"",IF(regnskab_filter_land_partner="EU",F505,AD505),""),"EXCLUDE")&amp;AC505</f>
        <v>EXCLUDE</v>
      </c>
      <c r="J505" s="158" t="e">
        <f t="shared" si="75"/>
        <v>#N/A</v>
      </c>
      <c r="L505" s="158" t="str">
        <f t="shared" si="76"/>
        <v>_EU</v>
      </c>
      <c r="P505" s="340"/>
      <c r="Q505" s="340"/>
      <c r="R505" s="341"/>
      <c r="S505" s="342"/>
      <c r="T505" s="342"/>
      <c r="U505" s="341"/>
      <c r="V505" s="368"/>
      <c r="W505" s="341"/>
      <c r="X505" s="343"/>
      <c r="Y505" s="340"/>
      <c r="Z505" s="341"/>
      <c r="AA505" s="348" t="str">
        <f t="shared" si="77"/>
        <v/>
      </c>
      <c r="AB505" s="349" t="str">
        <f t="shared" si="78"/>
        <v/>
      </c>
      <c r="AC505" s="341"/>
      <c r="AD505" s="350" t="str">
        <f t="shared" si="79"/>
        <v/>
      </c>
    </row>
    <row r="506" spans="2:30" x14ac:dyDescent="0.45">
      <c r="B506" s="145" t="str">
        <f t="shared" si="70"/>
        <v>NOT INCLUDED</v>
      </c>
      <c r="C506" s="146" t="e">
        <f t="shared" si="71"/>
        <v>#N/A</v>
      </c>
      <c r="D506" s="158" t="e">
        <f>AB506&amp;"_"&amp;#REF!&amp;IF(afstemning_partner&lt;&gt;"","_"&amp;AC506,"")</f>
        <v>#REF!</v>
      </c>
      <c r="E506" s="158" t="str">
        <f t="shared" si="72"/>
        <v/>
      </c>
      <c r="F506" s="158" t="e">
        <f t="shared" si="73"/>
        <v>#N/A</v>
      </c>
      <c r="G506" s="158" t="str">
        <f>TRANSAKTIONER!Z506&amp;IF(regnskab_filter_periode&gt;=AB506,"INCLUDE"&amp;IF(regnskab_filter_land&lt;&gt;"",IF(regnskab_filter_land="EU",F506,AD506),""),"EXCLUDE")</f>
        <v>EXCLUDE</v>
      </c>
      <c r="H506" s="158" t="str">
        <f t="shared" si="74"/>
        <v/>
      </c>
      <c r="I506" s="158" t="str">
        <f>TRANSAKTIONER!Z506&amp;IF(regnskab_filter_periode_partner&gt;=AB506,"INCLUDE"&amp;IF(regnskab_filter_land_partner&lt;&gt;"",IF(regnskab_filter_land_partner="EU",F506,AD506),""),"EXCLUDE")&amp;AC506</f>
        <v>EXCLUDE</v>
      </c>
      <c r="J506" s="158" t="e">
        <f t="shared" si="75"/>
        <v>#N/A</v>
      </c>
      <c r="L506" s="158" t="str">
        <f t="shared" si="76"/>
        <v>_EU</v>
      </c>
      <c r="P506" s="340"/>
      <c r="Q506" s="340"/>
      <c r="R506" s="341"/>
      <c r="S506" s="342"/>
      <c r="T506" s="342"/>
      <c r="U506" s="341"/>
      <c r="V506" s="368"/>
      <c r="W506" s="341"/>
      <c r="X506" s="343"/>
      <c r="Y506" s="340"/>
      <c r="Z506" s="341"/>
      <c r="AA506" s="348" t="str">
        <f t="shared" si="77"/>
        <v/>
      </c>
      <c r="AB506" s="349" t="str">
        <f t="shared" si="78"/>
        <v/>
      </c>
      <c r="AC506" s="341"/>
      <c r="AD506" s="350" t="str">
        <f t="shared" si="79"/>
        <v/>
      </c>
    </row>
    <row r="507" spans="2:30" x14ac:dyDescent="0.45">
      <c r="B507" s="145" t="str">
        <f t="shared" si="70"/>
        <v>NOT INCLUDED</v>
      </c>
      <c r="C507" s="146" t="e">
        <f t="shared" si="71"/>
        <v>#N/A</v>
      </c>
      <c r="D507" s="158" t="e">
        <f>AB507&amp;"_"&amp;#REF!&amp;IF(afstemning_partner&lt;&gt;"","_"&amp;AC507,"")</f>
        <v>#REF!</v>
      </c>
      <c r="E507" s="158" t="str">
        <f t="shared" si="72"/>
        <v/>
      </c>
      <c r="F507" s="158" t="e">
        <f t="shared" si="73"/>
        <v>#N/A</v>
      </c>
      <c r="G507" s="158" t="str">
        <f>TRANSAKTIONER!Z507&amp;IF(regnskab_filter_periode&gt;=AB507,"INCLUDE"&amp;IF(regnskab_filter_land&lt;&gt;"",IF(regnskab_filter_land="EU",F507,AD507),""),"EXCLUDE")</f>
        <v>EXCLUDE</v>
      </c>
      <c r="H507" s="158" t="str">
        <f t="shared" si="74"/>
        <v/>
      </c>
      <c r="I507" s="158" t="str">
        <f>TRANSAKTIONER!Z507&amp;IF(regnskab_filter_periode_partner&gt;=AB507,"INCLUDE"&amp;IF(regnskab_filter_land_partner&lt;&gt;"",IF(regnskab_filter_land_partner="EU",F507,AD507),""),"EXCLUDE")&amp;AC507</f>
        <v>EXCLUDE</v>
      </c>
      <c r="J507" s="158" t="e">
        <f t="shared" si="75"/>
        <v>#N/A</v>
      </c>
      <c r="L507" s="158" t="str">
        <f t="shared" si="76"/>
        <v>_EU</v>
      </c>
      <c r="P507" s="340"/>
      <c r="Q507" s="340"/>
      <c r="R507" s="341"/>
      <c r="S507" s="342"/>
      <c r="T507" s="342"/>
      <c r="U507" s="341"/>
      <c r="V507" s="368"/>
      <c r="W507" s="341"/>
      <c r="X507" s="343"/>
      <c r="Y507" s="340"/>
      <c r="Z507" s="341"/>
      <c r="AA507" s="348" t="str">
        <f t="shared" si="77"/>
        <v/>
      </c>
      <c r="AB507" s="349" t="str">
        <f t="shared" si="78"/>
        <v/>
      </c>
      <c r="AC507" s="341"/>
      <c r="AD507" s="350" t="str">
        <f t="shared" si="79"/>
        <v/>
      </c>
    </row>
    <row r="508" spans="2:30" x14ac:dyDescent="0.45">
      <c r="B508" s="145" t="str">
        <f t="shared" si="70"/>
        <v>NOT INCLUDED</v>
      </c>
      <c r="C508" s="146" t="e">
        <f t="shared" si="71"/>
        <v>#N/A</v>
      </c>
      <c r="D508" s="158" t="e">
        <f>AB508&amp;"_"&amp;#REF!&amp;IF(afstemning_partner&lt;&gt;"","_"&amp;AC508,"")</f>
        <v>#REF!</v>
      </c>
      <c r="E508" s="158" t="str">
        <f t="shared" si="72"/>
        <v/>
      </c>
      <c r="F508" s="158" t="e">
        <f t="shared" si="73"/>
        <v>#N/A</v>
      </c>
      <c r="G508" s="158" t="str">
        <f>TRANSAKTIONER!Z508&amp;IF(regnskab_filter_periode&gt;=AB508,"INCLUDE"&amp;IF(regnskab_filter_land&lt;&gt;"",IF(regnskab_filter_land="EU",F508,AD508),""),"EXCLUDE")</f>
        <v>EXCLUDE</v>
      </c>
      <c r="H508" s="158" t="str">
        <f t="shared" si="74"/>
        <v/>
      </c>
      <c r="I508" s="158" t="str">
        <f>TRANSAKTIONER!Z508&amp;IF(regnskab_filter_periode_partner&gt;=AB508,"INCLUDE"&amp;IF(regnskab_filter_land_partner&lt;&gt;"",IF(regnskab_filter_land_partner="EU",F508,AD508),""),"EXCLUDE")&amp;AC508</f>
        <v>EXCLUDE</v>
      </c>
      <c r="J508" s="158" t="e">
        <f t="shared" si="75"/>
        <v>#N/A</v>
      </c>
      <c r="L508" s="158" t="str">
        <f t="shared" si="76"/>
        <v>_EU</v>
      </c>
      <c r="P508" s="340"/>
      <c r="Q508" s="340"/>
      <c r="R508" s="341"/>
      <c r="S508" s="342"/>
      <c r="T508" s="342"/>
      <c r="U508" s="341"/>
      <c r="V508" s="368"/>
      <c r="W508" s="341"/>
      <c r="X508" s="343"/>
      <c r="Y508" s="340"/>
      <c r="Z508" s="341"/>
      <c r="AA508" s="348" t="str">
        <f t="shared" si="77"/>
        <v/>
      </c>
      <c r="AB508" s="349" t="str">
        <f t="shared" si="78"/>
        <v/>
      </c>
      <c r="AC508" s="341"/>
      <c r="AD508" s="350" t="str">
        <f t="shared" si="79"/>
        <v/>
      </c>
    </row>
    <row r="509" spans="2:30" x14ac:dyDescent="0.45">
      <c r="B509" s="145" t="str">
        <f t="shared" si="70"/>
        <v>NOT INCLUDED</v>
      </c>
      <c r="C509" s="146" t="e">
        <f t="shared" si="71"/>
        <v>#N/A</v>
      </c>
      <c r="D509" s="158" t="e">
        <f>AB509&amp;"_"&amp;#REF!&amp;IF(afstemning_partner&lt;&gt;"","_"&amp;AC509,"")</f>
        <v>#REF!</v>
      </c>
      <c r="E509" s="158" t="str">
        <f t="shared" si="72"/>
        <v/>
      </c>
      <c r="F509" s="158" t="e">
        <f t="shared" si="73"/>
        <v>#N/A</v>
      </c>
      <c r="G509" s="158" t="str">
        <f>TRANSAKTIONER!Z509&amp;IF(regnskab_filter_periode&gt;=AB509,"INCLUDE"&amp;IF(regnskab_filter_land&lt;&gt;"",IF(regnskab_filter_land="EU",F509,AD509),""),"EXCLUDE")</f>
        <v>EXCLUDE</v>
      </c>
      <c r="H509" s="158" t="str">
        <f t="shared" si="74"/>
        <v/>
      </c>
      <c r="I509" s="158" t="str">
        <f>TRANSAKTIONER!Z509&amp;IF(regnskab_filter_periode_partner&gt;=AB509,"INCLUDE"&amp;IF(regnskab_filter_land_partner&lt;&gt;"",IF(regnskab_filter_land_partner="EU",F509,AD509),""),"EXCLUDE")&amp;AC509</f>
        <v>EXCLUDE</v>
      </c>
      <c r="J509" s="158" t="e">
        <f t="shared" si="75"/>
        <v>#N/A</v>
      </c>
      <c r="L509" s="158" t="str">
        <f t="shared" si="76"/>
        <v>_EU</v>
      </c>
      <c r="P509" s="340"/>
      <c r="Q509" s="340"/>
      <c r="R509" s="341"/>
      <c r="S509" s="342"/>
      <c r="T509" s="342"/>
      <c r="U509" s="341"/>
      <c r="V509" s="368"/>
      <c r="W509" s="341"/>
      <c r="X509" s="343"/>
      <c r="Y509" s="340"/>
      <c r="Z509" s="341"/>
      <c r="AA509" s="348" t="str">
        <f t="shared" si="77"/>
        <v/>
      </c>
      <c r="AB509" s="349" t="str">
        <f t="shared" si="78"/>
        <v/>
      </c>
      <c r="AC509" s="341"/>
      <c r="AD509" s="350" t="str">
        <f t="shared" si="79"/>
        <v/>
      </c>
    </row>
    <row r="510" spans="2:30" x14ac:dyDescent="0.45">
      <c r="B510" s="145" t="str">
        <f t="shared" si="70"/>
        <v>NOT INCLUDED</v>
      </c>
      <c r="C510" s="146" t="e">
        <f t="shared" si="71"/>
        <v>#N/A</v>
      </c>
      <c r="D510" s="158" t="e">
        <f>AB510&amp;"_"&amp;#REF!&amp;IF(afstemning_partner&lt;&gt;"","_"&amp;AC510,"")</f>
        <v>#REF!</v>
      </c>
      <c r="E510" s="158" t="str">
        <f t="shared" si="72"/>
        <v/>
      </c>
      <c r="F510" s="158" t="e">
        <f t="shared" si="73"/>
        <v>#N/A</v>
      </c>
      <c r="G510" s="158" t="str">
        <f>TRANSAKTIONER!Z510&amp;IF(regnskab_filter_periode&gt;=AB510,"INCLUDE"&amp;IF(regnskab_filter_land&lt;&gt;"",IF(regnskab_filter_land="EU",F510,AD510),""),"EXCLUDE")</f>
        <v>EXCLUDE</v>
      </c>
      <c r="H510" s="158" t="str">
        <f t="shared" si="74"/>
        <v/>
      </c>
      <c r="I510" s="158" t="str">
        <f>TRANSAKTIONER!Z510&amp;IF(regnskab_filter_periode_partner&gt;=AB510,"INCLUDE"&amp;IF(regnskab_filter_land_partner&lt;&gt;"",IF(regnskab_filter_land_partner="EU",F510,AD510),""),"EXCLUDE")&amp;AC510</f>
        <v>EXCLUDE</v>
      </c>
      <c r="J510" s="158" t="e">
        <f t="shared" si="75"/>
        <v>#N/A</v>
      </c>
      <c r="L510" s="158" t="str">
        <f t="shared" si="76"/>
        <v>_EU</v>
      </c>
      <c r="P510" s="340"/>
      <c r="Q510" s="340"/>
      <c r="R510" s="341"/>
      <c r="S510" s="342"/>
      <c r="T510" s="342"/>
      <c r="U510" s="341"/>
      <c r="V510" s="368"/>
      <c r="W510" s="341"/>
      <c r="X510" s="343"/>
      <c r="Y510" s="340"/>
      <c r="Z510" s="341"/>
      <c r="AA510" s="348" t="str">
        <f t="shared" si="77"/>
        <v/>
      </c>
      <c r="AB510" s="349" t="str">
        <f t="shared" si="78"/>
        <v/>
      </c>
      <c r="AC510" s="341"/>
      <c r="AD510" s="350" t="str">
        <f t="shared" si="79"/>
        <v/>
      </c>
    </row>
    <row r="511" spans="2:30" x14ac:dyDescent="0.45">
      <c r="B511" s="145" t="str">
        <f t="shared" si="70"/>
        <v>NOT INCLUDED</v>
      </c>
      <c r="C511" s="146" t="e">
        <f t="shared" si="71"/>
        <v>#N/A</v>
      </c>
      <c r="D511" s="158" t="e">
        <f>AB511&amp;"_"&amp;#REF!&amp;IF(afstemning_partner&lt;&gt;"","_"&amp;AC511,"")</f>
        <v>#REF!</v>
      </c>
      <c r="E511" s="158" t="str">
        <f t="shared" si="72"/>
        <v/>
      </c>
      <c r="F511" s="158" t="e">
        <f t="shared" si="73"/>
        <v>#N/A</v>
      </c>
      <c r="G511" s="158" t="str">
        <f>TRANSAKTIONER!Z511&amp;IF(regnskab_filter_periode&gt;=AB511,"INCLUDE"&amp;IF(regnskab_filter_land&lt;&gt;"",IF(regnskab_filter_land="EU",F511,AD511),""),"EXCLUDE")</f>
        <v>EXCLUDE</v>
      </c>
      <c r="H511" s="158" t="str">
        <f t="shared" si="74"/>
        <v/>
      </c>
      <c r="I511" s="158" t="str">
        <f>TRANSAKTIONER!Z511&amp;IF(regnskab_filter_periode_partner&gt;=AB511,"INCLUDE"&amp;IF(regnskab_filter_land_partner&lt;&gt;"",IF(regnskab_filter_land_partner="EU",F511,AD511),""),"EXCLUDE")&amp;AC511</f>
        <v>EXCLUDE</v>
      </c>
      <c r="J511" s="158" t="e">
        <f t="shared" si="75"/>
        <v>#N/A</v>
      </c>
      <c r="L511" s="158" t="str">
        <f t="shared" si="76"/>
        <v>_EU</v>
      </c>
      <c r="P511" s="340"/>
      <c r="Q511" s="340"/>
      <c r="R511" s="341"/>
      <c r="S511" s="342"/>
      <c r="T511" s="342"/>
      <c r="U511" s="341"/>
      <c r="V511" s="368"/>
      <c r="W511" s="341"/>
      <c r="X511" s="343"/>
      <c r="Y511" s="340"/>
      <c r="Z511" s="341"/>
      <c r="AA511" s="348" t="str">
        <f t="shared" si="77"/>
        <v/>
      </c>
      <c r="AB511" s="349" t="str">
        <f t="shared" si="78"/>
        <v/>
      </c>
      <c r="AC511" s="341"/>
      <c r="AD511" s="350" t="str">
        <f t="shared" si="79"/>
        <v/>
      </c>
    </row>
    <row r="512" spans="2:30" x14ac:dyDescent="0.45">
      <c r="B512" s="145" t="str">
        <f t="shared" si="70"/>
        <v>NOT INCLUDED</v>
      </c>
      <c r="C512" s="146" t="e">
        <f t="shared" si="71"/>
        <v>#N/A</v>
      </c>
      <c r="D512" s="158" t="e">
        <f>AB512&amp;"_"&amp;#REF!&amp;IF(afstemning_partner&lt;&gt;"","_"&amp;AC512,"")</f>
        <v>#REF!</v>
      </c>
      <c r="E512" s="158" t="str">
        <f t="shared" si="72"/>
        <v/>
      </c>
      <c r="F512" s="158" t="e">
        <f t="shared" si="73"/>
        <v>#N/A</v>
      </c>
      <c r="G512" s="158" t="str">
        <f>TRANSAKTIONER!Z512&amp;IF(regnskab_filter_periode&gt;=AB512,"INCLUDE"&amp;IF(regnskab_filter_land&lt;&gt;"",IF(regnskab_filter_land="EU",F512,AD512),""),"EXCLUDE")</f>
        <v>EXCLUDE</v>
      </c>
      <c r="H512" s="158" t="str">
        <f t="shared" si="74"/>
        <v/>
      </c>
      <c r="I512" s="158" t="str">
        <f>TRANSAKTIONER!Z512&amp;IF(regnskab_filter_periode_partner&gt;=AB512,"INCLUDE"&amp;IF(regnskab_filter_land_partner&lt;&gt;"",IF(regnskab_filter_land_partner="EU",F512,AD512),""),"EXCLUDE")&amp;AC512</f>
        <v>EXCLUDE</v>
      </c>
      <c r="J512" s="158" t="e">
        <f t="shared" si="75"/>
        <v>#N/A</v>
      </c>
      <c r="L512" s="158" t="str">
        <f t="shared" si="76"/>
        <v>_EU</v>
      </c>
      <c r="P512" s="340"/>
      <c r="Q512" s="340"/>
      <c r="R512" s="341"/>
      <c r="S512" s="342"/>
      <c r="T512" s="342"/>
      <c r="U512" s="341"/>
      <c r="V512" s="368"/>
      <c r="W512" s="341"/>
      <c r="X512" s="343"/>
      <c r="Y512" s="340"/>
      <c r="Z512" s="341"/>
      <c r="AA512" s="348" t="str">
        <f t="shared" si="77"/>
        <v/>
      </c>
      <c r="AB512" s="349" t="str">
        <f t="shared" si="78"/>
        <v/>
      </c>
      <c r="AC512" s="341"/>
      <c r="AD512" s="350" t="str">
        <f t="shared" si="79"/>
        <v/>
      </c>
    </row>
    <row r="513" spans="2:30" x14ac:dyDescent="0.45">
      <c r="B513" s="145" t="str">
        <f t="shared" si="70"/>
        <v>NOT INCLUDED</v>
      </c>
      <c r="C513" s="146" t="e">
        <f t="shared" si="71"/>
        <v>#N/A</v>
      </c>
      <c r="D513" s="158" t="e">
        <f>AB513&amp;"_"&amp;#REF!&amp;IF(afstemning_partner&lt;&gt;"","_"&amp;AC513,"")</f>
        <v>#REF!</v>
      </c>
      <c r="E513" s="158" t="str">
        <f t="shared" si="72"/>
        <v/>
      </c>
      <c r="F513" s="158" t="e">
        <f t="shared" si="73"/>
        <v>#N/A</v>
      </c>
      <c r="G513" s="158" t="str">
        <f>TRANSAKTIONER!Z513&amp;IF(regnskab_filter_periode&gt;=AB513,"INCLUDE"&amp;IF(regnskab_filter_land&lt;&gt;"",IF(regnskab_filter_land="EU",F513,AD513),""),"EXCLUDE")</f>
        <v>EXCLUDE</v>
      </c>
      <c r="H513" s="158" t="str">
        <f t="shared" si="74"/>
        <v/>
      </c>
      <c r="I513" s="158" t="str">
        <f>TRANSAKTIONER!Z513&amp;IF(regnskab_filter_periode_partner&gt;=AB513,"INCLUDE"&amp;IF(regnskab_filter_land_partner&lt;&gt;"",IF(regnskab_filter_land_partner="EU",F513,AD513),""),"EXCLUDE")&amp;AC513</f>
        <v>EXCLUDE</v>
      </c>
      <c r="J513" s="158" t="e">
        <f t="shared" si="75"/>
        <v>#N/A</v>
      </c>
      <c r="L513" s="158" t="str">
        <f t="shared" si="76"/>
        <v>_EU</v>
      </c>
      <c r="P513" s="340"/>
      <c r="Q513" s="340"/>
      <c r="R513" s="341"/>
      <c r="S513" s="342"/>
      <c r="T513" s="342"/>
      <c r="U513" s="341"/>
      <c r="V513" s="368"/>
      <c r="W513" s="341"/>
      <c r="X513" s="343"/>
      <c r="Y513" s="340"/>
      <c r="Z513" s="341"/>
      <c r="AA513" s="348" t="str">
        <f t="shared" si="77"/>
        <v/>
      </c>
      <c r="AB513" s="349" t="str">
        <f t="shared" si="78"/>
        <v/>
      </c>
      <c r="AC513" s="341"/>
      <c r="AD513" s="350" t="str">
        <f t="shared" si="79"/>
        <v/>
      </c>
    </row>
    <row r="514" spans="2:30" x14ac:dyDescent="0.45">
      <c r="B514" s="145" t="str">
        <f t="shared" si="70"/>
        <v>NOT INCLUDED</v>
      </c>
      <c r="C514" s="146" t="e">
        <f t="shared" si="71"/>
        <v>#N/A</v>
      </c>
      <c r="D514" s="158" t="e">
        <f>AB514&amp;"_"&amp;#REF!&amp;IF(afstemning_partner&lt;&gt;"","_"&amp;AC514,"")</f>
        <v>#REF!</v>
      </c>
      <c r="E514" s="158" t="str">
        <f t="shared" si="72"/>
        <v/>
      </c>
      <c r="F514" s="158" t="e">
        <f t="shared" si="73"/>
        <v>#N/A</v>
      </c>
      <c r="G514" s="158" t="str">
        <f>TRANSAKTIONER!Z514&amp;IF(regnskab_filter_periode&gt;=AB514,"INCLUDE"&amp;IF(regnskab_filter_land&lt;&gt;"",IF(regnskab_filter_land="EU",F514,AD514),""),"EXCLUDE")</f>
        <v>EXCLUDE</v>
      </c>
      <c r="H514" s="158" t="str">
        <f t="shared" si="74"/>
        <v/>
      </c>
      <c r="I514" s="158" t="str">
        <f>TRANSAKTIONER!Z514&amp;IF(regnskab_filter_periode_partner&gt;=AB514,"INCLUDE"&amp;IF(regnskab_filter_land_partner&lt;&gt;"",IF(regnskab_filter_land_partner="EU",F514,AD514),""),"EXCLUDE")&amp;AC514</f>
        <v>EXCLUDE</v>
      </c>
      <c r="J514" s="158" t="e">
        <f t="shared" si="75"/>
        <v>#N/A</v>
      </c>
      <c r="L514" s="158" t="str">
        <f t="shared" si="76"/>
        <v>_EU</v>
      </c>
      <c r="P514" s="340"/>
      <c r="Q514" s="340"/>
      <c r="R514" s="341"/>
      <c r="S514" s="342"/>
      <c r="T514" s="342"/>
      <c r="U514" s="341"/>
      <c r="V514" s="368"/>
      <c r="W514" s="341"/>
      <c r="X514" s="343"/>
      <c r="Y514" s="340"/>
      <c r="Z514" s="341"/>
      <c r="AA514" s="348" t="str">
        <f t="shared" si="77"/>
        <v/>
      </c>
      <c r="AB514" s="349" t="str">
        <f t="shared" si="78"/>
        <v/>
      </c>
      <c r="AC514" s="341"/>
      <c r="AD514" s="350" t="str">
        <f t="shared" si="79"/>
        <v/>
      </c>
    </row>
    <row r="515" spans="2:30" x14ac:dyDescent="0.45">
      <c r="B515" s="145" t="str">
        <f t="shared" si="70"/>
        <v>NOT INCLUDED</v>
      </c>
      <c r="C515" s="146" t="e">
        <f t="shared" si="71"/>
        <v>#N/A</v>
      </c>
      <c r="D515" s="158" t="e">
        <f>AB515&amp;"_"&amp;#REF!&amp;IF(afstemning_partner&lt;&gt;"","_"&amp;AC515,"")</f>
        <v>#REF!</v>
      </c>
      <c r="E515" s="158" t="str">
        <f t="shared" si="72"/>
        <v/>
      </c>
      <c r="F515" s="158" t="e">
        <f t="shared" si="73"/>
        <v>#N/A</v>
      </c>
      <c r="G515" s="158" t="str">
        <f>TRANSAKTIONER!Z515&amp;IF(regnskab_filter_periode&gt;=AB515,"INCLUDE"&amp;IF(regnskab_filter_land&lt;&gt;"",IF(regnskab_filter_land="EU",F515,AD515),""),"EXCLUDE")</f>
        <v>EXCLUDE</v>
      </c>
      <c r="H515" s="158" t="str">
        <f t="shared" si="74"/>
        <v/>
      </c>
      <c r="I515" s="158" t="str">
        <f>TRANSAKTIONER!Z515&amp;IF(regnskab_filter_periode_partner&gt;=AB515,"INCLUDE"&amp;IF(regnskab_filter_land_partner&lt;&gt;"",IF(regnskab_filter_land_partner="EU",F515,AD515),""),"EXCLUDE")&amp;AC515</f>
        <v>EXCLUDE</v>
      </c>
      <c r="J515" s="158" t="e">
        <f t="shared" si="75"/>
        <v>#N/A</v>
      </c>
      <c r="L515" s="158" t="str">
        <f t="shared" si="76"/>
        <v>_EU</v>
      </c>
      <c r="P515" s="340"/>
      <c r="Q515" s="340"/>
      <c r="R515" s="341"/>
      <c r="S515" s="342"/>
      <c r="T515" s="342"/>
      <c r="U515" s="341"/>
      <c r="V515" s="368"/>
      <c r="W515" s="341"/>
      <c r="X515" s="343"/>
      <c r="Y515" s="340"/>
      <c r="Z515" s="341"/>
      <c r="AA515" s="348" t="str">
        <f t="shared" si="77"/>
        <v/>
      </c>
      <c r="AB515" s="349" t="str">
        <f t="shared" si="78"/>
        <v/>
      </c>
      <c r="AC515" s="341"/>
      <c r="AD515" s="350" t="str">
        <f t="shared" si="79"/>
        <v/>
      </c>
    </row>
    <row r="516" spans="2:30" x14ac:dyDescent="0.45">
      <c r="B516" s="145" t="str">
        <f t="shared" si="70"/>
        <v>NOT INCLUDED</v>
      </c>
      <c r="C516" s="146" t="e">
        <f t="shared" si="71"/>
        <v>#N/A</v>
      </c>
      <c r="D516" s="158" t="e">
        <f>AB516&amp;"_"&amp;#REF!&amp;IF(afstemning_partner&lt;&gt;"","_"&amp;AC516,"")</f>
        <v>#REF!</v>
      </c>
      <c r="E516" s="158" t="str">
        <f t="shared" si="72"/>
        <v/>
      </c>
      <c r="F516" s="158" t="e">
        <f t="shared" si="73"/>
        <v>#N/A</v>
      </c>
      <c r="G516" s="158" t="str">
        <f>TRANSAKTIONER!Z516&amp;IF(regnskab_filter_periode&gt;=AB516,"INCLUDE"&amp;IF(regnskab_filter_land&lt;&gt;"",IF(regnskab_filter_land="EU",F516,AD516),""),"EXCLUDE")</f>
        <v>EXCLUDE</v>
      </c>
      <c r="H516" s="158" t="str">
        <f t="shared" si="74"/>
        <v/>
      </c>
      <c r="I516" s="158" t="str">
        <f>TRANSAKTIONER!Z516&amp;IF(regnskab_filter_periode_partner&gt;=AB516,"INCLUDE"&amp;IF(regnskab_filter_land_partner&lt;&gt;"",IF(regnskab_filter_land_partner="EU",F516,AD516),""),"EXCLUDE")&amp;AC516</f>
        <v>EXCLUDE</v>
      </c>
      <c r="J516" s="158" t="e">
        <f t="shared" si="75"/>
        <v>#N/A</v>
      </c>
      <c r="L516" s="158" t="str">
        <f t="shared" si="76"/>
        <v>_EU</v>
      </c>
      <c r="P516" s="340"/>
      <c r="Q516" s="340"/>
      <c r="R516" s="341"/>
      <c r="S516" s="342"/>
      <c r="T516" s="342"/>
      <c r="U516" s="341"/>
      <c r="V516" s="368"/>
      <c r="W516" s="341"/>
      <c r="X516" s="343"/>
      <c r="Y516" s="340"/>
      <c r="Z516" s="341"/>
      <c r="AA516" s="348" t="str">
        <f t="shared" si="77"/>
        <v/>
      </c>
      <c r="AB516" s="349" t="str">
        <f t="shared" si="78"/>
        <v/>
      </c>
      <c r="AC516" s="341"/>
      <c r="AD516" s="350" t="str">
        <f t="shared" si="79"/>
        <v/>
      </c>
    </row>
    <row r="517" spans="2:30" x14ac:dyDescent="0.45">
      <c r="B517" s="145" t="str">
        <f t="shared" si="70"/>
        <v>NOT INCLUDED</v>
      </c>
      <c r="C517" s="146" t="e">
        <f t="shared" si="71"/>
        <v>#N/A</v>
      </c>
      <c r="D517" s="158" t="e">
        <f>AB517&amp;"_"&amp;#REF!&amp;IF(afstemning_partner&lt;&gt;"","_"&amp;AC517,"")</f>
        <v>#REF!</v>
      </c>
      <c r="E517" s="158" t="str">
        <f t="shared" si="72"/>
        <v/>
      </c>
      <c r="F517" s="158" t="e">
        <f t="shared" si="73"/>
        <v>#N/A</v>
      </c>
      <c r="G517" s="158" t="str">
        <f>TRANSAKTIONER!Z517&amp;IF(regnskab_filter_periode&gt;=AB517,"INCLUDE"&amp;IF(regnskab_filter_land&lt;&gt;"",IF(regnskab_filter_land="EU",F517,AD517),""),"EXCLUDE")</f>
        <v>EXCLUDE</v>
      </c>
      <c r="H517" s="158" t="str">
        <f t="shared" si="74"/>
        <v/>
      </c>
      <c r="I517" s="158" t="str">
        <f>TRANSAKTIONER!Z517&amp;IF(regnskab_filter_periode_partner&gt;=AB517,"INCLUDE"&amp;IF(regnskab_filter_land_partner&lt;&gt;"",IF(regnskab_filter_land_partner="EU",F517,AD517),""),"EXCLUDE")&amp;AC517</f>
        <v>EXCLUDE</v>
      </c>
      <c r="J517" s="158" t="e">
        <f t="shared" si="75"/>
        <v>#N/A</v>
      </c>
      <c r="L517" s="158" t="str">
        <f t="shared" si="76"/>
        <v>_EU</v>
      </c>
      <c r="P517" s="340"/>
      <c r="Q517" s="340"/>
      <c r="R517" s="341"/>
      <c r="S517" s="342"/>
      <c r="T517" s="342"/>
      <c r="U517" s="341"/>
      <c r="V517" s="368"/>
      <c r="W517" s="341"/>
      <c r="X517" s="343"/>
      <c r="Y517" s="340"/>
      <c r="Z517" s="341"/>
      <c r="AA517" s="348" t="str">
        <f t="shared" si="77"/>
        <v/>
      </c>
      <c r="AB517" s="349" t="str">
        <f t="shared" si="78"/>
        <v/>
      </c>
      <c r="AC517" s="341"/>
      <c r="AD517" s="350" t="str">
        <f t="shared" si="79"/>
        <v/>
      </c>
    </row>
    <row r="518" spans="2:30" x14ac:dyDescent="0.45">
      <c r="B518" s="145" t="str">
        <f t="shared" si="70"/>
        <v>NOT INCLUDED</v>
      </c>
      <c r="C518" s="146" t="e">
        <f t="shared" si="71"/>
        <v>#N/A</v>
      </c>
      <c r="D518" s="158" t="e">
        <f>AB518&amp;"_"&amp;#REF!&amp;IF(afstemning_partner&lt;&gt;"","_"&amp;AC518,"")</f>
        <v>#REF!</v>
      </c>
      <c r="E518" s="158" t="str">
        <f t="shared" si="72"/>
        <v/>
      </c>
      <c r="F518" s="158" t="e">
        <f t="shared" si="73"/>
        <v>#N/A</v>
      </c>
      <c r="G518" s="158" t="str">
        <f>TRANSAKTIONER!Z518&amp;IF(regnskab_filter_periode&gt;=AB518,"INCLUDE"&amp;IF(regnskab_filter_land&lt;&gt;"",IF(regnskab_filter_land="EU",F518,AD518),""),"EXCLUDE")</f>
        <v>EXCLUDE</v>
      </c>
      <c r="H518" s="158" t="str">
        <f t="shared" si="74"/>
        <v/>
      </c>
      <c r="I518" s="158" t="str">
        <f>TRANSAKTIONER!Z518&amp;IF(regnskab_filter_periode_partner&gt;=AB518,"INCLUDE"&amp;IF(regnskab_filter_land_partner&lt;&gt;"",IF(regnskab_filter_land_partner="EU",F518,AD518),""),"EXCLUDE")&amp;AC518</f>
        <v>EXCLUDE</v>
      </c>
      <c r="J518" s="158" t="e">
        <f t="shared" si="75"/>
        <v>#N/A</v>
      </c>
      <c r="L518" s="158" t="str">
        <f t="shared" si="76"/>
        <v>_EU</v>
      </c>
      <c r="P518" s="340"/>
      <c r="Q518" s="340"/>
      <c r="R518" s="341"/>
      <c r="S518" s="342"/>
      <c r="T518" s="342"/>
      <c r="U518" s="341"/>
      <c r="V518" s="368"/>
      <c r="W518" s="341"/>
      <c r="X518" s="343"/>
      <c r="Y518" s="340"/>
      <c r="Z518" s="341"/>
      <c r="AA518" s="348" t="str">
        <f t="shared" si="77"/>
        <v/>
      </c>
      <c r="AB518" s="349" t="str">
        <f t="shared" si="78"/>
        <v/>
      </c>
      <c r="AC518" s="341"/>
      <c r="AD518" s="350" t="str">
        <f t="shared" si="79"/>
        <v/>
      </c>
    </row>
    <row r="519" spans="2:30" x14ac:dyDescent="0.45">
      <c r="B519" s="145" t="str">
        <f t="shared" ref="B519:B582" si="80">IF(AB519=report_period,"INCLUDE_CURRENT",IF(AB519&lt;report_period,"INCLUDE_PREVIOUS","NOT INCLUDED"))</f>
        <v>NOT INCLUDED</v>
      </c>
      <c r="C519" s="146" t="e">
        <f t="shared" ref="C519:C582" si="81">B519&amp;"_"&amp;VLOOKUP(AD519,setup_country_group,3,FALSE)&amp;"_"&amp;Z519</f>
        <v>#N/A</v>
      </c>
      <c r="D519" s="158" t="e">
        <f>AB519&amp;"_"&amp;#REF!&amp;IF(afstemning_partner&lt;&gt;"","_"&amp;AC519,"")</f>
        <v>#REF!</v>
      </c>
      <c r="E519" s="158" t="str">
        <f t="shared" ref="E519:E582" si="82">Z519&amp;IF(regnskab_filter_periode&lt;&gt;"",AB519,"")&amp;IF(regnskab_filter_land&lt;&gt;"",IF(regnskab_filter_land="EU",F519,AD519),"")</f>
        <v/>
      </c>
      <c r="F519" s="158" t="e">
        <f t="shared" ref="F519:F582" si="83">VLOOKUP(AD519,setup_country_group,3,FALSE)</f>
        <v>#N/A</v>
      </c>
      <c r="G519" s="158" t="str">
        <f>TRANSAKTIONER!Z519&amp;IF(regnskab_filter_periode&gt;=AB519,"INCLUDE"&amp;IF(regnskab_filter_land&lt;&gt;"",IF(regnskab_filter_land="EU",F519,AD519),""),"EXCLUDE")</f>
        <v>EXCLUDE</v>
      </c>
      <c r="H519" s="158" t="str">
        <f t="shared" ref="H519:H582" si="84">Z519&amp;IF(regnskab_filter_periode_partner&lt;&gt;"",AB519,"")&amp;IF(regnskab_filter_land_partner&lt;&gt;"",IF(regnskab_filter_land_partner="EU",F519,AD519),"")&amp;AC519</f>
        <v/>
      </c>
      <c r="I519" s="158" t="str">
        <f>TRANSAKTIONER!Z519&amp;IF(regnskab_filter_periode_partner&gt;=AB519,"INCLUDE"&amp;IF(regnskab_filter_land_partner&lt;&gt;"",IF(regnskab_filter_land_partner="EU",F519,AD519),""),"EXCLUDE")&amp;AC519</f>
        <v>EXCLUDE</v>
      </c>
      <c r="J519" s="158" t="e">
        <f t="shared" ref="J519:J582" si="85">C519&amp;"_"&amp;AC519</f>
        <v>#N/A</v>
      </c>
      <c r="L519" s="158" t="str">
        <f t="shared" ref="L519:L582" si="86">Z519&amp;"_"&amp;IF(AD519&lt;&gt;"Norge","EU","Norge")</f>
        <v>_EU</v>
      </c>
      <c r="P519" s="340"/>
      <c r="Q519" s="340"/>
      <c r="R519" s="341"/>
      <c r="S519" s="342"/>
      <c r="T519" s="342"/>
      <c r="U519" s="341"/>
      <c r="V519" s="368"/>
      <c r="W519" s="341"/>
      <c r="X519" s="343"/>
      <c r="Y519" s="340"/>
      <c r="Z519" s="341"/>
      <c r="AA519" s="348" t="str">
        <f t="shared" ref="AA519:AA582" si="87">IF(OR(AB519="",Y519="",X519=""),"",ROUND(X519/VLOOKUP(AB519,setup_currency,MATCH(Y519&amp;"/EUR",setup_currency_header,0),FALSE),2))</f>
        <v/>
      </c>
      <c r="AB519" s="349" t="str">
        <f t="shared" ref="AB519:AB582" si="88">IF(T519="","",IF(OR(T519&lt;setup_start_date,T519&gt;setup_end_date),"INVALID DATE",VLOOKUP(T519,setup_periods,2,TRUE)))</f>
        <v/>
      </c>
      <c r="AC519" s="341"/>
      <c r="AD519" s="350" t="str">
        <f t="shared" ref="AD519:AD582" si="89">IF(AC519="","",VLOOKUP(AC519,setup_partners,2,FALSE))</f>
        <v/>
      </c>
    </row>
    <row r="520" spans="2:30" x14ac:dyDescent="0.45">
      <c r="B520" s="145" t="str">
        <f t="shared" si="80"/>
        <v>NOT INCLUDED</v>
      </c>
      <c r="C520" s="146" t="e">
        <f t="shared" si="81"/>
        <v>#N/A</v>
      </c>
      <c r="D520" s="158" t="e">
        <f>AB520&amp;"_"&amp;#REF!&amp;IF(afstemning_partner&lt;&gt;"","_"&amp;AC520,"")</f>
        <v>#REF!</v>
      </c>
      <c r="E520" s="158" t="str">
        <f t="shared" si="82"/>
        <v/>
      </c>
      <c r="F520" s="158" t="e">
        <f t="shared" si="83"/>
        <v>#N/A</v>
      </c>
      <c r="G520" s="158" t="str">
        <f>TRANSAKTIONER!Z520&amp;IF(regnskab_filter_periode&gt;=AB520,"INCLUDE"&amp;IF(regnskab_filter_land&lt;&gt;"",IF(regnskab_filter_land="EU",F520,AD520),""),"EXCLUDE")</f>
        <v>EXCLUDE</v>
      </c>
      <c r="H520" s="158" t="str">
        <f t="shared" si="84"/>
        <v/>
      </c>
      <c r="I520" s="158" t="str">
        <f>TRANSAKTIONER!Z520&amp;IF(regnskab_filter_periode_partner&gt;=AB520,"INCLUDE"&amp;IF(regnskab_filter_land_partner&lt;&gt;"",IF(regnskab_filter_land_partner="EU",F520,AD520),""),"EXCLUDE")&amp;AC520</f>
        <v>EXCLUDE</v>
      </c>
      <c r="J520" s="158" t="e">
        <f t="shared" si="85"/>
        <v>#N/A</v>
      </c>
      <c r="L520" s="158" t="str">
        <f t="shared" si="86"/>
        <v>_EU</v>
      </c>
      <c r="P520" s="340"/>
      <c r="Q520" s="340"/>
      <c r="R520" s="341"/>
      <c r="S520" s="342"/>
      <c r="T520" s="342"/>
      <c r="U520" s="341"/>
      <c r="V520" s="368"/>
      <c r="W520" s="341"/>
      <c r="X520" s="343"/>
      <c r="Y520" s="340"/>
      <c r="Z520" s="341"/>
      <c r="AA520" s="348" t="str">
        <f t="shared" si="87"/>
        <v/>
      </c>
      <c r="AB520" s="349" t="str">
        <f t="shared" si="88"/>
        <v/>
      </c>
      <c r="AC520" s="341"/>
      <c r="AD520" s="350" t="str">
        <f t="shared" si="89"/>
        <v/>
      </c>
    </row>
    <row r="521" spans="2:30" x14ac:dyDescent="0.45">
      <c r="B521" s="145" t="str">
        <f t="shared" si="80"/>
        <v>NOT INCLUDED</v>
      </c>
      <c r="C521" s="146" t="e">
        <f t="shared" si="81"/>
        <v>#N/A</v>
      </c>
      <c r="D521" s="158" t="e">
        <f>AB521&amp;"_"&amp;#REF!&amp;IF(afstemning_partner&lt;&gt;"","_"&amp;AC521,"")</f>
        <v>#REF!</v>
      </c>
      <c r="E521" s="158" t="str">
        <f t="shared" si="82"/>
        <v/>
      </c>
      <c r="F521" s="158" t="e">
        <f t="shared" si="83"/>
        <v>#N/A</v>
      </c>
      <c r="G521" s="158" t="str">
        <f>TRANSAKTIONER!Z521&amp;IF(regnskab_filter_periode&gt;=AB521,"INCLUDE"&amp;IF(regnskab_filter_land&lt;&gt;"",IF(regnskab_filter_land="EU",F521,AD521),""),"EXCLUDE")</f>
        <v>EXCLUDE</v>
      </c>
      <c r="H521" s="158" t="str">
        <f t="shared" si="84"/>
        <v/>
      </c>
      <c r="I521" s="158" t="str">
        <f>TRANSAKTIONER!Z521&amp;IF(regnskab_filter_periode_partner&gt;=AB521,"INCLUDE"&amp;IF(regnskab_filter_land_partner&lt;&gt;"",IF(regnskab_filter_land_partner="EU",F521,AD521),""),"EXCLUDE")&amp;AC521</f>
        <v>EXCLUDE</v>
      </c>
      <c r="J521" s="158" t="e">
        <f t="shared" si="85"/>
        <v>#N/A</v>
      </c>
      <c r="L521" s="158" t="str">
        <f t="shared" si="86"/>
        <v>_EU</v>
      </c>
      <c r="P521" s="340"/>
      <c r="Q521" s="340"/>
      <c r="R521" s="341"/>
      <c r="S521" s="342"/>
      <c r="T521" s="342"/>
      <c r="U521" s="341"/>
      <c r="V521" s="368"/>
      <c r="W521" s="341"/>
      <c r="X521" s="343"/>
      <c r="Y521" s="340"/>
      <c r="Z521" s="341"/>
      <c r="AA521" s="348" t="str">
        <f t="shared" si="87"/>
        <v/>
      </c>
      <c r="AB521" s="349" t="str">
        <f t="shared" si="88"/>
        <v/>
      </c>
      <c r="AC521" s="341"/>
      <c r="AD521" s="350" t="str">
        <f t="shared" si="89"/>
        <v/>
      </c>
    </row>
    <row r="522" spans="2:30" x14ac:dyDescent="0.45">
      <c r="B522" s="145" t="str">
        <f t="shared" si="80"/>
        <v>NOT INCLUDED</v>
      </c>
      <c r="C522" s="146" t="e">
        <f t="shared" si="81"/>
        <v>#N/A</v>
      </c>
      <c r="D522" s="158" t="e">
        <f>AB522&amp;"_"&amp;#REF!&amp;IF(afstemning_partner&lt;&gt;"","_"&amp;AC522,"")</f>
        <v>#REF!</v>
      </c>
      <c r="E522" s="158" t="str">
        <f t="shared" si="82"/>
        <v/>
      </c>
      <c r="F522" s="158" t="e">
        <f t="shared" si="83"/>
        <v>#N/A</v>
      </c>
      <c r="G522" s="158" t="str">
        <f>TRANSAKTIONER!Z522&amp;IF(regnskab_filter_periode&gt;=AB522,"INCLUDE"&amp;IF(regnskab_filter_land&lt;&gt;"",IF(regnskab_filter_land="EU",F522,AD522),""),"EXCLUDE")</f>
        <v>EXCLUDE</v>
      </c>
      <c r="H522" s="158" t="str">
        <f t="shared" si="84"/>
        <v/>
      </c>
      <c r="I522" s="158" t="str">
        <f>TRANSAKTIONER!Z522&amp;IF(regnskab_filter_periode_partner&gt;=AB522,"INCLUDE"&amp;IF(regnskab_filter_land_partner&lt;&gt;"",IF(regnskab_filter_land_partner="EU",F522,AD522),""),"EXCLUDE")&amp;AC522</f>
        <v>EXCLUDE</v>
      </c>
      <c r="J522" s="158" t="e">
        <f t="shared" si="85"/>
        <v>#N/A</v>
      </c>
      <c r="L522" s="158" t="str">
        <f t="shared" si="86"/>
        <v>_EU</v>
      </c>
      <c r="P522" s="340"/>
      <c r="Q522" s="340"/>
      <c r="R522" s="341"/>
      <c r="S522" s="342"/>
      <c r="T522" s="342"/>
      <c r="U522" s="341"/>
      <c r="V522" s="368"/>
      <c r="W522" s="341"/>
      <c r="X522" s="343"/>
      <c r="Y522" s="340"/>
      <c r="Z522" s="341"/>
      <c r="AA522" s="348" t="str">
        <f t="shared" si="87"/>
        <v/>
      </c>
      <c r="AB522" s="349" t="str">
        <f t="shared" si="88"/>
        <v/>
      </c>
      <c r="AC522" s="341"/>
      <c r="AD522" s="350" t="str">
        <f t="shared" si="89"/>
        <v/>
      </c>
    </row>
    <row r="523" spans="2:30" x14ac:dyDescent="0.45">
      <c r="B523" s="145" t="str">
        <f t="shared" si="80"/>
        <v>NOT INCLUDED</v>
      </c>
      <c r="C523" s="146" t="e">
        <f t="shared" si="81"/>
        <v>#N/A</v>
      </c>
      <c r="D523" s="158" t="e">
        <f>AB523&amp;"_"&amp;#REF!&amp;IF(afstemning_partner&lt;&gt;"","_"&amp;AC523,"")</f>
        <v>#REF!</v>
      </c>
      <c r="E523" s="158" t="str">
        <f t="shared" si="82"/>
        <v/>
      </c>
      <c r="F523" s="158" t="e">
        <f t="shared" si="83"/>
        <v>#N/A</v>
      </c>
      <c r="G523" s="158" t="str">
        <f>TRANSAKTIONER!Z523&amp;IF(regnskab_filter_periode&gt;=AB523,"INCLUDE"&amp;IF(regnskab_filter_land&lt;&gt;"",IF(regnskab_filter_land="EU",F523,AD523),""),"EXCLUDE")</f>
        <v>EXCLUDE</v>
      </c>
      <c r="H523" s="158" t="str">
        <f t="shared" si="84"/>
        <v/>
      </c>
      <c r="I523" s="158" t="str">
        <f>TRANSAKTIONER!Z523&amp;IF(regnskab_filter_periode_partner&gt;=AB523,"INCLUDE"&amp;IF(regnskab_filter_land_partner&lt;&gt;"",IF(regnskab_filter_land_partner="EU",F523,AD523),""),"EXCLUDE")&amp;AC523</f>
        <v>EXCLUDE</v>
      </c>
      <c r="J523" s="158" t="e">
        <f t="shared" si="85"/>
        <v>#N/A</v>
      </c>
      <c r="L523" s="158" t="str">
        <f t="shared" si="86"/>
        <v>_EU</v>
      </c>
      <c r="P523" s="340"/>
      <c r="Q523" s="340"/>
      <c r="R523" s="341"/>
      <c r="S523" s="342"/>
      <c r="T523" s="342"/>
      <c r="U523" s="341"/>
      <c r="V523" s="368"/>
      <c r="W523" s="341"/>
      <c r="X523" s="343"/>
      <c r="Y523" s="340"/>
      <c r="Z523" s="341"/>
      <c r="AA523" s="348" t="str">
        <f t="shared" si="87"/>
        <v/>
      </c>
      <c r="AB523" s="349" t="str">
        <f t="shared" si="88"/>
        <v/>
      </c>
      <c r="AC523" s="341"/>
      <c r="AD523" s="350" t="str">
        <f t="shared" si="89"/>
        <v/>
      </c>
    </row>
    <row r="524" spans="2:30" x14ac:dyDescent="0.45">
      <c r="B524" s="145" t="str">
        <f t="shared" si="80"/>
        <v>NOT INCLUDED</v>
      </c>
      <c r="C524" s="146" t="e">
        <f t="shared" si="81"/>
        <v>#N/A</v>
      </c>
      <c r="D524" s="158" t="e">
        <f>AB524&amp;"_"&amp;#REF!&amp;IF(afstemning_partner&lt;&gt;"","_"&amp;AC524,"")</f>
        <v>#REF!</v>
      </c>
      <c r="E524" s="158" t="str">
        <f t="shared" si="82"/>
        <v/>
      </c>
      <c r="F524" s="158" t="e">
        <f t="shared" si="83"/>
        <v>#N/A</v>
      </c>
      <c r="G524" s="158" t="str">
        <f>TRANSAKTIONER!Z524&amp;IF(regnskab_filter_periode&gt;=AB524,"INCLUDE"&amp;IF(regnskab_filter_land&lt;&gt;"",IF(regnskab_filter_land="EU",F524,AD524),""),"EXCLUDE")</f>
        <v>EXCLUDE</v>
      </c>
      <c r="H524" s="158" t="str">
        <f t="shared" si="84"/>
        <v/>
      </c>
      <c r="I524" s="158" t="str">
        <f>TRANSAKTIONER!Z524&amp;IF(regnskab_filter_periode_partner&gt;=AB524,"INCLUDE"&amp;IF(regnskab_filter_land_partner&lt;&gt;"",IF(regnskab_filter_land_partner="EU",F524,AD524),""),"EXCLUDE")&amp;AC524</f>
        <v>EXCLUDE</v>
      </c>
      <c r="J524" s="158" t="e">
        <f t="shared" si="85"/>
        <v>#N/A</v>
      </c>
      <c r="L524" s="158" t="str">
        <f t="shared" si="86"/>
        <v>_EU</v>
      </c>
      <c r="P524" s="340"/>
      <c r="Q524" s="340"/>
      <c r="R524" s="341"/>
      <c r="S524" s="342"/>
      <c r="T524" s="342"/>
      <c r="U524" s="341"/>
      <c r="V524" s="368"/>
      <c r="W524" s="341"/>
      <c r="X524" s="343"/>
      <c r="Y524" s="340"/>
      <c r="Z524" s="341"/>
      <c r="AA524" s="348" t="str">
        <f t="shared" si="87"/>
        <v/>
      </c>
      <c r="AB524" s="349" t="str">
        <f t="shared" si="88"/>
        <v/>
      </c>
      <c r="AC524" s="341"/>
      <c r="AD524" s="350" t="str">
        <f t="shared" si="89"/>
        <v/>
      </c>
    </row>
    <row r="525" spans="2:30" x14ac:dyDescent="0.45">
      <c r="B525" s="145" t="str">
        <f t="shared" si="80"/>
        <v>NOT INCLUDED</v>
      </c>
      <c r="C525" s="146" t="e">
        <f t="shared" si="81"/>
        <v>#N/A</v>
      </c>
      <c r="D525" s="158" t="e">
        <f>AB525&amp;"_"&amp;#REF!&amp;IF(afstemning_partner&lt;&gt;"","_"&amp;AC525,"")</f>
        <v>#REF!</v>
      </c>
      <c r="E525" s="158" t="str">
        <f t="shared" si="82"/>
        <v/>
      </c>
      <c r="F525" s="158" t="e">
        <f t="shared" si="83"/>
        <v>#N/A</v>
      </c>
      <c r="G525" s="158" t="str">
        <f>TRANSAKTIONER!Z525&amp;IF(regnskab_filter_periode&gt;=AB525,"INCLUDE"&amp;IF(regnskab_filter_land&lt;&gt;"",IF(regnskab_filter_land="EU",F525,AD525),""),"EXCLUDE")</f>
        <v>EXCLUDE</v>
      </c>
      <c r="H525" s="158" t="str">
        <f t="shared" si="84"/>
        <v/>
      </c>
      <c r="I525" s="158" t="str">
        <f>TRANSAKTIONER!Z525&amp;IF(regnskab_filter_periode_partner&gt;=AB525,"INCLUDE"&amp;IF(regnskab_filter_land_partner&lt;&gt;"",IF(regnskab_filter_land_partner="EU",F525,AD525),""),"EXCLUDE")&amp;AC525</f>
        <v>EXCLUDE</v>
      </c>
      <c r="J525" s="158" t="e">
        <f t="shared" si="85"/>
        <v>#N/A</v>
      </c>
      <c r="L525" s="158" t="str">
        <f t="shared" si="86"/>
        <v>_EU</v>
      </c>
      <c r="P525" s="340"/>
      <c r="Q525" s="340"/>
      <c r="R525" s="341"/>
      <c r="S525" s="342"/>
      <c r="T525" s="342"/>
      <c r="U525" s="341"/>
      <c r="V525" s="368"/>
      <c r="W525" s="341"/>
      <c r="X525" s="343"/>
      <c r="Y525" s="340"/>
      <c r="Z525" s="341"/>
      <c r="AA525" s="348" t="str">
        <f t="shared" si="87"/>
        <v/>
      </c>
      <c r="AB525" s="349" t="str">
        <f t="shared" si="88"/>
        <v/>
      </c>
      <c r="AC525" s="341"/>
      <c r="AD525" s="350" t="str">
        <f t="shared" si="89"/>
        <v/>
      </c>
    </row>
    <row r="526" spans="2:30" x14ac:dyDescent="0.45">
      <c r="B526" s="145" t="str">
        <f t="shared" si="80"/>
        <v>NOT INCLUDED</v>
      </c>
      <c r="C526" s="146" t="e">
        <f t="shared" si="81"/>
        <v>#N/A</v>
      </c>
      <c r="D526" s="158" t="e">
        <f>AB526&amp;"_"&amp;#REF!&amp;IF(afstemning_partner&lt;&gt;"","_"&amp;AC526,"")</f>
        <v>#REF!</v>
      </c>
      <c r="E526" s="158" t="str">
        <f t="shared" si="82"/>
        <v/>
      </c>
      <c r="F526" s="158" t="e">
        <f t="shared" si="83"/>
        <v>#N/A</v>
      </c>
      <c r="G526" s="158" t="str">
        <f>TRANSAKTIONER!Z526&amp;IF(regnskab_filter_periode&gt;=AB526,"INCLUDE"&amp;IF(regnskab_filter_land&lt;&gt;"",IF(regnskab_filter_land="EU",F526,AD526),""),"EXCLUDE")</f>
        <v>EXCLUDE</v>
      </c>
      <c r="H526" s="158" t="str">
        <f t="shared" si="84"/>
        <v/>
      </c>
      <c r="I526" s="158" t="str">
        <f>TRANSAKTIONER!Z526&amp;IF(regnskab_filter_periode_partner&gt;=AB526,"INCLUDE"&amp;IF(regnskab_filter_land_partner&lt;&gt;"",IF(regnskab_filter_land_partner="EU",F526,AD526),""),"EXCLUDE")&amp;AC526</f>
        <v>EXCLUDE</v>
      </c>
      <c r="J526" s="158" t="e">
        <f t="shared" si="85"/>
        <v>#N/A</v>
      </c>
      <c r="L526" s="158" t="str">
        <f t="shared" si="86"/>
        <v>_EU</v>
      </c>
      <c r="P526" s="340"/>
      <c r="Q526" s="340"/>
      <c r="R526" s="341"/>
      <c r="S526" s="342"/>
      <c r="T526" s="342"/>
      <c r="U526" s="341"/>
      <c r="V526" s="368"/>
      <c r="W526" s="341"/>
      <c r="X526" s="343"/>
      <c r="Y526" s="340"/>
      <c r="Z526" s="341"/>
      <c r="AA526" s="348" t="str">
        <f t="shared" si="87"/>
        <v/>
      </c>
      <c r="AB526" s="349" t="str">
        <f t="shared" si="88"/>
        <v/>
      </c>
      <c r="AC526" s="341"/>
      <c r="AD526" s="350" t="str">
        <f t="shared" si="89"/>
        <v/>
      </c>
    </row>
    <row r="527" spans="2:30" x14ac:dyDescent="0.45">
      <c r="B527" s="145" t="str">
        <f t="shared" si="80"/>
        <v>NOT INCLUDED</v>
      </c>
      <c r="C527" s="146" t="e">
        <f t="shared" si="81"/>
        <v>#N/A</v>
      </c>
      <c r="D527" s="158" t="e">
        <f>AB527&amp;"_"&amp;#REF!&amp;IF(afstemning_partner&lt;&gt;"","_"&amp;AC527,"")</f>
        <v>#REF!</v>
      </c>
      <c r="E527" s="158" t="str">
        <f t="shared" si="82"/>
        <v/>
      </c>
      <c r="F527" s="158" t="e">
        <f t="shared" si="83"/>
        <v>#N/A</v>
      </c>
      <c r="G527" s="158" t="str">
        <f>TRANSAKTIONER!Z527&amp;IF(regnskab_filter_periode&gt;=AB527,"INCLUDE"&amp;IF(regnskab_filter_land&lt;&gt;"",IF(regnskab_filter_land="EU",F527,AD527),""),"EXCLUDE")</f>
        <v>EXCLUDE</v>
      </c>
      <c r="H527" s="158" t="str">
        <f t="shared" si="84"/>
        <v/>
      </c>
      <c r="I527" s="158" t="str">
        <f>TRANSAKTIONER!Z527&amp;IF(regnskab_filter_periode_partner&gt;=AB527,"INCLUDE"&amp;IF(regnskab_filter_land_partner&lt;&gt;"",IF(regnskab_filter_land_partner="EU",F527,AD527),""),"EXCLUDE")&amp;AC527</f>
        <v>EXCLUDE</v>
      </c>
      <c r="J527" s="158" t="e">
        <f t="shared" si="85"/>
        <v>#N/A</v>
      </c>
      <c r="L527" s="158" t="str">
        <f t="shared" si="86"/>
        <v>_EU</v>
      </c>
      <c r="P527" s="340"/>
      <c r="Q527" s="340"/>
      <c r="R527" s="341"/>
      <c r="S527" s="342"/>
      <c r="T527" s="342"/>
      <c r="U527" s="341"/>
      <c r="V527" s="368"/>
      <c r="W527" s="341"/>
      <c r="X527" s="343"/>
      <c r="Y527" s="340"/>
      <c r="Z527" s="341"/>
      <c r="AA527" s="348" t="str">
        <f t="shared" si="87"/>
        <v/>
      </c>
      <c r="AB527" s="349" t="str">
        <f t="shared" si="88"/>
        <v/>
      </c>
      <c r="AC527" s="341"/>
      <c r="AD527" s="350" t="str">
        <f t="shared" si="89"/>
        <v/>
      </c>
    </row>
    <row r="528" spans="2:30" x14ac:dyDescent="0.45">
      <c r="B528" s="145" t="str">
        <f t="shared" si="80"/>
        <v>NOT INCLUDED</v>
      </c>
      <c r="C528" s="146" t="e">
        <f t="shared" si="81"/>
        <v>#N/A</v>
      </c>
      <c r="D528" s="158" t="e">
        <f>AB528&amp;"_"&amp;#REF!&amp;IF(afstemning_partner&lt;&gt;"","_"&amp;AC528,"")</f>
        <v>#REF!</v>
      </c>
      <c r="E528" s="158" t="str">
        <f t="shared" si="82"/>
        <v/>
      </c>
      <c r="F528" s="158" t="e">
        <f t="shared" si="83"/>
        <v>#N/A</v>
      </c>
      <c r="G528" s="158" t="str">
        <f>TRANSAKTIONER!Z528&amp;IF(regnskab_filter_periode&gt;=AB528,"INCLUDE"&amp;IF(regnskab_filter_land&lt;&gt;"",IF(regnskab_filter_land="EU",F528,AD528),""),"EXCLUDE")</f>
        <v>EXCLUDE</v>
      </c>
      <c r="H528" s="158" t="str">
        <f t="shared" si="84"/>
        <v/>
      </c>
      <c r="I528" s="158" t="str">
        <f>TRANSAKTIONER!Z528&amp;IF(regnskab_filter_periode_partner&gt;=AB528,"INCLUDE"&amp;IF(regnskab_filter_land_partner&lt;&gt;"",IF(regnskab_filter_land_partner="EU",F528,AD528),""),"EXCLUDE")&amp;AC528</f>
        <v>EXCLUDE</v>
      </c>
      <c r="J528" s="158" t="e">
        <f t="shared" si="85"/>
        <v>#N/A</v>
      </c>
      <c r="L528" s="158" t="str">
        <f t="shared" si="86"/>
        <v>_EU</v>
      </c>
      <c r="P528" s="340"/>
      <c r="Q528" s="340"/>
      <c r="R528" s="341"/>
      <c r="S528" s="342"/>
      <c r="T528" s="342"/>
      <c r="U528" s="341"/>
      <c r="V528" s="368"/>
      <c r="W528" s="341"/>
      <c r="X528" s="343"/>
      <c r="Y528" s="340"/>
      <c r="Z528" s="341"/>
      <c r="AA528" s="348" t="str">
        <f t="shared" si="87"/>
        <v/>
      </c>
      <c r="AB528" s="349" t="str">
        <f t="shared" si="88"/>
        <v/>
      </c>
      <c r="AC528" s="341"/>
      <c r="AD528" s="350" t="str">
        <f t="shared" si="89"/>
        <v/>
      </c>
    </row>
    <row r="529" spans="2:30" x14ac:dyDescent="0.45">
      <c r="B529" s="145" t="str">
        <f t="shared" si="80"/>
        <v>NOT INCLUDED</v>
      </c>
      <c r="C529" s="146" t="e">
        <f t="shared" si="81"/>
        <v>#N/A</v>
      </c>
      <c r="D529" s="158" t="e">
        <f>AB529&amp;"_"&amp;#REF!&amp;IF(afstemning_partner&lt;&gt;"","_"&amp;AC529,"")</f>
        <v>#REF!</v>
      </c>
      <c r="E529" s="158" t="str">
        <f t="shared" si="82"/>
        <v/>
      </c>
      <c r="F529" s="158" t="e">
        <f t="shared" si="83"/>
        <v>#N/A</v>
      </c>
      <c r="G529" s="158" t="str">
        <f>TRANSAKTIONER!Z529&amp;IF(regnskab_filter_periode&gt;=AB529,"INCLUDE"&amp;IF(regnskab_filter_land&lt;&gt;"",IF(regnskab_filter_land="EU",F529,AD529),""),"EXCLUDE")</f>
        <v>EXCLUDE</v>
      </c>
      <c r="H529" s="158" t="str">
        <f t="shared" si="84"/>
        <v/>
      </c>
      <c r="I529" s="158" t="str">
        <f>TRANSAKTIONER!Z529&amp;IF(regnskab_filter_periode_partner&gt;=AB529,"INCLUDE"&amp;IF(regnskab_filter_land_partner&lt;&gt;"",IF(regnskab_filter_land_partner="EU",F529,AD529),""),"EXCLUDE")&amp;AC529</f>
        <v>EXCLUDE</v>
      </c>
      <c r="J529" s="158" t="e">
        <f t="shared" si="85"/>
        <v>#N/A</v>
      </c>
      <c r="L529" s="158" t="str">
        <f t="shared" si="86"/>
        <v>_EU</v>
      </c>
      <c r="P529" s="340"/>
      <c r="Q529" s="340"/>
      <c r="R529" s="341"/>
      <c r="S529" s="342"/>
      <c r="T529" s="342"/>
      <c r="U529" s="341"/>
      <c r="V529" s="368"/>
      <c r="W529" s="341"/>
      <c r="X529" s="343"/>
      <c r="Y529" s="340"/>
      <c r="Z529" s="341"/>
      <c r="AA529" s="348" t="str">
        <f t="shared" si="87"/>
        <v/>
      </c>
      <c r="AB529" s="349" t="str">
        <f t="shared" si="88"/>
        <v/>
      </c>
      <c r="AC529" s="341"/>
      <c r="AD529" s="350" t="str">
        <f t="shared" si="89"/>
        <v/>
      </c>
    </row>
    <row r="530" spans="2:30" x14ac:dyDescent="0.45">
      <c r="B530" s="145" t="str">
        <f t="shared" si="80"/>
        <v>NOT INCLUDED</v>
      </c>
      <c r="C530" s="146" t="e">
        <f t="shared" si="81"/>
        <v>#N/A</v>
      </c>
      <c r="D530" s="158" t="e">
        <f>AB530&amp;"_"&amp;#REF!&amp;IF(afstemning_partner&lt;&gt;"","_"&amp;AC530,"")</f>
        <v>#REF!</v>
      </c>
      <c r="E530" s="158" t="str">
        <f t="shared" si="82"/>
        <v/>
      </c>
      <c r="F530" s="158" t="e">
        <f t="shared" si="83"/>
        <v>#N/A</v>
      </c>
      <c r="G530" s="158" t="str">
        <f>TRANSAKTIONER!Z530&amp;IF(regnskab_filter_periode&gt;=AB530,"INCLUDE"&amp;IF(regnskab_filter_land&lt;&gt;"",IF(regnskab_filter_land="EU",F530,AD530),""),"EXCLUDE")</f>
        <v>EXCLUDE</v>
      </c>
      <c r="H530" s="158" t="str">
        <f t="shared" si="84"/>
        <v/>
      </c>
      <c r="I530" s="158" t="str">
        <f>TRANSAKTIONER!Z530&amp;IF(regnskab_filter_periode_partner&gt;=AB530,"INCLUDE"&amp;IF(regnskab_filter_land_partner&lt;&gt;"",IF(regnskab_filter_land_partner="EU",F530,AD530),""),"EXCLUDE")&amp;AC530</f>
        <v>EXCLUDE</v>
      </c>
      <c r="J530" s="158" t="e">
        <f t="shared" si="85"/>
        <v>#N/A</v>
      </c>
      <c r="L530" s="158" t="str">
        <f t="shared" si="86"/>
        <v>_EU</v>
      </c>
      <c r="P530" s="340"/>
      <c r="Q530" s="340"/>
      <c r="R530" s="341"/>
      <c r="S530" s="342"/>
      <c r="T530" s="342"/>
      <c r="U530" s="341"/>
      <c r="V530" s="368"/>
      <c r="W530" s="341"/>
      <c r="X530" s="343"/>
      <c r="Y530" s="340"/>
      <c r="Z530" s="341"/>
      <c r="AA530" s="348" t="str">
        <f t="shared" si="87"/>
        <v/>
      </c>
      <c r="AB530" s="349" t="str">
        <f t="shared" si="88"/>
        <v/>
      </c>
      <c r="AC530" s="341"/>
      <c r="AD530" s="350" t="str">
        <f t="shared" si="89"/>
        <v/>
      </c>
    </row>
    <row r="531" spans="2:30" x14ac:dyDescent="0.45">
      <c r="B531" s="145" t="str">
        <f t="shared" si="80"/>
        <v>NOT INCLUDED</v>
      </c>
      <c r="C531" s="146" t="e">
        <f t="shared" si="81"/>
        <v>#N/A</v>
      </c>
      <c r="D531" s="158" t="e">
        <f>AB531&amp;"_"&amp;#REF!&amp;IF(afstemning_partner&lt;&gt;"","_"&amp;AC531,"")</f>
        <v>#REF!</v>
      </c>
      <c r="E531" s="158" t="str">
        <f t="shared" si="82"/>
        <v/>
      </c>
      <c r="F531" s="158" t="e">
        <f t="shared" si="83"/>
        <v>#N/A</v>
      </c>
      <c r="G531" s="158" t="str">
        <f>TRANSAKTIONER!Z531&amp;IF(regnskab_filter_periode&gt;=AB531,"INCLUDE"&amp;IF(regnskab_filter_land&lt;&gt;"",IF(regnskab_filter_land="EU",F531,AD531),""),"EXCLUDE")</f>
        <v>EXCLUDE</v>
      </c>
      <c r="H531" s="158" t="str">
        <f t="shared" si="84"/>
        <v/>
      </c>
      <c r="I531" s="158" t="str">
        <f>TRANSAKTIONER!Z531&amp;IF(regnskab_filter_periode_partner&gt;=AB531,"INCLUDE"&amp;IF(regnskab_filter_land_partner&lt;&gt;"",IF(regnskab_filter_land_partner="EU",F531,AD531),""),"EXCLUDE")&amp;AC531</f>
        <v>EXCLUDE</v>
      </c>
      <c r="J531" s="158" t="e">
        <f t="shared" si="85"/>
        <v>#N/A</v>
      </c>
      <c r="L531" s="158" t="str">
        <f t="shared" si="86"/>
        <v>_EU</v>
      </c>
      <c r="P531" s="340"/>
      <c r="Q531" s="340"/>
      <c r="R531" s="341"/>
      <c r="S531" s="342"/>
      <c r="T531" s="342"/>
      <c r="U531" s="341"/>
      <c r="V531" s="368"/>
      <c r="W531" s="341"/>
      <c r="X531" s="343"/>
      <c r="Y531" s="340"/>
      <c r="Z531" s="341"/>
      <c r="AA531" s="348" t="str">
        <f t="shared" si="87"/>
        <v/>
      </c>
      <c r="AB531" s="349" t="str">
        <f t="shared" si="88"/>
        <v/>
      </c>
      <c r="AC531" s="341"/>
      <c r="AD531" s="350" t="str">
        <f t="shared" si="89"/>
        <v/>
      </c>
    </row>
    <row r="532" spans="2:30" x14ac:dyDescent="0.45">
      <c r="B532" s="145" t="str">
        <f t="shared" si="80"/>
        <v>NOT INCLUDED</v>
      </c>
      <c r="C532" s="146" t="e">
        <f t="shared" si="81"/>
        <v>#N/A</v>
      </c>
      <c r="D532" s="158" t="e">
        <f>AB532&amp;"_"&amp;#REF!&amp;IF(afstemning_partner&lt;&gt;"","_"&amp;AC532,"")</f>
        <v>#REF!</v>
      </c>
      <c r="E532" s="158" t="str">
        <f t="shared" si="82"/>
        <v/>
      </c>
      <c r="F532" s="158" t="e">
        <f t="shared" si="83"/>
        <v>#N/A</v>
      </c>
      <c r="G532" s="158" t="str">
        <f>TRANSAKTIONER!Z532&amp;IF(regnskab_filter_periode&gt;=AB532,"INCLUDE"&amp;IF(regnskab_filter_land&lt;&gt;"",IF(regnskab_filter_land="EU",F532,AD532),""),"EXCLUDE")</f>
        <v>EXCLUDE</v>
      </c>
      <c r="H532" s="158" t="str">
        <f t="shared" si="84"/>
        <v/>
      </c>
      <c r="I532" s="158" t="str">
        <f>TRANSAKTIONER!Z532&amp;IF(regnskab_filter_periode_partner&gt;=AB532,"INCLUDE"&amp;IF(regnskab_filter_land_partner&lt;&gt;"",IF(regnskab_filter_land_partner="EU",F532,AD532),""),"EXCLUDE")&amp;AC532</f>
        <v>EXCLUDE</v>
      </c>
      <c r="J532" s="158" t="e">
        <f t="shared" si="85"/>
        <v>#N/A</v>
      </c>
      <c r="L532" s="158" t="str">
        <f t="shared" si="86"/>
        <v>_EU</v>
      </c>
      <c r="P532" s="340"/>
      <c r="Q532" s="340"/>
      <c r="R532" s="341"/>
      <c r="S532" s="342"/>
      <c r="T532" s="342"/>
      <c r="U532" s="341"/>
      <c r="V532" s="368"/>
      <c r="W532" s="341"/>
      <c r="X532" s="343"/>
      <c r="Y532" s="340"/>
      <c r="Z532" s="341"/>
      <c r="AA532" s="348" t="str">
        <f t="shared" si="87"/>
        <v/>
      </c>
      <c r="AB532" s="349" t="str">
        <f t="shared" si="88"/>
        <v/>
      </c>
      <c r="AC532" s="341"/>
      <c r="AD532" s="350" t="str">
        <f t="shared" si="89"/>
        <v/>
      </c>
    </row>
    <row r="533" spans="2:30" x14ac:dyDescent="0.45">
      <c r="B533" s="145" t="str">
        <f t="shared" si="80"/>
        <v>NOT INCLUDED</v>
      </c>
      <c r="C533" s="146" t="e">
        <f t="shared" si="81"/>
        <v>#N/A</v>
      </c>
      <c r="D533" s="158" t="e">
        <f>AB533&amp;"_"&amp;#REF!&amp;IF(afstemning_partner&lt;&gt;"","_"&amp;AC533,"")</f>
        <v>#REF!</v>
      </c>
      <c r="E533" s="158" t="str">
        <f t="shared" si="82"/>
        <v/>
      </c>
      <c r="F533" s="158" t="e">
        <f t="shared" si="83"/>
        <v>#N/A</v>
      </c>
      <c r="G533" s="158" t="str">
        <f>TRANSAKTIONER!Z533&amp;IF(regnskab_filter_periode&gt;=AB533,"INCLUDE"&amp;IF(regnskab_filter_land&lt;&gt;"",IF(regnskab_filter_land="EU",F533,AD533),""),"EXCLUDE")</f>
        <v>EXCLUDE</v>
      </c>
      <c r="H533" s="158" t="str">
        <f t="shared" si="84"/>
        <v/>
      </c>
      <c r="I533" s="158" t="str">
        <f>TRANSAKTIONER!Z533&amp;IF(regnskab_filter_periode_partner&gt;=AB533,"INCLUDE"&amp;IF(regnskab_filter_land_partner&lt;&gt;"",IF(regnskab_filter_land_partner="EU",F533,AD533),""),"EXCLUDE")&amp;AC533</f>
        <v>EXCLUDE</v>
      </c>
      <c r="J533" s="158" t="e">
        <f t="shared" si="85"/>
        <v>#N/A</v>
      </c>
      <c r="L533" s="158" t="str">
        <f t="shared" si="86"/>
        <v>_EU</v>
      </c>
      <c r="P533" s="340"/>
      <c r="Q533" s="340"/>
      <c r="R533" s="341"/>
      <c r="S533" s="342"/>
      <c r="T533" s="342"/>
      <c r="U533" s="341"/>
      <c r="V533" s="368"/>
      <c r="W533" s="341"/>
      <c r="X533" s="343"/>
      <c r="Y533" s="340"/>
      <c r="Z533" s="341"/>
      <c r="AA533" s="348" t="str">
        <f t="shared" si="87"/>
        <v/>
      </c>
      <c r="AB533" s="349" t="str">
        <f t="shared" si="88"/>
        <v/>
      </c>
      <c r="AC533" s="341"/>
      <c r="AD533" s="350" t="str">
        <f t="shared" si="89"/>
        <v/>
      </c>
    </row>
    <row r="534" spans="2:30" x14ac:dyDescent="0.45">
      <c r="B534" s="145" t="str">
        <f t="shared" si="80"/>
        <v>NOT INCLUDED</v>
      </c>
      <c r="C534" s="146" t="e">
        <f t="shared" si="81"/>
        <v>#N/A</v>
      </c>
      <c r="D534" s="158" t="e">
        <f>AB534&amp;"_"&amp;#REF!&amp;IF(afstemning_partner&lt;&gt;"","_"&amp;AC534,"")</f>
        <v>#REF!</v>
      </c>
      <c r="E534" s="158" t="str">
        <f t="shared" si="82"/>
        <v/>
      </c>
      <c r="F534" s="158" t="e">
        <f t="shared" si="83"/>
        <v>#N/A</v>
      </c>
      <c r="G534" s="158" t="str">
        <f>TRANSAKTIONER!Z534&amp;IF(regnskab_filter_periode&gt;=AB534,"INCLUDE"&amp;IF(regnskab_filter_land&lt;&gt;"",IF(regnskab_filter_land="EU",F534,AD534),""),"EXCLUDE")</f>
        <v>EXCLUDE</v>
      </c>
      <c r="H534" s="158" t="str">
        <f t="shared" si="84"/>
        <v/>
      </c>
      <c r="I534" s="158" t="str">
        <f>TRANSAKTIONER!Z534&amp;IF(regnskab_filter_periode_partner&gt;=AB534,"INCLUDE"&amp;IF(regnskab_filter_land_partner&lt;&gt;"",IF(regnskab_filter_land_partner="EU",F534,AD534),""),"EXCLUDE")&amp;AC534</f>
        <v>EXCLUDE</v>
      </c>
      <c r="J534" s="158" t="e">
        <f t="shared" si="85"/>
        <v>#N/A</v>
      </c>
      <c r="L534" s="158" t="str">
        <f t="shared" si="86"/>
        <v>_EU</v>
      </c>
      <c r="P534" s="340"/>
      <c r="Q534" s="340"/>
      <c r="R534" s="341"/>
      <c r="S534" s="342"/>
      <c r="T534" s="342"/>
      <c r="U534" s="341"/>
      <c r="V534" s="368"/>
      <c r="W534" s="341"/>
      <c r="X534" s="343"/>
      <c r="Y534" s="340"/>
      <c r="Z534" s="341"/>
      <c r="AA534" s="348" t="str">
        <f t="shared" si="87"/>
        <v/>
      </c>
      <c r="AB534" s="349" t="str">
        <f t="shared" si="88"/>
        <v/>
      </c>
      <c r="AC534" s="341"/>
      <c r="AD534" s="350" t="str">
        <f t="shared" si="89"/>
        <v/>
      </c>
    </row>
    <row r="535" spans="2:30" x14ac:dyDescent="0.45">
      <c r="B535" s="145" t="str">
        <f t="shared" si="80"/>
        <v>NOT INCLUDED</v>
      </c>
      <c r="C535" s="146" t="e">
        <f t="shared" si="81"/>
        <v>#N/A</v>
      </c>
      <c r="D535" s="158" t="e">
        <f>AB535&amp;"_"&amp;#REF!&amp;IF(afstemning_partner&lt;&gt;"","_"&amp;AC535,"")</f>
        <v>#REF!</v>
      </c>
      <c r="E535" s="158" t="str">
        <f t="shared" si="82"/>
        <v/>
      </c>
      <c r="F535" s="158" t="e">
        <f t="shared" si="83"/>
        <v>#N/A</v>
      </c>
      <c r="G535" s="158" t="str">
        <f>TRANSAKTIONER!Z535&amp;IF(regnskab_filter_periode&gt;=AB535,"INCLUDE"&amp;IF(regnskab_filter_land&lt;&gt;"",IF(regnskab_filter_land="EU",F535,AD535),""),"EXCLUDE")</f>
        <v>EXCLUDE</v>
      </c>
      <c r="H535" s="158" t="str">
        <f t="shared" si="84"/>
        <v/>
      </c>
      <c r="I535" s="158" t="str">
        <f>TRANSAKTIONER!Z535&amp;IF(regnskab_filter_periode_partner&gt;=AB535,"INCLUDE"&amp;IF(regnskab_filter_land_partner&lt;&gt;"",IF(regnskab_filter_land_partner="EU",F535,AD535),""),"EXCLUDE")&amp;AC535</f>
        <v>EXCLUDE</v>
      </c>
      <c r="J535" s="158" t="e">
        <f t="shared" si="85"/>
        <v>#N/A</v>
      </c>
      <c r="L535" s="158" t="str">
        <f t="shared" si="86"/>
        <v>_EU</v>
      </c>
      <c r="P535" s="340"/>
      <c r="Q535" s="340"/>
      <c r="R535" s="341"/>
      <c r="S535" s="342"/>
      <c r="T535" s="342"/>
      <c r="U535" s="341"/>
      <c r="V535" s="368"/>
      <c r="W535" s="341"/>
      <c r="X535" s="343"/>
      <c r="Y535" s="340"/>
      <c r="Z535" s="341"/>
      <c r="AA535" s="348" t="str">
        <f t="shared" si="87"/>
        <v/>
      </c>
      <c r="AB535" s="349" t="str">
        <f t="shared" si="88"/>
        <v/>
      </c>
      <c r="AC535" s="341"/>
      <c r="AD535" s="350" t="str">
        <f t="shared" si="89"/>
        <v/>
      </c>
    </row>
    <row r="536" spans="2:30" x14ac:dyDescent="0.45">
      <c r="B536" s="145" t="str">
        <f t="shared" si="80"/>
        <v>NOT INCLUDED</v>
      </c>
      <c r="C536" s="146" t="e">
        <f t="shared" si="81"/>
        <v>#N/A</v>
      </c>
      <c r="D536" s="158" t="e">
        <f>AB536&amp;"_"&amp;#REF!&amp;IF(afstemning_partner&lt;&gt;"","_"&amp;AC536,"")</f>
        <v>#REF!</v>
      </c>
      <c r="E536" s="158" t="str">
        <f t="shared" si="82"/>
        <v/>
      </c>
      <c r="F536" s="158" t="e">
        <f t="shared" si="83"/>
        <v>#N/A</v>
      </c>
      <c r="G536" s="158" t="str">
        <f>TRANSAKTIONER!Z536&amp;IF(regnskab_filter_periode&gt;=AB536,"INCLUDE"&amp;IF(regnskab_filter_land&lt;&gt;"",IF(regnskab_filter_land="EU",F536,AD536),""),"EXCLUDE")</f>
        <v>EXCLUDE</v>
      </c>
      <c r="H536" s="158" t="str">
        <f t="shared" si="84"/>
        <v/>
      </c>
      <c r="I536" s="158" t="str">
        <f>TRANSAKTIONER!Z536&amp;IF(regnskab_filter_periode_partner&gt;=AB536,"INCLUDE"&amp;IF(regnskab_filter_land_partner&lt;&gt;"",IF(regnskab_filter_land_partner="EU",F536,AD536),""),"EXCLUDE")&amp;AC536</f>
        <v>EXCLUDE</v>
      </c>
      <c r="J536" s="158" t="e">
        <f t="shared" si="85"/>
        <v>#N/A</v>
      </c>
      <c r="L536" s="158" t="str">
        <f t="shared" si="86"/>
        <v>_EU</v>
      </c>
      <c r="P536" s="340"/>
      <c r="Q536" s="340"/>
      <c r="R536" s="341"/>
      <c r="S536" s="342"/>
      <c r="T536" s="342"/>
      <c r="U536" s="341"/>
      <c r="V536" s="368"/>
      <c r="W536" s="341"/>
      <c r="X536" s="343"/>
      <c r="Y536" s="340"/>
      <c r="Z536" s="341"/>
      <c r="AA536" s="348" t="str">
        <f t="shared" si="87"/>
        <v/>
      </c>
      <c r="AB536" s="349" t="str">
        <f t="shared" si="88"/>
        <v/>
      </c>
      <c r="AC536" s="341"/>
      <c r="AD536" s="350" t="str">
        <f t="shared" si="89"/>
        <v/>
      </c>
    </row>
    <row r="537" spans="2:30" x14ac:dyDescent="0.45">
      <c r="B537" s="145" t="str">
        <f t="shared" si="80"/>
        <v>NOT INCLUDED</v>
      </c>
      <c r="C537" s="146" t="e">
        <f t="shared" si="81"/>
        <v>#N/A</v>
      </c>
      <c r="D537" s="158" t="e">
        <f>AB537&amp;"_"&amp;#REF!&amp;IF(afstemning_partner&lt;&gt;"","_"&amp;AC537,"")</f>
        <v>#REF!</v>
      </c>
      <c r="E537" s="158" t="str">
        <f t="shared" si="82"/>
        <v/>
      </c>
      <c r="F537" s="158" t="e">
        <f t="shared" si="83"/>
        <v>#N/A</v>
      </c>
      <c r="G537" s="158" t="str">
        <f>TRANSAKTIONER!Z537&amp;IF(regnskab_filter_periode&gt;=AB537,"INCLUDE"&amp;IF(regnskab_filter_land&lt;&gt;"",IF(regnskab_filter_land="EU",F537,AD537),""),"EXCLUDE")</f>
        <v>EXCLUDE</v>
      </c>
      <c r="H537" s="158" t="str">
        <f t="shared" si="84"/>
        <v/>
      </c>
      <c r="I537" s="158" t="str">
        <f>TRANSAKTIONER!Z537&amp;IF(regnskab_filter_periode_partner&gt;=AB537,"INCLUDE"&amp;IF(regnskab_filter_land_partner&lt;&gt;"",IF(regnskab_filter_land_partner="EU",F537,AD537),""),"EXCLUDE")&amp;AC537</f>
        <v>EXCLUDE</v>
      </c>
      <c r="J537" s="158" t="e">
        <f t="shared" si="85"/>
        <v>#N/A</v>
      </c>
      <c r="L537" s="158" t="str">
        <f t="shared" si="86"/>
        <v>_EU</v>
      </c>
      <c r="P537" s="340"/>
      <c r="Q537" s="340"/>
      <c r="R537" s="341"/>
      <c r="S537" s="342"/>
      <c r="T537" s="342"/>
      <c r="U537" s="341"/>
      <c r="V537" s="368"/>
      <c r="W537" s="341"/>
      <c r="X537" s="343"/>
      <c r="Y537" s="340"/>
      <c r="Z537" s="341"/>
      <c r="AA537" s="348" t="str">
        <f t="shared" si="87"/>
        <v/>
      </c>
      <c r="AB537" s="349" t="str">
        <f t="shared" si="88"/>
        <v/>
      </c>
      <c r="AC537" s="341"/>
      <c r="AD537" s="350" t="str">
        <f t="shared" si="89"/>
        <v/>
      </c>
    </row>
    <row r="538" spans="2:30" x14ac:dyDescent="0.45">
      <c r="B538" s="145" t="str">
        <f t="shared" si="80"/>
        <v>NOT INCLUDED</v>
      </c>
      <c r="C538" s="146" t="e">
        <f t="shared" si="81"/>
        <v>#N/A</v>
      </c>
      <c r="D538" s="158" t="e">
        <f>AB538&amp;"_"&amp;#REF!&amp;IF(afstemning_partner&lt;&gt;"","_"&amp;AC538,"")</f>
        <v>#REF!</v>
      </c>
      <c r="E538" s="158" t="str">
        <f t="shared" si="82"/>
        <v/>
      </c>
      <c r="F538" s="158" t="e">
        <f t="shared" si="83"/>
        <v>#N/A</v>
      </c>
      <c r="G538" s="158" t="str">
        <f>TRANSAKTIONER!Z538&amp;IF(regnskab_filter_periode&gt;=AB538,"INCLUDE"&amp;IF(regnskab_filter_land&lt;&gt;"",IF(regnskab_filter_land="EU",F538,AD538),""),"EXCLUDE")</f>
        <v>EXCLUDE</v>
      </c>
      <c r="H538" s="158" t="str">
        <f t="shared" si="84"/>
        <v/>
      </c>
      <c r="I538" s="158" t="str">
        <f>TRANSAKTIONER!Z538&amp;IF(regnskab_filter_periode_partner&gt;=AB538,"INCLUDE"&amp;IF(regnskab_filter_land_partner&lt;&gt;"",IF(regnskab_filter_land_partner="EU",F538,AD538),""),"EXCLUDE")&amp;AC538</f>
        <v>EXCLUDE</v>
      </c>
      <c r="J538" s="158" t="e">
        <f t="shared" si="85"/>
        <v>#N/A</v>
      </c>
      <c r="L538" s="158" t="str">
        <f t="shared" si="86"/>
        <v>_EU</v>
      </c>
      <c r="P538" s="340"/>
      <c r="Q538" s="340"/>
      <c r="R538" s="341"/>
      <c r="S538" s="342"/>
      <c r="T538" s="342"/>
      <c r="U538" s="341"/>
      <c r="V538" s="368"/>
      <c r="W538" s="341"/>
      <c r="X538" s="343"/>
      <c r="Y538" s="340"/>
      <c r="Z538" s="341"/>
      <c r="AA538" s="348" t="str">
        <f t="shared" si="87"/>
        <v/>
      </c>
      <c r="AB538" s="349" t="str">
        <f t="shared" si="88"/>
        <v/>
      </c>
      <c r="AC538" s="341"/>
      <c r="AD538" s="350" t="str">
        <f t="shared" si="89"/>
        <v/>
      </c>
    </row>
    <row r="539" spans="2:30" x14ac:dyDescent="0.45">
      <c r="B539" s="145" t="str">
        <f t="shared" si="80"/>
        <v>NOT INCLUDED</v>
      </c>
      <c r="C539" s="146" t="e">
        <f t="shared" si="81"/>
        <v>#N/A</v>
      </c>
      <c r="D539" s="158" t="e">
        <f>AB539&amp;"_"&amp;#REF!&amp;IF(afstemning_partner&lt;&gt;"","_"&amp;AC539,"")</f>
        <v>#REF!</v>
      </c>
      <c r="E539" s="158" t="str">
        <f t="shared" si="82"/>
        <v/>
      </c>
      <c r="F539" s="158" t="e">
        <f t="shared" si="83"/>
        <v>#N/A</v>
      </c>
      <c r="G539" s="158" t="str">
        <f>TRANSAKTIONER!Z539&amp;IF(regnskab_filter_periode&gt;=AB539,"INCLUDE"&amp;IF(regnskab_filter_land&lt;&gt;"",IF(regnskab_filter_land="EU",F539,AD539),""),"EXCLUDE")</f>
        <v>EXCLUDE</v>
      </c>
      <c r="H539" s="158" t="str">
        <f t="shared" si="84"/>
        <v/>
      </c>
      <c r="I539" s="158" t="str">
        <f>TRANSAKTIONER!Z539&amp;IF(regnskab_filter_periode_partner&gt;=AB539,"INCLUDE"&amp;IF(regnskab_filter_land_partner&lt;&gt;"",IF(regnskab_filter_land_partner="EU",F539,AD539),""),"EXCLUDE")&amp;AC539</f>
        <v>EXCLUDE</v>
      </c>
      <c r="J539" s="158" t="e">
        <f t="shared" si="85"/>
        <v>#N/A</v>
      </c>
      <c r="L539" s="158" t="str">
        <f t="shared" si="86"/>
        <v>_EU</v>
      </c>
      <c r="P539" s="340"/>
      <c r="Q539" s="340"/>
      <c r="R539" s="341"/>
      <c r="S539" s="342"/>
      <c r="T539" s="342"/>
      <c r="U539" s="341"/>
      <c r="V539" s="368"/>
      <c r="W539" s="341"/>
      <c r="X539" s="343"/>
      <c r="Y539" s="340"/>
      <c r="Z539" s="341"/>
      <c r="AA539" s="348" t="str">
        <f t="shared" si="87"/>
        <v/>
      </c>
      <c r="AB539" s="349" t="str">
        <f t="shared" si="88"/>
        <v/>
      </c>
      <c r="AC539" s="341"/>
      <c r="AD539" s="350" t="str">
        <f t="shared" si="89"/>
        <v/>
      </c>
    </row>
    <row r="540" spans="2:30" x14ac:dyDescent="0.45">
      <c r="B540" s="145" t="str">
        <f t="shared" si="80"/>
        <v>NOT INCLUDED</v>
      </c>
      <c r="C540" s="146" t="e">
        <f t="shared" si="81"/>
        <v>#N/A</v>
      </c>
      <c r="D540" s="158" t="e">
        <f>AB540&amp;"_"&amp;#REF!&amp;IF(afstemning_partner&lt;&gt;"","_"&amp;AC540,"")</f>
        <v>#REF!</v>
      </c>
      <c r="E540" s="158" t="str">
        <f t="shared" si="82"/>
        <v/>
      </c>
      <c r="F540" s="158" t="e">
        <f t="shared" si="83"/>
        <v>#N/A</v>
      </c>
      <c r="G540" s="158" t="str">
        <f>TRANSAKTIONER!Z540&amp;IF(regnskab_filter_periode&gt;=AB540,"INCLUDE"&amp;IF(regnskab_filter_land&lt;&gt;"",IF(regnskab_filter_land="EU",F540,AD540),""),"EXCLUDE")</f>
        <v>EXCLUDE</v>
      </c>
      <c r="H540" s="158" t="str">
        <f t="shared" si="84"/>
        <v/>
      </c>
      <c r="I540" s="158" t="str">
        <f>TRANSAKTIONER!Z540&amp;IF(regnskab_filter_periode_partner&gt;=AB540,"INCLUDE"&amp;IF(regnskab_filter_land_partner&lt;&gt;"",IF(regnskab_filter_land_partner="EU",F540,AD540),""),"EXCLUDE")&amp;AC540</f>
        <v>EXCLUDE</v>
      </c>
      <c r="J540" s="158" t="e">
        <f t="shared" si="85"/>
        <v>#N/A</v>
      </c>
      <c r="L540" s="158" t="str">
        <f t="shared" si="86"/>
        <v>_EU</v>
      </c>
      <c r="P540" s="340"/>
      <c r="Q540" s="340"/>
      <c r="R540" s="341"/>
      <c r="S540" s="342"/>
      <c r="T540" s="342"/>
      <c r="U540" s="341"/>
      <c r="V540" s="368"/>
      <c r="W540" s="341"/>
      <c r="X540" s="343"/>
      <c r="Y540" s="340"/>
      <c r="Z540" s="341"/>
      <c r="AA540" s="348" t="str">
        <f t="shared" si="87"/>
        <v/>
      </c>
      <c r="AB540" s="349" t="str">
        <f t="shared" si="88"/>
        <v/>
      </c>
      <c r="AC540" s="341"/>
      <c r="AD540" s="350" t="str">
        <f t="shared" si="89"/>
        <v/>
      </c>
    </row>
    <row r="541" spans="2:30" x14ac:dyDescent="0.45">
      <c r="B541" s="145" t="str">
        <f t="shared" si="80"/>
        <v>NOT INCLUDED</v>
      </c>
      <c r="C541" s="146" t="e">
        <f t="shared" si="81"/>
        <v>#N/A</v>
      </c>
      <c r="D541" s="158" t="e">
        <f>AB541&amp;"_"&amp;#REF!&amp;IF(afstemning_partner&lt;&gt;"","_"&amp;AC541,"")</f>
        <v>#REF!</v>
      </c>
      <c r="E541" s="158" t="str">
        <f t="shared" si="82"/>
        <v/>
      </c>
      <c r="F541" s="158" t="e">
        <f t="shared" si="83"/>
        <v>#N/A</v>
      </c>
      <c r="G541" s="158" t="str">
        <f>TRANSAKTIONER!Z541&amp;IF(regnskab_filter_periode&gt;=AB541,"INCLUDE"&amp;IF(regnskab_filter_land&lt;&gt;"",IF(regnskab_filter_land="EU",F541,AD541),""),"EXCLUDE")</f>
        <v>EXCLUDE</v>
      </c>
      <c r="H541" s="158" t="str">
        <f t="shared" si="84"/>
        <v/>
      </c>
      <c r="I541" s="158" t="str">
        <f>TRANSAKTIONER!Z541&amp;IF(regnskab_filter_periode_partner&gt;=AB541,"INCLUDE"&amp;IF(regnskab_filter_land_partner&lt;&gt;"",IF(regnskab_filter_land_partner="EU",F541,AD541),""),"EXCLUDE")&amp;AC541</f>
        <v>EXCLUDE</v>
      </c>
      <c r="J541" s="158" t="e">
        <f t="shared" si="85"/>
        <v>#N/A</v>
      </c>
      <c r="L541" s="158" t="str">
        <f t="shared" si="86"/>
        <v>_EU</v>
      </c>
      <c r="P541" s="340"/>
      <c r="Q541" s="340"/>
      <c r="R541" s="341"/>
      <c r="S541" s="342"/>
      <c r="T541" s="342"/>
      <c r="U541" s="341"/>
      <c r="V541" s="368"/>
      <c r="W541" s="341"/>
      <c r="X541" s="343"/>
      <c r="Y541" s="340"/>
      <c r="Z541" s="341"/>
      <c r="AA541" s="348" t="str">
        <f t="shared" si="87"/>
        <v/>
      </c>
      <c r="AB541" s="349" t="str">
        <f t="shared" si="88"/>
        <v/>
      </c>
      <c r="AC541" s="341"/>
      <c r="AD541" s="350" t="str">
        <f t="shared" si="89"/>
        <v/>
      </c>
    </row>
    <row r="542" spans="2:30" x14ac:dyDescent="0.45">
      <c r="B542" s="145" t="str">
        <f t="shared" si="80"/>
        <v>NOT INCLUDED</v>
      </c>
      <c r="C542" s="146" t="e">
        <f t="shared" si="81"/>
        <v>#N/A</v>
      </c>
      <c r="D542" s="158" t="e">
        <f>AB542&amp;"_"&amp;#REF!&amp;IF(afstemning_partner&lt;&gt;"","_"&amp;AC542,"")</f>
        <v>#REF!</v>
      </c>
      <c r="E542" s="158" t="str">
        <f t="shared" si="82"/>
        <v/>
      </c>
      <c r="F542" s="158" t="e">
        <f t="shared" si="83"/>
        <v>#N/A</v>
      </c>
      <c r="G542" s="158" t="str">
        <f>TRANSAKTIONER!Z542&amp;IF(regnskab_filter_periode&gt;=AB542,"INCLUDE"&amp;IF(regnskab_filter_land&lt;&gt;"",IF(regnskab_filter_land="EU",F542,AD542),""),"EXCLUDE")</f>
        <v>EXCLUDE</v>
      </c>
      <c r="H542" s="158" t="str">
        <f t="shared" si="84"/>
        <v/>
      </c>
      <c r="I542" s="158" t="str">
        <f>TRANSAKTIONER!Z542&amp;IF(regnskab_filter_periode_partner&gt;=AB542,"INCLUDE"&amp;IF(regnskab_filter_land_partner&lt;&gt;"",IF(regnskab_filter_land_partner="EU",F542,AD542),""),"EXCLUDE")&amp;AC542</f>
        <v>EXCLUDE</v>
      </c>
      <c r="J542" s="158" t="e">
        <f t="shared" si="85"/>
        <v>#N/A</v>
      </c>
      <c r="L542" s="158" t="str">
        <f t="shared" si="86"/>
        <v>_EU</v>
      </c>
      <c r="P542" s="340"/>
      <c r="Q542" s="340"/>
      <c r="R542" s="341"/>
      <c r="S542" s="342"/>
      <c r="T542" s="342"/>
      <c r="U542" s="341"/>
      <c r="V542" s="368"/>
      <c r="W542" s="341"/>
      <c r="X542" s="343"/>
      <c r="Y542" s="340"/>
      <c r="Z542" s="341"/>
      <c r="AA542" s="348" t="str">
        <f t="shared" si="87"/>
        <v/>
      </c>
      <c r="AB542" s="349" t="str">
        <f t="shared" si="88"/>
        <v/>
      </c>
      <c r="AC542" s="341"/>
      <c r="AD542" s="350" t="str">
        <f t="shared" si="89"/>
        <v/>
      </c>
    </row>
    <row r="543" spans="2:30" x14ac:dyDescent="0.45">
      <c r="B543" s="145" t="str">
        <f t="shared" si="80"/>
        <v>NOT INCLUDED</v>
      </c>
      <c r="C543" s="146" t="e">
        <f t="shared" si="81"/>
        <v>#N/A</v>
      </c>
      <c r="D543" s="158" t="e">
        <f>AB543&amp;"_"&amp;#REF!&amp;IF(afstemning_partner&lt;&gt;"","_"&amp;AC543,"")</f>
        <v>#REF!</v>
      </c>
      <c r="E543" s="158" t="str">
        <f t="shared" si="82"/>
        <v/>
      </c>
      <c r="F543" s="158" t="e">
        <f t="shared" si="83"/>
        <v>#N/A</v>
      </c>
      <c r="G543" s="158" t="str">
        <f>TRANSAKTIONER!Z543&amp;IF(regnskab_filter_periode&gt;=AB543,"INCLUDE"&amp;IF(regnskab_filter_land&lt;&gt;"",IF(regnskab_filter_land="EU",F543,AD543),""),"EXCLUDE")</f>
        <v>EXCLUDE</v>
      </c>
      <c r="H543" s="158" t="str">
        <f t="shared" si="84"/>
        <v/>
      </c>
      <c r="I543" s="158" t="str">
        <f>TRANSAKTIONER!Z543&amp;IF(regnskab_filter_periode_partner&gt;=AB543,"INCLUDE"&amp;IF(regnskab_filter_land_partner&lt;&gt;"",IF(regnskab_filter_land_partner="EU",F543,AD543),""),"EXCLUDE")&amp;AC543</f>
        <v>EXCLUDE</v>
      </c>
      <c r="J543" s="158" t="e">
        <f t="shared" si="85"/>
        <v>#N/A</v>
      </c>
      <c r="L543" s="158" t="str">
        <f t="shared" si="86"/>
        <v>_EU</v>
      </c>
      <c r="P543" s="340"/>
      <c r="Q543" s="340"/>
      <c r="R543" s="341"/>
      <c r="S543" s="342"/>
      <c r="T543" s="342"/>
      <c r="U543" s="341"/>
      <c r="V543" s="368"/>
      <c r="W543" s="341"/>
      <c r="X543" s="343"/>
      <c r="Y543" s="340"/>
      <c r="Z543" s="341"/>
      <c r="AA543" s="348" t="str">
        <f t="shared" si="87"/>
        <v/>
      </c>
      <c r="AB543" s="349" t="str">
        <f t="shared" si="88"/>
        <v/>
      </c>
      <c r="AC543" s="341"/>
      <c r="AD543" s="350" t="str">
        <f t="shared" si="89"/>
        <v/>
      </c>
    </row>
    <row r="544" spans="2:30" x14ac:dyDescent="0.45">
      <c r="B544" s="145" t="str">
        <f t="shared" si="80"/>
        <v>NOT INCLUDED</v>
      </c>
      <c r="C544" s="146" t="e">
        <f t="shared" si="81"/>
        <v>#N/A</v>
      </c>
      <c r="D544" s="158" t="e">
        <f>AB544&amp;"_"&amp;#REF!&amp;IF(afstemning_partner&lt;&gt;"","_"&amp;AC544,"")</f>
        <v>#REF!</v>
      </c>
      <c r="E544" s="158" t="str">
        <f t="shared" si="82"/>
        <v/>
      </c>
      <c r="F544" s="158" t="e">
        <f t="shared" si="83"/>
        <v>#N/A</v>
      </c>
      <c r="G544" s="158" t="str">
        <f>TRANSAKTIONER!Z544&amp;IF(regnskab_filter_periode&gt;=AB544,"INCLUDE"&amp;IF(regnskab_filter_land&lt;&gt;"",IF(regnskab_filter_land="EU",F544,AD544),""),"EXCLUDE")</f>
        <v>EXCLUDE</v>
      </c>
      <c r="H544" s="158" t="str">
        <f t="shared" si="84"/>
        <v/>
      </c>
      <c r="I544" s="158" t="str">
        <f>TRANSAKTIONER!Z544&amp;IF(regnskab_filter_periode_partner&gt;=AB544,"INCLUDE"&amp;IF(regnskab_filter_land_partner&lt;&gt;"",IF(regnskab_filter_land_partner="EU",F544,AD544),""),"EXCLUDE")&amp;AC544</f>
        <v>EXCLUDE</v>
      </c>
      <c r="J544" s="158" t="e">
        <f t="shared" si="85"/>
        <v>#N/A</v>
      </c>
      <c r="L544" s="158" t="str">
        <f t="shared" si="86"/>
        <v>_EU</v>
      </c>
      <c r="P544" s="340"/>
      <c r="Q544" s="340"/>
      <c r="R544" s="341"/>
      <c r="S544" s="342"/>
      <c r="T544" s="342"/>
      <c r="U544" s="341"/>
      <c r="V544" s="368"/>
      <c r="W544" s="341"/>
      <c r="X544" s="343"/>
      <c r="Y544" s="340"/>
      <c r="Z544" s="341"/>
      <c r="AA544" s="348" t="str">
        <f t="shared" si="87"/>
        <v/>
      </c>
      <c r="AB544" s="349" t="str">
        <f t="shared" si="88"/>
        <v/>
      </c>
      <c r="AC544" s="341"/>
      <c r="AD544" s="350" t="str">
        <f t="shared" si="89"/>
        <v/>
      </c>
    </row>
    <row r="545" spans="2:30" x14ac:dyDescent="0.45">
      <c r="B545" s="145" t="str">
        <f t="shared" si="80"/>
        <v>NOT INCLUDED</v>
      </c>
      <c r="C545" s="146" t="e">
        <f t="shared" si="81"/>
        <v>#N/A</v>
      </c>
      <c r="D545" s="158" t="e">
        <f>AB545&amp;"_"&amp;#REF!&amp;IF(afstemning_partner&lt;&gt;"","_"&amp;AC545,"")</f>
        <v>#REF!</v>
      </c>
      <c r="E545" s="158" t="str">
        <f t="shared" si="82"/>
        <v/>
      </c>
      <c r="F545" s="158" t="e">
        <f t="shared" si="83"/>
        <v>#N/A</v>
      </c>
      <c r="G545" s="158" t="str">
        <f>TRANSAKTIONER!Z545&amp;IF(regnskab_filter_periode&gt;=AB545,"INCLUDE"&amp;IF(regnskab_filter_land&lt;&gt;"",IF(regnskab_filter_land="EU",F545,AD545),""),"EXCLUDE")</f>
        <v>EXCLUDE</v>
      </c>
      <c r="H545" s="158" t="str">
        <f t="shared" si="84"/>
        <v/>
      </c>
      <c r="I545" s="158" t="str">
        <f>TRANSAKTIONER!Z545&amp;IF(regnskab_filter_periode_partner&gt;=AB545,"INCLUDE"&amp;IF(regnskab_filter_land_partner&lt;&gt;"",IF(regnskab_filter_land_partner="EU",F545,AD545),""),"EXCLUDE")&amp;AC545</f>
        <v>EXCLUDE</v>
      </c>
      <c r="J545" s="158" t="e">
        <f t="shared" si="85"/>
        <v>#N/A</v>
      </c>
      <c r="L545" s="158" t="str">
        <f t="shared" si="86"/>
        <v>_EU</v>
      </c>
      <c r="P545" s="340"/>
      <c r="Q545" s="340"/>
      <c r="R545" s="341"/>
      <c r="S545" s="342"/>
      <c r="T545" s="342"/>
      <c r="U545" s="341"/>
      <c r="V545" s="368"/>
      <c r="W545" s="341"/>
      <c r="X545" s="343"/>
      <c r="Y545" s="340"/>
      <c r="Z545" s="341"/>
      <c r="AA545" s="348" t="str">
        <f t="shared" si="87"/>
        <v/>
      </c>
      <c r="AB545" s="349" t="str">
        <f t="shared" si="88"/>
        <v/>
      </c>
      <c r="AC545" s="341"/>
      <c r="AD545" s="350" t="str">
        <f t="shared" si="89"/>
        <v/>
      </c>
    </row>
    <row r="546" spans="2:30" x14ac:dyDescent="0.45">
      <c r="B546" s="145" t="str">
        <f t="shared" si="80"/>
        <v>NOT INCLUDED</v>
      </c>
      <c r="C546" s="146" t="e">
        <f t="shared" si="81"/>
        <v>#N/A</v>
      </c>
      <c r="D546" s="158" t="e">
        <f>AB546&amp;"_"&amp;#REF!&amp;IF(afstemning_partner&lt;&gt;"","_"&amp;AC546,"")</f>
        <v>#REF!</v>
      </c>
      <c r="E546" s="158" t="str">
        <f t="shared" si="82"/>
        <v/>
      </c>
      <c r="F546" s="158" t="e">
        <f t="shared" si="83"/>
        <v>#N/A</v>
      </c>
      <c r="G546" s="158" t="str">
        <f>TRANSAKTIONER!Z546&amp;IF(regnskab_filter_periode&gt;=AB546,"INCLUDE"&amp;IF(regnskab_filter_land&lt;&gt;"",IF(regnskab_filter_land="EU",F546,AD546),""),"EXCLUDE")</f>
        <v>EXCLUDE</v>
      </c>
      <c r="H546" s="158" t="str">
        <f t="shared" si="84"/>
        <v/>
      </c>
      <c r="I546" s="158" t="str">
        <f>TRANSAKTIONER!Z546&amp;IF(regnskab_filter_periode_partner&gt;=AB546,"INCLUDE"&amp;IF(regnskab_filter_land_partner&lt;&gt;"",IF(regnskab_filter_land_partner="EU",F546,AD546),""),"EXCLUDE")&amp;AC546</f>
        <v>EXCLUDE</v>
      </c>
      <c r="J546" s="158" t="e">
        <f t="shared" si="85"/>
        <v>#N/A</v>
      </c>
      <c r="L546" s="158" t="str">
        <f t="shared" si="86"/>
        <v>_EU</v>
      </c>
      <c r="P546" s="340"/>
      <c r="Q546" s="340"/>
      <c r="R546" s="341"/>
      <c r="S546" s="342"/>
      <c r="T546" s="342"/>
      <c r="U546" s="341"/>
      <c r="V546" s="368"/>
      <c r="W546" s="341"/>
      <c r="X546" s="343"/>
      <c r="Y546" s="340"/>
      <c r="Z546" s="341"/>
      <c r="AA546" s="348" t="str">
        <f t="shared" si="87"/>
        <v/>
      </c>
      <c r="AB546" s="349" t="str">
        <f t="shared" si="88"/>
        <v/>
      </c>
      <c r="AC546" s="341"/>
      <c r="AD546" s="350" t="str">
        <f t="shared" si="89"/>
        <v/>
      </c>
    </row>
    <row r="547" spans="2:30" x14ac:dyDescent="0.45">
      <c r="B547" s="145" t="str">
        <f t="shared" si="80"/>
        <v>NOT INCLUDED</v>
      </c>
      <c r="C547" s="146" t="e">
        <f t="shared" si="81"/>
        <v>#N/A</v>
      </c>
      <c r="D547" s="158" t="e">
        <f>AB547&amp;"_"&amp;#REF!&amp;IF(afstemning_partner&lt;&gt;"","_"&amp;AC547,"")</f>
        <v>#REF!</v>
      </c>
      <c r="E547" s="158" t="str">
        <f t="shared" si="82"/>
        <v/>
      </c>
      <c r="F547" s="158" t="e">
        <f t="shared" si="83"/>
        <v>#N/A</v>
      </c>
      <c r="G547" s="158" t="str">
        <f>TRANSAKTIONER!Z547&amp;IF(regnskab_filter_periode&gt;=AB547,"INCLUDE"&amp;IF(regnskab_filter_land&lt;&gt;"",IF(regnskab_filter_land="EU",F547,AD547),""),"EXCLUDE")</f>
        <v>EXCLUDE</v>
      </c>
      <c r="H547" s="158" t="str">
        <f t="shared" si="84"/>
        <v/>
      </c>
      <c r="I547" s="158" t="str">
        <f>TRANSAKTIONER!Z547&amp;IF(regnskab_filter_periode_partner&gt;=AB547,"INCLUDE"&amp;IF(regnskab_filter_land_partner&lt;&gt;"",IF(regnskab_filter_land_partner="EU",F547,AD547),""),"EXCLUDE")&amp;AC547</f>
        <v>EXCLUDE</v>
      </c>
      <c r="J547" s="158" t="e">
        <f t="shared" si="85"/>
        <v>#N/A</v>
      </c>
      <c r="L547" s="158" t="str">
        <f t="shared" si="86"/>
        <v>_EU</v>
      </c>
      <c r="P547" s="340"/>
      <c r="Q547" s="340"/>
      <c r="R547" s="341"/>
      <c r="S547" s="342"/>
      <c r="T547" s="342"/>
      <c r="U547" s="341"/>
      <c r="V547" s="368"/>
      <c r="W547" s="341"/>
      <c r="X547" s="343"/>
      <c r="Y547" s="340"/>
      <c r="Z547" s="341"/>
      <c r="AA547" s="348" t="str">
        <f t="shared" si="87"/>
        <v/>
      </c>
      <c r="AB547" s="349" t="str">
        <f t="shared" si="88"/>
        <v/>
      </c>
      <c r="AC547" s="341"/>
      <c r="AD547" s="350" t="str">
        <f t="shared" si="89"/>
        <v/>
      </c>
    </row>
    <row r="548" spans="2:30" x14ac:dyDescent="0.45">
      <c r="B548" s="145" t="str">
        <f t="shared" si="80"/>
        <v>NOT INCLUDED</v>
      </c>
      <c r="C548" s="146" t="e">
        <f t="shared" si="81"/>
        <v>#N/A</v>
      </c>
      <c r="D548" s="158" t="e">
        <f>AB548&amp;"_"&amp;#REF!&amp;IF(afstemning_partner&lt;&gt;"","_"&amp;AC548,"")</f>
        <v>#REF!</v>
      </c>
      <c r="E548" s="158" t="str">
        <f t="shared" si="82"/>
        <v/>
      </c>
      <c r="F548" s="158" t="e">
        <f t="shared" si="83"/>
        <v>#N/A</v>
      </c>
      <c r="G548" s="158" t="str">
        <f>TRANSAKTIONER!Z548&amp;IF(regnskab_filter_periode&gt;=AB548,"INCLUDE"&amp;IF(regnskab_filter_land&lt;&gt;"",IF(regnskab_filter_land="EU",F548,AD548),""),"EXCLUDE")</f>
        <v>EXCLUDE</v>
      </c>
      <c r="H548" s="158" t="str">
        <f t="shared" si="84"/>
        <v/>
      </c>
      <c r="I548" s="158" t="str">
        <f>TRANSAKTIONER!Z548&amp;IF(regnskab_filter_periode_partner&gt;=AB548,"INCLUDE"&amp;IF(regnskab_filter_land_partner&lt;&gt;"",IF(regnskab_filter_land_partner="EU",F548,AD548),""),"EXCLUDE")&amp;AC548</f>
        <v>EXCLUDE</v>
      </c>
      <c r="J548" s="158" t="e">
        <f t="shared" si="85"/>
        <v>#N/A</v>
      </c>
      <c r="L548" s="158" t="str">
        <f t="shared" si="86"/>
        <v>_EU</v>
      </c>
      <c r="P548" s="340"/>
      <c r="Q548" s="340"/>
      <c r="R548" s="341"/>
      <c r="S548" s="342"/>
      <c r="T548" s="342"/>
      <c r="U548" s="341"/>
      <c r="V548" s="368"/>
      <c r="W548" s="341"/>
      <c r="X548" s="343"/>
      <c r="Y548" s="340"/>
      <c r="Z548" s="341"/>
      <c r="AA548" s="348" t="str">
        <f t="shared" si="87"/>
        <v/>
      </c>
      <c r="AB548" s="349" t="str">
        <f t="shared" si="88"/>
        <v/>
      </c>
      <c r="AC548" s="341"/>
      <c r="AD548" s="350" t="str">
        <f t="shared" si="89"/>
        <v/>
      </c>
    </row>
    <row r="549" spans="2:30" x14ac:dyDescent="0.45">
      <c r="B549" s="145" t="str">
        <f t="shared" si="80"/>
        <v>NOT INCLUDED</v>
      </c>
      <c r="C549" s="146" t="e">
        <f t="shared" si="81"/>
        <v>#N/A</v>
      </c>
      <c r="D549" s="158" t="e">
        <f>AB549&amp;"_"&amp;#REF!&amp;IF(afstemning_partner&lt;&gt;"","_"&amp;AC549,"")</f>
        <v>#REF!</v>
      </c>
      <c r="E549" s="158" t="str">
        <f t="shared" si="82"/>
        <v/>
      </c>
      <c r="F549" s="158" t="e">
        <f t="shared" si="83"/>
        <v>#N/A</v>
      </c>
      <c r="G549" s="158" t="str">
        <f>TRANSAKTIONER!Z549&amp;IF(regnskab_filter_periode&gt;=AB549,"INCLUDE"&amp;IF(regnskab_filter_land&lt;&gt;"",IF(regnskab_filter_land="EU",F549,AD549),""),"EXCLUDE")</f>
        <v>EXCLUDE</v>
      </c>
      <c r="H549" s="158" t="str">
        <f t="shared" si="84"/>
        <v/>
      </c>
      <c r="I549" s="158" t="str">
        <f>TRANSAKTIONER!Z549&amp;IF(regnskab_filter_periode_partner&gt;=AB549,"INCLUDE"&amp;IF(regnskab_filter_land_partner&lt;&gt;"",IF(regnskab_filter_land_partner="EU",F549,AD549),""),"EXCLUDE")&amp;AC549</f>
        <v>EXCLUDE</v>
      </c>
      <c r="J549" s="158" t="e">
        <f t="shared" si="85"/>
        <v>#N/A</v>
      </c>
      <c r="L549" s="158" t="str">
        <f t="shared" si="86"/>
        <v>_EU</v>
      </c>
      <c r="P549" s="340"/>
      <c r="Q549" s="340"/>
      <c r="R549" s="341"/>
      <c r="S549" s="342"/>
      <c r="T549" s="342"/>
      <c r="U549" s="341"/>
      <c r="V549" s="368"/>
      <c r="W549" s="341"/>
      <c r="X549" s="343"/>
      <c r="Y549" s="340"/>
      <c r="Z549" s="341"/>
      <c r="AA549" s="348" t="str">
        <f t="shared" si="87"/>
        <v/>
      </c>
      <c r="AB549" s="349" t="str">
        <f t="shared" si="88"/>
        <v/>
      </c>
      <c r="AC549" s="341"/>
      <c r="AD549" s="350" t="str">
        <f t="shared" si="89"/>
        <v/>
      </c>
    </row>
    <row r="550" spans="2:30" x14ac:dyDescent="0.45">
      <c r="B550" s="145" t="str">
        <f t="shared" si="80"/>
        <v>NOT INCLUDED</v>
      </c>
      <c r="C550" s="146" t="e">
        <f t="shared" si="81"/>
        <v>#N/A</v>
      </c>
      <c r="D550" s="158" t="e">
        <f>AB550&amp;"_"&amp;#REF!&amp;IF(afstemning_partner&lt;&gt;"","_"&amp;AC550,"")</f>
        <v>#REF!</v>
      </c>
      <c r="E550" s="158" t="str">
        <f t="shared" si="82"/>
        <v/>
      </c>
      <c r="F550" s="158" t="e">
        <f t="shared" si="83"/>
        <v>#N/A</v>
      </c>
      <c r="G550" s="158" t="str">
        <f>TRANSAKTIONER!Z550&amp;IF(regnskab_filter_periode&gt;=AB550,"INCLUDE"&amp;IF(regnskab_filter_land&lt;&gt;"",IF(regnskab_filter_land="EU",F550,AD550),""),"EXCLUDE")</f>
        <v>EXCLUDE</v>
      </c>
      <c r="H550" s="158" t="str">
        <f t="shared" si="84"/>
        <v/>
      </c>
      <c r="I550" s="158" t="str">
        <f>TRANSAKTIONER!Z550&amp;IF(regnskab_filter_periode_partner&gt;=AB550,"INCLUDE"&amp;IF(regnskab_filter_land_partner&lt;&gt;"",IF(regnskab_filter_land_partner="EU",F550,AD550),""),"EXCLUDE")&amp;AC550</f>
        <v>EXCLUDE</v>
      </c>
      <c r="J550" s="158" t="e">
        <f t="shared" si="85"/>
        <v>#N/A</v>
      </c>
      <c r="L550" s="158" t="str">
        <f t="shared" si="86"/>
        <v>_EU</v>
      </c>
      <c r="P550" s="340"/>
      <c r="Q550" s="340"/>
      <c r="R550" s="341"/>
      <c r="S550" s="342"/>
      <c r="T550" s="342"/>
      <c r="U550" s="341"/>
      <c r="V550" s="368"/>
      <c r="W550" s="341"/>
      <c r="X550" s="343"/>
      <c r="Y550" s="340"/>
      <c r="Z550" s="341"/>
      <c r="AA550" s="348" t="str">
        <f t="shared" si="87"/>
        <v/>
      </c>
      <c r="AB550" s="349" t="str">
        <f t="shared" si="88"/>
        <v/>
      </c>
      <c r="AC550" s="341"/>
      <c r="AD550" s="350" t="str">
        <f t="shared" si="89"/>
        <v/>
      </c>
    </row>
    <row r="551" spans="2:30" x14ac:dyDescent="0.45">
      <c r="B551" s="145" t="str">
        <f t="shared" si="80"/>
        <v>NOT INCLUDED</v>
      </c>
      <c r="C551" s="146" t="e">
        <f t="shared" si="81"/>
        <v>#N/A</v>
      </c>
      <c r="D551" s="158" t="e">
        <f>AB551&amp;"_"&amp;#REF!&amp;IF(afstemning_partner&lt;&gt;"","_"&amp;AC551,"")</f>
        <v>#REF!</v>
      </c>
      <c r="E551" s="158" t="str">
        <f t="shared" si="82"/>
        <v/>
      </c>
      <c r="F551" s="158" t="e">
        <f t="shared" si="83"/>
        <v>#N/A</v>
      </c>
      <c r="G551" s="158" t="str">
        <f>TRANSAKTIONER!Z551&amp;IF(regnskab_filter_periode&gt;=AB551,"INCLUDE"&amp;IF(regnskab_filter_land&lt;&gt;"",IF(regnskab_filter_land="EU",F551,AD551),""),"EXCLUDE")</f>
        <v>EXCLUDE</v>
      </c>
      <c r="H551" s="158" t="str">
        <f t="shared" si="84"/>
        <v/>
      </c>
      <c r="I551" s="158" t="str">
        <f>TRANSAKTIONER!Z551&amp;IF(regnskab_filter_periode_partner&gt;=AB551,"INCLUDE"&amp;IF(regnskab_filter_land_partner&lt;&gt;"",IF(regnskab_filter_land_partner="EU",F551,AD551),""),"EXCLUDE")&amp;AC551</f>
        <v>EXCLUDE</v>
      </c>
      <c r="J551" s="158" t="e">
        <f t="shared" si="85"/>
        <v>#N/A</v>
      </c>
      <c r="L551" s="158" t="str">
        <f t="shared" si="86"/>
        <v>_EU</v>
      </c>
      <c r="P551" s="340"/>
      <c r="Q551" s="340"/>
      <c r="R551" s="341"/>
      <c r="S551" s="342"/>
      <c r="T551" s="342"/>
      <c r="U551" s="341"/>
      <c r="V551" s="368"/>
      <c r="W551" s="341"/>
      <c r="X551" s="343"/>
      <c r="Y551" s="340"/>
      <c r="Z551" s="341"/>
      <c r="AA551" s="348" t="str">
        <f t="shared" si="87"/>
        <v/>
      </c>
      <c r="AB551" s="349" t="str">
        <f t="shared" si="88"/>
        <v/>
      </c>
      <c r="AC551" s="341"/>
      <c r="AD551" s="350" t="str">
        <f t="shared" si="89"/>
        <v/>
      </c>
    </row>
    <row r="552" spans="2:30" x14ac:dyDescent="0.45">
      <c r="B552" s="145" t="str">
        <f t="shared" si="80"/>
        <v>NOT INCLUDED</v>
      </c>
      <c r="C552" s="146" t="e">
        <f t="shared" si="81"/>
        <v>#N/A</v>
      </c>
      <c r="D552" s="158" t="e">
        <f>AB552&amp;"_"&amp;#REF!&amp;IF(afstemning_partner&lt;&gt;"","_"&amp;AC552,"")</f>
        <v>#REF!</v>
      </c>
      <c r="E552" s="158" t="str">
        <f t="shared" si="82"/>
        <v/>
      </c>
      <c r="F552" s="158" t="e">
        <f t="shared" si="83"/>
        <v>#N/A</v>
      </c>
      <c r="G552" s="158" t="str">
        <f>TRANSAKTIONER!Z552&amp;IF(regnskab_filter_periode&gt;=AB552,"INCLUDE"&amp;IF(regnskab_filter_land&lt;&gt;"",IF(regnskab_filter_land="EU",F552,AD552),""),"EXCLUDE")</f>
        <v>EXCLUDE</v>
      </c>
      <c r="H552" s="158" t="str">
        <f t="shared" si="84"/>
        <v/>
      </c>
      <c r="I552" s="158" t="str">
        <f>TRANSAKTIONER!Z552&amp;IF(regnskab_filter_periode_partner&gt;=AB552,"INCLUDE"&amp;IF(regnskab_filter_land_partner&lt;&gt;"",IF(regnskab_filter_land_partner="EU",F552,AD552),""),"EXCLUDE")&amp;AC552</f>
        <v>EXCLUDE</v>
      </c>
      <c r="J552" s="158" t="e">
        <f t="shared" si="85"/>
        <v>#N/A</v>
      </c>
      <c r="L552" s="158" t="str">
        <f t="shared" si="86"/>
        <v>_EU</v>
      </c>
      <c r="P552" s="340"/>
      <c r="Q552" s="340"/>
      <c r="R552" s="341"/>
      <c r="S552" s="342"/>
      <c r="T552" s="342"/>
      <c r="U552" s="341"/>
      <c r="V552" s="368"/>
      <c r="W552" s="341"/>
      <c r="X552" s="343"/>
      <c r="Y552" s="340"/>
      <c r="Z552" s="341"/>
      <c r="AA552" s="348" t="str">
        <f t="shared" si="87"/>
        <v/>
      </c>
      <c r="AB552" s="349" t="str">
        <f t="shared" si="88"/>
        <v/>
      </c>
      <c r="AC552" s="341"/>
      <c r="AD552" s="350" t="str">
        <f t="shared" si="89"/>
        <v/>
      </c>
    </row>
    <row r="553" spans="2:30" x14ac:dyDescent="0.45">
      <c r="B553" s="145" t="str">
        <f t="shared" si="80"/>
        <v>NOT INCLUDED</v>
      </c>
      <c r="C553" s="146" t="e">
        <f t="shared" si="81"/>
        <v>#N/A</v>
      </c>
      <c r="D553" s="158" t="e">
        <f>AB553&amp;"_"&amp;#REF!&amp;IF(afstemning_partner&lt;&gt;"","_"&amp;AC553,"")</f>
        <v>#REF!</v>
      </c>
      <c r="E553" s="158" t="str">
        <f t="shared" si="82"/>
        <v/>
      </c>
      <c r="F553" s="158" t="e">
        <f t="shared" si="83"/>
        <v>#N/A</v>
      </c>
      <c r="G553" s="158" t="str">
        <f>TRANSAKTIONER!Z553&amp;IF(regnskab_filter_periode&gt;=AB553,"INCLUDE"&amp;IF(regnskab_filter_land&lt;&gt;"",IF(regnskab_filter_land="EU",F553,AD553),""),"EXCLUDE")</f>
        <v>EXCLUDE</v>
      </c>
      <c r="H553" s="158" t="str">
        <f t="shared" si="84"/>
        <v/>
      </c>
      <c r="I553" s="158" t="str">
        <f>TRANSAKTIONER!Z553&amp;IF(regnskab_filter_periode_partner&gt;=AB553,"INCLUDE"&amp;IF(regnskab_filter_land_partner&lt;&gt;"",IF(regnskab_filter_land_partner="EU",F553,AD553),""),"EXCLUDE")&amp;AC553</f>
        <v>EXCLUDE</v>
      </c>
      <c r="J553" s="158" t="e">
        <f t="shared" si="85"/>
        <v>#N/A</v>
      </c>
      <c r="L553" s="158" t="str">
        <f t="shared" si="86"/>
        <v>_EU</v>
      </c>
      <c r="P553" s="340"/>
      <c r="Q553" s="340"/>
      <c r="R553" s="341"/>
      <c r="S553" s="342"/>
      <c r="T553" s="342"/>
      <c r="U553" s="341"/>
      <c r="V553" s="368"/>
      <c r="W553" s="341"/>
      <c r="X553" s="343"/>
      <c r="Y553" s="340"/>
      <c r="Z553" s="341"/>
      <c r="AA553" s="348" t="str">
        <f t="shared" si="87"/>
        <v/>
      </c>
      <c r="AB553" s="349" t="str">
        <f t="shared" si="88"/>
        <v/>
      </c>
      <c r="AC553" s="341"/>
      <c r="AD553" s="350" t="str">
        <f t="shared" si="89"/>
        <v/>
      </c>
    </row>
    <row r="554" spans="2:30" x14ac:dyDescent="0.45">
      <c r="B554" s="145" t="str">
        <f t="shared" si="80"/>
        <v>NOT INCLUDED</v>
      </c>
      <c r="C554" s="146" t="e">
        <f t="shared" si="81"/>
        <v>#N/A</v>
      </c>
      <c r="D554" s="158" t="e">
        <f>AB554&amp;"_"&amp;#REF!&amp;IF(afstemning_partner&lt;&gt;"","_"&amp;AC554,"")</f>
        <v>#REF!</v>
      </c>
      <c r="E554" s="158" t="str">
        <f t="shared" si="82"/>
        <v/>
      </c>
      <c r="F554" s="158" t="e">
        <f t="shared" si="83"/>
        <v>#N/A</v>
      </c>
      <c r="G554" s="158" t="str">
        <f>TRANSAKTIONER!Z554&amp;IF(regnskab_filter_periode&gt;=AB554,"INCLUDE"&amp;IF(regnskab_filter_land&lt;&gt;"",IF(regnskab_filter_land="EU",F554,AD554),""),"EXCLUDE")</f>
        <v>EXCLUDE</v>
      </c>
      <c r="H554" s="158" t="str">
        <f t="shared" si="84"/>
        <v/>
      </c>
      <c r="I554" s="158" t="str">
        <f>TRANSAKTIONER!Z554&amp;IF(regnskab_filter_periode_partner&gt;=AB554,"INCLUDE"&amp;IF(regnskab_filter_land_partner&lt;&gt;"",IF(regnskab_filter_land_partner="EU",F554,AD554),""),"EXCLUDE")&amp;AC554</f>
        <v>EXCLUDE</v>
      </c>
      <c r="J554" s="158" t="e">
        <f t="shared" si="85"/>
        <v>#N/A</v>
      </c>
      <c r="L554" s="158" t="str">
        <f t="shared" si="86"/>
        <v>_EU</v>
      </c>
      <c r="P554" s="340"/>
      <c r="Q554" s="340"/>
      <c r="R554" s="341"/>
      <c r="S554" s="342"/>
      <c r="T554" s="342"/>
      <c r="U554" s="341"/>
      <c r="V554" s="368"/>
      <c r="W554" s="341"/>
      <c r="X554" s="343"/>
      <c r="Y554" s="340"/>
      <c r="Z554" s="341"/>
      <c r="AA554" s="348" t="str">
        <f t="shared" si="87"/>
        <v/>
      </c>
      <c r="AB554" s="349" t="str">
        <f t="shared" si="88"/>
        <v/>
      </c>
      <c r="AC554" s="341"/>
      <c r="AD554" s="350" t="str">
        <f t="shared" si="89"/>
        <v/>
      </c>
    </row>
    <row r="555" spans="2:30" x14ac:dyDescent="0.45">
      <c r="B555" s="145" t="str">
        <f t="shared" si="80"/>
        <v>NOT INCLUDED</v>
      </c>
      <c r="C555" s="146" t="e">
        <f t="shared" si="81"/>
        <v>#N/A</v>
      </c>
      <c r="D555" s="158" t="e">
        <f>AB555&amp;"_"&amp;#REF!&amp;IF(afstemning_partner&lt;&gt;"","_"&amp;AC555,"")</f>
        <v>#REF!</v>
      </c>
      <c r="E555" s="158" t="str">
        <f t="shared" si="82"/>
        <v/>
      </c>
      <c r="F555" s="158" t="e">
        <f t="shared" si="83"/>
        <v>#N/A</v>
      </c>
      <c r="G555" s="158" t="str">
        <f>TRANSAKTIONER!Z555&amp;IF(regnskab_filter_periode&gt;=AB555,"INCLUDE"&amp;IF(regnskab_filter_land&lt;&gt;"",IF(regnskab_filter_land="EU",F555,AD555),""),"EXCLUDE")</f>
        <v>EXCLUDE</v>
      </c>
      <c r="H555" s="158" t="str">
        <f t="shared" si="84"/>
        <v/>
      </c>
      <c r="I555" s="158" t="str">
        <f>TRANSAKTIONER!Z555&amp;IF(regnskab_filter_periode_partner&gt;=AB555,"INCLUDE"&amp;IF(regnskab_filter_land_partner&lt;&gt;"",IF(regnskab_filter_land_partner="EU",F555,AD555),""),"EXCLUDE")&amp;AC555</f>
        <v>EXCLUDE</v>
      </c>
      <c r="J555" s="158" t="e">
        <f t="shared" si="85"/>
        <v>#N/A</v>
      </c>
      <c r="L555" s="158" t="str">
        <f t="shared" si="86"/>
        <v>_EU</v>
      </c>
      <c r="P555" s="340"/>
      <c r="Q555" s="340"/>
      <c r="R555" s="341"/>
      <c r="S555" s="342"/>
      <c r="T555" s="342"/>
      <c r="U555" s="341"/>
      <c r="V555" s="368"/>
      <c r="W555" s="341"/>
      <c r="X555" s="343"/>
      <c r="Y555" s="340"/>
      <c r="Z555" s="341"/>
      <c r="AA555" s="348" t="str">
        <f t="shared" si="87"/>
        <v/>
      </c>
      <c r="AB555" s="349" t="str">
        <f t="shared" si="88"/>
        <v/>
      </c>
      <c r="AC555" s="341"/>
      <c r="AD555" s="350" t="str">
        <f t="shared" si="89"/>
        <v/>
      </c>
    </row>
    <row r="556" spans="2:30" x14ac:dyDescent="0.45">
      <c r="B556" s="145" t="str">
        <f t="shared" si="80"/>
        <v>NOT INCLUDED</v>
      </c>
      <c r="C556" s="146" t="e">
        <f t="shared" si="81"/>
        <v>#N/A</v>
      </c>
      <c r="D556" s="158" t="e">
        <f>AB556&amp;"_"&amp;#REF!&amp;IF(afstemning_partner&lt;&gt;"","_"&amp;AC556,"")</f>
        <v>#REF!</v>
      </c>
      <c r="E556" s="158" t="str">
        <f t="shared" si="82"/>
        <v/>
      </c>
      <c r="F556" s="158" t="e">
        <f t="shared" si="83"/>
        <v>#N/A</v>
      </c>
      <c r="G556" s="158" t="str">
        <f>TRANSAKTIONER!Z556&amp;IF(regnskab_filter_periode&gt;=AB556,"INCLUDE"&amp;IF(regnskab_filter_land&lt;&gt;"",IF(regnskab_filter_land="EU",F556,AD556),""),"EXCLUDE")</f>
        <v>EXCLUDE</v>
      </c>
      <c r="H556" s="158" t="str">
        <f t="shared" si="84"/>
        <v/>
      </c>
      <c r="I556" s="158" t="str">
        <f>TRANSAKTIONER!Z556&amp;IF(regnskab_filter_periode_partner&gt;=AB556,"INCLUDE"&amp;IF(regnskab_filter_land_partner&lt;&gt;"",IF(regnskab_filter_land_partner="EU",F556,AD556),""),"EXCLUDE")&amp;AC556</f>
        <v>EXCLUDE</v>
      </c>
      <c r="J556" s="158" t="e">
        <f t="shared" si="85"/>
        <v>#N/A</v>
      </c>
      <c r="L556" s="158" t="str">
        <f t="shared" si="86"/>
        <v>_EU</v>
      </c>
      <c r="P556" s="340"/>
      <c r="Q556" s="340"/>
      <c r="R556" s="341"/>
      <c r="S556" s="342"/>
      <c r="T556" s="342"/>
      <c r="U556" s="341"/>
      <c r="V556" s="368"/>
      <c r="W556" s="341"/>
      <c r="X556" s="343"/>
      <c r="Y556" s="340"/>
      <c r="Z556" s="341"/>
      <c r="AA556" s="348" t="str">
        <f t="shared" si="87"/>
        <v/>
      </c>
      <c r="AB556" s="349" t="str">
        <f t="shared" si="88"/>
        <v/>
      </c>
      <c r="AC556" s="341"/>
      <c r="AD556" s="350" t="str">
        <f t="shared" si="89"/>
        <v/>
      </c>
    </row>
    <row r="557" spans="2:30" x14ac:dyDescent="0.45">
      <c r="B557" s="145" t="str">
        <f t="shared" si="80"/>
        <v>NOT INCLUDED</v>
      </c>
      <c r="C557" s="146" t="e">
        <f t="shared" si="81"/>
        <v>#N/A</v>
      </c>
      <c r="D557" s="158" t="e">
        <f>AB557&amp;"_"&amp;#REF!&amp;IF(afstemning_partner&lt;&gt;"","_"&amp;AC557,"")</f>
        <v>#REF!</v>
      </c>
      <c r="E557" s="158" t="str">
        <f t="shared" si="82"/>
        <v/>
      </c>
      <c r="F557" s="158" t="e">
        <f t="shared" si="83"/>
        <v>#N/A</v>
      </c>
      <c r="G557" s="158" t="str">
        <f>TRANSAKTIONER!Z557&amp;IF(regnskab_filter_periode&gt;=AB557,"INCLUDE"&amp;IF(regnskab_filter_land&lt;&gt;"",IF(regnskab_filter_land="EU",F557,AD557),""),"EXCLUDE")</f>
        <v>EXCLUDE</v>
      </c>
      <c r="H557" s="158" t="str">
        <f t="shared" si="84"/>
        <v/>
      </c>
      <c r="I557" s="158" t="str">
        <f>TRANSAKTIONER!Z557&amp;IF(regnskab_filter_periode_partner&gt;=AB557,"INCLUDE"&amp;IF(regnskab_filter_land_partner&lt;&gt;"",IF(regnskab_filter_land_partner="EU",F557,AD557),""),"EXCLUDE")&amp;AC557</f>
        <v>EXCLUDE</v>
      </c>
      <c r="J557" s="158" t="e">
        <f t="shared" si="85"/>
        <v>#N/A</v>
      </c>
      <c r="L557" s="158" t="str">
        <f t="shared" si="86"/>
        <v>_EU</v>
      </c>
      <c r="P557" s="340"/>
      <c r="Q557" s="340"/>
      <c r="R557" s="341"/>
      <c r="S557" s="342"/>
      <c r="T557" s="342"/>
      <c r="U557" s="341"/>
      <c r="V557" s="368"/>
      <c r="W557" s="341"/>
      <c r="X557" s="343"/>
      <c r="Y557" s="340"/>
      <c r="Z557" s="341"/>
      <c r="AA557" s="348" t="str">
        <f t="shared" si="87"/>
        <v/>
      </c>
      <c r="AB557" s="349" t="str">
        <f t="shared" si="88"/>
        <v/>
      </c>
      <c r="AC557" s="341"/>
      <c r="AD557" s="350" t="str">
        <f t="shared" si="89"/>
        <v/>
      </c>
    </row>
    <row r="558" spans="2:30" x14ac:dyDescent="0.45">
      <c r="B558" s="145" t="str">
        <f t="shared" si="80"/>
        <v>NOT INCLUDED</v>
      </c>
      <c r="C558" s="146" t="e">
        <f t="shared" si="81"/>
        <v>#N/A</v>
      </c>
      <c r="D558" s="158" t="e">
        <f>AB558&amp;"_"&amp;#REF!&amp;IF(afstemning_partner&lt;&gt;"","_"&amp;AC558,"")</f>
        <v>#REF!</v>
      </c>
      <c r="E558" s="158" t="str">
        <f t="shared" si="82"/>
        <v/>
      </c>
      <c r="F558" s="158" t="e">
        <f t="shared" si="83"/>
        <v>#N/A</v>
      </c>
      <c r="G558" s="158" t="str">
        <f>TRANSAKTIONER!Z558&amp;IF(regnskab_filter_periode&gt;=AB558,"INCLUDE"&amp;IF(regnskab_filter_land&lt;&gt;"",IF(regnskab_filter_land="EU",F558,AD558),""),"EXCLUDE")</f>
        <v>EXCLUDE</v>
      </c>
      <c r="H558" s="158" t="str">
        <f t="shared" si="84"/>
        <v/>
      </c>
      <c r="I558" s="158" t="str">
        <f>TRANSAKTIONER!Z558&amp;IF(regnskab_filter_periode_partner&gt;=AB558,"INCLUDE"&amp;IF(regnskab_filter_land_partner&lt;&gt;"",IF(regnskab_filter_land_partner="EU",F558,AD558),""),"EXCLUDE")&amp;AC558</f>
        <v>EXCLUDE</v>
      </c>
      <c r="J558" s="158" t="e">
        <f t="shared" si="85"/>
        <v>#N/A</v>
      </c>
      <c r="L558" s="158" t="str">
        <f t="shared" si="86"/>
        <v>_EU</v>
      </c>
      <c r="P558" s="340"/>
      <c r="Q558" s="340"/>
      <c r="R558" s="341"/>
      <c r="S558" s="342"/>
      <c r="T558" s="342"/>
      <c r="U558" s="341"/>
      <c r="V558" s="368"/>
      <c r="W558" s="341"/>
      <c r="X558" s="343"/>
      <c r="Y558" s="340"/>
      <c r="Z558" s="341"/>
      <c r="AA558" s="348" t="str">
        <f t="shared" si="87"/>
        <v/>
      </c>
      <c r="AB558" s="349" t="str">
        <f t="shared" si="88"/>
        <v/>
      </c>
      <c r="AC558" s="341"/>
      <c r="AD558" s="350" t="str">
        <f t="shared" si="89"/>
        <v/>
      </c>
    </row>
    <row r="559" spans="2:30" x14ac:dyDescent="0.45">
      <c r="B559" s="145" t="str">
        <f t="shared" si="80"/>
        <v>NOT INCLUDED</v>
      </c>
      <c r="C559" s="146" t="e">
        <f t="shared" si="81"/>
        <v>#N/A</v>
      </c>
      <c r="D559" s="158" t="e">
        <f>AB559&amp;"_"&amp;#REF!&amp;IF(afstemning_partner&lt;&gt;"","_"&amp;AC559,"")</f>
        <v>#REF!</v>
      </c>
      <c r="E559" s="158" t="str">
        <f t="shared" si="82"/>
        <v/>
      </c>
      <c r="F559" s="158" t="e">
        <f t="shared" si="83"/>
        <v>#N/A</v>
      </c>
      <c r="G559" s="158" t="str">
        <f>TRANSAKTIONER!Z559&amp;IF(regnskab_filter_periode&gt;=AB559,"INCLUDE"&amp;IF(regnskab_filter_land&lt;&gt;"",IF(regnskab_filter_land="EU",F559,AD559),""),"EXCLUDE")</f>
        <v>EXCLUDE</v>
      </c>
      <c r="H559" s="158" t="str">
        <f t="shared" si="84"/>
        <v/>
      </c>
      <c r="I559" s="158" t="str">
        <f>TRANSAKTIONER!Z559&amp;IF(regnskab_filter_periode_partner&gt;=AB559,"INCLUDE"&amp;IF(regnskab_filter_land_partner&lt;&gt;"",IF(regnskab_filter_land_partner="EU",F559,AD559),""),"EXCLUDE")&amp;AC559</f>
        <v>EXCLUDE</v>
      </c>
      <c r="J559" s="158" t="e">
        <f t="shared" si="85"/>
        <v>#N/A</v>
      </c>
      <c r="L559" s="158" t="str">
        <f t="shared" si="86"/>
        <v>_EU</v>
      </c>
      <c r="P559" s="340"/>
      <c r="Q559" s="340"/>
      <c r="R559" s="341"/>
      <c r="S559" s="342"/>
      <c r="T559" s="342"/>
      <c r="U559" s="341"/>
      <c r="V559" s="368"/>
      <c r="W559" s="341"/>
      <c r="X559" s="343"/>
      <c r="Y559" s="340"/>
      <c r="Z559" s="341"/>
      <c r="AA559" s="348" t="str">
        <f t="shared" si="87"/>
        <v/>
      </c>
      <c r="AB559" s="349" t="str">
        <f t="shared" si="88"/>
        <v/>
      </c>
      <c r="AC559" s="341"/>
      <c r="AD559" s="350" t="str">
        <f t="shared" si="89"/>
        <v/>
      </c>
    </row>
    <row r="560" spans="2:30" x14ac:dyDescent="0.45">
      <c r="B560" s="145" t="str">
        <f t="shared" si="80"/>
        <v>NOT INCLUDED</v>
      </c>
      <c r="C560" s="146" t="e">
        <f t="shared" si="81"/>
        <v>#N/A</v>
      </c>
      <c r="D560" s="158" t="e">
        <f>AB560&amp;"_"&amp;#REF!&amp;IF(afstemning_partner&lt;&gt;"","_"&amp;AC560,"")</f>
        <v>#REF!</v>
      </c>
      <c r="E560" s="158" t="str">
        <f t="shared" si="82"/>
        <v/>
      </c>
      <c r="F560" s="158" t="e">
        <f t="shared" si="83"/>
        <v>#N/A</v>
      </c>
      <c r="G560" s="158" t="str">
        <f>TRANSAKTIONER!Z560&amp;IF(regnskab_filter_periode&gt;=AB560,"INCLUDE"&amp;IF(regnskab_filter_land&lt;&gt;"",IF(regnskab_filter_land="EU",F560,AD560),""),"EXCLUDE")</f>
        <v>EXCLUDE</v>
      </c>
      <c r="H560" s="158" t="str">
        <f t="shared" si="84"/>
        <v/>
      </c>
      <c r="I560" s="158" t="str">
        <f>TRANSAKTIONER!Z560&amp;IF(regnskab_filter_periode_partner&gt;=AB560,"INCLUDE"&amp;IF(regnskab_filter_land_partner&lt;&gt;"",IF(regnskab_filter_land_partner="EU",F560,AD560),""),"EXCLUDE")&amp;AC560</f>
        <v>EXCLUDE</v>
      </c>
      <c r="J560" s="158" t="e">
        <f t="shared" si="85"/>
        <v>#N/A</v>
      </c>
      <c r="L560" s="158" t="str">
        <f t="shared" si="86"/>
        <v>_EU</v>
      </c>
      <c r="P560" s="340"/>
      <c r="Q560" s="340"/>
      <c r="R560" s="341"/>
      <c r="S560" s="342"/>
      <c r="T560" s="342"/>
      <c r="U560" s="341"/>
      <c r="V560" s="368"/>
      <c r="W560" s="341"/>
      <c r="X560" s="343"/>
      <c r="Y560" s="340"/>
      <c r="Z560" s="341"/>
      <c r="AA560" s="348" t="str">
        <f t="shared" si="87"/>
        <v/>
      </c>
      <c r="AB560" s="349" t="str">
        <f t="shared" si="88"/>
        <v/>
      </c>
      <c r="AC560" s="341"/>
      <c r="AD560" s="350" t="str">
        <f t="shared" si="89"/>
        <v/>
      </c>
    </row>
    <row r="561" spans="2:30" x14ac:dyDescent="0.45">
      <c r="B561" s="145" t="str">
        <f t="shared" si="80"/>
        <v>NOT INCLUDED</v>
      </c>
      <c r="C561" s="146" t="e">
        <f t="shared" si="81"/>
        <v>#N/A</v>
      </c>
      <c r="D561" s="158" t="e">
        <f>AB561&amp;"_"&amp;#REF!&amp;IF(afstemning_partner&lt;&gt;"","_"&amp;AC561,"")</f>
        <v>#REF!</v>
      </c>
      <c r="E561" s="158" t="str">
        <f t="shared" si="82"/>
        <v/>
      </c>
      <c r="F561" s="158" t="e">
        <f t="shared" si="83"/>
        <v>#N/A</v>
      </c>
      <c r="G561" s="158" t="str">
        <f>TRANSAKTIONER!Z561&amp;IF(regnskab_filter_periode&gt;=AB561,"INCLUDE"&amp;IF(regnskab_filter_land&lt;&gt;"",IF(regnskab_filter_land="EU",F561,AD561),""),"EXCLUDE")</f>
        <v>EXCLUDE</v>
      </c>
      <c r="H561" s="158" t="str">
        <f t="shared" si="84"/>
        <v/>
      </c>
      <c r="I561" s="158" t="str">
        <f>TRANSAKTIONER!Z561&amp;IF(regnskab_filter_periode_partner&gt;=AB561,"INCLUDE"&amp;IF(regnskab_filter_land_partner&lt;&gt;"",IF(regnskab_filter_land_partner="EU",F561,AD561),""),"EXCLUDE")&amp;AC561</f>
        <v>EXCLUDE</v>
      </c>
      <c r="J561" s="158" t="e">
        <f t="shared" si="85"/>
        <v>#N/A</v>
      </c>
      <c r="L561" s="158" t="str">
        <f t="shared" si="86"/>
        <v>_EU</v>
      </c>
      <c r="P561" s="340"/>
      <c r="Q561" s="340"/>
      <c r="R561" s="341"/>
      <c r="S561" s="342"/>
      <c r="T561" s="342"/>
      <c r="U561" s="341"/>
      <c r="V561" s="368"/>
      <c r="W561" s="341"/>
      <c r="X561" s="343"/>
      <c r="Y561" s="340"/>
      <c r="Z561" s="341"/>
      <c r="AA561" s="348" t="str">
        <f t="shared" si="87"/>
        <v/>
      </c>
      <c r="AB561" s="349" t="str">
        <f t="shared" si="88"/>
        <v/>
      </c>
      <c r="AC561" s="341"/>
      <c r="AD561" s="350" t="str">
        <f t="shared" si="89"/>
        <v/>
      </c>
    </row>
    <row r="562" spans="2:30" x14ac:dyDescent="0.45">
      <c r="B562" s="145" t="str">
        <f t="shared" si="80"/>
        <v>NOT INCLUDED</v>
      </c>
      <c r="C562" s="146" t="e">
        <f t="shared" si="81"/>
        <v>#N/A</v>
      </c>
      <c r="D562" s="158" t="e">
        <f>AB562&amp;"_"&amp;#REF!&amp;IF(afstemning_partner&lt;&gt;"","_"&amp;AC562,"")</f>
        <v>#REF!</v>
      </c>
      <c r="E562" s="158" t="str">
        <f t="shared" si="82"/>
        <v/>
      </c>
      <c r="F562" s="158" t="e">
        <f t="shared" si="83"/>
        <v>#N/A</v>
      </c>
      <c r="G562" s="158" t="str">
        <f>TRANSAKTIONER!Z562&amp;IF(regnskab_filter_periode&gt;=AB562,"INCLUDE"&amp;IF(regnskab_filter_land&lt;&gt;"",IF(regnskab_filter_land="EU",F562,AD562),""),"EXCLUDE")</f>
        <v>EXCLUDE</v>
      </c>
      <c r="H562" s="158" t="str">
        <f t="shared" si="84"/>
        <v/>
      </c>
      <c r="I562" s="158" t="str">
        <f>TRANSAKTIONER!Z562&amp;IF(regnskab_filter_periode_partner&gt;=AB562,"INCLUDE"&amp;IF(regnskab_filter_land_partner&lt;&gt;"",IF(regnskab_filter_land_partner="EU",F562,AD562),""),"EXCLUDE")&amp;AC562</f>
        <v>EXCLUDE</v>
      </c>
      <c r="J562" s="158" t="e">
        <f t="shared" si="85"/>
        <v>#N/A</v>
      </c>
      <c r="L562" s="158" t="str">
        <f t="shared" si="86"/>
        <v>_EU</v>
      </c>
      <c r="P562" s="340"/>
      <c r="Q562" s="340"/>
      <c r="R562" s="341"/>
      <c r="S562" s="342"/>
      <c r="T562" s="342"/>
      <c r="U562" s="341"/>
      <c r="V562" s="368"/>
      <c r="W562" s="341"/>
      <c r="X562" s="343"/>
      <c r="Y562" s="340"/>
      <c r="Z562" s="341"/>
      <c r="AA562" s="348" t="str">
        <f t="shared" si="87"/>
        <v/>
      </c>
      <c r="AB562" s="349" t="str">
        <f t="shared" si="88"/>
        <v/>
      </c>
      <c r="AC562" s="341"/>
      <c r="AD562" s="350" t="str">
        <f t="shared" si="89"/>
        <v/>
      </c>
    </row>
    <row r="563" spans="2:30" x14ac:dyDescent="0.45">
      <c r="B563" s="145" t="str">
        <f t="shared" si="80"/>
        <v>NOT INCLUDED</v>
      </c>
      <c r="C563" s="146" t="e">
        <f t="shared" si="81"/>
        <v>#N/A</v>
      </c>
      <c r="D563" s="158" t="e">
        <f>AB563&amp;"_"&amp;#REF!&amp;IF(afstemning_partner&lt;&gt;"","_"&amp;AC563,"")</f>
        <v>#REF!</v>
      </c>
      <c r="E563" s="158" t="str">
        <f t="shared" si="82"/>
        <v/>
      </c>
      <c r="F563" s="158" t="e">
        <f t="shared" si="83"/>
        <v>#N/A</v>
      </c>
      <c r="G563" s="158" t="str">
        <f>TRANSAKTIONER!Z563&amp;IF(regnskab_filter_periode&gt;=AB563,"INCLUDE"&amp;IF(regnskab_filter_land&lt;&gt;"",IF(regnskab_filter_land="EU",F563,AD563),""),"EXCLUDE")</f>
        <v>EXCLUDE</v>
      </c>
      <c r="H563" s="158" t="str">
        <f t="shared" si="84"/>
        <v/>
      </c>
      <c r="I563" s="158" t="str">
        <f>TRANSAKTIONER!Z563&amp;IF(regnskab_filter_periode_partner&gt;=AB563,"INCLUDE"&amp;IF(regnskab_filter_land_partner&lt;&gt;"",IF(regnskab_filter_land_partner="EU",F563,AD563),""),"EXCLUDE")&amp;AC563</f>
        <v>EXCLUDE</v>
      </c>
      <c r="J563" s="158" t="e">
        <f t="shared" si="85"/>
        <v>#N/A</v>
      </c>
      <c r="L563" s="158" t="str">
        <f t="shared" si="86"/>
        <v>_EU</v>
      </c>
      <c r="P563" s="340"/>
      <c r="Q563" s="340"/>
      <c r="R563" s="341"/>
      <c r="S563" s="342"/>
      <c r="T563" s="342"/>
      <c r="U563" s="341"/>
      <c r="V563" s="368"/>
      <c r="W563" s="341"/>
      <c r="X563" s="343"/>
      <c r="Y563" s="340"/>
      <c r="Z563" s="341"/>
      <c r="AA563" s="348" t="str">
        <f t="shared" si="87"/>
        <v/>
      </c>
      <c r="AB563" s="349" t="str">
        <f t="shared" si="88"/>
        <v/>
      </c>
      <c r="AC563" s="341"/>
      <c r="AD563" s="350" t="str">
        <f t="shared" si="89"/>
        <v/>
      </c>
    </row>
    <row r="564" spans="2:30" x14ac:dyDescent="0.45">
      <c r="B564" s="145" t="str">
        <f t="shared" si="80"/>
        <v>NOT INCLUDED</v>
      </c>
      <c r="C564" s="146" t="e">
        <f t="shared" si="81"/>
        <v>#N/A</v>
      </c>
      <c r="D564" s="158" t="e">
        <f>AB564&amp;"_"&amp;#REF!&amp;IF(afstemning_partner&lt;&gt;"","_"&amp;AC564,"")</f>
        <v>#REF!</v>
      </c>
      <c r="E564" s="158" t="str">
        <f t="shared" si="82"/>
        <v/>
      </c>
      <c r="F564" s="158" t="e">
        <f t="shared" si="83"/>
        <v>#N/A</v>
      </c>
      <c r="G564" s="158" t="str">
        <f>TRANSAKTIONER!Z564&amp;IF(regnskab_filter_periode&gt;=AB564,"INCLUDE"&amp;IF(regnskab_filter_land&lt;&gt;"",IF(regnskab_filter_land="EU",F564,AD564),""),"EXCLUDE")</f>
        <v>EXCLUDE</v>
      </c>
      <c r="H564" s="158" t="str">
        <f t="shared" si="84"/>
        <v/>
      </c>
      <c r="I564" s="158" t="str">
        <f>TRANSAKTIONER!Z564&amp;IF(regnskab_filter_periode_partner&gt;=AB564,"INCLUDE"&amp;IF(regnskab_filter_land_partner&lt;&gt;"",IF(regnskab_filter_land_partner="EU",F564,AD564),""),"EXCLUDE")&amp;AC564</f>
        <v>EXCLUDE</v>
      </c>
      <c r="J564" s="158" t="e">
        <f t="shared" si="85"/>
        <v>#N/A</v>
      </c>
      <c r="L564" s="158" t="str">
        <f t="shared" si="86"/>
        <v>_EU</v>
      </c>
      <c r="P564" s="340"/>
      <c r="Q564" s="340"/>
      <c r="R564" s="341"/>
      <c r="S564" s="342"/>
      <c r="T564" s="342"/>
      <c r="U564" s="341"/>
      <c r="V564" s="368"/>
      <c r="W564" s="341"/>
      <c r="X564" s="343"/>
      <c r="Y564" s="340"/>
      <c r="Z564" s="341"/>
      <c r="AA564" s="348" t="str">
        <f t="shared" si="87"/>
        <v/>
      </c>
      <c r="AB564" s="349" t="str">
        <f t="shared" si="88"/>
        <v/>
      </c>
      <c r="AC564" s="341"/>
      <c r="AD564" s="350" t="str">
        <f t="shared" si="89"/>
        <v/>
      </c>
    </row>
    <row r="565" spans="2:30" x14ac:dyDescent="0.45">
      <c r="B565" s="145" t="str">
        <f t="shared" si="80"/>
        <v>NOT INCLUDED</v>
      </c>
      <c r="C565" s="146" t="e">
        <f t="shared" si="81"/>
        <v>#N/A</v>
      </c>
      <c r="D565" s="158" t="e">
        <f>AB565&amp;"_"&amp;#REF!&amp;IF(afstemning_partner&lt;&gt;"","_"&amp;AC565,"")</f>
        <v>#REF!</v>
      </c>
      <c r="E565" s="158" t="str">
        <f t="shared" si="82"/>
        <v/>
      </c>
      <c r="F565" s="158" t="e">
        <f t="shared" si="83"/>
        <v>#N/A</v>
      </c>
      <c r="G565" s="158" t="str">
        <f>TRANSAKTIONER!Z565&amp;IF(regnskab_filter_periode&gt;=AB565,"INCLUDE"&amp;IF(regnskab_filter_land&lt;&gt;"",IF(regnskab_filter_land="EU",F565,AD565),""),"EXCLUDE")</f>
        <v>EXCLUDE</v>
      </c>
      <c r="H565" s="158" t="str">
        <f t="shared" si="84"/>
        <v/>
      </c>
      <c r="I565" s="158" t="str">
        <f>TRANSAKTIONER!Z565&amp;IF(regnskab_filter_periode_partner&gt;=AB565,"INCLUDE"&amp;IF(regnskab_filter_land_partner&lt;&gt;"",IF(regnskab_filter_land_partner="EU",F565,AD565),""),"EXCLUDE")&amp;AC565</f>
        <v>EXCLUDE</v>
      </c>
      <c r="J565" s="158" t="e">
        <f t="shared" si="85"/>
        <v>#N/A</v>
      </c>
      <c r="L565" s="158" t="str">
        <f t="shared" si="86"/>
        <v>_EU</v>
      </c>
      <c r="P565" s="340"/>
      <c r="Q565" s="340"/>
      <c r="R565" s="341"/>
      <c r="S565" s="342"/>
      <c r="T565" s="342"/>
      <c r="U565" s="341"/>
      <c r="V565" s="368"/>
      <c r="W565" s="341"/>
      <c r="X565" s="343"/>
      <c r="Y565" s="340"/>
      <c r="Z565" s="341"/>
      <c r="AA565" s="348" t="str">
        <f t="shared" si="87"/>
        <v/>
      </c>
      <c r="AB565" s="349" t="str">
        <f t="shared" si="88"/>
        <v/>
      </c>
      <c r="AC565" s="341"/>
      <c r="AD565" s="350" t="str">
        <f t="shared" si="89"/>
        <v/>
      </c>
    </row>
    <row r="566" spans="2:30" x14ac:dyDescent="0.45">
      <c r="B566" s="145" t="str">
        <f t="shared" si="80"/>
        <v>NOT INCLUDED</v>
      </c>
      <c r="C566" s="146" t="e">
        <f t="shared" si="81"/>
        <v>#N/A</v>
      </c>
      <c r="D566" s="158" t="e">
        <f>AB566&amp;"_"&amp;#REF!&amp;IF(afstemning_partner&lt;&gt;"","_"&amp;AC566,"")</f>
        <v>#REF!</v>
      </c>
      <c r="E566" s="158" t="str">
        <f t="shared" si="82"/>
        <v/>
      </c>
      <c r="F566" s="158" t="e">
        <f t="shared" si="83"/>
        <v>#N/A</v>
      </c>
      <c r="G566" s="158" t="str">
        <f>TRANSAKTIONER!Z566&amp;IF(regnskab_filter_periode&gt;=AB566,"INCLUDE"&amp;IF(regnskab_filter_land&lt;&gt;"",IF(regnskab_filter_land="EU",F566,AD566),""),"EXCLUDE")</f>
        <v>EXCLUDE</v>
      </c>
      <c r="H566" s="158" t="str">
        <f t="shared" si="84"/>
        <v/>
      </c>
      <c r="I566" s="158" t="str">
        <f>TRANSAKTIONER!Z566&amp;IF(regnskab_filter_periode_partner&gt;=AB566,"INCLUDE"&amp;IF(regnskab_filter_land_partner&lt;&gt;"",IF(regnskab_filter_land_partner="EU",F566,AD566),""),"EXCLUDE")&amp;AC566</f>
        <v>EXCLUDE</v>
      </c>
      <c r="J566" s="158" t="e">
        <f t="shared" si="85"/>
        <v>#N/A</v>
      </c>
      <c r="L566" s="158" t="str">
        <f t="shared" si="86"/>
        <v>_EU</v>
      </c>
      <c r="P566" s="340"/>
      <c r="Q566" s="340"/>
      <c r="R566" s="341"/>
      <c r="S566" s="342"/>
      <c r="T566" s="342"/>
      <c r="U566" s="341"/>
      <c r="V566" s="368"/>
      <c r="W566" s="341"/>
      <c r="X566" s="343"/>
      <c r="Y566" s="340"/>
      <c r="Z566" s="341"/>
      <c r="AA566" s="348" t="str">
        <f t="shared" si="87"/>
        <v/>
      </c>
      <c r="AB566" s="349" t="str">
        <f t="shared" si="88"/>
        <v/>
      </c>
      <c r="AC566" s="341"/>
      <c r="AD566" s="350" t="str">
        <f t="shared" si="89"/>
        <v/>
      </c>
    </row>
    <row r="567" spans="2:30" x14ac:dyDescent="0.45">
      <c r="B567" s="145" t="str">
        <f t="shared" si="80"/>
        <v>NOT INCLUDED</v>
      </c>
      <c r="C567" s="146" t="e">
        <f t="shared" si="81"/>
        <v>#N/A</v>
      </c>
      <c r="D567" s="158" t="e">
        <f>AB567&amp;"_"&amp;#REF!&amp;IF(afstemning_partner&lt;&gt;"","_"&amp;AC567,"")</f>
        <v>#REF!</v>
      </c>
      <c r="E567" s="158" t="str">
        <f t="shared" si="82"/>
        <v/>
      </c>
      <c r="F567" s="158" t="e">
        <f t="shared" si="83"/>
        <v>#N/A</v>
      </c>
      <c r="G567" s="158" t="str">
        <f>TRANSAKTIONER!Z567&amp;IF(regnskab_filter_periode&gt;=AB567,"INCLUDE"&amp;IF(regnskab_filter_land&lt;&gt;"",IF(regnskab_filter_land="EU",F567,AD567),""),"EXCLUDE")</f>
        <v>EXCLUDE</v>
      </c>
      <c r="H567" s="158" t="str">
        <f t="shared" si="84"/>
        <v/>
      </c>
      <c r="I567" s="158" t="str">
        <f>TRANSAKTIONER!Z567&amp;IF(regnskab_filter_periode_partner&gt;=AB567,"INCLUDE"&amp;IF(regnskab_filter_land_partner&lt;&gt;"",IF(regnskab_filter_land_partner="EU",F567,AD567),""),"EXCLUDE")&amp;AC567</f>
        <v>EXCLUDE</v>
      </c>
      <c r="J567" s="158" t="e">
        <f t="shared" si="85"/>
        <v>#N/A</v>
      </c>
      <c r="L567" s="158" t="str">
        <f t="shared" si="86"/>
        <v>_EU</v>
      </c>
      <c r="P567" s="340"/>
      <c r="Q567" s="340"/>
      <c r="R567" s="341"/>
      <c r="S567" s="342"/>
      <c r="T567" s="342"/>
      <c r="U567" s="341"/>
      <c r="V567" s="368"/>
      <c r="W567" s="341"/>
      <c r="X567" s="343"/>
      <c r="Y567" s="340"/>
      <c r="Z567" s="341"/>
      <c r="AA567" s="348" t="str">
        <f t="shared" si="87"/>
        <v/>
      </c>
      <c r="AB567" s="349" t="str">
        <f t="shared" si="88"/>
        <v/>
      </c>
      <c r="AC567" s="341"/>
      <c r="AD567" s="350" t="str">
        <f t="shared" si="89"/>
        <v/>
      </c>
    </row>
    <row r="568" spans="2:30" x14ac:dyDescent="0.45">
      <c r="B568" s="145" t="str">
        <f t="shared" si="80"/>
        <v>NOT INCLUDED</v>
      </c>
      <c r="C568" s="146" t="e">
        <f t="shared" si="81"/>
        <v>#N/A</v>
      </c>
      <c r="D568" s="158" t="e">
        <f>AB568&amp;"_"&amp;#REF!&amp;IF(afstemning_partner&lt;&gt;"","_"&amp;AC568,"")</f>
        <v>#REF!</v>
      </c>
      <c r="E568" s="158" t="str">
        <f t="shared" si="82"/>
        <v/>
      </c>
      <c r="F568" s="158" t="e">
        <f t="shared" si="83"/>
        <v>#N/A</v>
      </c>
      <c r="G568" s="158" t="str">
        <f>TRANSAKTIONER!Z568&amp;IF(regnskab_filter_periode&gt;=AB568,"INCLUDE"&amp;IF(regnskab_filter_land&lt;&gt;"",IF(regnskab_filter_land="EU",F568,AD568),""),"EXCLUDE")</f>
        <v>EXCLUDE</v>
      </c>
      <c r="H568" s="158" t="str">
        <f t="shared" si="84"/>
        <v/>
      </c>
      <c r="I568" s="158" t="str">
        <f>TRANSAKTIONER!Z568&amp;IF(regnskab_filter_periode_partner&gt;=AB568,"INCLUDE"&amp;IF(regnskab_filter_land_partner&lt;&gt;"",IF(regnskab_filter_land_partner="EU",F568,AD568),""),"EXCLUDE")&amp;AC568</f>
        <v>EXCLUDE</v>
      </c>
      <c r="J568" s="158" t="e">
        <f t="shared" si="85"/>
        <v>#N/A</v>
      </c>
      <c r="L568" s="158" t="str">
        <f t="shared" si="86"/>
        <v>_EU</v>
      </c>
      <c r="P568" s="340"/>
      <c r="Q568" s="340"/>
      <c r="R568" s="341"/>
      <c r="S568" s="342"/>
      <c r="T568" s="342"/>
      <c r="U568" s="341"/>
      <c r="V568" s="368"/>
      <c r="W568" s="341"/>
      <c r="X568" s="343"/>
      <c r="Y568" s="340"/>
      <c r="Z568" s="341"/>
      <c r="AA568" s="348" t="str">
        <f t="shared" si="87"/>
        <v/>
      </c>
      <c r="AB568" s="349" t="str">
        <f t="shared" si="88"/>
        <v/>
      </c>
      <c r="AC568" s="341"/>
      <c r="AD568" s="350" t="str">
        <f t="shared" si="89"/>
        <v/>
      </c>
    </row>
    <row r="569" spans="2:30" x14ac:dyDescent="0.45">
      <c r="B569" s="145" t="str">
        <f t="shared" si="80"/>
        <v>NOT INCLUDED</v>
      </c>
      <c r="C569" s="146" t="e">
        <f t="shared" si="81"/>
        <v>#N/A</v>
      </c>
      <c r="D569" s="158" t="e">
        <f>AB569&amp;"_"&amp;#REF!&amp;IF(afstemning_partner&lt;&gt;"","_"&amp;AC569,"")</f>
        <v>#REF!</v>
      </c>
      <c r="E569" s="158" t="str">
        <f t="shared" si="82"/>
        <v/>
      </c>
      <c r="F569" s="158" t="e">
        <f t="shared" si="83"/>
        <v>#N/A</v>
      </c>
      <c r="G569" s="158" t="str">
        <f>TRANSAKTIONER!Z569&amp;IF(regnskab_filter_periode&gt;=AB569,"INCLUDE"&amp;IF(regnskab_filter_land&lt;&gt;"",IF(regnskab_filter_land="EU",F569,AD569),""),"EXCLUDE")</f>
        <v>EXCLUDE</v>
      </c>
      <c r="H569" s="158" t="str">
        <f t="shared" si="84"/>
        <v/>
      </c>
      <c r="I569" s="158" t="str">
        <f>TRANSAKTIONER!Z569&amp;IF(regnskab_filter_periode_partner&gt;=AB569,"INCLUDE"&amp;IF(regnskab_filter_land_partner&lt;&gt;"",IF(regnskab_filter_land_partner="EU",F569,AD569),""),"EXCLUDE")&amp;AC569</f>
        <v>EXCLUDE</v>
      </c>
      <c r="J569" s="158" t="e">
        <f t="shared" si="85"/>
        <v>#N/A</v>
      </c>
      <c r="L569" s="158" t="str">
        <f t="shared" si="86"/>
        <v>_EU</v>
      </c>
      <c r="P569" s="340"/>
      <c r="Q569" s="340"/>
      <c r="R569" s="341"/>
      <c r="S569" s="342"/>
      <c r="T569" s="342"/>
      <c r="U569" s="341"/>
      <c r="V569" s="368"/>
      <c r="W569" s="341"/>
      <c r="X569" s="343"/>
      <c r="Y569" s="340"/>
      <c r="Z569" s="341"/>
      <c r="AA569" s="348" t="str">
        <f t="shared" si="87"/>
        <v/>
      </c>
      <c r="AB569" s="349" t="str">
        <f t="shared" si="88"/>
        <v/>
      </c>
      <c r="AC569" s="341"/>
      <c r="AD569" s="350" t="str">
        <f t="shared" si="89"/>
        <v/>
      </c>
    </row>
    <row r="570" spans="2:30" x14ac:dyDescent="0.45">
      <c r="B570" s="145" t="str">
        <f t="shared" si="80"/>
        <v>NOT INCLUDED</v>
      </c>
      <c r="C570" s="146" t="e">
        <f t="shared" si="81"/>
        <v>#N/A</v>
      </c>
      <c r="D570" s="158" t="e">
        <f>AB570&amp;"_"&amp;#REF!&amp;IF(afstemning_partner&lt;&gt;"","_"&amp;AC570,"")</f>
        <v>#REF!</v>
      </c>
      <c r="E570" s="158" t="str">
        <f t="shared" si="82"/>
        <v/>
      </c>
      <c r="F570" s="158" t="e">
        <f t="shared" si="83"/>
        <v>#N/A</v>
      </c>
      <c r="G570" s="158" t="str">
        <f>TRANSAKTIONER!Z570&amp;IF(regnskab_filter_periode&gt;=AB570,"INCLUDE"&amp;IF(regnskab_filter_land&lt;&gt;"",IF(regnskab_filter_land="EU",F570,AD570),""),"EXCLUDE")</f>
        <v>EXCLUDE</v>
      </c>
      <c r="H570" s="158" t="str">
        <f t="shared" si="84"/>
        <v/>
      </c>
      <c r="I570" s="158" t="str">
        <f>TRANSAKTIONER!Z570&amp;IF(regnskab_filter_periode_partner&gt;=AB570,"INCLUDE"&amp;IF(regnskab_filter_land_partner&lt;&gt;"",IF(regnskab_filter_land_partner="EU",F570,AD570),""),"EXCLUDE")&amp;AC570</f>
        <v>EXCLUDE</v>
      </c>
      <c r="J570" s="158" t="e">
        <f t="shared" si="85"/>
        <v>#N/A</v>
      </c>
      <c r="L570" s="158" t="str">
        <f t="shared" si="86"/>
        <v>_EU</v>
      </c>
      <c r="P570" s="340"/>
      <c r="Q570" s="340"/>
      <c r="R570" s="341"/>
      <c r="S570" s="342"/>
      <c r="T570" s="342"/>
      <c r="U570" s="341"/>
      <c r="V570" s="368"/>
      <c r="W570" s="341"/>
      <c r="X570" s="343"/>
      <c r="Y570" s="340"/>
      <c r="Z570" s="341"/>
      <c r="AA570" s="348" t="str">
        <f t="shared" si="87"/>
        <v/>
      </c>
      <c r="AB570" s="349" t="str">
        <f t="shared" si="88"/>
        <v/>
      </c>
      <c r="AC570" s="341"/>
      <c r="AD570" s="350" t="str">
        <f t="shared" si="89"/>
        <v/>
      </c>
    </row>
    <row r="571" spans="2:30" x14ac:dyDescent="0.45">
      <c r="B571" s="145" t="str">
        <f t="shared" si="80"/>
        <v>NOT INCLUDED</v>
      </c>
      <c r="C571" s="146" t="e">
        <f t="shared" si="81"/>
        <v>#N/A</v>
      </c>
      <c r="D571" s="158" t="e">
        <f>AB571&amp;"_"&amp;#REF!&amp;IF(afstemning_partner&lt;&gt;"","_"&amp;AC571,"")</f>
        <v>#REF!</v>
      </c>
      <c r="E571" s="158" t="str">
        <f t="shared" si="82"/>
        <v/>
      </c>
      <c r="F571" s="158" t="e">
        <f t="shared" si="83"/>
        <v>#N/A</v>
      </c>
      <c r="G571" s="158" t="str">
        <f>TRANSAKTIONER!Z571&amp;IF(regnskab_filter_periode&gt;=AB571,"INCLUDE"&amp;IF(regnskab_filter_land&lt;&gt;"",IF(regnskab_filter_land="EU",F571,AD571),""),"EXCLUDE")</f>
        <v>EXCLUDE</v>
      </c>
      <c r="H571" s="158" t="str">
        <f t="shared" si="84"/>
        <v/>
      </c>
      <c r="I571" s="158" t="str">
        <f>TRANSAKTIONER!Z571&amp;IF(regnskab_filter_periode_partner&gt;=AB571,"INCLUDE"&amp;IF(regnskab_filter_land_partner&lt;&gt;"",IF(regnskab_filter_land_partner="EU",F571,AD571),""),"EXCLUDE")&amp;AC571</f>
        <v>EXCLUDE</v>
      </c>
      <c r="J571" s="158" t="e">
        <f t="shared" si="85"/>
        <v>#N/A</v>
      </c>
      <c r="L571" s="158" t="str">
        <f t="shared" si="86"/>
        <v>_EU</v>
      </c>
      <c r="P571" s="340"/>
      <c r="Q571" s="340"/>
      <c r="R571" s="341"/>
      <c r="S571" s="342"/>
      <c r="T571" s="342"/>
      <c r="U571" s="341"/>
      <c r="V571" s="368"/>
      <c r="W571" s="341"/>
      <c r="X571" s="343"/>
      <c r="Y571" s="340"/>
      <c r="Z571" s="341"/>
      <c r="AA571" s="348" t="str">
        <f t="shared" si="87"/>
        <v/>
      </c>
      <c r="AB571" s="349" t="str">
        <f t="shared" si="88"/>
        <v/>
      </c>
      <c r="AC571" s="341"/>
      <c r="AD571" s="350" t="str">
        <f t="shared" si="89"/>
        <v/>
      </c>
    </row>
    <row r="572" spans="2:30" x14ac:dyDescent="0.45">
      <c r="B572" s="145" t="str">
        <f t="shared" si="80"/>
        <v>NOT INCLUDED</v>
      </c>
      <c r="C572" s="146" t="e">
        <f t="shared" si="81"/>
        <v>#N/A</v>
      </c>
      <c r="D572" s="158" t="e">
        <f>AB572&amp;"_"&amp;#REF!&amp;IF(afstemning_partner&lt;&gt;"","_"&amp;AC572,"")</f>
        <v>#REF!</v>
      </c>
      <c r="E572" s="158" t="str">
        <f t="shared" si="82"/>
        <v/>
      </c>
      <c r="F572" s="158" t="e">
        <f t="shared" si="83"/>
        <v>#N/A</v>
      </c>
      <c r="G572" s="158" t="str">
        <f>TRANSAKTIONER!Z572&amp;IF(regnskab_filter_periode&gt;=AB572,"INCLUDE"&amp;IF(regnskab_filter_land&lt;&gt;"",IF(regnskab_filter_land="EU",F572,AD572),""),"EXCLUDE")</f>
        <v>EXCLUDE</v>
      </c>
      <c r="H572" s="158" t="str">
        <f t="shared" si="84"/>
        <v/>
      </c>
      <c r="I572" s="158" t="str">
        <f>TRANSAKTIONER!Z572&amp;IF(regnskab_filter_periode_partner&gt;=AB572,"INCLUDE"&amp;IF(regnskab_filter_land_partner&lt;&gt;"",IF(regnskab_filter_land_partner="EU",F572,AD572),""),"EXCLUDE")&amp;AC572</f>
        <v>EXCLUDE</v>
      </c>
      <c r="J572" s="158" t="e">
        <f t="shared" si="85"/>
        <v>#N/A</v>
      </c>
      <c r="L572" s="158" t="str">
        <f t="shared" si="86"/>
        <v>_EU</v>
      </c>
      <c r="P572" s="340"/>
      <c r="Q572" s="340"/>
      <c r="R572" s="341"/>
      <c r="S572" s="342"/>
      <c r="T572" s="342"/>
      <c r="U572" s="341"/>
      <c r="V572" s="368"/>
      <c r="W572" s="341"/>
      <c r="X572" s="343"/>
      <c r="Y572" s="340"/>
      <c r="Z572" s="341"/>
      <c r="AA572" s="348" t="str">
        <f t="shared" si="87"/>
        <v/>
      </c>
      <c r="AB572" s="349" t="str">
        <f t="shared" si="88"/>
        <v/>
      </c>
      <c r="AC572" s="341"/>
      <c r="AD572" s="350" t="str">
        <f t="shared" si="89"/>
        <v/>
      </c>
    </row>
    <row r="573" spans="2:30" x14ac:dyDescent="0.45">
      <c r="B573" s="145" t="str">
        <f t="shared" si="80"/>
        <v>NOT INCLUDED</v>
      </c>
      <c r="C573" s="146" t="e">
        <f t="shared" si="81"/>
        <v>#N/A</v>
      </c>
      <c r="D573" s="158" t="e">
        <f>AB573&amp;"_"&amp;#REF!&amp;IF(afstemning_partner&lt;&gt;"","_"&amp;AC573,"")</f>
        <v>#REF!</v>
      </c>
      <c r="E573" s="158" t="str">
        <f t="shared" si="82"/>
        <v/>
      </c>
      <c r="F573" s="158" t="e">
        <f t="shared" si="83"/>
        <v>#N/A</v>
      </c>
      <c r="G573" s="158" t="str">
        <f>TRANSAKTIONER!Z573&amp;IF(regnskab_filter_periode&gt;=AB573,"INCLUDE"&amp;IF(regnskab_filter_land&lt;&gt;"",IF(regnskab_filter_land="EU",F573,AD573),""),"EXCLUDE")</f>
        <v>EXCLUDE</v>
      </c>
      <c r="H573" s="158" t="str">
        <f t="shared" si="84"/>
        <v/>
      </c>
      <c r="I573" s="158" t="str">
        <f>TRANSAKTIONER!Z573&amp;IF(regnskab_filter_periode_partner&gt;=AB573,"INCLUDE"&amp;IF(regnskab_filter_land_partner&lt;&gt;"",IF(regnskab_filter_land_partner="EU",F573,AD573),""),"EXCLUDE")&amp;AC573</f>
        <v>EXCLUDE</v>
      </c>
      <c r="J573" s="158" t="e">
        <f t="shared" si="85"/>
        <v>#N/A</v>
      </c>
      <c r="L573" s="158" t="str">
        <f t="shared" si="86"/>
        <v>_EU</v>
      </c>
      <c r="P573" s="340"/>
      <c r="Q573" s="340"/>
      <c r="R573" s="341"/>
      <c r="S573" s="342"/>
      <c r="T573" s="342"/>
      <c r="U573" s="341"/>
      <c r="V573" s="368"/>
      <c r="W573" s="341"/>
      <c r="X573" s="343"/>
      <c r="Y573" s="340"/>
      <c r="Z573" s="341"/>
      <c r="AA573" s="348" t="str">
        <f t="shared" si="87"/>
        <v/>
      </c>
      <c r="AB573" s="349" t="str">
        <f t="shared" si="88"/>
        <v/>
      </c>
      <c r="AC573" s="341"/>
      <c r="AD573" s="350" t="str">
        <f t="shared" si="89"/>
        <v/>
      </c>
    </row>
    <row r="574" spans="2:30" x14ac:dyDescent="0.45">
      <c r="B574" s="145" t="str">
        <f t="shared" si="80"/>
        <v>NOT INCLUDED</v>
      </c>
      <c r="C574" s="146" t="e">
        <f t="shared" si="81"/>
        <v>#N/A</v>
      </c>
      <c r="D574" s="158" t="e">
        <f>AB574&amp;"_"&amp;#REF!&amp;IF(afstemning_partner&lt;&gt;"","_"&amp;AC574,"")</f>
        <v>#REF!</v>
      </c>
      <c r="E574" s="158" t="str">
        <f t="shared" si="82"/>
        <v/>
      </c>
      <c r="F574" s="158" t="e">
        <f t="shared" si="83"/>
        <v>#N/A</v>
      </c>
      <c r="G574" s="158" t="str">
        <f>TRANSAKTIONER!Z574&amp;IF(regnskab_filter_periode&gt;=AB574,"INCLUDE"&amp;IF(regnskab_filter_land&lt;&gt;"",IF(regnskab_filter_land="EU",F574,AD574),""),"EXCLUDE")</f>
        <v>EXCLUDE</v>
      </c>
      <c r="H574" s="158" t="str">
        <f t="shared" si="84"/>
        <v/>
      </c>
      <c r="I574" s="158" t="str">
        <f>TRANSAKTIONER!Z574&amp;IF(regnskab_filter_periode_partner&gt;=AB574,"INCLUDE"&amp;IF(regnskab_filter_land_partner&lt;&gt;"",IF(regnskab_filter_land_partner="EU",F574,AD574),""),"EXCLUDE")&amp;AC574</f>
        <v>EXCLUDE</v>
      </c>
      <c r="J574" s="158" t="e">
        <f t="shared" si="85"/>
        <v>#N/A</v>
      </c>
      <c r="L574" s="158" t="str">
        <f t="shared" si="86"/>
        <v>_EU</v>
      </c>
      <c r="P574" s="340"/>
      <c r="Q574" s="340"/>
      <c r="R574" s="341"/>
      <c r="S574" s="342"/>
      <c r="T574" s="342"/>
      <c r="U574" s="341"/>
      <c r="V574" s="368"/>
      <c r="W574" s="341"/>
      <c r="X574" s="343"/>
      <c r="Y574" s="340"/>
      <c r="Z574" s="341"/>
      <c r="AA574" s="348" t="str">
        <f t="shared" si="87"/>
        <v/>
      </c>
      <c r="AB574" s="349" t="str">
        <f t="shared" si="88"/>
        <v/>
      </c>
      <c r="AC574" s="341"/>
      <c r="AD574" s="350" t="str">
        <f t="shared" si="89"/>
        <v/>
      </c>
    </row>
    <row r="575" spans="2:30" x14ac:dyDescent="0.45">
      <c r="B575" s="145" t="str">
        <f t="shared" si="80"/>
        <v>NOT INCLUDED</v>
      </c>
      <c r="C575" s="146" t="e">
        <f t="shared" si="81"/>
        <v>#N/A</v>
      </c>
      <c r="D575" s="158" t="e">
        <f>AB575&amp;"_"&amp;#REF!&amp;IF(afstemning_partner&lt;&gt;"","_"&amp;AC575,"")</f>
        <v>#REF!</v>
      </c>
      <c r="E575" s="158" t="str">
        <f t="shared" si="82"/>
        <v/>
      </c>
      <c r="F575" s="158" t="e">
        <f t="shared" si="83"/>
        <v>#N/A</v>
      </c>
      <c r="G575" s="158" t="str">
        <f>TRANSAKTIONER!Z575&amp;IF(regnskab_filter_periode&gt;=AB575,"INCLUDE"&amp;IF(regnskab_filter_land&lt;&gt;"",IF(regnskab_filter_land="EU",F575,AD575),""),"EXCLUDE")</f>
        <v>EXCLUDE</v>
      </c>
      <c r="H575" s="158" t="str">
        <f t="shared" si="84"/>
        <v/>
      </c>
      <c r="I575" s="158" t="str">
        <f>TRANSAKTIONER!Z575&amp;IF(regnskab_filter_periode_partner&gt;=AB575,"INCLUDE"&amp;IF(regnskab_filter_land_partner&lt;&gt;"",IF(regnskab_filter_land_partner="EU",F575,AD575),""),"EXCLUDE")&amp;AC575</f>
        <v>EXCLUDE</v>
      </c>
      <c r="J575" s="158" t="e">
        <f t="shared" si="85"/>
        <v>#N/A</v>
      </c>
      <c r="L575" s="158" t="str">
        <f t="shared" si="86"/>
        <v>_EU</v>
      </c>
      <c r="P575" s="340"/>
      <c r="Q575" s="340"/>
      <c r="R575" s="341"/>
      <c r="S575" s="342"/>
      <c r="T575" s="342"/>
      <c r="U575" s="341"/>
      <c r="V575" s="368"/>
      <c r="W575" s="341"/>
      <c r="X575" s="343"/>
      <c r="Y575" s="340"/>
      <c r="Z575" s="341"/>
      <c r="AA575" s="348" t="str">
        <f t="shared" si="87"/>
        <v/>
      </c>
      <c r="AB575" s="349" t="str">
        <f t="shared" si="88"/>
        <v/>
      </c>
      <c r="AC575" s="341"/>
      <c r="AD575" s="350" t="str">
        <f t="shared" si="89"/>
        <v/>
      </c>
    </row>
    <row r="576" spans="2:30" x14ac:dyDescent="0.45">
      <c r="B576" s="145" t="str">
        <f t="shared" si="80"/>
        <v>NOT INCLUDED</v>
      </c>
      <c r="C576" s="146" t="e">
        <f t="shared" si="81"/>
        <v>#N/A</v>
      </c>
      <c r="D576" s="158" t="e">
        <f>AB576&amp;"_"&amp;#REF!&amp;IF(afstemning_partner&lt;&gt;"","_"&amp;AC576,"")</f>
        <v>#REF!</v>
      </c>
      <c r="E576" s="158" t="str">
        <f t="shared" si="82"/>
        <v/>
      </c>
      <c r="F576" s="158" t="e">
        <f t="shared" si="83"/>
        <v>#N/A</v>
      </c>
      <c r="G576" s="158" t="str">
        <f>TRANSAKTIONER!Z576&amp;IF(regnskab_filter_periode&gt;=AB576,"INCLUDE"&amp;IF(regnskab_filter_land&lt;&gt;"",IF(regnskab_filter_land="EU",F576,AD576),""),"EXCLUDE")</f>
        <v>EXCLUDE</v>
      </c>
      <c r="H576" s="158" t="str">
        <f t="shared" si="84"/>
        <v/>
      </c>
      <c r="I576" s="158" t="str">
        <f>TRANSAKTIONER!Z576&amp;IF(regnskab_filter_periode_partner&gt;=AB576,"INCLUDE"&amp;IF(regnskab_filter_land_partner&lt;&gt;"",IF(regnskab_filter_land_partner="EU",F576,AD576),""),"EXCLUDE")&amp;AC576</f>
        <v>EXCLUDE</v>
      </c>
      <c r="J576" s="158" t="e">
        <f t="shared" si="85"/>
        <v>#N/A</v>
      </c>
      <c r="L576" s="158" t="str">
        <f t="shared" si="86"/>
        <v>_EU</v>
      </c>
      <c r="P576" s="340"/>
      <c r="Q576" s="340"/>
      <c r="R576" s="341"/>
      <c r="S576" s="342"/>
      <c r="T576" s="342"/>
      <c r="U576" s="341"/>
      <c r="V576" s="368"/>
      <c r="W576" s="341"/>
      <c r="X576" s="343"/>
      <c r="Y576" s="340"/>
      <c r="Z576" s="341"/>
      <c r="AA576" s="348" t="str">
        <f t="shared" si="87"/>
        <v/>
      </c>
      <c r="AB576" s="349" t="str">
        <f t="shared" si="88"/>
        <v/>
      </c>
      <c r="AC576" s="341"/>
      <c r="AD576" s="350" t="str">
        <f t="shared" si="89"/>
        <v/>
      </c>
    </row>
    <row r="577" spans="2:30" x14ac:dyDescent="0.45">
      <c r="B577" s="145" t="str">
        <f t="shared" si="80"/>
        <v>NOT INCLUDED</v>
      </c>
      <c r="C577" s="146" t="e">
        <f t="shared" si="81"/>
        <v>#N/A</v>
      </c>
      <c r="D577" s="158" t="e">
        <f>AB577&amp;"_"&amp;#REF!&amp;IF(afstemning_partner&lt;&gt;"","_"&amp;AC577,"")</f>
        <v>#REF!</v>
      </c>
      <c r="E577" s="158" t="str">
        <f t="shared" si="82"/>
        <v/>
      </c>
      <c r="F577" s="158" t="e">
        <f t="shared" si="83"/>
        <v>#N/A</v>
      </c>
      <c r="G577" s="158" t="str">
        <f>TRANSAKTIONER!Z577&amp;IF(regnskab_filter_periode&gt;=AB577,"INCLUDE"&amp;IF(regnskab_filter_land&lt;&gt;"",IF(regnskab_filter_land="EU",F577,AD577),""),"EXCLUDE")</f>
        <v>EXCLUDE</v>
      </c>
      <c r="H577" s="158" t="str">
        <f t="shared" si="84"/>
        <v/>
      </c>
      <c r="I577" s="158" t="str">
        <f>TRANSAKTIONER!Z577&amp;IF(regnskab_filter_periode_partner&gt;=AB577,"INCLUDE"&amp;IF(regnskab_filter_land_partner&lt;&gt;"",IF(regnskab_filter_land_partner="EU",F577,AD577),""),"EXCLUDE")&amp;AC577</f>
        <v>EXCLUDE</v>
      </c>
      <c r="J577" s="158" t="e">
        <f t="shared" si="85"/>
        <v>#N/A</v>
      </c>
      <c r="L577" s="158" t="str">
        <f t="shared" si="86"/>
        <v>_EU</v>
      </c>
      <c r="P577" s="340"/>
      <c r="Q577" s="340"/>
      <c r="R577" s="341"/>
      <c r="S577" s="342"/>
      <c r="T577" s="342"/>
      <c r="U577" s="341"/>
      <c r="V577" s="368"/>
      <c r="W577" s="341"/>
      <c r="X577" s="343"/>
      <c r="Y577" s="340"/>
      <c r="Z577" s="341"/>
      <c r="AA577" s="348" t="str">
        <f t="shared" si="87"/>
        <v/>
      </c>
      <c r="AB577" s="349" t="str">
        <f t="shared" si="88"/>
        <v/>
      </c>
      <c r="AC577" s="341"/>
      <c r="AD577" s="350" t="str">
        <f t="shared" si="89"/>
        <v/>
      </c>
    </row>
    <row r="578" spans="2:30" x14ac:dyDescent="0.45">
      <c r="B578" s="145" t="str">
        <f t="shared" si="80"/>
        <v>NOT INCLUDED</v>
      </c>
      <c r="C578" s="146" t="e">
        <f t="shared" si="81"/>
        <v>#N/A</v>
      </c>
      <c r="D578" s="158" t="e">
        <f>AB578&amp;"_"&amp;#REF!&amp;IF(afstemning_partner&lt;&gt;"","_"&amp;AC578,"")</f>
        <v>#REF!</v>
      </c>
      <c r="E578" s="158" t="str">
        <f t="shared" si="82"/>
        <v/>
      </c>
      <c r="F578" s="158" t="e">
        <f t="shared" si="83"/>
        <v>#N/A</v>
      </c>
      <c r="G578" s="158" t="str">
        <f>TRANSAKTIONER!Z578&amp;IF(regnskab_filter_periode&gt;=AB578,"INCLUDE"&amp;IF(regnskab_filter_land&lt;&gt;"",IF(regnskab_filter_land="EU",F578,AD578),""),"EXCLUDE")</f>
        <v>EXCLUDE</v>
      </c>
      <c r="H578" s="158" t="str">
        <f t="shared" si="84"/>
        <v/>
      </c>
      <c r="I578" s="158" t="str">
        <f>TRANSAKTIONER!Z578&amp;IF(regnskab_filter_periode_partner&gt;=AB578,"INCLUDE"&amp;IF(regnskab_filter_land_partner&lt;&gt;"",IF(regnskab_filter_land_partner="EU",F578,AD578),""),"EXCLUDE")&amp;AC578</f>
        <v>EXCLUDE</v>
      </c>
      <c r="J578" s="158" t="e">
        <f t="shared" si="85"/>
        <v>#N/A</v>
      </c>
      <c r="L578" s="158" t="str">
        <f t="shared" si="86"/>
        <v>_EU</v>
      </c>
      <c r="P578" s="340"/>
      <c r="Q578" s="340"/>
      <c r="R578" s="341"/>
      <c r="S578" s="342"/>
      <c r="T578" s="342"/>
      <c r="U578" s="341"/>
      <c r="V578" s="368"/>
      <c r="W578" s="341"/>
      <c r="X578" s="343"/>
      <c r="Y578" s="340"/>
      <c r="Z578" s="341"/>
      <c r="AA578" s="348" t="str">
        <f t="shared" si="87"/>
        <v/>
      </c>
      <c r="AB578" s="349" t="str">
        <f t="shared" si="88"/>
        <v/>
      </c>
      <c r="AC578" s="341"/>
      <c r="AD578" s="350" t="str">
        <f t="shared" si="89"/>
        <v/>
      </c>
    </row>
    <row r="579" spans="2:30" x14ac:dyDescent="0.45">
      <c r="B579" s="145" t="str">
        <f t="shared" si="80"/>
        <v>NOT INCLUDED</v>
      </c>
      <c r="C579" s="146" t="e">
        <f t="shared" si="81"/>
        <v>#N/A</v>
      </c>
      <c r="D579" s="158" t="e">
        <f>AB579&amp;"_"&amp;#REF!&amp;IF(afstemning_partner&lt;&gt;"","_"&amp;AC579,"")</f>
        <v>#REF!</v>
      </c>
      <c r="E579" s="158" t="str">
        <f t="shared" si="82"/>
        <v/>
      </c>
      <c r="F579" s="158" t="e">
        <f t="shared" si="83"/>
        <v>#N/A</v>
      </c>
      <c r="G579" s="158" t="str">
        <f>TRANSAKTIONER!Z579&amp;IF(regnskab_filter_periode&gt;=AB579,"INCLUDE"&amp;IF(regnskab_filter_land&lt;&gt;"",IF(regnskab_filter_land="EU",F579,AD579),""),"EXCLUDE")</f>
        <v>EXCLUDE</v>
      </c>
      <c r="H579" s="158" t="str">
        <f t="shared" si="84"/>
        <v/>
      </c>
      <c r="I579" s="158" t="str">
        <f>TRANSAKTIONER!Z579&amp;IF(regnskab_filter_periode_partner&gt;=AB579,"INCLUDE"&amp;IF(regnskab_filter_land_partner&lt;&gt;"",IF(regnskab_filter_land_partner="EU",F579,AD579),""),"EXCLUDE")&amp;AC579</f>
        <v>EXCLUDE</v>
      </c>
      <c r="J579" s="158" t="e">
        <f t="shared" si="85"/>
        <v>#N/A</v>
      </c>
      <c r="L579" s="158" t="str">
        <f t="shared" si="86"/>
        <v>_EU</v>
      </c>
      <c r="P579" s="340"/>
      <c r="Q579" s="340"/>
      <c r="R579" s="341"/>
      <c r="S579" s="342"/>
      <c r="T579" s="342"/>
      <c r="U579" s="341"/>
      <c r="V579" s="368"/>
      <c r="W579" s="341"/>
      <c r="X579" s="343"/>
      <c r="Y579" s="340"/>
      <c r="Z579" s="341"/>
      <c r="AA579" s="348" t="str">
        <f t="shared" si="87"/>
        <v/>
      </c>
      <c r="AB579" s="349" t="str">
        <f t="shared" si="88"/>
        <v/>
      </c>
      <c r="AC579" s="341"/>
      <c r="AD579" s="350" t="str">
        <f t="shared" si="89"/>
        <v/>
      </c>
    </row>
    <row r="580" spans="2:30" x14ac:dyDescent="0.45">
      <c r="B580" s="145" t="str">
        <f t="shared" si="80"/>
        <v>NOT INCLUDED</v>
      </c>
      <c r="C580" s="146" t="e">
        <f t="shared" si="81"/>
        <v>#N/A</v>
      </c>
      <c r="D580" s="158" t="e">
        <f>AB580&amp;"_"&amp;#REF!&amp;IF(afstemning_partner&lt;&gt;"","_"&amp;AC580,"")</f>
        <v>#REF!</v>
      </c>
      <c r="E580" s="158" t="str">
        <f t="shared" si="82"/>
        <v/>
      </c>
      <c r="F580" s="158" t="e">
        <f t="shared" si="83"/>
        <v>#N/A</v>
      </c>
      <c r="G580" s="158" t="str">
        <f>TRANSAKTIONER!Z580&amp;IF(regnskab_filter_periode&gt;=AB580,"INCLUDE"&amp;IF(regnskab_filter_land&lt;&gt;"",IF(regnskab_filter_land="EU",F580,AD580),""),"EXCLUDE")</f>
        <v>EXCLUDE</v>
      </c>
      <c r="H580" s="158" t="str">
        <f t="shared" si="84"/>
        <v/>
      </c>
      <c r="I580" s="158" t="str">
        <f>TRANSAKTIONER!Z580&amp;IF(regnskab_filter_periode_partner&gt;=AB580,"INCLUDE"&amp;IF(regnskab_filter_land_partner&lt;&gt;"",IF(regnskab_filter_land_partner="EU",F580,AD580),""),"EXCLUDE")&amp;AC580</f>
        <v>EXCLUDE</v>
      </c>
      <c r="J580" s="158" t="e">
        <f t="shared" si="85"/>
        <v>#N/A</v>
      </c>
      <c r="L580" s="158" t="str">
        <f t="shared" si="86"/>
        <v>_EU</v>
      </c>
      <c r="P580" s="340"/>
      <c r="Q580" s="340"/>
      <c r="R580" s="341"/>
      <c r="S580" s="342"/>
      <c r="T580" s="342"/>
      <c r="U580" s="341"/>
      <c r="V580" s="368"/>
      <c r="W580" s="341"/>
      <c r="X580" s="343"/>
      <c r="Y580" s="340"/>
      <c r="Z580" s="341"/>
      <c r="AA580" s="348" t="str">
        <f t="shared" si="87"/>
        <v/>
      </c>
      <c r="AB580" s="349" t="str">
        <f t="shared" si="88"/>
        <v/>
      </c>
      <c r="AC580" s="341"/>
      <c r="AD580" s="350" t="str">
        <f t="shared" si="89"/>
        <v/>
      </c>
    </row>
    <row r="581" spans="2:30" x14ac:dyDescent="0.45">
      <c r="B581" s="145" t="str">
        <f t="shared" si="80"/>
        <v>NOT INCLUDED</v>
      </c>
      <c r="C581" s="146" t="e">
        <f t="shared" si="81"/>
        <v>#N/A</v>
      </c>
      <c r="D581" s="158" t="e">
        <f>AB581&amp;"_"&amp;#REF!&amp;IF(afstemning_partner&lt;&gt;"","_"&amp;AC581,"")</f>
        <v>#REF!</v>
      </c>
      <c r="E581" s="158" t="str">
        <f t="shared" si="82"/>
        <v/>
      </c>
      <c r="F581" s="158" t="e">
        <f t="shared" si="83"/>
        <v>#N/A</v>
      </c>
      <c r="G581" s="158" t="str">
        <f>TRANSAKTIONER!Z581&amp;IF(regnskab_filter_periode&gt;=AB581,"INCLUDE"&amp;IF(regnskab_filter_land&lt;&gt;"",IF(regnskab_filter_land="EU",F581,AD581),""),"EXCLUDE")</f>
        <v>EXCLUDE</v>
      </c>
      <c r="H581" s="158" t="str">
        <f t="shared" si="84"/>
        <v/>
      </c>
      <c r="I581" s="158" t="str">
        <f>TRANSAKTIONER!Z581&amp;IF(regnskab_filter_periode_partner&gt;=AB581,"INCLUDE"&amp;IF(regnskab_filter_land_partner&lt;&gt;"",IF(regnskab_filter_land_partner="EU",F581,AD581),""),"EXCLUDE")&amp;AC581</f>
        <v>EXCLUDE</v>
      </c>
      <c r="J581" s="158" t="e">
        <f t="shared" si="85"/>
        <v>#N/A</v>
      </c>
      <c r="L581" s="158" t="str">
        <f t="shared" si="86"/>
        <v>_EU</v>
      </c>
      <c r="P581" s="340"/>
      <c r="Q581" s="340"/>
      <c r="R581" s="341"/>
      <c r="S581" s="342"/>
      <c r="T581" s="342"/>
      <c r="U581" s="341"/>
      <c r="V581" s="368"/>
      <c r="W581" s="341"/>
      <c r="X581" s="343"/>
      <c r="Y581" s="340"/>
      <c r="Z581" s="341"/>
      <c r="AA581" s="348" t="str">
        <f t="shared" si="87"/>
        <v/>
      </c>
      <c r="AB581" s="349" t="str">
        <f t="shared" si="88"/>
        <v/>
      </c>
      <c r="AC581" s="341"/>
      <c r="AD581" s="350" t="str">
        <f t="shared" si="89"/>
        <v/>
      </c>
    </row>
    <row r="582" spans="2:30" x14ac:dyDescent="0.45">
      <c r="B582" s="145" t="str">
        <f t="shared" si="80"/>
        <v>NOT INCLUDED</v>
      </c>
      <c r="C582" s="146" t="e">
        <f t="shared" si="81"/>
        <v>#N/A</v>
      </c>
      <c r="D582" s="158" t="e">
        <f>AB582&amp;"_"&amp;#REF!&amp;IF(afstemning_partner&lt;&gt;"","_"&amp;AC582,"")</f>
        <v>#REF!</v>
      </c>
      <c r="E582" s="158" t="str">
        <f t="shared" si="82"/>
        <v/>
      </c>
      <c r="F582" s="158" t="e">
        <f t="shared" si="83"/>
        <v>#N/A</v>
      </c>
      <c r="G582" s="158" t="str">
        <f>TRANSAKTIONER!Z582&amp;IF(regnskab_filter_periode&gt;=AB582,"INCLUDE"&amp;IF(regnskab_filter_land&lt;&gt;"",IF(regnskab_filter_land="EU",F582,AD582),""),"EXCLUDE")</f>
        <v>EXCLUDE</v>
      </c>
      <c r="H582" s="158" t="str">
        <f t="shared" si="84"/>
        <v/>
      </c>
      <c r="I582" s="158" t="str">
        <f>TRANSAKTIONER!Z582&amp;IF(regnskab_filter_periode_partner&gt;=AB582,"INCLUDE"&amp;IF(regnskab_filter_land_partner&lt;&gt;"",IF(regnskab_filter_land_partner="EU",F582,AD582),""),"EXCLUDE")&amp;AC582</f>
        <v>EXCLUDE</v>
      </c>
      <c r="J582" s="158" t="e">
        <f t="shared" si="85"/>
        <v>#N/A</v>
      </c>
      <c r="L582" s="158" t="str">
        <f t="shared" si="86"/>
        <v>_EU</v>
      </c>
      <c r="P582" s="340"/>
      <c r="Q582" s="340"/>
      <c r="R582" s="341"/>
      <c r="S582" s="342"/>
      <c r="T582" s="342"/>
      <c r="U582" s="341"/>
      <c r="V582" s="368"/>
      <c r="W582" s="341"/>
      <c r="X582" s="343"/>
      <c r="Y582" s="340"/>
      <c r="Z582" s="341"/>
      <c r="AA582" s="348" t="str">
        <f t="shared" si="87"/>
        <v/>
      </c>
      <c r="AB582" s="349" t="str">
        <f t="shared" si="88"/>
        <v/>
      </c>
      <c r="AC582" s="341"/>
      <c r="AD582" s="350" t="str">
        <f t="shared" si="89"/>
        <v/>
      </c>
    </row>
    <row r="583" spans="2:30" x14ac:dyDescent="0.45">
      <c r="B583" s="145" t="str">
        <f t="shared" ref="B583:B646" si="90">IF(AB583=report_period,"INCLUDE_CURRENT",IF(AB583&lt;report_period,"INCLUDE_PREVIOUS","NOT INCLUDED"))</f>
        <v>NOT INCLUDED</v>
      </c>
      <c r="C583" s="146" t="e">
        <f t="shared" ref="C583:C646" si="91">B583&amp;"_"&amp;VLOOKUP(AD583,setup_country_group,3,FALSE)&amp;"_"&amp;Z583</f>
        <v>#N/A</v>
      </c>
      <c r="D583" s="158" t="e">
        <f>AB583&amp;"_"&amp;#REF!&amp;IF(afstemning_partner&lt;&gt;"","_"&amp;AC583,"")</f>
        <v>#REF!</v>
      </c>
      <c r="E583" s="158" t="str">
        <f t="shared" ref="E583:E646" si="92">Z583&amp;IF(regnskab_filter_periode&lt;&gt;"",AB583,"")&amp;IF(regnskab_filter_land&lt;&gt;"",IF(regnskab_filter_land="EU",F583,AD583),"")</f>
        <v/>
      </c>
      <c r="F583" s="158" t="e">
        <f t="shared" ref="F583:F646" si="93">VLOOKUP(AD583,setup_country_group,3,FALSE)</f>
        <v>#N/A</v>
      </c>
      <c r="G583" s="158" t="str">
        <f>TRANSAKTIONER!Z583&amp;IF(regnskab_filter_periode&gt;=AB583,"INCLUDE"&amp;IF(regnskab_filter_land&lt;&gt;"",IF(regnskab_filter_land="EU",F583,AD583),""),"EXCLUDE")</f>
        <v>EXCLUDE</v>
      </c>
      <c r="H583" s="158" t="str">
        <f t="shared" ref="H583:H646" si="94">Z583&amp;IF(regnskab_filter_periode_partner&lt;&gt;"",AB583,"")&amp;IF(regnskab_filter_land_partner&lt;&gt;"",IF(regnskab_filter_land_partner="EU",F583,AD583),"")&amp;AC583</f>
        <v/>
      </c>
      <c r="I583" s="158" t="str">
        <f>TRANSAKTIONER!Z583&amp;IF(regnskab_filter_periode_partner&gt;=AB583,"INCLUDE"&amp;IF(regnskab_filter_land_partner&lt;&gt;"",IF(regnskab_filter_land_partner="EU",F583,AD583),""),"EXCLUDE")&amp;AC583</f>
        <v>EXCLUDE</v>
      </c>
      <c r="J583" s="158" t="e">
        <f t="shared" ref="J583:J646" si="95">C583&amp;"_"&amp;AC583</f>
        <v>#N/A</v>
      </c>
      <c r="L583" s="158" t="str">
        <f t="shared" ref="L583:L646" si="96">Z583&amp;"_"&amp;IF(AD583&lt;&gt;"Norge","EU","Norge")</f>
        <v>_EU</v>
      </c>
      <c r="P583" s="340"/>
      <c r="Q583" s="340"/>
      <c r="R583" s="341"/>
      <c r="S583" s="342"/>
      <c r="T583" s="342"/>
      <c r="U583" s="341"/>
      <c r="V583" s="368"/>
      <c r="W583" s="341"/>
      <c r="X583" s="343"/>
      <c r="Y583" s="340"/>
      <c r="Z583" s="341"/>
      <c r="AA583" s="348" t="str">
        <f t="shared" ref="AA583:AA646" si="97">IF(OR(AB583="",Y583="",X583=""),"",ROUND(X583/VLOOKUP(AB583,setup_currency,MATCH(Y583&amp;"/EUR",setup_currency_header,0),FALSE),2))</f>
        <v/>
      </c>
      <c r="AB583" s="349" t="str">
        <f t="shared" ref="AB583:AB646" si="98">IF(T583="","",IF(OR(T583&lt;setup_start_date,T583&gt;setup_end_date),"INVALID DATE",VLOOKUP(T583,setup_periods,2,TRUE)))</f>
        <v/>
      </c>
      <c r="AC583" s="341"/>
      <c r="AD583" s="350" t="str">
        <f t="shared" ref="AD583:AD646" si="99">IF(AC583="","",VLOOKUP(AC583,setup_partners,2,FALSE))</f>
        <v/>
      </c>
    </row>
    <row r="584" spans="2:30" x14ac:dyDescent="0.45">
      <c r="B584" s="145" t="str">
        <f t="shared" si="90"/>
        <v>NOT INCLUDED</v>
      </c>
      <c r="C584" s="146" t="e">
        <f t="shared" si="91"/>
        <v>#N/A</v>
      </c>
      <c r="D584" s="158" t="e">
        <f>AB584&amp;"_"&amp;#REF!&amp;IF(afstemning_partner&lt;&gt;"","_"&amp;AC584,"")</f>
        <v>#REF!</v>
      </c>
      <c r="E584" s="158" t="str">
        <f t="shared" si="92"/>
        <v/>
      </c>
      <c r="F584" s="158" t="e">
        <f t="shared" si="93"/>
        <v>#N/A</v>
      </c>
      <c r="G584" s="158" t="str">
        <f>TRANSAKTIONER!Z584&amp;IF(regnskab_filter_periode&gt;=AB584,"INCLUDE"&amp;IF(regnskab_filter_land&lt;&gt;"",IF(regnskab_filter_land="EU",F584,AD584),""),"EXCLUDE")</f>
        <v>EXCLUDE</v>
      </c>
      <c r="H584" s="158" t="str">
        <f t="shared" si="94"/>
        <v/>
      </c>
      <c r="I584" s="158" t="str">
        <f>TRANSAKTIONER!Z584&amp;IF(regnskab_filter_periode_partner&gt;=AB584,"INCLUDE"&amp;IF(regnskab_filter_land_partner&lt;&gt;"",IF(regnskab_filter_land_partner="EU",F584,AD584),""),"EXCLUDE")&amp;AC584</f>
        <v>EXCLUDE</v>
      </c>
      <c r="J584" s="158" t="e">
        <f t="shared" si="95"/>
        <v>#N/A</v>
      </c>
      <c r="L584" s="158" t="str">
        <f t="shared" si="96"/>
        <v>_EU</v>
      </c>
      <c r="P584" s="340"/>
      <c r="Q584" s="340"/>
      <c r="R584" s="341"/>
      <c r="S584" s="342"/>
      <c r="T584" s="342"/>
      <c r="U584" s="341"/>
      <c r="V584" s="368"/>
      <c r="W584" s="341"/>
      <c r="X584" s="343"/>
      <c r="Y584" s="340"/>
      <c r="Z584" s="341"/>
      <c r="AA584" s="348" t="str">
        <f t="shared" si="97"/>
        <v/>
      </c>
      <c r="AB584" s="349" t="str">
        <f t="shared" si="98"/>
        <v/>
      </c>
      <c r="AC584" s="341"/>
      <c r="AD584" s="350" t="str">
        <f t="shared" si="99"/>
        <v/>
      </c>
    </row>
    <row r="585" spans="2:30" x14ac:dyDescent="0.45">
      <c r="B585" s="145" t="str">
        <f t="shared" si="90"/>
        <v>NOT INCLUDED</v>
      </c>
      <c r="C585" s="146" t="e">
        <f t="shared" si="91"/>
        <v>#N/A</v>
      </c>
      <c r="D585" s="158" t="e">
        <f>AB585&amp;"_"&amp;#REF!&amp;IF(afstemning_partner&lt;&gt;"","_"&amp;AC585,"")</f>
        <v>#REF!</v>
      </c>
      <c r="E585" s="158" t="str">
        <f t="shared" si="92"/>
        <v/>
      </c>
      <c r="F585" s="158" t="e">
        <f t="shared" si="93"/>
        <v>#N/A</v>
      </c>
      <c r="G585" s="158" t="str">
        <f>TRANSAKTIONER!Z585&amp;IF(regnskab_filter_periode&gt;=AB585,"INCLUDE"&amp;IF(regnskab_filter_land&lt;&gt;"",IF(regnskab_filter_land="EU",F585,AD585),""),"EXCLUDE")</f>
        <v>EXCLUDE</v>
      </c>
      <c r="H585" s="158" t="str">
        <f t="shared" si="94"/>
        <v/>
      </c>
      <c r="I585" s="158" t="str">
        <f>TRANSAKTIONER!Z585&amp;IF(regnskab_filter_periode_partner&gt;=AB585,"INCLUDE"&amp;IF(regnskab_filter_land_partner&lt;&gt;"",IF(regnskab_filter_land_partner="EU",F585,AD585),""),"EXCLUDE")&amp;AC585</f>
        <v>EXCLUDE</v>
      </c>
      <c r="J585" s="158" t="e">
        <f t="shared" si="95"/>
        <v>#N/A</v>
      </c>
      <c r="L585" s="158" t="str">
        <f t="shared" si="96"/>
        <v>_EU</v>
      </c>
      <c r="P585" s="340"/>
      <c r="Q585" s="340"/>
      <c r="R585" s="341"/>
      <c r="S585" s="342"/>
      <c r="T585" s="342"/>
      <c r="U585" s="341"/>
      <c r="V585" s="368"/>
      <c r="W585" s="341"/>
      <c r="X585" s="343"/>
      <c r="Y585" s="340"/>
      <c r="Z585" s="341"/>
      <c r="AA585" s="348" t="str">
        <f t="shared" si="97"/>
        <v/>
      </c>
      <c r="AB585" s="349" t="str">
        <f t="shared" si="98"/>
        <v/>
      </c>
      <c r="AC585" s="341"/>
      <c r="AD585" s="350" t="str">
        <f t="shared" si="99"/>
        <v/>
      </c>
    </row>
    <row r="586" spans="2:30" x14ac:dyDescent="0.45">
      <c r="B586" s="145" t="str">
        <f t="shared" si="90"/>
        <v>NOT INCLUDED</v>
      </c>
      <c r="C586" s="146" t="e">
        <f t="shared" si="91"/>
        <v>#N/A</v>
      </c>
      <c r="D586" s="158" t="e">
        <f>AB586&amp;"_"&amp;#REF!&amp;IF(afstemning_partner&lt;&gt;"","_"&amp;AC586,"")</f>
        <v>#REF!</v>
      </c>
      <c r="E586" s="158" t="str">
        <f t="shared" si="92"/>
        <v/>
      </c>
      <c r="F586" s="158" t="e">
        <f t="shared" si="93"/>
        <v>#N/A</v>
      </c>
      <c r="G586" s="158" t="str">
        <f>TRANSAKTIONER!Z586&amp;IF(regnskab_filter_periode&gt;=AB586,"INCLUDE"&amp;IF(regnskab_filter_land&lt;&gt;"",IF(regnskab_filter_land="EU",F586,AD586),""),"EXCLUDE")</f>
        <v>EXCLUDE</v>
      </c>
      <c r="H586" s="158" t="str">
        <f t="shared" si="94"/>
        <v/>
      </c>
      <c r="I586" s="158" t="str">
        <f>TRANSAKTIONER!Z586&amp;IF(regnskab_filter_periode_partner&gt;=AB586,"INCLUDE"&amp;IF(regnskab_filter_land_partner&lt;&gt;"",IF(regnskab_filter_land_partner="EU",F586,AD586),""),"EXCLUDE")&amp;AC586</f>
        <v>EXCLUDE</v>
      </c>
      <c r="J586" s="158" t="e">
        <f t="shared" si="95"/>
        <v>#N/A</v>
      </c>
      <c r="L586" s="158" t="str">
        <f t="shared" si="96"/>
        <v>_EU</v>
      </c>
      <c r="P586" s="340"/>
      <c r="Q586" s="340"/>
      <c r="R586" s="341"/>
      <c r="S586" s="342"/>
      <c r="T586" s="342"/>
      <c r="U586" s="341"/>
      <c r="V586" s="368"/>
      <c r="W586" s="341"/>
      <c r="X586" s="343"/>
      <c r="Y586" s="340"/>
      <c r="Z586" s="341"/>
      <c r="AA586" s="348" t="str">
        <f t="shared" si="97"/>
        <v/>
      </c>
      <c r="AB586" s="349" t="str">
        <f t="shared" si="98"/>
        <v/>
      </c>
      <c r="AC586" s="341"/>
      <c r="AD586" s="350" t="str">
        <f t="shared" si="99"/>
        <v/>
      </c>
    </row>
    <row r="587" spans="2:30" x14ac:dyDescent="0.45">
      <c r="B587" s="145" t="str">
        <f t="shared" si="90"/>
        <v>NOT INCLUDED</v>
      </c>
      <c r="C587" s="146" t="e">
        <f t="shared" si="91"/>
        <v>#N/A</v>
      </c>
      <c r="D587" s="158" t="e">
        <f>AB587&amp;"_"&amp;#REF!&amp;IF(afstemning_partner&lt;&gt;"","_"&amp;AC587,"")</f>
        <v>#REF!</v>
      </c>
      <c r="E587" s="158" t="str">
        <f t="shared" si="92"/>
        <v/>
      </c>
      <c r="F587" s="158" t="e">
        <f t="shared" si="93"/>
        <v>#N/A</v>
      </c>
      <c r="G587" s="158" t="str">
        <f>TRANSAKTIONER!Z587&amp;IF(regnskab_filter_periode&gt;=AB587,"INCLUDE"&amp;IF(regnskab_filter_land&lt;&gt;"",IF(regnskab_filter_land="EU",F587,AD587),""),"EXCLUDE")</f>
        <v>EXCLUDE</v>
      </c>
      <c r="H587" s="158" t="str">
        <f t="shared" si="94"/>
        <v/>
      </c>
      <c r="I587" s="158" t="str">
        <f>TRANSAKTIONER!Z587&amp;IF(regnskab_filter_periode_partner&gt;=AB587,"INCLUDE"&amp;IF(regnskab_filter_land_partner&lt;&gt;"",IF(regnskab_filter_land_partner="EU",F587,AD587),""),"EXCLUDE")&amp;AC587</f>
        <v>EXCLUDE</v>
      </c>
      <c r="J587" s="158" t="e">
        <f t="shared" si="95"/>
        <v>#N/A</v>
      </c>
      <c r="L587" s="158" t="str">
        <f t="shared" si="96"/>
        <v>_EU</v>
      </c>
      <c r="P587" s="340"/>
      <c r="Q587" s="340"/>
      <c r="R587" s="341"/>
      <c r="S587" s="342"/>
      <c r="T587" s="342"/>
      <c r="U587" s="341"/>
      <c r="V587" s="368"/>
      <c r="W587" s="341"/>
      <c r="X587" s="343"/>
      <c r="Y587" s="340"/>
      <c r="Z587" s="341"/>
      <c r="AA587" s="348" t="str">
        <f t="shared" si="97"/>
        <v/>
      </c>
      <c r="AB587" s="349" t="str">
        <f t="shared" si="98"/>
        <v/>
      </c>
      <c r="AC587" s="341"/>
      <c r="AD587" s="350" t="str">
        <f t="shared" si="99"/>
        <v/>
      </c>
    </row>
    <row r="588" spans="2:30" x14ac:dyDescent="0.45">
      <c r="B588" s="145" t="str">
        <f t="shared" si="90"/>
        <v>NOT INCLUDED</v>
      </c>
      <c r="C588" s="146" t="e">
        <f t="shared" si="91"/>
        <v>#N/A</v>
      </c>
      <c r="D588" s="158" t="e">
        <f>AB588&amp;"_"&amp;#REF!&amp;IF(afstemning_partner&lt;&gt;"","_"&amp;AC588,"")</f>
        <v>#REF!</v>
      </c>
      <c r="E588" s="158" t="str">
        <f t="shared" si="92"/>
        <v/>
      </c>
      <c r="F588" s="158" t="e">
        <f t="shared" si="93"/>
        <v>#N/A</v>
      </c>
      <c r="G588" s="158" t="str">
        <f>TRANSAKTIONER!Z588&amp;IF(regnskab_filter_periode&gt;=AB588,"INCLUDE"&amp;IF(regnskab_filter_land&lt;&gt;"",IF(regnskab_filter_land="EU",F588,AD588),""),"EXCLUDE")</f>
        <v>EXCLUDE</v>
      </c>
      <c r="H588" s="158" t="str">
        <f t="shared" si="94"/>
        <v/>
      </c>
      <c r="I588" s="158" t="str">
        <f>TRANSAKTIONER!Z588&amp;IF(regnskab_filter_periode_partner&gt;=AB588,"INCLUDE"&amp;IF(regnskab_filter_land_partner&lt;&gt;"",IF(regnskab_filter_land_partner="EU",F588,AD588),""),"EXCLUDE")&amp;AC588</f>
        <v>EXCLUDE</v>
      </c>
      <c r="J588" s="158" t="e">
        <f t="shared" si="95"/>
        <v>#N/A</v>
      </c>
      <c r="L588" s="158" t="str">
        <f t="shared" si="96"/>
        <v>_EU</v>
      </c>
      <c r="P588" s="340"/>
      <c r="Q588" s="340"/>
      <c r="R588" s="341"/>
      <c r="S588" s="342"/>
      <c r="T588" s="342"/>
      <c r="U588" s="341"/>
      <c r="V588" s="368"/>
      <c r="W588" s="341"/>
      <c r="X588" s="343"/>
      <c r="Y588" s="340"/>
      <c r="Z588" s="341"/>
      <c r="AA588" s="348" t="str">
        <f t="shared" si="97"/>
        <v/>
      </c>
      <c r="AB588" s="349" t="str">
        <f t="shared" si="98"/>
        <v/>
      </c>
      <c r="AC588" s="341"/>
      <c r="AD588" s="350" t="str">
        <f t="shared" si="99"/>
        <v/>
      </c>
    </row>
    <row r="589" spans="2:30" x14ac:dyDescent="0.45">
      <c r="B589" s="145" t="str">
        <f t="shared" si="90"/>
        <v>NOT INCLUDED</v>
      </c>
      <c r="C589" s="146" t="e">
        <f t="shared" si="91"/>
        <v>#N/A</v>
      </c>
      <c r="D589" s="158" t="e">
        <f>AB589&amp;"_"&amp;#REF!&amp;IF(afstemning_partner&lt;&gt;"","_"&amp;AC589,"")</f>
        <v>#REF!</v>
      </c>
      <c r="E589" s="158" t="str">
        <f t="shared" si="92"/>
        <v/>
      </c>
      <c r="F589" s="158" t="e">
        <f t="shared" si="93"/>
        <v>#N/A</v>
      </c>
      <c r="G589" s="158" t="str">
        <f>TRANSAKTIONER!Z589&amp;IF(regnskab_filter_periode&gt;=AB589,"INCLUDE"&amp;IF(regnskab_filter_land&lt;&gt;"",IF(regnskab_filter_land="EU",F589,AD589),""),"EXCLUDE")</f>
        <v>EXCLUDE</v>
      </c>
      <c r="H589" s="158" t="str">
        <f t="shared" si="94"/>
        <v/>
      </c>
      <c r="I589" s="158" t="str">
        <f>TRANSAKTIONER!Z589&amp;IF(regnskab_filter_periode_partner&gt;=AB589,"INCLUDE"&amp;IF(regnskab_filter_land_partner&lt;&gt;"",IF(regnskab_filter_land_partner="EU",F589,AD589),""),"EXCLUDE")&amp;AC589</f>
        <v>EXCLUDE</v>
      </c>
      <c r="J589" s="158" t="e">
        <f t="shared" si="95"/>
        <v>#N/A</v>
      </c>
      <c r="L589" s="158" t="str">
        <f t="shared" si="96"/>
        <v>_EU</v>
      </c>
      <c r="P589" s="340"/>
      <c r="Q589" s="340"/>
      <c r="R589" s="341"/>
      <c r="S589" s="342"/>
      <c r="T589" s="342"/>
      <c r="U589" s="341"/>
      <c r="V589" s="368"/>
      <c r="W589" s="341"/>
      <c r="X589" s="343"/>
      <c r="Y589" s="340"/>
      <c r="Z589" s="341"/>
      <c r="AA589" s="348" t="str">
        <f t="shared" si="97"/>
        <v/>
      </c>
      <c r="AB589" s="349" t="str">
        <f t="shared" si="98"/>
        <v/>
      </c>
      <c r="AC589" s="341"/>
      <c r="AD589" s="350" t="str">
        <f t="shared" si="99"/>
        <v/>
      </c>
    </row>
    <row r="590" spans="2:30" x14ac:dyDescent="0.45">
      <c r="B590" s="145" t="str">
        <f t="shared" si="90"/>
        <v>NOT INCLUDED</v>
      </c>
      <c r="C590" s="146" t="e">
        <f t="shared" si="91"/>
        <v>#N/A</v>
      </c>
      <c r="D590" s="158" t="e">
        <f>AB590&amp;"_"&amp;#REF!&amp;IF(afstemning_partner&lt;&gt;"","_"&amp;AC590,"")</f>
        <v>#REF!</v>
      </c>
      <c r="E590" s="158" t="str">
        <f t="shared" si="92"/>
        <v/>
      </c>
      <c r="F590" s="158" t="e">
        <f t="shared" si="93"/>
        <v>#N/A</v>
      </c>
      <c r="G590" s="158" t="str">
        <f>TRANSAKTIONER!Z590&amp;IF(regnskab_filter_periode&gt;=AB590,"INCLUDE"&amp;IF(regnskab_filter_land&lt;&gt;"",IF(regnskab_filter_land="EU",F590,AD590),""),"EXCLUDE")</f>
        <v>EXCLUDE</v>
      </c>
      <c r="H590" s="158" t="str">
        <f t="shared" si="94"/>
        <v/>
      </c>
      <c r="I590" s="158" t="str">
        <f>TRANSAKTIONER!Z590&amp;IF(regnskab_filter_periode_partner&gt;=AB590,"INCLUDE"&amp;IF(regnskab_filter_land_partner&lt;&gt;"",IF(regnskab_filter_land_partner="EU",F590,AD590),""),"EXCLUDE")&amp;AC590</f>
        <v>EXCLUDE</v>
      </c>
      <c r="J590" s="158" t="e">
        <f t="shared" si="95"/>
        <v>#N/A</v>
      </c>
      <c r="L590" s="158" t="str">
        <f t="shared" si="96"/>
        <v>_EU</v>
      </c>
      <c r="P590" s="340"/>
      <c r="Q590" s="340"/>
      <c r="R590" s="341"/>
      <c r="S590" s="342"/>
      <c r="T590" s="342"/>
      <c r="U590" s="341"/>
      <c r="V590" s="368"/>
      <c r="W590" s="341"/>
      <c r="X590" s="343"/>
      <c r="Y590" s="340"/>
      <c r="Z590" s="341"/>
      <c r="AA590" s="348" t="str">
        <f t="shared" si="97"/>
        <v/>
      </c>
      <c r="AB590" s="349" t="str">
        <f t="shared" si="98"/>
        <v/>
      </c>
      <c r="AC590" s="341"/>
      <c r="AD590" s="350" t="str">
        <f t="shared" si="99"/>
        <v/>
      </c>
    </row>
    <row r="591" spans="2:30" x14ac:dyDescent="0.45">
      <c r="B591" s="145" t="str">
        <f t="shared" si="90"/>
        <v>NOT INCLUDED</v>
      </c>
      <c r="C591" s="146" t="e">
        <f t="shared" si="91"/>
        <v>#N/A</v>
      </c>
      <c r="D591" s="158" t="e">
        <f>AB591&amp;"_"&amp;#REF!&amp;IF(afstemning_partner&lt;&gt;"","_"&amp;AC591,"")</f>
        <v>#REF!</v>
      </c>
      <c r="E591" s="158" t="str">
        <f t="shared" si="92"/>
        <v/>
      </c>
      <c r="F591" s="158" t="e">
        <f t="shared" si="93"/>
        <v>#N/A</v>
      </c>
      <c r="G591" s="158" t="str">
        <f>TRANSAKTIONER!Z591&amp;IF(regnskab_filter_periode&gt;=AB591,"INCLUDE"&amp;IF(regnskab_filter_land&lt;&gt;"",IF(regnskab_filter_land="EU",F591,AD591),""),"EXCLUDE")</f>
        <v>EXCLUDE</v>
      </c>
      <c r="H591" s="158" t="str">
        <f t="shared" si="94"/>
        <v/>
      </c>
      <c r="I591" s="158" t="str">
        <f>TRANSAKTIONER!Z591&amp;IF(regnskab_filter_periode_partner&gt;=AB591,"INCLUDE"&amp;IF(regnskab_filter_land_partner&lt;&gt;"",IF(regnskab_filter_land_partner="EU",F591,AD591),""),"EXCLUDE")&amp;AC591</f>
        <v>EXCLUDE</v>
      </c>
      <c r="J591" s="158" t="e">
        <f t="shared" si="95"/>
        <v>#N/A</v>
      </c>
      <c r="L591" s="158" t="str">
        <f t="shared" si="96"/>
        <v>_EU</v>
      </c>
      <c r="P591" s="340"/>
      <c r="Q591" s="340"/>
      <c r="R591" s="341"/>
      <c r="S591" s="342"/>
      <c r="T591" s="342"/>
      <c r="U591" s="341"/>
      <c r="V591" s="368"/>
      <c r="W591" s="341"/>
      <c r="X591" s="343"/>
      <c r="Y591" s="340"/>
      <c r="Z591" s="341"/>
      <c r="AA591" s="348" t="str">
        <f t="shared" si="97"/>
        <v/>
      </c>
      <c r="AB591" s="349" t="str">
        <f t="shared" si="98"/>
        <v/>
      </c>
      <c r="AC591" s="341"/>
      <c r="AD591" s="350" t="str">
        <f t="shared" si="99"/>
        <v/>
      </c>
    </row>
    <row r="592" spans="2:30" x14ac:dyDescent="0.45">
      <c r="B592" s="145" t="str">
        <f t="shared" si="90"/>
        <v>NOT INCLUDED</v>
      </c>
      <c r="C592" s="146" t="e">
        <f t="shared" si="91"/>
        <v>#N/A</v>
      </c>
      <c r="D592" s="158" t="e">
        <f>AB592&amp;"_"&amp;#REF!&amp;IF(afstemning_partner&lt;&gt;"","_"&amp;AC592,"")</f>
        <v>#REF!</v>
      </c>
      <c r="E592" s="158" t="str">
        <f t="shared" si="92"/>
        <v/>
      </c>
      <c r="F592" s="158" t="e">
        <f t="shared" si="93"/>
        <v>#N/A</v>
      </c>
      <c r="G592" s="158" t="str">
        <f>TRANSAKTIONER!Z592&amp;IF(regnskab_filter_periode&gt;=AB592,"INCLUDE"&amp;IF(regnskab_filter_land&lt;&gt;"",IF(regnskab_filter_land="EU",F592,AD592),""),"EXCLUDE")</f>
        <v>EXCLUDE</v>
      </c>
      <c r="H592" s="158" t="str">
        <f t="shared" si="94"/>
        <v/>
      </c>
      <c r="I592" s="158" t="str">
        <f>TRANSAKTIONER!Z592&amp;IF(regnskab_filter_periode_partner&gt;=AB592,"INCLUDE"&amp;IF(regnskab_filter_land_partner&lt;&gt;"",IF(regnskab_filter_land_partner="EU",F592,AD592),""),"EXCLUDE")&amp;AC592</f>
        <v>EXCLUDE</v>
      </c>
      <c r="J592" s="158" t="e">
        <f t="shared" si="95"/>
        <v>#N/A</v>
      </c>
      <c r="L592" s="158" t="str">
        <f t="shared" si="96"/>
        <v>_EU</v>
      </c>
      <c r="P592" s="340"/>
      <c r="Q592" s="340"/>
      <c r="R592" s="341"/>
      <c r="S592" s="342"/>
      <c r="T592" s="342"/>
      <c r="U592" s="341"/>
      <c r="V592" s="368"/>
      <c r="W592" s="341"/>
      <c r="X592" s="343"/>
      <c r="Y592" s="340"/>
      <c r="Z592" s="341"/>
      <c r="AA592" s="348" t="str">
        <f t="shared" si="97"/>
        <v/>
      </c>
      <c r="AB592" s="349" t="str">
        <f t="shared" si="98"/>
        <v/>
      </c>
      <c r="AC592" s="341"/>
      <c r="AD592" s="350" t="str">
        <f t="shared" si="99"/>
        <v/>
      </c>
    </row>
    <row r="593" spans="2:30" x14ac:dyDescent="0.45">
      <c r="B593" s="145" t="str">
        <f t="shared" si="90"/>
        <v>NOT INCLUDED</v>
      </c>
      <c r="C593" s="146" t="e">
        <f t="shared" si="91"/>
        <v>#N/A</v>
      </c>
      <c r="D593" s="158" t="e">
        <f>AB593&amp;"_"&amp;#REF!&amp;IF(afstemning_partner&lt;&gt;"","_"&amp;AC593,"")</f>
        <v>#REF!</v>
      </c>
      <c r="E593" s="158" t="str">
        <f t="shared" si="92"/>
        <v/>
      </c>
      <c r="F593" s="158" t="e">
        <f t="shared" si="93"/>
        <v>#N/A</v>
      </c>
      <c r="G593" s="158" t="str">
        <f>TRANSAKTIONER!Z593&amp;IF(regnskab_filter_periode&gt;=AB593,"INCLUDE"&amp;IF(regnskab_filter_land&lt;&gt;"",IF(regnskab_filter_land="EU",F593,AD593),""),"EXCLUDE")</f>
        <v>EXCLUDE</v>
      </c>
      <c r="H593" s="158" t="str">
        <f t="shared" si="94"/>
        <v/>
      </c>
      <c r="I593" s="158" t="str">
        <f>TRANSAKTIONER!Z593&amp;IF(regnskab_filter_periode_partner&gt;=AB593,"INCLUDE"&amp;IF(regnskab_filter_land_partner&lt;&gt;"",IF(regnskab_filter_land_partner="EU",F593,AD593),""),"EXCLUDE")&amp;AC593</f>
        <v>EXCLUDE</v>
      </c>
      <c r="J593" s="158" t="e">
        <f t="shared" si="95"/>
        <v>#N/A</v>
      </c>
      <c r="L593" s="158" t="str">
        <f t="shared" si="96"/>
        <v>_EU</v>
      </c>
      <c r="P593" s="340"/>
      <c r="Q593" s="340"/>
      <c r="R593" s="341"/>
      <c r="S593" s="342"/>
      <c r="T593" s="342"/>
      <c r="U593" s="341"/>
      <c r="V593" s="368"/>
      <c r="W593" s="341"/>
      <c r="X593" s="343"/>
      <c r="Y593" s="340"/>
      <c r="Z593" s="341"/>
      <c r="AA593" s="348" t="str">
        <f t="shared" si="97"/>
        <v/>
      </c>
      <c r="AB593" s="349" t="str">
        <f t="shared" si="98"/>
        <v/>
      </c>
      <c r="AC593" s="341"/>
      <c r="AD593" s="350" t="str">
        <f t="shared" si="99"/>
        <v/>
      </c>
    </row>
    <row r="594" spans="2:30" x14ac:dyDescent="0.45">
      <c r="B594" s="145" t="str">
        <f t="shared" si="90"/>
        <v>NOT INCLUDED</v>
      </c>
      <c r="C594" s="146" t="e">
        <f t="shared" si="91"/>
        <v>#N/A</v>
      </c>
      <c r="D594" s="158" t="e">
        <f>AB594&amp;"_"&amp;#REF!&amp;IF(afstemning_partner&lt;&gt;"","_"&amp;AC594,"")</f>
        <v>#REF!</v>
      </c>
      <c r="E594" s="158" t="str">
        <f t="shared" si="92"/>
        <v/>
      </c>
      <c r="F594" s="158" t="e">
        <f t="shared" si="93"/>
        <v>#N/A</v>
      </c>
      <c r="G594" s="158" t="str">
        <f>TRANSAKTIONER!Z594&amp;IF(regnskab_filter_periode&gt;=AB594,"INCLUDE"&amp;IF(regnskab_filter_land&lt;&gt;"",IF(regnskab_filter_land="EU",F594,AD594),""),"EXCLUDE")</f>
        <v>EXCLUDE</v>
      </c>
      <c r="H594" s="158" t="str">
        <f t="shared" si="94"/>
        <v/>
      </c>
      <c r="I594" s="158" t="str">
        <f>TRANSAKTIONER!Z594&amp;IF(regnskab_filter_periode_partner&gt;=AB594,"INCLUDE"&amp;IF(regnskab_filter_land_partner&lt;&gt;"",IF(regnskab_filter_land_partner="EU",F594,AD594),""),"EXCLUDE")&amp;AC594</f>
        <v>EXCLUDE</v>
      </c>
      <c r="J594" s="158" t="e">
        <f t="shared" si="95"/>
        <v>#N/A</v>
      </c>
      <c r="L594" s="158" t="str">
        <f t="shared" si="96"/>
        <v>_EU</v>
      </c>
      <c r="P594" s="340"/>
      <c r="Q594" s="340"/>
      <c r="R594" s="341"/>
      <c r="S594" s="342"/>
      <c r="T594" s="342"/>
      <c r="U594" s="341"/>
      <c r="V594" s="368"/>
      <c r="W594" s="341"/>
      <c r="X594" s="343"/>
      <c r="Y594" s="340"/>
      <c r="Z594" s="341"/>
      <c r="AA594" s="348" t="str">
        <f t="shared" si="97"/>
        <v/>
      </c>
      <c r="AB594" s="349" t="str">
        <f t="shared" si="98"/>
        <v/>
      </c>
      <c r="AC594" s="341"/>
      <c r="AD594" s="350" t="str">
        <f t="shared" si="99"/>
        <v/>
      </c>
    </row>
    <row r="595" spans="2:30" x14ac:dyDescent="0.45">
      <c r="B595" s="145" t="str">
        <f t="shared" si="90"/>
        <v>NOT INCLUDED</v>
      </c>
      <c r="C595" s="146" t="e">
        <f t="shared" si="91"/>
        <v>#N/A</v>
      </c>
      <c r="D595" s="158" t="e">
        <f>AB595&amp;"_"&amp;#REF!&amp;IF(afstemning_partner&lt;&gt;"","_"&amp;AC595,"")</f>
        <v>#REF!</v>
      </c>
      <c r="E595" s="158" t="str">
        <f t="shared" si="92"/>
        <v/>
      </c>
      <c r="F595" s="158" t="e">
        <f t="shared" si="93"/>
        <v>#N/A</v>
      </c>
      <c r="G595" s="158" t="str">
        <f>TRANSAKTIONER!Z595&amp;IF(regnskab_filter_periode&gt;=AB595,"INCLUDE"&amp;IF(regnskab_filter_land&lt;&gt;"",IF(regnskab_filter_land="EU",F595,AD595),""),"EXCLUDE")</f>
        <v>EXCLUDE</v>
      </c>
      <c r="H595" s="158" t="str">
        <f t="shared" si="94"/>
        <v/>
      </c>
      <c r="I595" s="158" t="str">
        <f>TRANSAKTIONER!Z595&amp;IF(regnskab_filter_periode_partner&gt;=AB595,"INCLUDE"&amp;IF(regnskab_filter_land_partner&lt;&gt;"",IF(regnskab_filter_land_partner="EU",F595,AD595),""),"EXCLUDE")&amp;AC595</f>
        <v>EXCLUDE</v>
      </c>
      <c r="J595" s="158" t="e">
        <f t="shared" si="95"/>
        <v>#N/A</v>
      </c>
      <c r="L595" s="158" t="str">
        <f t="shared" si="96"/>
        <v>_EU</v>
      </c>
      <c r="P595" s="340"/>
      <c r="Q595" s="340"/>
      <c r="R595" s="341"/>
      <c r="S595" s="342"/>
      <c r="T595" s="342"/>
      <c r="U595" s="341"/>
      <c r="V595" s="368"/>
      <c r="W595" s="341"/>
      <c r="X595" s="343"/>
      <c r="Y595" s="340"/>
      <c r="Z595" s="341"/>
      <c r="AA595" s="348" t="str">
        <f t="shared" si="97"/>
        <v/>
      </c>
      <c r="AB595" s="349" t="str">
        <f t="shared" si="98"/>
        <v/>
      </c>
      <c r="AC595" s="341"/>
      <c r="AD595" s="350" t="str">
        <f t="shared" si="99"/>
        <v/>
      </c>
    </row>
    <row r="596" spans="2:30" x14ac:dyDescent="0.45">
      <c r="B596" s="145" t="str">
        <f t="shared" si="90"/>
        <v>NOT INCLUDED</v>
      </c>
      <c r="C596" s="146" t="e">
        <f t="shared" si="91"/>
        <v>#N/A</v>
      </c>
      <c r="D596" s="158" t="e">
        <f>AB596&amp;"_"&amp;#REF!&amp;IF(afstemning_partner&lt;&gt;"","_"&amp;AC596,"")</f>
        <v>#REF!</v>
      </c>
      <c r="E596" s="158" t="str">
        <f t="shared" si="92"/>
        <v/>
      </c>
      <c r="F596" s="158" t="e">
        <f t="shared" si="93"/>
        <v>#N/A</v>
      </c>
      <c r="G596" s="158" t="str">
        <f>TRANSAKTIONER!Z596&amp;IF(regnskab_filter_periode&gt;=AB596,"INCLUDE"&amp;IF(regnskab_filter_land&lt;&gt;"",IF(regnskab_filter_land="EU",F596,AD596),""),"EXCLUDE")</f>
        <v>EXCLUDE</v>
      </c>
      <c r="H596" s="158" t="str">
        <f t="shared" si="94"/>
        <v/>
      </c>
      <c r="I596" s="158" t="str">
        <f>TRANSAKTIONER!Z596&amp;IF(regnskab_filter_periode_partner&gt;=AB596,"INCLUDE"&amp;IF(regnskab_filter_land_partner&lt;&gt;"",IF(regnskab_filter_land_partner="EU",F596,AD596),""),"EXCLUDE")&amp;AC596</f>
        <v>EXCLUDE</v>
      </c>
      <c r="J596" s="158" t="e">
        <f t="shared" si="95"/>
        <v>#N/A</v>
      </c>
      <c r="L596" s="158" t="str">
        <f t="shared" si="96"/>
        <v>_EU</v>
      </c>
      <c r="P596" s="340"/>
      <c r="Q596" s="340"/>
      <c r="R596" s="341"/>
      <c r="S596" s="342"/>
      <c r="T596" s="342"/>
      <c r="U596" s="341"/>
      <c r="V596" s="368"/>
      <c r="W596" s="341"/>
      <c r="X596" s="343"/>
      <c r="Y596" s="340"/>
      <c r="Z596" s="341"/>
      <c r="AA596" s="348" t="str">
        <f t="shared" si="97"/>
        <v/>
      </c>
      <c r="AB596" s="349" t="str">
        <f t="shared" si="98"/>
        <v/>
      </c>
      <c r="AC596" s="341"/>
      <c r="AD596" s="350" t="str">
        <f t="shared" si="99"/>
        <v/>
      </c>
    </row>
    <row r="597" spans="2:30" x14ac:dyDescent="0.45">
      <c r="B597" s="145" t="str">
        <f t="shared" si="90"/>
        <v>NOT INCLUDED</v>
      </c>
      <c r="C597" s="146" t="e">
        <f t="shared" si="91"/>
        <v>#N/A</v>
      </c>
      <c r="D597" s="158" t="e">
        <f>AB597&amp;"_"&amp;#REF!&amp;IF(afstemning_partner&lt;&gt;"","_"&amp;AC597,"")</f>
        <v>#REF!</v>
      </c>
      <c r="E597" s="158" t="str">
        <f t="shared" si="92"/>
        <v/>
      </c>
      <c r="F597" s="158" t="e">
        <f t="shared" si="93"/>
        <v>#N/A</v>
      </c>
      <c r="G597" s="158" t="str">
        <f>TRANSAKTIONER!Z597&amp;IF(regnskab_filter_periode&gt;=AB597,"INCLUDE"&amp;IF(regnskab_filter_land&lt;&gt;"",IF(regnskab_filter_land="EU",F597,AD597),""),"EXCLUDE")</f>
        <v>EXCLUDE</v>
      </c>
      <c r="H597" s="158" t="str">
        <f t="shared" si="94"/>
        <v/>
      </c>
      <c r="I597" s="158" t="str">
        <f>TRANSAKTIONER!Z597&amp;IF(regnskab_filter_periode_partner&gt;=AB597,"INCLUDE"&amp;IF(regnskab_filter_land_partner&lt;&gt;"",IF(regnskab_filter_land_partner="EU",F597,AD597),""),"EXCLUDE")&amp;AC597</f>
        <v>EXCLUDE</v>
      </c>
      <c r="J597" s="158" t="e">
        <f t="shared" si="95"/>
        <v>#N/A</v>
      </c>
      <c r="L597" s="158" t="str">
        <f t="shared" si="96"/>
        <v>_EU</v>
      </c>
      <c r="P597" s="340"/>
      <c r="Q597" s="340"/>
      <c r="R597" s="341"/>
      <c r="S597" s="342"/>
      <c r="T597" s="342"/>
      <c r="U597" s="341"/>
      <c r="V597" s="368"/>
      <c r="W597" s="341"/>
      <c r="X597" s="343"/>
      <c r="Y597" s="340"/>
      <c r="Z597" s="341"/>
      <c r="AA597" s="348" t="str">
        <f t="shared" si="97"/>
        <v/>
      </c>
      <c r="AB597" s="349" t="str">
        <f t="shared" si="98"/>
        <v/>
      </c>
      <c r="AC597" s="341"/>
      <c r="AD597" s="350" t="str">
        <f t="shared" si="99"/>
        <v/>
      </c>
    </row>
    <row r="598" spans="2:30" x14ac:dyDescent="0.45">
      <c r="B598" s="145" t="str">
        <f t="shared" si="90"/>
        <v>NOT INCLUDED</v>
      </c>
      <c r="C598" s="146" t="e">
        <f t="shared" si="91"/>
        <v>#N/A</v>
      </c>
      <c r="D598" s="158" t="e">
        <f>AB598&amp;"_"&amp;#REF!&amp;IF(afstemning_partner&lt;&gt;"","_"&amp;AC598,"")</f>
        <v>#REF!</v>
      </c>
      <c r="E598" s="158" t="str">
        <f t="shared" si="92"/>
        <v/>
      </c>
      <c r="F598" s="158" t="e">
        <f t="shared" si="93"/>
        <v>#N/A</v>
      </c>
      <c r="G598" s="158" t="str">
        <f>TRANSAKTIONER!Z598&amp;IF(regnskab_filter_periode&gt;=AB598,"INCLUDE"&amp;IF(regnskab_filter_land&lt;&gt;"",IF(regnskab_filter_land="EU",F598,AD598),""),"EXCLUDE")</f>
        <v>EXCLUDE</v>
      </c>
      <c r="H598" s="158" t="str">
        <f t="shared" si="94"/>
        <v/>
      </c>
      <c r="I598" s="158" t="str">
        <f>TRANSAKTIONER!Z598&amp;IF(regnskab_filter_periode_partner&gt;=AB598,"INCLUDE"&amp;IF(regnskab_filter_land_partner&lt;&gt;"",IF(regnskab_filter_land_partner="EU",F598,AD598),""),"EXCLUDE")&amp;AC598</f>
        <v>EXCLUDE</v>
      </c>
      <c r="J598" s="158" t="e">
        <f t="shared" si="95"/>
        <v>#N/A</v>
      </c>
      <c r="L598" s="158" t="str">
        <f t="shared" si="96"/>
        <v>_EU</v>
      </c>
      <c r="P598" s="340"/>
      <c r="Q598" s="340"/>
      <c r="R598" s="341"/>
      <c r="S598" s="342"/>
      <c r="T598" s="342"/>
      <c r="U598" s="341"/>
      <c r="V598" s="368"/>
      <c r="W598" s="341"/>
      <c r="X598" s="343"/>
      <c r="Y598" s="340"/>
      <c r="Z598" s="341"/>
      <c r="AA598" s="348" t="str">
        <f t="shared" si="97"/>
        <v/>
      </c>
      <c r="AB598" s="349" t="str">
        <f t="shared" si="98"/>
        <v/>
      </c>
      <c r="AC598" s="341"/>
      <c r="AD598" s="350" t="str">
        <f t="shared" si="99"/>
        <v/>
      </c>
    </row>
    <row r="599" spans="2:30" x14ac:dyDescent="0.45">
      <c r="B599" s="145" t="str">
        <f t="shared" si="90"/>
        <v>NOT INCLUDED</v>
      </c>
      <c r="C599" s="146" t="e">
        <f t="shared" si="91"/>
        <v>#N/A</v>
      </c>
      <c r="D599" s="158" t="e">
        <f>AB599&amp;"_"&amp;#REF!&amp;IF(afstemning_partner&lt;&gt;"","_"&amp;AC599,"")</f>
        <v>#REF!</v>
      </c>
      <c r="E599" s="158" t="str">
        <f t="shared" si="92"/>
        <v/>
      </c>
      <c r="F599" s="158" t="e">
        <f t="shared" si="93"/>
        <v>#N/A</v>
      </c>
      <c r="G599" s="158" t="str">
        <f>TRANSAKTIONER!Z599&amp;IF(regnskab_filter_periode&gt;=AB599,"INCLUDE"&amp;IF(regnskab_filter_land&lt;&gt;"",IF(regnskab_filter_land="EU",F599,AD599),""),"EXCLUDE")</f>
        <v>EXCLUDE</v>
      </c>
      <c r="H599" s="158" t="str">
        <f t="shared" si="94"/>
        <v/>
      </c>
      <c r="I599" s="158" t="str">
        <f>TRANSAKTIONER!Z599&amp;IF(regnskab_filter_periode_partner&gt;=AB599,"INCLUDE"&amp;IF(regnskab_filter_land_partner&lt;&gt;"",IF(regnskab_filter_land_partner="EU",F599,AD599),""),"EXCLUDE")&amp;AC599</f>
        <v>EXCLUDE</v>
      </c>
      <c r="J599" s="158" t="e">
        <f t="shared" si="95"/>
        <v>#N/A</v>
      </c>
      <c r="L599" s="158" t="str">
        <f t="shared" si="96"/>
        <v>_EU</v>
      </c>
      <c r="P599" s="340"/>
      <c r="Q599" s="340"/>
      <c r="R599" s="341"/>
      <c r="S599" s="342"/>
      <c r="T599" s="342"/>
      <c r="U599" s="341"/>
      <c r="V599" s="368"/>
      <c r="W599" s="341"/>
      <c r="X599" s="343"/>
      <c r="Y599" s="340"/>
      <c r="Z599" s="341"/>
      <c r="AA599" s="348" t="str">
        <f t="shared" si="97"/>
        <v/>
      </c>
      <c r="AB599" s="349" t="str">
        <f t="shared" si="98"/>
        <v/>
      </c>
      <c r="AC599" s="341"/>
      <c r="AD599" s="350" t="str">
        <f t="shared" si="99"/>
        <v/>
      </c>
    </row>
    <row r="600" spans="2:30" x14ac:dyDescent="0.45">
      <c r="B600" s="145" t="str">
        <f t="shared" si="90"/>
        <v>NOT INCLUDED</v>
      </c>
      <c r="C600" s="146" t="e">
        <f t="shared" si="91"/>
        <v>#N/A</v>
      </c>
      <c r="D600" s="158" t="e">
        <f>AB600&amp;"_"&amp;#REF!&amp;IF(afstemning_partner&lt;&gt;"","_"&amp;AC600,"")</f>
        <v>#REF!</v>
      </c>
      <c r="E600" s="158" t="str">
        <f t="shared" si="92"/>
        <v/>
      </c>
      <c r="F600" s="158" t="e">
        <f t="shared" si="93"/>
        <v>#N/A</v>
      </c>
      <c r="G600" s="158" t="str">
        <f>TRANSAKTIONER!Z600&amp;IF(regnskab_filter_periode&gt;=AB600,"INCLUDE"&amp;IF(regnskab_filter_land&lt;&gt;"",IF(regnskab_filter_land="EU",F600,AD600),""),"EXCLUDE")</f>
        <v>EXCLUDE</v>
      </c>
      <c r="H600" s="158" t="str">
        <f t="shared" si="94"/>
        <v/>
      </c>
      <c r="I600" s="158" t="str">
        <f>TRANSAKTIONER!Z600&amp;IF(regnskab_filter_periode_partner&gt;=AB600,"INCLUDE"&amp;IF(regnskab_filter_land_partner&lt;&gt;"",IF(regnskab_filter_land_partner="EU",F600,AD600),""),"EXCLUDE")&amp;AC600</f>
        <v>EXCLUDE</v>
      </c>
      <c r="J600" s="158" t="e">
        <f t="shared" si="95"/>
        <v>#N/A</v>
      </c>
      <c r="L600" s="158" t="str">
        <f t="shared" si="96"/>
        <v>_EU</v>
      </c>
      <c r="P600" s="340"/>
      <c r="Q600" s="340"/>
      <c r="R600" s="341"/>
      <c r="S600" s="342"/>
      <c r="T600" s="342"/>
      <c r="U600" s="341"/>
      <c r="V600" s="368"/>
      <c r="W600" s="341"/>
      <c r="X600" s="343"/>
      <c r="Y600" s="340"/>
      <c r="Z600" s="341"/>
      <c r="AA600" s="348" t="str">
        <f t="shared" si="97"/>
        <v/>
      </c>
      <c r="AB600" s="349" t="str">
        <f t="shared" si="98"/>
        <v/>
      </c>
      <c r="AC600" s="341"/>
      <c r="AD600" s="350" t="str">
        <f t="shared" si="99"/>
        <v/>
      </c>
    </row>
    <row r="601" spans="2:30" x14ac:dyDescent="0.45">
      <c r="B601" s="145" t="str">
        <f t="shared" si="90"/>
        <v>NOT INCLUDED</v>
      </c>
      <c r="C601" s="146" t="e">
        <f t="shared" si="91"/>
        <v>#N/A</v>
      </c>
      <c r="D601" s="158" t="e">
        <f>AB601&amp;"_"&amp;#REF!&amp;IF(afstemning_partner&lt;&gt;"","_"&amp;AC601,"")</f>
        <v>#REF!</v>
      </c>
      <c r="E601" s="158" t="str">
        <f t="shared" si="92"/>
        <v/>
      </c>
      <c r="F601" s="158" t="e">
        <f t="shared" si="93"/>
        <v>#N/A</v>
      </c>
      <c r="G601" s="158" t="str">
        <f>TRANSAKTIONER!Z601&amp;IF(regnskab_filter_periode&gt;=AB601,"INCLUDE"&amp;IF(regnskab_filter_land&lt;&gt;"",IF(regnskab_filter_land="EU",F601,AD601),""),"EXCLUDE")</f>
        <v>EXCLUDE</v>
      </c>
      <c r="H601" s="158" t="str">
        <f t="shared" si="94"/>
        <v/>
      </c>
      <c r="I601" s="158" t="str">
        <f>TRANSAKTIONER!Z601&amp;IF(regnskab_filter_periode_partner&gt;=AB601,"INCLUDE"&amp;IF(regnskab_filter_land_partner&lt;&gt;"",IF(regnskab_filter_land_partner="EU",F601,AD601),""),"EXCLUDE")&amp;AC601</f>
        <v>EXCLUDE</v>
      </c>
      <c r="J601" s="158" t="e">
        <f t="shared" si="95"/>
        <v>#N/A</v>
      </c>
      <c r="L601" s="158" t="str">
        <f t="shared" si="96"/>
        <v>_EU</v>
      </c>
      <c r="P601" s="340"/>
      <c r="Q601" s="340"/>
      <c r="R601" s="341"/>
      <c r="S601" s="342"/>
      <c r="T601" s="342"/>
      <c r="U601" s="341"/>
      <c r="V601" s="368"/>
      <c r="W601" s="341"/>
      <c r="X601" s="343"/>
      <c r="Y601" s="340"/>
      <c r="Z601" s="341"/>
      <c r="AA601" s="348" t="str">
        <f t="shared" si="97"/>
        <v/>
      </c>
      <c r="AB601" s="349" t="str">
        <f t="shared" si="98"/>
        <v/>
      </c>
      <c r="AC601" s="341"/>
      <c r="AD601" s="350" t="str">
        <f t="shared" si="99"/>
        <v/>
      </c>
    </row>
    <row r="602" spans="2:30" x14ac:dyDescent="0.45">
      <c r="B602" s="145" t="str">
        <f t="shared" si="90"/>
        <v>NOT INCLUDED</v>
      </c>
      <c r="C602" s="146" t="e">
        <f t="shared" si="91"/>
        <v>#N/A</v>
      </c>
      <c r="D602" s="158" t="e">
        <f>AB602&amp;"_"&amp;#REF!&amp;IF(afstemning_partner&lt;&gt;"","_"&amp;AC602,"")</f>
        <v>#REF!</v>
      </c>
      <c r="E602" s="158" t="str">
        <f t="shared" si="92"/>
        <v/>
      </c>
      <c r="F602" s="158" t="e">
        <f t="shared" si="93"/>
        <v>#N/A</v>
      </c>
      <c r="G602" s="158" t="str">
        <f>TRANSAKTIONER!Z602&amp;IF(regnskab_filter_periode&gt;=AB602,"INCLUDE"&amp;IF(regnskab_filter_land&lt;&gt;"",IF(regnskab_filter_land="EU",F602,AD602),""),"EXCLUDE")</f>
        <v>EXCLUDE</v>
      </c>
      <c r="H602" s="158" t="str">
        <f t="shared" si="94"/>
        <v/>
      </c>
      <c r="I602" s="158" t="str">
        <f>TRANSAKTIONER!Z602&amp;IF(regnskab_filter_periode_partner&gt;=AB602,"INCLUDE"&amp;IF(regnskab_filter_land_partner&lt;&gt;"",IF(regnskab_filter_land_partner="EU",F602,AD602),""),"EXCLUDE")&amp;AC602</f>
        <v>EXCLUDE</v>
      </c>
      <c r="J602" s="158" t="e">
        <f t="shared" si="95"/>
        <v>#N/A</v>
      </c>
      <c r="L602" s="158" t="str">
        <f t="shared" si="96"/>
        <v>_EU</v>
      </c>
      <c r="P602" s="340"/>
      <c r="Q602" s="340"/>
      <c r="R602" s="341"/>
      <c r="S602" s="342"/>
      <c r="T602" s="342"/>
      <c r="U602" s="341"/>
      <c r="V602" s="368"/>
      <c r="W602" s="341"/>
      <c r="X602" s="343"/>
      <c r="Y602" s="340"/>
      <c r="Z602" s="341"/>
      <c r="AA602" s="348" t="str">
        <f t="shared" si="97"/>
        <v/>
      </c>
      <c r="AB602" s="349" t="str">
        <f t="shared" si="98"/>
        <v/>
      </c>
      <c r="AC602" s="341"/>
      <c r="AD602" s="350" t="str">
        <f t="shared" si="99"/>
        <v/>
      </c>
    </row>
    <row r="603" spans="2:30" x14ac:dyDescent="0.45">
      <c r="B603" s="145" t="str">
        <f t="shared" si="90"/>
        <v>NOT INCLUDED</v>
      </c>
      <c r="C603" s="146" t="e">
        <f t="shared" si="91"/>
        <v>#N/A</v>
      </c>
      <c r="D603" s="158" t="e">
        <f>AB603&amp;"_"&amp;#REF!&amp;IF(afstemning_partner&lt;&gt;"","_"&amp;AC603,"")</f>
        <v>#REF!</v>
      </c>
      <c r="E603" s="158" t="str">
        <f t="shared" si="92"/>
        <v/>
      </c>
      <c r="F603" s="158" t="e">
        <f t="shared" si="93"/>
        <v>#N/A</v>
      </c>
      <c r="G603" s="158" t="str">
        <f>TRANSAKTIONER!Z603&amp;IF(regnskab_filter_periode&gt;=AB603,"INCLUDE"&amp;IF(regnskab_filter_land&lt;&gt;"",IF(regnskab_filter_land="EU",F603,AD603),""),"EXCLUDE")</f>
        <v>EXCLUDE</v>
      </c>
      <c r="H603" s="158" t="str">
        <f t="shared" si="94"/>
        <v/>
      </c>
      <c r="I603" s="158" t="str">
        <f>TRANSAKTIONER!Z603&amp;IF(regnskab_filter_periode_partner&gt;=AB603,"INCLUDE"&amp;IF(regnskab_filter_land_partner&lt;&gt;"",IF(regnskab_filter_land_partner="EU",F603,AD603),""),"EXCLUDE")&amp;AC603</f>
        <v>EXCLUDE</v>
      </c>
      <c r="J603" s="158" t="e">
        <f t="shared" si="95"/>
        <v>#N/A</v>
      </c>
      <c r="L603" s="158" t="str">
        <f t="shared" si="96"/>
        <v>_EU</v>
      </c>
      <c r="P603" s="340"/>
      <c r="Q603" s="340"/>
      <c r="R603" s="341"/>
      <c r="S603" s="342"/>
      <c r="T603" s="342"/>
      <c r="U603" s="341"/>
      <c r="V603" s="368"/>
      <c r="W603" s="341"/>
      <c r="X603" s="343"/>
      <c r="Y603" s="340"/>
      <c r="Z603" s="341"/>
      <c r="AA603" s="348" t="str">
        <f t="shared" si="97"/>
        <v/>
      </c>
      <c r="AB603" s="349" t="str">
        <f t="shared" si="98"/>
        <v/>
      </c>
      <c r="AC603" s="341"/>
      <c r="AD603" s="350" t="str">
        <f t="shared" si="99"/>
        <v/>
      </c>
    </row>
    <row r="604" spans="2:30" x14ac:dyDescent="0.45">
      <c r="B604" s="145" t="str">
        <f t="shared" si="90"/>
        <v>NOT INCLUDED</v>
      </c>
      <c r="C604" s="146" t="e">
        <f t="shared" si="91"/>
        <v>#N/A</v>
      </c>
      <c r="D604" s="158" t="e">
        <f>AB604&amp;"_"&amp;#REF!&amp;IF(afstemning_partner&lt;&gt;"","_"&amp;AC604,"")</f>
        <v>#REF!</v>
      </c>
      <c r="E604" s="158" t="str">
        <f t="shared" si="92"/>
        <v/>
      </c>
      <c r="F604" s="158" t="e">
        <f t="shared" si="93"/>
        <v>#N/A</v>
      </c>
      <c r="G604" s="158" t="str">
        <f>TRANSAKTIONER!Z604&amp;IF(regnskab_filter_periode&gt;=AB604,"INCLUDE"&amp;IF(regnskab_filter_land&lt;&gt;"",IF(regnskab_filter_land="EU",F604,AD604),""),"EXCLUDE")</f>
        <v>EXCLUDE</v>
      </c>
      <c r="H604" s="158" t="str">
        <f t="shared" si="94"/>
        <v/>
      </c>
      <c r="I604" s="158" t="str">
        <f>TRANSAKTIONER!Z604&amp;IF(regnskab_filter_periode_partner&gt;=AB604,"INCLUDE"&amp;IF(regnskab_filter_land_partner&lt;&gt;"",IF(regnskab_filter_land_partner="EU",F604,AD604),""),"EXCLUDE")&amp;AC604</f>
        <v>EXCLUDE</v>
      </c>
      <c r="J604" s="158" t="e">
        <f t="shared" si="95"/>
        <v>#N/A</v>
      </c>
      <c r="L604" s="158" t="str">
        <f t="shared" si="96"/>
        <v>_EU</v>
      </c>
      <c r="P604" s="340"/>
      <c r="Q604" s="340"/>
      <c r="R604" s="341"/>
      <c r="S604" s="342"/>
      <c r="T604" s="342"/>
      <c r="U604" s="341"/>
      <c r="V604" s="368"/>
      <c r="W604" s="341"/>
      <c r="X604" s="343"/>
      <c r="Y604" s="340"/>
      <c r="Z604" s="341"/>
      <c r="AA604" s="348" t="str">
        <f t="shared" si="97"/>
        <v/>
      </c>
      <c r="AB604" s="349" t="str">
        <f t="shared" si="98"/>
        <v/>
      </c>
      <c r="AC604" s="341"/>
      <c r="AD604" s="350" t="str">
        <f t="shared" si="99"/>
        <v/>
      </c>
    </row>
    <row r="605" spans="2:30" x14ac:dyDescent="0.45">
      <c r="B605" s="145" t="str">
        <f t="shared" si="90"/>
        <v>NOT INCLUDED</v>
      </c>
      <c r="C605" s="146" t="e">
        <f t="shared" si="91"/>
        <v>#N/A</v>
      </c>
      <c r="D605" s="158" t="e">
        <f>AB605&amp;"_"&amp;#REF!&amp;IF(afstemning_partner&lt;&gt;"","_"&amp;AC605,"")</f>
        <v>#REF!</v>
      </c>
      <c r="E605" s="158" t="str">
        <f t="shared" si="92"/>
        <v/>
      </c>
      <c r="F605" s="158" t="e">
        <f t="shared" si="93"/>
        <v>#N/A</v>
      </c>
      <c r="G605" s="158" t="str">
        <f>TRANSAKTIONER!Z605&amp;IF(regnskab_filter_periode&gt;=AB605,"INCLUDE"&amp;IF(regnskab_filter_land&lt;&gt;"",IF(regnskab_filter_land="EU",F605,AD605),""),"EXCLUDE")</f>
        <v>EXCLUDE</v>
      </c>
      <c r="H605" s="158" t="str">
        <f t="shared" si="94"/>
        <v/>
      </c>
      <c r="I605" s="158" t="str">
        <f>TRANSAKTIONER!Z605&amp;IF(regnskab_filter_periode_partner&gt;=AB605,"INCLUDE"&amp;IF(regnskab_filter_land_partner&lt;&gt;"",IF(regnskab_filter_land_partner="EU",F605,AD605),""),"EXCLUDE")&amp;AC605</f>
        <v>EXCLUDE</v>
      </c>
      <c r="J605" s="158" t="e">
        <f t="shared" si="95"/>
        <v>#N/A</v>
      </c>
      <c r="L605" s="158" t="str">
        <f t="shared" si="96"/>
        <v>_EU</v>
      </c>
      <c r="P605" s="340"/>
      <c r="Q605" s="340"/>
      <c r="R605" s="341"/>
      <c r="S605" s="342"/>
      <c r="T605" s="342"/>
      <c r="U605" s="341"/>
      <c r="V605" s="368"/>
      <c r="W605" s="341"/>
      <c r="X605" s="343"/>
      <c r="Y605" s="340"/>
      <c r="Z605" s="341"/>
      <c r="AA605" s="348" t="str">
        <f t="shared" si="97"/>
        <v/>
      </c>
      <c r="AB605" s="349" t="str">
        <f t="shared" si="98"/>
        <v/>
      </c>
      <c r="AC605" s="341"/>
      <c r="AD605" s="350" t="str">
        <f t="shared" si="99"/>
        <v/>
      </c>
    </row>
    <row r="606" spans="2:30" x14ac:dyDescent="0.45">
      <c r="B606" s="145" t="str">
        <f t="shared" si="90"/>
        <v>NOT INCLUDED</v>
      </c>
      <c r="C606" s="146" t="e">
        <f t="shared" si="91"/>
        <v>#N/A</v>
      </c>
      <c r="D606" s="158" t="e">
        <f>AB606&amp;"_"&amp;#REF!&amp;IF(afstemning_partner&lt;&gt;"","_"&amp;AC606,"")</f>
        <v>#REF!</v>
      </c>
      <c r="E606" s="158" t="str">
        <f t="shared" si="92"/>
        <v/>
      </c>
      <c r="F606" s="158" t="e">
        <f t="shared" si="93"/>
        <v>#N/A</v>
      </c>
      <c r="G606" s="158" t="str">
        <f>TRANSAKTIONER!Z606&amp;IF(regnskab_filter_periode&gt;=AB606,"INCLUDE"&amp;IF(regnskab_filter_land&lt;&gt;"",IF(regnskab_filter_land="EU",F606,AD606),""),"EXCLUDE")</f>
        <v>EXCLUDE</v>
      </c>
      <c r="H606" s="158" t="str">
        <f t="shared" si="94"/>
        <v/>
      </c>
      <c r="I606" s="158" t="str">
        <f>TRANSAKTIONER!Z606&amp;IF(regnskab_filter_periode_partner&gt;=AB606,"INCLUDE"&amp;IF(regnskab_filter_land_partner&lt;&gt;"",IF(regnskab_filter_land_partner="EU",F606,AD606),""),"EXCLUDE")&amp;AC606</f>
        <v>EXCLUDE</v>
      </c>
      <c r="J606" s="158" t="e">
        <f t="shared" si="95"/>
        <v>#N/A</v>
      </c>
      <c r="L606" s="158" t="str">
        <f t="shared" si="96"/>
        <v>_EU</v>
      </c>
      <c r="P606" s="340"/>
      <c r="Q606" s="340"/>
      <c r="R606" s="341"/>
      <c r="S606" s="342"/>
      <c r="T606" s="342"/>
      <c r="U606" s="341"/>
      <c r="V606" s="368"/>
      <c r="W606" s="341"/>
      <c r="X606" s="343"/>
      <c r="Y606" s="340"/>
      <c r="Z606" s="341"/>
      <c r="AA606" s="348" t="str">
        <f t="shared" si="97"/>
        <v/>
      </c>
      <c r="AB606" s="349" t="str">
        <f t="shared" si="98"/>
        <v/>
      </c>
      <c r="AC606" s="341"/>
      <c r="AD606" s="350" t="str">
        <f t="shared" si="99"/>
        <v/>
      </c>
    </row>
    <row r="607" spans="2:30" x14ac:dyDescent="0.45">
      <c r="B607" s="145" t="str">
        <f t="shared" si="90"/>
        <v>NOT INCLUDED</v>
      </c>
      <c r="C607" s="146" t="e">
        <f t="shared" si="91"/>
        <v>#N/A</v>
      </c>
      <c r="D607" s="158" t="e">
        <f>AB607&amp;"_"&amp;#REF!&amp;IF(afstemning_partner&lt;&gt;"","_"&amp;AC607,"")</f>
        <v>#REF!</v>
      </c>
      <c r="E607" s="158" t="str">
        <f t="shared" si="92"/>
        <v/>
      </c>
      <c r="F607" s="158" t="e">
        <f t="shared" si="93"/>
        <v>#N/A</v>
      </c>
      <c r="G607" s="158" t="str">
        <f>TRANSAKTIONER!Z607&amp;IF(regnskab_filter_periode&gt;=AB607,"INCLUDE"&amp;IF(regnskab_filter_land&lt;&gt;"",IF(regnskab_filter_land="EU",F607,AD607),""),"EXCLUDE")</f>
        <v>EXCLUDE</v>
      </c>
      <c r="H607" s="158" t="str">
        <f t="shared" si="94"/>
        <v/>
      </c>
      <c r="I607" s="158" t="str">
        <f>TRANSAKTIONER!Z607&amp;IF(regnskab_filter_periode_partner&gt;=AB607,"INCLUDE"&amp;IF(regnskab_filter_land_partner&lt;&gt;"",IF(regnskab_filter_land_partner="EU",F607,AD607),""),"EXCLUDE")&amp;AC607</f>
        <v>EXCLUDE</v>
      </c>
      <c r="J607" s="158" t="e">
        <f t="shared" si="95"/>
        <v>#N/A</v>
      </c>
      <c r="L607" s="158" t="str">
        <f t="shared" si="96"/>
        <v>_EU</v>
      </c>
      <c r="P607" s="340"/>
      <c r="Q607" s="340"/>
      <c r="R607" s="341"/>
      <c r="S607" s="342"/>
      <c r="T607" s="342"/>
      <c r="U607" s="341"/>
      <c r="V607" s="368"/>
      <c r="W607" s="341"/>
      <c r="X607" s="343"/>
      <c r="Y607" s="340"/>
      <c r="Z607" s="341"/>
      <c r="AA607" s="348" t="str">
        <f t="shared" si="97"/>
        <v/>
      </c>
      <c r="AB607" s="349" t="str">
        <f t="shared" si="98"/>
        <v/>
      </c>
      <c r="AC607" s="341"/>
      <c r="AD607" s="350" t="str">
        <f t="shared" si="99"/>
        <v/>
      </c>
    </row>
    <row r="608" spans="2:30" x14ac:dyDescent="0.45">
      <c r="B608" s="145" t="str">
        <f t="shared" si="90"/>
        <v>NOT INCLUDED</v>
      </c>
      <c r="C608" s="146" t="e">
        <f t="shared" si="91"/>
        <v>#N/A</v>
      </c>
      <c r="D608" s="158" t="e">
        <f>AB608&amp;"_"&amp;#REF!&amp;IF(afstemning_partner&lt;&gt;"","_"&amp;AC608,"")</f>
        <v>#REF!</v>
      </c>
      <c r="E608" s="158" t="str">
        <f t="shared" si="92"/>
        <v/>
      </c>
      <c r="F608" s="158" t="e">
        <f t="shared" si="93"/>
        <v>#N/A</v>
      </c>
      <c r="G608" s="158" t="str">
        <f>TRANSAKTIONER!Z608&amp;IF(regnskab_filter_periode&gt;=AB608,"INCLUDE"&amp;IF(regnskab_filter_land&lt;&gt;"",IF(regnskab_filter_land="EU",F608,AD608),""),"EXCLUDE")</f>
        <v>EXCLUDE</v>
      </c>
      <c r="H608" s="158" t="str">
        <f t="shared" si="94"/>
        <v/>
      </c>
      <c r="I608" s="158" t="str">
        <f>TRANSAKTIONER!Z608&amp;IF(regnskab_filter_periode_partner&gt;=AB608,"INCLUDE"&amp;IF(regnskab_filter_land_partner&lt;&gt;"",IF(regnskab_filter_land_partner="EU",F608,AD608),""),"EXCLUDE")&amp;AC608</f>
        <v>EXCLUDE</v>
      </c>
      <c r="J608" s="158" t="e">
        <f t="shared" si="95"/>
        <v>#N/A</v>
      </c>
      <c r="L608" s="158" t="str">
        <f t="shared" si="96"/>
        <v>_EU</v>
      </c>
      <c r="P608" s="340"/>
      <c r="Q608" s="340"/>
      <c r="R608" s="341"/>
      <c r="S608" s="342"/>
      <c r="T608" s="342"/>
      <c r="U608" s="341"/>
      <c r="V608" s="368"/>
      <c r="W608" s="341"/>
      <c r="X608" s="343"/>
      <c r="Y608" s="340"/>
      <c r="Z608" s="341"/>
      <c r="AA608" s="348" t="str">
        <f t="shared" si="97"/>
        <v/>
      </c>
      <c r="AB608" s="349" t="str">
        <f t="shared" si="98"/>
        <v/>
      </c>
      <c r="AC608" s="341"/>
      <c r="AD608" s="350" t="str">
        <f t="shared" si="99"/>
        <v/>
      </c>
    </row>
    <row r="609" spans="2:30" x14ac:dyDescent="0.45">
      <c r="B609" s="145" t="str">
        <f t="shared" si="90"/>
        <v>NOT INCLUDED</v>
      </c>
      <c r="C609" s="146" t="e">
        <f t="shared" si="91"/>
        <v>#N/A</v>
      </c>
      <c r="D609" s="158" t="e">
        <f>AB609&amp;"_"&amp;#REF!&amp;IF(afstemning_partner&lt;&gt;"","_"&amp;AC609,"")</f>
        <v>#REF!</v>
      </c>
      <c r="E609" s="158" t="str">
        <f t="shared" si="92"/>
        <v/>
      </c>
      <c r="F609" s="158" t="e">
        <f t="shared" si="93"/>
        <v>#N/A</v>
      </c>
      <c r="G609" s="158" t="str">
        <f>TRANSAKTIONER!Z609&amp;IF(regnskab_filter_periode&gt;=AB609,"INCLUDE"&amp;IF(regnskab_filter_land&lt;&gt;"",IF(regnskab_filter_land="EU",F609,AD609),""),"EXCLUDE")</f>
        <v>EXCLUDE</v>
      </c>
      <c r="H609" s="158" t="str">
        <f t="shared" si="94"/>
        <v/>
      </c>
      <c r="I609" s="158" t="str">
        <f>TRANSAKTIONER!Z609&amp;IF(regnskab_filter_periode_partner&gt;=AB609,"INCLUDE"&amp;IF(regnskab_filter_land_partner&lt;&gt;"",IF(regnskab_filter_land_partner="EU",F609,AD609),""),"EXCLUDE")&amp;AC609</f>
        <v>EXCLUDE</v>
      </c>
      <c r="J609" s="158" t="e">
        <f t="shared" si="95"/>
        <v>#N/A</v>
      </c>
      <c r="L609" s="158" t="str">
        <f t="shared" si="96"/>
        <v>_EU</v>
      </c>
      <c r="P609" s="340"/>
      <c r="Q609" s="340"/>
      <c r="R609" s="341"/>
      <c r="S609" s="342"/>
      <c r="T609" s="342"/>
      <c r="U609" s="341"/>
      <c r="V609" s="368"/>
      <c r="W609" s="341"/>
      <c r="X609" s="343"/>
      <c r="Y609" s="340"/>
      <c r="Z609" s="341"/>
      <c r="AA609" s="348" t="str">
        <f t="shared" si="97"/>
        <v/>
      </c>
      <c r="AB609" s="349" t="str">
        <f t="shared" si="98"/>
        <v/>
      </c>
      <c r="AC609" s="341"/>
      <c r="AD609" s="350" t="str">
        <f t="shared" si="99"/>
        <v/>
      </c>
    </row>
    <row r="610" spans="2:30" x14ac:dyDescent="0.45">
      <c r="B610" s="145" t="str">
        <f t="shared" si="90"/>
        <v>NOT INCLUDED</v>
      </c>
      <c r="C610" s="146" t="e">
        <f t="shared" si="91"/>
        <v>#N/A</v>
      </c>
      <c r="D610" s="158" t="e">
        <f>AB610&amp;"_"&amp;#REF!&amp;IF(afstemning_partner&lt;&gt;"","_"&amp;AC610,"")</f>
        <v>#REF!</v>
      </c>
      <c r="E610" s="158" t="str">
        <f t="shared" si="92"/>
        <v/>
      </c>
      <c r="F610" s="158" t="e">
        <f t="shared" si="93"/>
        <v>#N/A</v>
      </c>
      <c r="G610" s="158" t="str">
        <f>TRANSAKTIONER!Z610&amp;IF(regnskab_filter_periode&gt;=AB610,"INCLUDE"&amp;IF(regnskab_filter_land&lt;&gt;"",IF(regnskab_filter_land="EU",F610,AD610),""),"EXCLUDE")</f>
        <v>EXCLUDE</v>
      </c>
      <c r="H610" s="158" t="str">
        <f t="shared" si="94"/>
        <v/>
      </c>
      <c r="I610" s="158" t="str">
        <f>TRANSAKTIONER!Z610&amp;IF(regnskab_filter_periode_partner&gt;=AB610,"INCLUDE"&amp;IF(regnskab_filter_land_partner&lt;&gt;"",IF(regnskab_filter_land_partner="EU",F610,AD610),""),"EXCLUDE")&amp;AC610</f>
        <v>EXCLUDE</v>
      </c>
      <c r="J610" s="158" t="e">
        <f t="shared" si="95"/>
        <v>#N/A</v>
      </c>
      <c r="L610" s="158" t="str">
        <f t="shared" si="96"/>
        <v>_EU</v>
      </c>
      <c r="P610" s="340"/>
      <c r="Q610" s="340"/>
      <c r="R610" s="341"/>
      <c r="S610" s="342"/>
      <c r="T610" s="342"/>
      <c r="U610" s="341"/>
      <c r="V610" s="368"/>
      <c r="W610" s="341"/>
      <c r="X610" s="343"/>
      <c r="Y610" s="340"/>
      <c r="Z610" s="341"/>
      <c r="AA610" s="348" t="str">
        <f t="shared" si="97"/>
        <v/>
      </c>
      <c r="AB610" s="349" t="str">
        <f t="shared" si="98"/>
        <v/>
      </c>
      <c r="AC610" s="341"/>
      <c r="AD610" s="350" t="str">
        <f t="shared" si="99"/>
        <v/>
      </c>
    </row>
    <row r="611" spans="2:30" x14ac:dyDescent="0.45">
      <c r="B611" s="145" t="str">
        <f t="shared" si="90"/>
        <v>NOT INCLUDED</v>
      </c>
      <c r="C611" s="146" t="e">
        <f t="shared" si="91"/>
        <v>#N/A</v>
      </c>
      <c r="D611" s="158" t="e">
        <f>AB611&amp;"_"&amp;#REF!&amp;IF(afstemning_partner&lt;&gt;"","_"&amp;AC611,"")</f>
        <v>#REF!</v>
      </c>
      <c r="E611" s="158" t="str">
        <f t="shared" si="92"/>
        <v/>
      </c>
      <c r="F611" s="158" t="e">
        <f t="shared" si="93"/>
        <v>#N/A</v>
      </c>
      <c r="G611" s="158" t="str">
        <f>TRANSAKTIONER!Z611&amp;IF(regnskab_filter_periode&gt;=AB611,"INCLUDE"&amp;IF(regnskab_filter_land&lt;&gt;"",IF(regnskab_filter_land="EU",F611,AD611),""),"EXCLUDE")</f>
        <v>EXCLUDE</v>
      </c>
      <c r="H611" s="158" t="str">
        <f t="shared" si="94"/>
        <v/>
      </c>
      <c r="I611" s="158" t="str">
        <f>TRANSAKTIONER!Z611&amp;IF(regnskab_filter_periode_partner&gt;=AB611,"INCLUDE"&amp;IF(regnskab_filter_land_partner&lt;&gt;"",IF(regnskab_filter_land_partner="EU",F611,AD611),""),"EXCLUDE")&amp;AC611</f>
        <v>EXCLUDE</v>
      </c>
      <c r="J611" s="158" t="e">
        <f t="shared" si="95"/>
        <v>#N/A</v>
      </c>
      <c r="L611" s="158" t="str">
        <f t="shared" si="96"/>
        <v>_EU</v>
      </c>
      <c r="P611" s="340"/>
      <c r="Q611" s="340"/>
      <c r="R611" s="341"/>
      <c r="S611" s="342"/>
      <c r="T611" s="342"/>
      <c r="U611" s="341"/>
      <c r="V611" s="368"/>
      <c r="W611" s="341"/>
      <c r="X611" s="343"/>
      <c r="Y611" s="340"/>
      <c r="Z611" s="341"/>
      <c r="AA611" s="348" t="str">
        <f t="shared" si="97"/>
        <v/>
      </c>
      <c r="AB611" s="349" t="str">
        <f t="shared" si="98"/>
        <v/>
      </c>
      <c r="AC611" s="341"/>
      <c r="AD611" s="350" t="str">
        <f t="shared" si="99"/>
        <v/>
      </c>
    </row>
    <row r="612" spans="2:30" x14ac:dyDescent="0.45">
      <c r="B612" s="145" t="str">
        <f t="shared" si="90"/>
        <v>NOT INCLUDED</v>
      </c>
      <c r="C612" s="146" t="e">
        <f t="shared" si="91"/>
        <v>#N/A</v>
      </c>
      <c r="D612" s="158" t="e">
        <f>AB612&amp;"_"&amp;#REF!&amp;IF(afstemning_partner&lt;&gt;"","_"&amp;AC612,"")</f>
        <v>#REF!</v>
      </c>
      <c r="E612" s="158" t="str">
        <f t="shared" si="92"/>
        <v/>
      </c>
      <c r="F612" s="158" t="e">
        <f t="shared" si="93"/>
        <v>#N/A</v>
      </c>
      <c r="G612" s="158" t="str">
        <f>TRANSAKTIONER!Z612&amp;IF(regnskab_filter_periode&gt;=AB612,"INCLUDE"&amp;IF(regnskab_filter_land&lt;&gt;"",IF(regnskab_filter_land="EU",F612,AD612),""),"EXCLUDE")</f>
        <v>EXCLUDE</v>
      </c>
      <c r="H612" s="158" t="str">
        <f t="shared" si="94"/>
        <v/>
      </c>
      <c r="I612" s="158" t="str">
        <f>TRANSAKTIONER!Z612&amp;IF(regnskab_filter_periode_partner&gt;=AB612,"INCLUDE"&amp;IF(regnskab_filter_land_partner&lt;&gt;"",IF(regnskab_filter_land_partner="EU",F612,AD612),""),"EXCLUDE")&amp;AC612</f>
        <v>EXCLUDE</v>
      </c>
      <c r="J612" s="158" t="e">
        <f t="shared" si="95"/>
        <v>#N/A</v>
      </c>
      <c r="L612" s="158" t="str">
        <f t="shared" si="96"/>
        <v>_EU</v>
      </c>
      <c r="P612" s="340"/>
      <c r="Q612" s="340"/>
      <c r="R612" s="341"/>
      <c r="S612" s="342"/>
      <c r="T612" s="342"/>
      <c r="U612" s="341"/>
      <c r="V612" s="368"/>
      <c r="W612" s="341"/>
      <c r="X612" s="343"/>
      <c r="Y612" s="340"/>
      <c r="Z612" s="341"/>
      <c r="AA612" s="348" t="str">
        <f t="shared" si="97"/>
        <v/>
      </c>
      <c r="AB612" s="349" t="str">
        <f t="shared" si="98"/>
        <v/>
      </c>
      <c r="AC612" s="341"/>
      <c r="AD612" s="350" t="str">
        <f t="shared" si="99"/>
        <v/>
      </c>
    </row>
    <row r="613" spans="2:30" x14ac:dyDescent="0.45">
      <c r="B613" s="145" t="str">
        <f t="shared" si="90"/>
        <v>NOT INCLUDED</v>
      </c>
      <c r="C613" s="146" t="e">
        <f t="shared" si="91"/>
        <v>#N/A</v>
      </c>
      <c r="D613" s="158" t="e">
        <f>AB613&amp;"_"&amp;#REF!&amp;IF(afstemning_partner&lt;&gt;"","_"&amp;AC613,"")</f>
        <v>#REF!</v>
      </c>
      <c r="E613" s="158" t="str">
        <f t="shared" si="92"/>
        <v/>
      </c>
      <c r="F613" s="158" t="e">
        <f t="shared" si="93"/>
        <v>#N/A</v>
      </c>
      <c r="G613" s="158" t="str">
        <f>TRANSAKTIONER!Z613&amp;IF(regnskab_filter_periode&gt;=AB613,"INCLUDE"&amp;IF(regnskab_filter_land&lt;&gt;"",IF(regnskab_filter_land="EU",F613,AD613),""),"EXCLUDE")</f>
        <v>EXCLUDE</v>
      </c>
      <c r="H613" s="158" t="str">
        <f t="shared" si="94"/>
        <v/>
      </c>
      <c r="I613" s="158" t="str">
        <f>TRANSAKTIONER!Z613&amp;IF(regnskab_filter_periode_partner&gt;=AB613,"INCLUDE"&amp;IF(regnskab_filter_land_partner&lt;&gt;"",IF(regnskab_filter_land_partner="EU",F613,AD613),""),"EXCLUDE")&amp;AC613</f>
        <v>EXCLUDE</v>
      </c>
      <c r="J613" s="158" t="e">
        <f t="shared" si="95"/>
        <v>#N/A</v>
      </c>
      <c r="L613" s="158" t="str">
        <f t="shared" si="96"/>
        <v>_EU</v>
      </c>
      <c r="P613" s="340"/>
      <c r="Q613" s="340"/>
      <c r="R613" s="341"/>
      <c r="S613" s="342"/>
      <c r="T613" s="342"/>
      <c r="U613" s="341"/>
      <c r="V613" s="368"/>
      <c r="W613" s="341"/>
      <c r="X613" s="343"/>
      <c r="Y613" s="340"/>
      <c r="Z613" s="341"/>
      <c r="AA613" s="348" t="str">
        <f t="shared" si="97"/>
        <v/>
      </c>
      <c r="AB613" s="349" t="str">
        <f t="shared" si="98"/>
        <v/>
      </c>
      <c r="AC613" s="341"/>
      <c r="AD613" s="350" t="str">
        <f t="shared" si="99"/>
        <v/>
      </c>
    </row>
    <row r="614" spans="2:30" x14ac:dyDescent="0.45">
      <c r="B614" s="145" t="str">
        <f t="shared" si="90"/>
        <v>NOT INCLUDED</v>
      </c>
      <c r="C614" s="146" t="e">
        <f t="shared" si="91"/>
        <v>#N/A</v>
      </c>
      <c r="D614" s="158" t="e">
        <f>AB614&amp;"_"&amp;#REF!&amp;IF(afstemning_partner&lt;&gt;"","_"&amp;AC614,"")</f>
        <v>#REF!</v>
      </c>
      <c r="E614" s="158" t="str">
        <f t="shared" si="92"/>
        <v/>
      </c>
      <c r="F614" s="158" t="e">
        <f t="shared" si="93"/>
        <v>#N/A</v>
      </c>
      <c r="G614" s="158" t="str">
        <f>TRANSAKTIONER!Z614&amp;IF(regnskab_filter_periode&gt;=AB614,"INCLUDE"&amp;IF(regnskab_filter_land&lt;&gt;"",IF(regnskab_filter_land="EU",F614,AD614),""),"EXCLUDE")</f>
        <v>EXCLUDE</v>
      </c>
      <c r="H614" s="158" t="str">
        <f t="shared" si="94"/>
        <v/>
      </c>
      <c r="I614" s="158" t="str">
        <f>TRANSAKTIONER!Z614&amp;IF(regnskab_filter_periode_partner&gt;=AB614,"INCLUDE"&amp;IF(regnskab_filter_land_partner&lt;&gt;"",IF(regnskab_filter_land_partner="EU",F614,AD614),""),"EXCLUDE")&amp;AC614</f>
        <v>EXCLUDE</v>
      </c>
      <c r="J614" s="158" t="e">
        <f t="shared" si="95"/>
        <v>#N/A</v>
      </c>
      <c r="L614" s="158" t="str">
        <f t="shared" si="96"/>
        <v>_EU</v>
      </c>
      <c r="P614" s="340"/>
      <c r="Q614" s="340"/>
      <c r="R614" s="341"/>
      <c r="S614" s="342"/>
      <c r="T614" s="342"/>
      <c r="U614" s="341"/>
      <c r="V614" s="368"/>
      <c r="W614" s="341"/>
      <c r="X614" s="343"/>
      <c r="Y614" s="340"/>
      <c r="Z614" s="341"/>
      <c r="AA614" s="348" t="str">
        <f t="shared" si="97"/>
        <v/>
      </c>
      <c r="AB614" s="349" t="str">
        <f t="shared" si="98"/>
        <v/>
      </c>
      <c r="AC614" s="341"/>
      <c r="AD614" s="350" t="str">
        <f t="shared" si="99"/>
        <v/>
      </c>
    </row>
    <row r="615" spans="2:30" x14ac:dyDescent="0.45">
      <c r="B615" s="145" t="str">
        <f t="shared" si="90"/>
        <v>NOT INCLUDED</v>
      </c>
      <c r="C615" s="146" t="e">
        <f t="shared" si="91"/>
        <v>#N/A</v>
      </c>
      <c r="D615" s="158" t="e">
        <f>AB615&amp;"_"&amp;#REF!&amp;IF(afstemning_partner&lt;&gt;"","_"&amp;AC615,"")</f>
        <v>#REF!</v>
      </c>
      <c r="E615" s="158" t="str">
        <f t="shared" si="92"/>
        <v/>
      </c>
      <c r="F615" s="158" t="e">
        <f t="shared" si="93"/>
        <v>#N/A</v>
      </c>
      <c r="G615" s="158" t="str">
        <f>TRANSAKTIONER!Z615&amp;IF(regnskab_filter_periode&gt;=AB615,"INCLUDE"&amp;IF(regnskab_filter_land&lt;&gt;"",IF(regnskab_filter_land="EU",F615,AD615),""),"EXCLUDE")</f>
        <v>EXCLUDE</v>
      </c>
      <c r="H615" s="158" t="str">
        <f t="shared" si="94"/>
        <v/>
      </c>
      <c r="I615" s="158" t="str">
        <f>TRANSAKTIONER!Z615&amp;IF(regnskab_filter_periode_partner&gt;=AB615,"INCLUDE"&amp;IF(regnskab_filter_land_partner&lt;&gt;"",IF(regnskab_filter_land_partner="EU",F615,AD615),""),"EXCLUDE")&amp;AC615</f>
        <v>EXCLUDE</v>
      </c>
      <c r="J615" s="158" t="e">
        <f t="shared" si="95"/>
        <v>#N/A</v>
      </c>
      <c r="L615" s="158" t="str">
        <f t="shared" si="96"/>
        <v>_EU</v>
      </c>
      <c r="P615" s="340"/>
      <c r="Q615" s="340"/>
      <c r="R615" s="341"/>
      <c r="S615" s="342"/>
      <c r="T615" s="342"/>
      <c r="U615" s="341"/>
      <c r="V615" s="368"/>
      <c r="W615" s="341"/>
      <c r="X615" s="343"/>
      <c r="Y615" s="340"/>
      <c r="Z615" s="341"/>
      <c r="AA615" s="348" t="str">
        <f t="shared" si="97"/>
        <v/>
      </c>
      <c r="AB615" s="349" t="str">
        <f t="shared" si="98"/>
        <v/>
      </c>
      <c r="AC615" s="341"/>
      <c r="AD615" s="350" t="str">
        <f t="shared" si="99"/>
        <v/>
      </c>
    </row>
    <row r="616" spans="2:30" x14ac:dyDescent="0.45">
      <c r="B616" s="145" t="str">
        <f t="shared" si="90"/>
        <v>NOT INCLUDED</v>
      </c>
      <c r="C616" s="146" t="e">
        <f t="shared" si="91"/>
        <v>#N/A</v>
      </c>
      <c r="D616" s="158" t="e">
        <f>AB616&amp;"_"&amp;#REF!&amp;IF(afstemning_partner&lt;&gt;"","_"&amp;AC616,"")</f>
        <v>#REF!</v>
      </c>
      <c r="E616" s="158" t="str">
        <f t="shared" si="92"/>
        <v/>
      </c>
      <c r="F616" s="158" t="e">
        <f t="shared" si="93"/>
        <v>#N/A</v>
      </c>
      <c r="G616" s="158" t="str">
        <f>TRANSAKTIONER!Z616&amp;IF(regnskab_filter_periode&gt;=AB616,"INCLUDE"&amp;IF(regnskab_filter_land&lt;&gt;"",IF(regnskab_filter_land="EU",F616,AD616),""),"EXCLUDE")</f>
        <v>EXCLUDE</v>
      </c>
      <c r="H616" s="158" t="str">
        <f t="shared" si="94"/>
        <v/>
      </c>
      <c r="I616" s="158" t="str">
        <f>TRANSAKTIONER!Z616&amp;IF(regnskab_filter_periode_partner&gt;=AB616,"INCLUDE"&amp;IF(regnskab_filter_land_partner&lt;&gt;"",IF(regnskab_filter_land_partner="EU",F616,AD616),""),"EXCLUDE")&amp;AC616</f>
        <v>EXCLUDE</v>
      </c>
      <c r="J616" s="158" t="e">
        <f t="shared" si="95"/>
        <v>#N/A</v>
      </c>
      <c r="L616" s="158" t="str">
        <f t="shared" si="96"/>
        <v>_EU</v>
      </c>
      <c r="P616" s="340"/>
      <c r="Q616" s="340"/>
      <c r="R616" s="341"/>
      <c r="S616" s="342"/>
      <c r="T616" s="342"/>
      <c r="U616" s="341"/>
      <c r="V616" s="368"/>
      <c r="W616" s="341"/>
      <c r="X616" s="343"/>
      <c r="Y616" s="340"/>
      <c r="Z616" s="341"/>
      <c r="AA616" s="348" t="str">
        <f t="shared" si="97"/>
        <v/>
      </c>
      <c r="AB616" s="349" t="str">
        <f t="shared" si="98"/>
        <v/>
      </c>
      <c r="AC616" s="341"/>
      <c r="AD616" s="350" t="str">
        <f t="shared" si="99"/>
        <v/>
      </c>
    </row>
    <row r="617" spans="2:30" x14ac:dyDescent="0.45">
      <c r="B617" s="145" t="str">
        <f t="shared" si="90"/>
        <v>NOT INCLUDED</v>
      </c>
      <c r="C617" s="146" t="e">
        <f t="shared" si="91"/>
        <v>#N/A</v>
      </c>
      <c r="D617" s="158" t="e">
        <f>AB617&amp;"_"&amp;#REF!&amp;IF(afstemning_partner&lt;&gt;"","_"&amp;AC617,"")</f>
        <v>#REF!</v>
      </c>
      <c r="E617" s="158" t="str">
        <f t="shared" si="92"/>
        <v/>
      </c>
      <c r="F617" s="158" t="e">
        <f t="shared" si="93"/>
        <v>#N/A</v>
      </c>
      <c r="G617" s="158" t="str">
        <f>TRANSAKTIONER!Z617&amp;IF(regnskab_filter_periode&gt;=AB617,"INCLUDE"&amp;IF(regnskab_filter_land&lt;&gt;"",IF(regnskab_filter_land="EU",F617,AD617),""),"EXCLUDE")</f>
        <v>EXCLUDE</v>
      </c>
      <c r="H617" s="158" t="str">
        <f t="shared" si="94"/>
        <v/>
      </c>
      <c r="I617" s="158" t="str">
        <f>TRANSAKTIONER!Z617&amp;IF(regnskab_filter_periode_partner&gt;=AB617,"INCLUDE"&amp;IF(regnskab_filter_land_partner&lt;&gt;"",IF(regnskab_filter_land_partner="EU",F617,AD617),""),"EXCLUDE")&amp;AC617</f>
        <v>EXCLUDE</v>
      </c>
      <c r="J617" s="158" t="e">
        <f t="shared" si="95"/>
        <v>#N/A</v>
      </c>
      <c r="L617" s="158" t="str">
        <f t="shared" si="96"/>
        <v>_EU</v>
      </c>
      <c r="P617" s="340"/>
      <c r="Q617" s="340"/>
      <c r="R617" s="341"/>
      <c r="S617" s="342"/>
      <c r="T617" s="342"/>
      <c r="U617" s="341"/>
      <c r="V617" s="368"/>
      <c r="W617" s="341"/>
      <c r="X617" s="343"/>
      <c r="Y617" s="340"/>
      <c r="Z617" s="341"/>
      <c r="AA617" s="348" t="str">
        <f t="shared" si="97"/>
        <v/>
      </c>
      <c r="AB617" s="349" t="str">
        <f t="shared" si="98"/>
        <v/>
      </c>
      <c r="AC617" s="341"/>
      <c r="AD617" s="350" t="str">
        <f t="shared" si="99"/>
        <v/>
      </c>
    </row>
    <row r="618" spans="2:30" x14ac:dyDescent="0.45">
      <c r="B618" s="145" t="str">
        <f t="shared" si="90"/>
        <v>NOT INCLUDED</v>
      </c>
      <c r="C618" s="146" t="e">
        <f t="shared" si="91"/>
        <v>#N/A</v>
      </c>
      <c r="D618" s="158" t="e">
        <f>AB618&amp;"_"&amp;#REF!&amp;IF(afstemning_partner&lt;&gt;"","_"&amp;AC618,"")</f>
        <v>#REF!</v>
      </c>
      <c r="E618" s="158" t="str">
        <f t="shared" si="92"/>
        <v/>
      </c>
      <c r="F618" s="158" t="e">
        <f t="shared" si="93"/>
        <v>#N/A</v>
      </c>
      <c r="G618" s="158" t="str">
        <f>TRANSAKTIONER!Z618&amp;IF(regnskab_filter_periode&gt;=AB618,"INCLUDE"&amp;IF(regnskab_filter_land&lt;&gt;"",IF(regnskab_filter_land="EU",F618,AD618),""),"EXCLUDE")</f>
        <v>EXCLUDE</v>
      </c>
      <c r="H618" s="158" t="str">
        <f t="shared" si="94"/>
        <v/>
      </c>
      <c r="I618" s="158" t="str">
        <f>TRANSAKTIONER!Z618&amp;IF(regnskab_filter_periode_partner&gt;=AB618,"INCLUDE"&amp;IF(regnskab_filter_land_partner&lt;&gt;"",IF(regnskab_filter_land_partner="EU",F618,AD618),""),"EXCLUDE")&amp;AC618</f>
        <v>EXCLUDE</v>
      </c>
      <c r="J618" s="158" t="e">
        <f t="shared" si="95"/>
        <v>#N/A</v>
      </c>
      <c r="L618" s="158" t="str">
        <f t="shared" si="96"/>
        <v>_EU</v>
      </c>
      <c r="P618" s="340"/>
      <c r="Q618" s="340"/>
      <c r="R618" s="341"/>
      <c r="S618" s="342"/>
      <c r="T618" s="342"/>
      <c r="U618" s="341"/>
      <c r="V618" s="368"/>
      <c r="W618" s="341"/>
      <c r="X618" s="343"/>
      <c r="Y618" s="340"/>
      <c r="Z618" s="341"/>
      <c r="AA618" s="348" t="str">
        <f t="shared" si="97"/>
        <v/>
      </c>
      <c r="AB618" s="349" t="str">
        <f t="shared" si="98"/>
        <v/>
      </c>
      <c r="AC618" s="341"/>
      <c r="AD618" s="350" t="str">
        <f t="shared" si="99"/>
        <v/>
      </c>
    </row>
    <row r="619" spans="2:30" x14ac:dyDescent="0.45">
      <c r="B619" s="145" t="str">
        <f t="shared" si="90"/>
        <v>NOT INCLUDED</v>
      </c>
      <c r="C619" s="146" t="e">
        <f t="shared" si="91"/>
        <v>#N/A</v>
      </c>
      <c r="D619" s="158" t="e">
        <f>AB619&amp;"_"&amp;#REF!&amp;IF(afstemning_partner&lt;&gt;"","_"&amp;AC619,"")</f>
        <v>#REF!</v>
      </c>
      <c r="E619" s="158" t="str">
        <f t="shared" si="92"/>
        <v/>
      </c>
      <c r="F619" s="158" t="e">
        <f t="shared" si="93"/>
        <v>#N/A</v>
      </c>
      <c r="G619" s="158" t="str">
        <f>TRANSAKTIONER!Z619&amp;IF(regnskab_filter_periode&gt;=AB619,"INCLUDE"&amp;IF(regnskab_filter_land&lt;&gt;"",IF(regnskab_filter_land="EU",F619,AD619),""),"EXCLUDE")</f>
        <v>EXCLUDE</v>
      </c>
      <c r="H619" s="158" t="str">
        <f t="shared" si="94"/>
        <v/>
      </c>
      <c r="I619" s="158" t="str">
        <f>TRANSAKTIONER!Z619&amp;IF(regnskab_filter_periode_partner&gt;=AB619,"INCLUDE"&amp;IF(regnskab_filter_land_partner&lt;&gt;"",IF(regnskab_filter_land_partner="EU",F619,AD619),""),"EXCLUDE")&amp;AC619</f>
        <v>EXCLUDE</v>
      </c>
      <c r="J619" s="158" t="e">
        <f t="shared" si="95"/>
        <v>#N/A</v>
      </c>
      <c r="L619" s="158" t="str">
        <f t="shared" si="96"/>
        <v>_EU</v>
      </c>
      <c r="P619" s="340"/>
      <c r="Q619" s="340"/>
      <c r="R619" s="341"/>
      <c r="S619" s="342"/>
      <c r="T619" s="342"/>
      <c r="U619" s="341"/>
      <c r="V619" s="368"/>
      <c r="W619" s="341"/>
      <c r="X619" s="343"/>
      <c r="Y619" s="340"/>
      <c r="Z619" s="341"/>
      <c r="AA619" s="348" t="str">
        <f t="shared" si="97"/>
        <v/>
      </c>
      <c r="AB619" s="349" t="str">
        <f t="shared" si="98"/>
        <v/>
      </c>
      <c r="AC619" s="341"/>
      <c r="AD619" s="350" t="str">
        <f t="shared" si="99"/>
        <v/>
      </c>
    </row>
    <row r="620" spans="2:30" x14ac:dyDescent="0.45">
      <c r="B620" s="145" t="str">
        <f t="shared" si="90"/>
        <v>NOT INCLUDED</v>
      </c>
      <c r="C620" s="146" t="e">
        <f t="shared" si="91"/>
        <v>#N/A</v>
      </c>
      <c r="D620" s="158" t="e">
        <f>AB620&amp;"_"&amp;#REF!&amp;IF(afstemning_partner&lt;&gt;"","_"&amp;AC620,"")</f>
        <v>#REF!</v>
      </c>
      <c r="E620" s="158" t="str">
        <f t="shared" si="92"/>
        <v/>
      </c>
      <c r="F620" s="158" t="e">
        <f t="shared" si="93"/>
        <v>#N/A</v>
      </c>
      <c r="G620" s="158" t="str">
        <f>TRANSAKTIONER!Z620&amp;IF(regnskab_filter_periode&gt;=AB620,"INCLUDE"&amp;IF(regnskab_filter_land&lt;&gt;"",IF(regnskab_filter_land="EU",F620,AD620),""),"EXCLUDE")</f>
        <v>EXCLUDE</v>
      </c>
      <c r="H620" s="158" t="str">
        <f t="shared" si="94"/>
        <v/>
      </c>
      <c r="I620" s="158" t="str">
        <f>TRANSAKTIONER!Z620&amp;IF(regnskab_filter_periode_partner&gt;=AB620,"INCLUDE"&amp;IF(regnskab_filter_land_partner&lt;&gt;"",IF(regnskab_filter_land_partner="EU",F620,AD620),""),"EXCLUDE")&amp;AC620</f>
        <v>EXCLUDE</v>
      </c>
      <c r="J620" s="158" t="e">
        <f t="shared" si="95"/>
        <v>#N/A</v>
      </c>
      <c r="L620" s="158" t="str">
        <f t="shared" si="96"/>
        <v>_EU</v>
      </c>
      <c r="P620" s="340"/>
      <c r="Q620" s="340"/>
      <c r="R620" s="341"/>
      <c r="S620" s="342"/>
      <c r="T620" s="342"/>
      <c r="U620" s="341"/>
      <c r="V620" s="368"/>
      <c r="W620" s="341"/>
      <c r="X620" s="343"/>
      <c r="Y620" s="340"/>
      <c r="Z620" s="341"/>
      <c r="AA620" s="348" t="str">
        <f t="shared" si="97"/>
        <v/>
      </c>
      <c r="AB620" s="349" t="str">
        <f t="shared" si="98"/>
        <v/>
      </c>
      <c r="AC620" s="341"/>
      <c r="AD620" s="350" t="str">
        <f t="shared" si="99"/>
        <v/>
      </c>
    </row>
    <row r="621" spans="2:30" x14ac:dyDescent="0.45">
      <c r="B621" s="145" t="str">
        <f t="shared" si="90"/>
        <v>NOT INCLUDED</v>
      </c>
      <c r="C621" s="146" t="e">
        <f t="shared" si="91"/>
        <v>#N/A</v>
      </c>
      <c r="D621" s="158" t="e">
        <f>AB621&amp;"_"&amp;#REF!&amp;IF(afstemning_partner&lt;&gt;"","_"&amp;AC621,"")</f>
        <v>#REF!</v>
      </c>
      <c r="E621" s="158" t="str">
        <f t="shared" si="92"/>
        <v/>
      </c>
      <c r="F621" s="158" t="e">
        <f t="shared" si="93"/>
        <v>#N/A</v>
      </c>
      <c r="G621" s="158" t="str">
        <f>TRANSAKTIONER!Z621&amp;IF(regnskab_filter_periode&gt;=AB621,"INCLUDE"&amp;IF(regnskab_filter_land&lt;&gt;"",IF(regnskab_filter_land="EU",F621,AD621),""),"EXCLUDE")</f>
        <v>EXCLUDE</v>
      </c>
      <c r="H621" s="158" t="str">
        <f t="shared" si="94"/>
        <v/>
      </c>
      <c r="I621" s="158" t="str">
        <f>TRANSAKTIONER!Z621&amp;IF(regnskab_filter_periode_partner&gt;=AB621,"INCLUDE"&amp;IF(regnskab_filter_land_partner&lt;&gt;"",IF(regnskab_filter_land_partner="EU",F621,AD621),""),"EXCLUDE")&amp;AC621</f>
        <v>EXCLUDE</v>
      </c>
      <c r="J621" s="158" t="e">
        <f t="shared" si="95"/>
        <v>#N/A</v>
      </c>
      <c r="L621" s="158" t="str">
        <f t="shared" si="96"/>
        <v>_EU</v>
      </c>
      <c r="P621" s="340"/>
      <c r="Q621" s="340"/>
      <c r="R621" s="341"/>
      <c r="S621" s="342"/>
      <c r="T621" s="342"/>
      <c r="U621" s="341"/>
      <c r="V621" s="368"/>
      <c r="W621" s="341"/>
      <c r="X621" s="343"/>
      <c r="Y621" s="340"/>
      <c r="Z621" s="341"/>
      <c r="AA621" s="348" t="str">
        <f t="shared" si="97"/>
        <v/>
      </c>
      <c r="AB621" s="349" t="str">
        <f t="shared" si="98"/>
        <v/>
      </c>
      <c r="AC621" s="341"/>
      <c r="AD621" s="350" t="str">
        <f t="shared" si="99"/>
        <v/>
      </c>
    </row>
    <row r="622" spans="2:30" x14ac:dyDescent="0.45">
      <c r="B622" s="145" t="str">
        <f t="shared" si="90"/>
        <v>NOT INCLUDED</v>
      </c>
      <c r="C622" s="146" t="e">
        <f t="shared" si="91"/>
        <v>#N/A</v>
      </c>
      <c r="D622" s="158" t="e">
        <f>AB622&amp;"_"&amp;#REF!&amp;IF(afstemning_partner&lt;&gt;"","_"&amp;AC622,"")</f>
        <v>#REF!</v>
      </c>
      <c r="E622" s="158" t="str">
        <f t="shared" si="92"/>
        <v/>
      </c>
      <c r="F622" s="158" t="e">
        <f t="shared" si="93"/>
        <v>#N/A</v>
      </c>
      <c r="G622" s="158" t="str">
        <f>TRANSAKTIONER!Z622&amp;IF(regnskab_filter_periode&gt;=AB622,"INCLUDE"&amp;IF(regnskab_filter_land&lt;&gt;"",IF(regnskab_filter_land="EU",F622,AD622),""),"EXCLUDE")</f>
        <v>EXCLUDE</v>
      </c>
      <c r="H622" s="158" t="str">
        <f t="shared" si="94"/>
        <v/>
      </c>
      <c r="I622" s="158" t="str">
        <f>TRANSAKTIONER!Z622&amp;IF(regnskab_filter_periode_partner&gt;=AB622,"INCLUDE"&amp;IF(regnskab_filter_land_partner&lt;&gt;"",IF(regnskab_filter_land_partner="EU",F622,AD622),""),"EXCLUDE")&amp;AC622</f>
        <v>EXCLUDE</v>
      </c>
      <c r="J622" s="158" t="e">
        <f t="shared" si="95"/>
        <v>#N/A</v>
      </c>
      <c r="L622" s="158" t="str">
        <f t="shared" si="96"/>
        <v>_EU</v>
      </c>
      <c r="P622" s="340"/>
      <c r="Q622" s="340"/>
      <c r="R622" s="341"/>
      <c r="S622" s="342"/>
      <c r="T622" s="342"/>
      <c r="U622" s="341"/>
      <c r="V622" s="368"/>
      <c r="W622" s="341"/>
      <c r="X622" s="343"/>
      <c r="Y622" s="340"/>
      <c r="Z622" s="341"/>
      <c r="AA622" s="348" t="str">
        <f t="shared" si="97"/>
        <v/>
      </c>
      <c r="AB622" s="349" t="str">
        <f t="shared" si="98"/>
        <v/>
      </c>
      <c r="AC622" s="341"/>
      <c r="AD622" s="350" t="str">
        <f t="shared" si="99"/>
        <v/>
      </c>
    </row>
    <row r="623" spans="2:30" x14ac:dyDescent="0.45">
      <c r="B623" s="145" t="str">
        <f t="shared" si="90"/>
        <v>NOT INCLUDED</v>
      </c>
      <c r="C623" s="146" t="e">
        <f t="shared" si="91"/>
        <v>#N/A</v>
      </c>
      <c r="D623" s="158" t="e">
        <f>AB623&amp;"_"&amp;#REF!&amp;IF(afstemning_partner&lt;&gt;"","_"&amp;AC623,"")</f>
        <v>#REF!</v>
      </c>
      <c r="E623" s="158" t="str">
        <f t="shared" si="92"/>
        <v/>
      </c>
      <c r="F623" s="158" t="e">
        <f t="shared" si="93"/>
        <v>#N/A</v>
      </c>
      <c r="G623" s="158" t="str">
        <f>TRANSAKTIONER!Z623&amp;IF(regnskab_filter_periode&gt;=AB623,"INCLUDE"&amp;IF(regnskab_filter_land&lt;&gt;"",IF(regnskab_filter_land="EU",F623,AD623),""),"EXCLUDE")</f>
        <v>EXCLUDE</v>
      </c>
      <c r="H623" s="158" t="str">
        <f t="shared" si="94"/>
        <v/>
      </c>
      <c r="I623" s="158" t="str">
        <f>TRANSAKTIONER!Z623&amp;IF(regnskab_filter_periode_partner&gt;=AB623,"INCLUDE"&amp;IF(regnskab_filter_land_partner&lt;&gt;"",IF(regnskab_filter_land_partner="EU",F623,AD623),""),"EXCLUDE")&amp;AC623</f>
        <v>EXCLUDE</v>
      </c>
      <c r="J623" s="158" t="e">
        <f t="shared" si="95"/>
        <v>#N/A</v>
      </c>
      <c r="L623" s="158" t="str">
        <f t="shared" si="96"/>
        <v>_EU</v>
      </c>
      <c r="P623" s="340"/>
      <c r="Q623" s="340"/>
      <c r="R623" s="341"/>
      <c r="S623" s="342"/>
      <c r="T623" s="342"/>
      <c r="U623" s="341"/>
      <c r="V623" s="368"/>
      <c r="W623" s="341"/>
      <c r="X623" s="343"/>
      <c r="Y623" s="340"/>
      <c r="Z623" s="341"/>
      <c r="AA623" s="348" t="str">
        <f t="shared" si="97"/>
        <v/>
      </c>
      <c r="AB623" s="349" t="str">
        <f t="shared" si="98"/>
        <v/>
      </c>
      <c r="AC623" s="341"/>
      <c r="AD623" s="350" t="str">
        <f t="shared" si="99"/>
        <v/>
      </c>
    </row>
    <row r="624" spans="2:30" x14ac:dyDescent="0.45">
      <c r="B624" s="145" t="str">
        <f t="shared" si="90"/>
        <v>NOT INCLUDED</v>
      </c>
      <c r="C624" s="146" t="e">
        <f t="shared" si="91"/>
        <v>#N/A</v>
      </c>
      <c r="D624" s="158" t="e">
        <f>AB624&amp;"_"&amp;#REF!&amp;IF(afstemning_partner&lt;&gt;"","_"&amp;AC624,"")</f>
        <v>#REF!</v>
      </c>
      <c r="E624" s="158" t="str">
        <f t="shared" si="92"/>
        <v/>
      </c>
      <c r="F624" s="158" t="e">
        <f t="shared" si="93"/>
        <v>#N/A</v>
      </c>
      <c r="G624" s="158" t="str">
        <f>TRANSAKTIONER!Z624&amp;IF(regnskab_filter_periode&gt;=AB624,"INCLUDE"&amp;IF(regnskab_filter_land&lt;&gt;"",IF(regnskab_filter_land="EU",F624,AD624),""),"EXCLUDE")</f>
        <v>EXCLUDE</v>
      </c>
      <c r="H624" s="158" t="str">
        <f t="shared" si="94"/>
        <v/>
      </c>
      <c r="I624" s="158" t="str">
        <f>TRANSAKTIONER!Z624&amp;IF(regnskab_filter_periode_partner&gt;=AB624,"INCLUDE"&amp;IF(regnskab_filter_land_partner&lt;&gt;"",IF(regnskab_filter_land_partner="EU",F624,AD624),""),"EXCLUDE")&amp;AC624</f>
        <v>EXCLUDE</v>
      </c>
      <c r="J624" s="158" t="e">
        <f t="shared" si="95"/>
        <v>#N/A</v>
      </c>
      <c r="L624" s="158" t="str">
        <f t="shared" si="96"/>
        <v>_EU</v>
      </c>
      <c r="P624" s="340"/>
      <c r="Q624" s="340"/>
      <c r="R624" s="341"/>
      <c r="S624" s="342"/>
      <c r="T624" s="342"/>
      <c r="U624" s="341"/>
      <c r="V624" s="368"/>
      <c r="W624" s="341"/>
      <c r="X624" s="343"/>
      <c r="Y624" s="340"/>
      <c r="Z624" s="341"/>
      <c r="AA624" s="348" t="str">
        <f t="shared" si="97"/>
        <v/>
      </c>
      <c r="AB624" s="349" t="str">
        <f t="shared" si="98"/>
        <v/>
      </c>
      <c r="AC624" s="341"/>
      <c r="AD624" s="350" t="str">
        <f t="shared" si="99"/>
        <v/>
      </c>
    </row>
    <row r="625" spans="2:30" x14ac:dyDescent="0.45">
      <c r="B625" s="145" t="str">
        <f t="shared" si="90"/>
        <v>NOT INCLUDED</v>
      </c>
      <c r="C625" s="146" t="e">
        <f t="shared" si="91"/>
        <v>#N/A</v>
      </c>
      <c r="D625" s="158" t="e">
        <f>AB625&amp;"_"&amp;#REF!&amp;IF(afstemning_partner&lt;&gt;"","_"&amp;AC625,"")</f>
        <v>#REF!</v>
      </c>
      <c r="E625" s="158" t="str">
        <f t="shared" si="92"/>
        <v/>
      </c>
      <c r="F625" s="158" t="e">
        <f t="shared" si="93"/>
        <v>#N/A</v>
      </c>
      <c r="G625" s="158" t="str">
        <f>TRANSAKTIONER!Z625&amp;IF(regnskab_filter_periode&gt;=AB625,"INCLUDE"&amp;IF(regnskab_filter_land&lt;&gt;"",IF(regnskab_filter_land="EU",F625,AD625),""),"EXCLUDE")</f>
        <v>EXCLUDE</v>
      </c>
      <c r="H625" s="158" t="str">
        <f t="shared" si="94"/>
        <v/>
      </c>
      <c r="I625" s="158" t="str">
        <f>TRANSAKTIONER!Z625&amp;IF(regnskab_filter_periode_partner&gt;=AB625,"INCLUDE"&amp;IF(regnskab_filter_land_partner&lt;&gt;"",IF(regnskab_filter_land_partner="EU",F625,AD625),""),"EXCLUDE")&amp;AC625</f>
        <v>EXCLUDE</v>
      </c>
      <c r="J625" s="158" t="e">
        <f t="shared" si="95"/>
        <v>#N/A</v>
      </c>
      <c r="L625" s="158" t="str">
        <f t="shared" si="96"/>
        <v>_EU</v>
      </c>
      <c r="P625" s="340"/>
      <c r="Q625" s="340"/>
      <c r="R625" s="341"/>
      <c r="S625" s="342"/>
      <c r="T625" s="342"/>
      <c r="U625" s="341"/>
      <c r="V625" s="368"/>
      <c r="W625" s="341"/>
      <c r="X625" s="343"/>
      <c r="Y625" s="340"/>
      <c r="Z625" s="341"/>
      <c r="AA625" s="348" t="str">
        <f t="shared" si="97"/>
        <v/>
      </c>
      <c r="AB625" s="349" t="str">
        <f t="shared" si="98"/>
        <v/>
      </c>
      <c r="AC625" s="341"/>
      <c r="AD625" s="350" t="str">
        <f t="shared" si="99"/>
        <v/>
      </c>
    </row>
    <row r="626" spans="2:30" x14ac:dyDescent="0.45">
      <c r="B626" s="145" t="str">
        <f t="shared" si="90"/>
        <v>NOT INCLUDED</v>
      </c>
      <c r="C626" s="146" t="e">
        <f t="shared" si="91"/>
        <v>#N/A</v>
      </c>
      <c r="D626" s="158" t="e">
        <f>AB626&amp;"_"&amp;#REF!&amp;IF(afstemning_partner&lt;&gt;"","_"&amp;AC626,"")</f>
        <v>#REF!</v>
      </c>
      <c r="E626" s="158" t="str">
        <f t="shared" si="92"/>
        <v/>
      </c>
      <c r="F626" s="158" t="e">
        <f t="shared" si="93"/>
        <v>#N/A</v>
      </c>
      <c r="G626" s="158" t="str">
        <f>TRANSAKTIONER!Z626&amp;IF(regnskab_filter_periode&gt;=AB626,"INCLUDE"&amp;IF(regnskab_filter_land&lt;&gt;"",IF(regnskab_filter_land="EU",F626,AD626),""),"EXCLUDE")</f>
        <v>EXCLUDE</v>
      </c>
      <c r="H626" s="158" t="str">
        <f t="shared" si="94"/>
        <v/>
      </c>
      <c r="I626" s="158" t="str">
        <f>TRANSAKTIONER!Z626&amp;IF(regnskab_filter_periode_partner&gt;=AB626,"INCLUDE"&amp;IF(regnskab_filter_land_partner&lt;&gt;"",IF(regnskab_filter_land_partner="EU",F626,AD626),""),"EXCLUDE")&amp;AC626</f>
        <v>EXCLUDE</v>
      </c>
      <c r="J626" s="158" t="e">
        <f t="shared" si="95"/>
        <v>#N/A</v>
      </c>
      <c r="L626" s="158" t="str">
        <f t="shared" si="96"/>
        <v>_EU</v>
      </c>
      <c r="P626" s="340"/>
      <c r="Q626" s="340"/>
      <c r="R626" s="341"/>
      <c r="S626" s="342"/>
      <c r="T626" s="342"/>
      <c r="U626" s="341"/>
      <c r="V626" s="368"/>
      <c r="W626" s="341"/>
      <c r="X626" s="343"/>
      <c r="Y626" s="340"/>
      <c r="Z626" s="341"/>
      <c r="AA626" s="348" t="str">
        <f t="shared" si="97"/>
        <v/>
      </c>
      <c r="AB626" s="349" t="str">
        <f t="shared" si="98"/>
        <v/>
      </c>
      <c r="AC626" s="341"/>
      <c r="AD626" s="350" t="str">
        <f t="shared" si="99"/>
        <v/>
      </c>
    </row>
    <row r="627" spans="2:30" x14ac:dyDescent="0.45">
      <c r="B627" s="145" t="str">
        <f t="shared" si="90"/>
        <v>NOT INCLUDED</v>
      </c>
      <c r="C627" s="146" t="e">
        <f t="shared" si="91"/>
        <v>#N/A</v>
      </c>
      <c r="D627" s="158" t="e">
        <f>AB627&amp;"_"&amp;#REF!&amp;IF(afstemning_partner&lt;&gt;"","_"&amp;AC627,"")</f>
        <v>#REF!</v>
      </c>
      <c r="E627" s="158" t="str">
        <f t="shared" si="92"/>
        <v/>
      </c>
      <c r="F627" s="158" t="e">
        <f t="shared" si="93"/>
        <v>#N/A</v>
      </c>
      <c r="G627" s="158" t="str">
        <f>TRANSAKTIONER!Z627&amp;IF(regnskab_filter_periode&gt;=AB627,"INCLUDE"&amp;IF(regnskab_filter_land&lt;&gt;"",IF(regnskab_filter_land="EU",F627,AD627),""),"EXCLUDE")</f>
        <v>EXCLUDE</v>
      </c>
      <c r="H627" s="158" t="str">
        <f t="shared" si="94"/>
        <v/>
      </c>
      <c r="I627" s="158" t="str">
        <f>TRANSAKTIONER!Z627&amp;IF(regnskab_filter_periode_partner&gt;=AB627,"INCLUDE"&amp;IF(regnskab_filter_land_partner&lt;&gt;"",IF(regnskab_filter_land_partner="EU",F627,AD627),""),"EXCLUDE")&amp;AC627</f>
        <v>EXCLUDE</v>
      </c>
      <c r="J627" s="158" t="e">
        <f t="shared" si="95"/>
        <v>#N/A</v>
      </c>
      <c r="L627" s="158" t="str">
        <f t="shared" si="96"/>
        <v>_EU</v>
      </c>
      <c r="P627" s="340"/>
      <c r="Q627" s="340"/>
      <c r="R627" s="341"/>
      <c r="S627" s="342"/>
      <c r="T627" s="342"/>
      <c r="U627" s="341"/>
      <c r="V627" s="368"/>
      <c r="W627" s="341"/>
      <c r="X627" s="343"/>
      <c r="Y627" s="340"/>
      <c r="Z627" s="341"/>
      <c r="AA627" s="348" t="str">
        <f t="shared" si="97"/>
        <v/>
      </c>
      <c r="AB627" s="349" t="str">
        <f t="shared" si="98"/>
        <v/>
      </c>
      <c r="AC627" s="341"/>
      <c r="AD627" s="350" t="str">
        <f t="shared" si="99"/>
        <v/>
      </c>
    </row>
    <row r="628" spans="2:30" x14ac:dyDescent="0.45">
      <c r="B628" s="145" t="str">
        <f t="shared" si="90"/>
        <v>NOT INCLUDED</v>
      </c>
      <c r="C628" s="146" t="e">
        <f t="shared" si="91"/>
        <v>#N/A</v>
      </c>
      <c r="D628" s="158" t="e">
        <f>AB628&amp;"_"&amp;#REF!&amp;IF(afstemning_partner&lt;&gt;"","_"&amp;AC628,"")</f>
        <v>#REF!</v>
      </c>
      <c r="E628" s="158" t="str">
        <f t="shared" si="92"/>
        <v/>
      </c>
      <c r="F628" s="158" t="e">
        <f t="shared" si="93"/>
        <v>#N/A</v>
      </c>
      <c r="G628" s="158" t="str">
        <f>TRANSAKTIONER!Z628&amp;IF(regnskab_filter_periode&gt;=AB628,"INCLUDE"&amp;IF(regnskab_filter_land&lt;&gt;"",IF(regnskab_filter_land="EU",F628,AD628),""),"EXCLUDE")</f>
        <v>EXCLUDE</v>
      </c>
      <c r="H628" s="158" t="str">
        <f t="shared" si="94"/>
        <v/>
      </c>
      <c r="I628" s="158" t="str">
        <f>TRANSAKTIONER!Z628&amp;IF(regnskab_filter_periode_partner&gt;=AB628,"INCLUDE"&amp;IF(regnskab_filter_land_partner&lt;&gt;"",IF(regnskab_filter_land_partner="EU",F628,AD628),""),"EXCLUDE")&amp;AC628</f>
        <v>EXCLUDE</v>
      </c>
      <c r="J628" s="158" t="e">
        <f t="shared" si="95"/>
        <v>#N/A</v>
      </c>
      <c r="L628" s="158" t="str">
        <f t="shared" si="96"/>
        <v>_EU</v>
      </c>
      <c r="P628" s="340"/>
      <c r="Q628" s="340"/>
      <c r="R628" s="341"/>
      <c r="S628" s="342"/>
      <c r="T628" s="342"/>
      <c r="U628" s="341"/>
      <c r="V628" s="368"/>
      <c r="W628" s="341"/>
      <c r="X628" s="343"/>
      <c r="Y628" s="340"/>
      <c r="Z628" s="341"/>
      <c r="AA628" s="348" t="str">
        <f t="shared" si="97"/>
        <v/>
      </c>
      <c r="AB628" s="349" t="str">
        <f t="shared" si="98"/>
        <v/>
      </c>
      <c r="AC628" s="341"/>
      <c r="AD628" s="350" t="str">
        <f t="shared" si="99"/>
        <v/>
      </c>
    </row>
    <row r="629" spans="2:30" x14ac:dyDescent="0.45">
      <c r="B629" s="145" t="str">
        <f t="shared" si="90"/>
        <v>NOT INCLUDED</v>
      </c>
      <c r="C629" s="146" t="e">
        <f t="shared" si="91"/>
        <v>#N/A</v>
      </c>
      <c r="D629" s="158" t="e">
        <f>AB629&amp;"_"&amp;#REF!&amp;IF(afstemning_partner&lt;&gt;"","_"&amp;AC629,"")</f>
        <v>#REF!</v>
      </c>
      <c r="E629" s="158" t="str">
        <f t="shared" si="92"/>
        <v/>
      </c>
      <c r="F629" s="158" t="e">
        <f t="shared" si="93"/>
        <v>#N/A</v>
      </c>
      <c r="G629" s="158" t="str">
        <f>TRANSAKTIONER!Z629&amp;IF(regnskab_filter_periode&gt;=AB629,"INCLUDE"&amp;IF(regnskab_filter_land&lt;&gt;"",IF(regnskab_filter_land="EU",F629,AD629),""),"EXCLUDE")</f>
        <v>EXCLUDE</v>
      </c>
      <c r="H629" s="158" t="str">
        <f t="shared" si="94"/>
        <v/>
      </c>
      <c r="I629" s="158" t="str">
        <f>TRANSAKTIONER!Z629&amp;IF(regnskab_filter_periode_partner&gt;=AB629,"INCLUDE"&amp;IF(regnskab_filter_land_partner&lt;&gt;"",IF(regnskab_filter_land_partner="EU",F629,AD629),""),"EXCLUDE")&amp;AC629</f>
        <v>EXCLUDE</v>
      </c>
      <c r="J629" s="158" t="e">
        <f t="shared" si="95"/>
        <v>#N/A</v>
      </c>
      <c r="L629" s="158" t="str">
        <f t="shared" si="96"/>
        <v>_EU</v>
      </c>
      <c r="P629" s="340"/>
      <c r="Q629" s="340"/>
      <c r="R629" s="341"/>
      <c r="S629" s="342"/>
      <c r="T629" s="342"/>
      <c r="U629" s="341"/>
      <c r="V629" s="368"/>
      <c r="W629" s="341"/>
      <c r="X629" s="343"/>
      <c r="Y629" s="340"/>
      <c r="Z629" s="341"/>
      <c r="AA629" s="348" t="str">
        <f t="shared" si="97"/>
        <v/>
      </c>
      <c r="AB629" s="349" t="str">
        <f t="shared" si="98"/>
        <v/>
      </c>
      <c r="AC629" s="341"/>
      <c r="AD629" s="350" t="str">
        <f t="shared" si="99"/>
        <v/>
      </c>
    </row>
    <row r="630" spans="2:30" x14ac:dyDescent="0.45">
      <c r="B630" s="145" t="str">
        <f t="shared" si="90"/>
        <v>NOT INCLUDED</v>
      </c>
      <c r="C630" s="146" t="e">
        <f t="shared" si="91"/>
        <v>#N/A</v>
      </c>
      <c r="D630" s="158" t="e">
        <f>AB630&amp;"_"&amp;#REF!&amp;IF(afstemning_partner&lt;&gt;"","_"&amp;AC630,"")</f>
        <v>#REF!</v>
      </c>
      <c r="E630" s="158" t="str">
        <f t="shared" si="92"/>
        <v/>
      </c>
      <c r="F630" s="158" t="e">
        <f t="shared" si="93"/>
        <v>#N/A</v>
      </c>
      <c r="G630" s="158" t="str">
        <f>TRANSAKTIONER!Z630&amp;IF(regnskab_filter_periode&gt;=AB630,"INCLUDE"&amp;IF(regnskab_filter_land&lt;&gt;"",IF(regnskab_filter_land="EU",F630,AD630),""),"EXCLUDE")</f>
        <v>EXCLUDE</v>
      </c>
      <c r="H630" s="158" t="str">
        <f t="shared" si="94"/>
        <v/>
      </c>
      <c r="I630" s="158" t="str">
        <f>TRANSAKTIONER!Z630&amp;IF(regnskab_filter_periode_partner&gt;=AB630,"INCLUDE"&amp;IF(regnskab_filter_land_partner&lt;&gt;"",IF(regnskab_filter_land_partner="EU",F630,AD630),""),"EXCLUDE")&amp;AC630</f>
        <v>EXCLUDE</v>
      </c>
      <c r="J630" s="158" t="e">
        <f t="shared" si="95"/>
        <v>#N/A</v>
      </c>
      <c r="L630" s="158" t="str">
        <f t="shared" si="96"/>
        <v>_EU</v>
      </c>
      <c r="P630" s="340"/>
      <c r="Q630" s="340"/>
      <c r="R630" s="341"/>
      <c r="S630" s="342"/>
      <c r="T630" s="342"/>
      <c r="U630" s="341"/>
      <c r="V630" s="368"/>
      <c r="W630" s="341"/>
      <c r="X630" s="343"/>
      <c r="Y630" s="340"/>
      <c r="Z630" s="341"/>
      <c r="AA630" s="348" t="str">
        <f t="shared" si="97"/>
        <v/>
      </c>
      <c r="AB630" s="349" t="str">
        <f t="shared" si="98"/>
        <v/>
      </c>
      <c r="AC630" s="341"/>
      <c r="AD630" s="350" t="str">
        <f t="shared" si="99"/>
        <v/>
      </c>
    </row>
    <row r="631" spans="2:30" x14ac:dyDescent="0.45">
      <c r="B631" s="145" t="str">
        <f t="shared" si="90"/>
        <v>NOT INCLUDED</v>
      </c>
      <c r="C631" s="146" t="e">
        <f t="shared" si="91"/>
        <v>#N/A</v>
      </c>
      <c r="D631" s="158" t="e">
        <f>AB631&amp;"_"&amp;#REF!&amp;IF(afstemning_partner&lt;&gt;"","_"&amp;AC631,"")</f>
        <v>#REF!</v>
      </c>
      <c r="E631" s="158" t="str">
        <f t="shared" si="92"/>
        <v/>
      </c>
      <c r="F631" s="158" t="e">
        <f t="shared" si="93"/>
        <v>#N/A</v>
      </c>
      <c r="G631" s="158" t="str">
        <f>TRANSAKTIONER!Z631&amp;IF(regnskab_filter_periode&gt;=AB631,"INCLUDE"&amp;IF(regnskab_filter_land&lt;&gt;"",IF(regnskab_filter_land="EU",F631,AD631),""),"EXCLUDE")</f>
        <v>EXCLUDE</v>
      </c>
      <c r="H631" s="158" t="str">
        <f t="shared" si="94"/>
        <v/>
      </c>
      <c r="I631" s="158" t="str">
        <f>TRANSAKTIONER!Z631&amp;IF(regnskab_filter_periode_partner&gt;=AB631,"INCLUDE"&amp;IF(regnskab_filter_land_partner&lt;&gt;"",IF(regnskab_filter_land_partner="EU",F631,AD631),""),"EXCLUDE")&amp;AC631</f>
        <v>EXCLUDE</v>
      </c>
      <c r="J631" s="158" t="e">
        <f t="shared" si="95"/>
        <v>#N/A</v>
      </c>
      <c r="L631" s="158" t="str">
        <f t="shared" si="96"/>
        <v>_EU</v>
      </c>
      <c r="P631" s="340"/>
      <c r="Q631" s="340"/>
      <c r="R631" s="341"/>
      <c r="S631" s="342"/>
      <c r="T631" s="342"/>
      <c r="U631" s="341"/>
      <c r="V631" s="368"/>
      <c r="W631" s="341"/>
      <c r="X631" s="343"/>
      <c r="Y631" s="340"/>
      <c r="Z631" s="341"/>
      <c r="AA631" s="348" t="str">
        <f t="shared" si="97"/>
        <v/>
      </c>
      <c r="AB631" s="349" t="str">
        <f t="shared" si="98"/>
        <v/>
      </c>
      <c r="AC631" s="341"/>
      <c r="AD631" s="350" t="str">
        <f t="shared" si="99"/>
        <v/>
      </c>
    </row>
    <row r="632" spans="2:30" x14ac:dyDescent="0.45">
      <c r="B632" s="145" t="str">
        <f t="shared" si="90"/>
        <v>NOT INCLUDED</v>
      </c>
      <c r="C632" s="146" t="e">
        <f t="shared" si="91"/>
        <v>#N/A</v>
      </c>
      <c r="D632" s="158" t="e">
        <f>AB632&amp;"_"&amp;#REF!&amp;IF(afstemning_partner&lt;&gt;"","_"&amp;AC632,"")</f>
        <v>#REF!</v>
      </c>
      <c r="E632" s="158" t="str">
        <f t="shared" si="92"/>
        <v/>
      </c>
      <c r="F632" s="158" t="e">
        <f t="shared" si="93"/>
        <v>#N/A</v>
      </c>
      <c r="G632" s="158" t="str">
        <f>TRANSAKTIONER!Z632&amp;IF(regnskab_filter_periode&gt;=AB632,"INCLUDE"&amp;IF(regnskab_filter_land&lt;&gt;"",IF(regnskab_filter_land="EU",F632,AD632),""),"EXCLUDE")</f>
        <v>EXCLUDE</v>
      </c>
      <c r="H632" s="158" t="str">
        <f t="shared" si="94"/>
        <v/>
      </c>
      <c r="I632" s="158" t="str">
        <f>TRANSAKTIONER!Z632&amp;IF(regnskab_filter_periode_partner&gt;=AB632,"INCLUDE"&amp;IF(regnskab_filter_land_partner&lt;&gt;"",IF(regnskab_filter_land_partner="EU",F632,AD632),""),"EXCLUDE")&amp;AC632</f>
        <v>EXCLUDE</v>
      </c>
      <c r="J632" s="158" t="e">
        <f t="shared" si="95"/>
        <v>#N/A</v>
      </c>
      <c r="L632" s="158" t="str">
        <f t="shared" si="96"/>
        <v>_EU</v>
      </c>
      <c r="P632" s="340"/>
      <c r="Q632" s="340"/>
      <c r="R632" s="341"/>
      <c r="S632" s="342"/>
      <c r="T632" s="342"/>
      <c r="U632" s="341"/>
      <c r="V632" s="368"/>
      <c r="W632" s="341"/>
      <c r="X632" s="343"/>
      <c r="Y632" s="340"/>
      <c r="Z632" s="341"/>
      <c r="AA632" s="348" t="str">
        <f t="shared" si="97"/>
        <v/>
      </c>
      <c r="AB632" s="349" t="str">
        <f t="shared" si="98"/>
        <v/>
      </c>
      <c r="AC632" s="341"/>
      <c r="AD632" s="350" t="str">
        <f t="shared" si="99"/>
        <v/>
      </c>
    </row>
    <row r="633" spans="2:30" x14ac:dyDescent="0.45">
      <c r="B633" s="145" t="str">
        <f t="shared" si="90"/>
        <v>NOT INCLUDED</v>
      </c>
      <c r="C633" s="146" t="e">
        <f t="shared" si="91"/>
        <v>#N/A</v>
      </c>
      <c r="D633" s="158" t="e">
        <f>AB633&amp;"_"&amp;#REF!&amp;IF(afstemning_partner&lt;&gt;"","_"&amp;AC633,"")</f>
        <v>#REF!</v>
      </c>
      <c r="E633" s="158" t="str">
        <f t="shared" si="92"/>
        <v/>
      </c>
      <c r="F633" s="158" t="e">
        <f t="shared" si="93"/>
        <v>#N/A</v>
      </c>
      <c r="G633" s="158" t="str">
        <f>TRANSAKTIONER!Z633&amp;IF(regnskab_filter_periode&gt;=AB633,"INCLUDE"&amp;IF(regnskab_filter_land&lt;&gt;"",IF(regnskab_filter_land="EU",F633,AD633),""),"EXCLUDE")</f>
        <v>EXCLUDE</v>
      </c>
      <c r="H633" s="158" t="str">
        <f t="shared" si="94"/>
        <v/>
      </c>
      <c r="I633" s="158" t="str">
        <f>TRANSAKTIONER!Z633&amp;IF(regnskab_filter_periode_partner&gt;=AB633,"INCLUDE"&amp;IF(regnskab_filter_land_partner&lt;&gt;"",IF(regnskab_filter_land_partner="EU",F633,AD633),""),"EXCLUDE")&amp;AC633</f>
        <v>EXCLUDE</v>
      </c>
      <c r="J633" s="158" t="e">
        <f t="shared" si="95"/>
        <v>#N/A</v>
      </c>
      <c r="L633" s="158" t="str">
        <f t="shared" si="96"/>
        <v>_EU</v>
      </c>
      <c r="P633" s="340"/>
      <c r="Q633" s="340"/>
      <c r="R633" s="341"/>
      <c r="S633" s="342"/>
      <c r="T633" s="342"/>
      <c r="U633" s="341"/>
      <c r="V633" s="368"/>
      <c r="W633" s="341"/>
      <c r="X633" s="343"/>
      <c r="Y633" s="340"/>
      <c r="Z633" s="341"/>
      <c r="AA633" s="348" t="str">
        <f t="shared" si="97"/>
        <v/>
      </c>
      <c r="AB633" s="349" t="str">
        <f t="shared" si="98"/>
        <v/>
      </c>
      <c r="AC633" s="341"/>
      <c r="AD633" s="350" t="str">
        <f t="shared" si="99"/>
        <v/>
      </c>
    </row>
    <row r="634" spans="2:30" x14ac:dyDescent="0.45">
      <c r="B634" s="145" t="str">
        <f t="shared" si="90"/>
        <v>NOT INCLUDED</v>
      </c>
      <c r="C634" s="146" t="e">
        <f t="shared" si="91"/>
        <v>#N/A</v>
      </c>
      <c r="D634" s="158" t="e">
        <f>AB634&amp;"_"&amp;#REF!&amp;IF(afstemning_partner&lt;&gt;"","_"&amp;AC634,"")</f>
        <v>#REF!</v>
      </c>
      <c r="E634" s="158" t="str">
        <f t="shared" si="92"/>
        <v/>
      </c>
      <c r="F634" s="158" t="e">
        <f t="shared" si="93"/>
        <v>#N/A</v>
      </c>
      <c r="G634" s="158" t="str">
        <f>TRANSAKTIONER!Z634&amp;IF(regnskab_filter_periode&gt;=AB634,"INCLUDE"&amp;IF(regnskab_filter_land&lt;&gt;"",IF(regnskab_filter_land="EU",F634,AD634),""),"EXCLUDE")</f>
        <v>EXCLUDE</v>
      </c>
      <c r="H634" s="158" t="str">
        <f t="shared" si="94"/>
        <v/>
      </c>
      <c r="I634" s="158" t="str">
        <f>TRANSAKTIONER!Z634&amp;IF(regnskab_filter_periode_partner&gt;=AB634,"INCLUDE"&amp;IF(regnskab_filter_land_partner&lt;&gt;"",IF(regnskab_filter_land_partner="EU",F634,AD634),""),"EXCLUDE")&amp;AC634</f>
        <v>EXCLUDE</v>
      </c>
      <c r="J634" s="158" t="e">
        <f t="shared" si="95"/>
        <v>#N/A</v>
      </c>
      <c r="L634" s="158" t="str">
        <f t="shared" si="96"/>
        <v>_EU</v>
      </c>
      <c r="P634" s="340"/>
      <c r="Q634" s="340"/>
      <c r="R634" s="341"/>
      <c r="S634" s="342"/>
      <c r="T634" s="342"/>
      <c r="U634" s="341"/>
      <c r="V634" s="368"/>
      <c r="W634" s="341"/>
      <c r="X634" s="343"/>
      <c r="Y634" s="340"/>
      <c r="Z634" s="341"/>
      <c r="AA634" s="348" t="str">
        <f t="shared" si="97"/>
        <v/>
      </c>
      <c r="AB634" s="349" t="str">
        <f t="shared" si="98"/>
        <v/>
      </c>
      <c r="AC634" s="341"/>
      <c r="AD634" s="350" t="str">
        <f t="shared" si="99"/>
        <v/>
      </c>
    </row>
    <row r="635" spans="2:30" x14ac:dyDescent="0.45">
      <c r="B635" s="145" t="str">
        <f t="shared" si="90"/>
        <v>NOT INCLUDED</v>
      </c>
      <c r="C635" s="146" t="e">
        <f t="shared" si="91"/>
        <v>#N/A</v>
      </c>
      <c r="D635" s="158" t="e">
        <f>AB635&amp;"_"&amp;#REF!&amp;IF(afstemning_partner&lt;&gt;"","_"&amp;AC635,"")</f>
        <v>#REF!</v>
      </c>
      <c r="E635" s="158" t="str">
        <f t="shared" si="92"/>
        <v/>
      </c>
      <c r="F635" s="158" t="e">
        <f t="shared" si="93"/>
        <v>#N/A</v>
      </c>
      <c r="G635" s="158" t="str">
        <f>TRANSAKTIONER!Z635&amp;IF(regnskab_filter_periode&gt;=AB635,"INCLUDE"&amp;IF(regnskab_filter_land&lt;&gt;"",IF(regnskab_filter_land="EU",F635,AD635),""),"EXCLUDE")</f>
        <v>EXCLUDE</v>
      </c>
      <c r="H635" s="158" t="str">
        <f t="shared" si="94"/>
        <v/>
      </c>
      <c r="I635" s="158" t="str">
        <f>TRANSAKTIONER!Z635&amp;IF(regnskab_filter_periode_partner&gt;=AB635,"INCLUDE"&amp;IF(regnskab_filter_land_partner&lt;&gt;"",IF(regnskab_filter_land_partner="EU",F635,AD635),""),"EXCLUDE")&amp;AC635</f>
        <v>EXCLUDE</v>
      </c>
      <c r="J635" s="158" t="e">
        <f t="shared" si="95"/>
        <v>#N/A</v>
      </c>
      <c r="L635" s="158" t="str">
        <f t="shared" si="96"/>
        <v>_EU</v>
      </c>
      <c r="P635" s="340"/>
      <c r="Q635" s="340"/>
      <c r="R635" s="341"/>
      <c r="S635" s="342"/>
      <c r="T635" s="342"/>
      <c r="U635" s="341"/>
      <c r="V635" s="368"/>
      <c r="W635" s="341"/>
      <c r="X635" s="343"/>
      <c r="Y635" s="340"/>
      <c r="Z635" s="341"/>
      <c r="AA635" s="348" t="str">
        <f t="shared" si="97"/>
        <v/>
      </c>
      <c r="AB635" s="349" t="str">
        <f t="shared" si="98"/>
        <v/>
      </c>
      <c r="AC635" s="341"/>
      <c r="AD635" s="350" t="str">
        <f t="shared" si="99"/>
        <v/>
      </c>
    </row>
    <row r="636" spans="2:30" x14ac:dyDescent="0.45">
      <c r="B636" s="145" t="str">
        <f t="shared" si="90"/>
        <v>NOT INCLUDED</v>
      </c>
      <c r="C636" s="146" t="e">
        <f t="shared" si="91"/>
        <v>#N/A</v>
      </c>
      <c r="D636" s="158" t="e">
        <f>AB636&amp;"_"&amp;#REF!&amp;IF(afstemning_partner&lt;&gt;"","_"&amp;AC636,"")</f>
        <v>#REF!</v>
      </c>
      <c r="E636" s="158" t="str">
        <f t="shared" si="92"/>
        <v/>
      </c>
      <c r="F636" s="158" t="e">
        <f t="shared" si="93"/>
        <v>#N/A</v>
      </c>
      <c r="G636" s="158" t="str">
        <f>TRANSAKTIONER!Z636&amp;IF(regnskab_filter_periode&gt;=AB636,"INCLUDE"&amp;IF(regnskab_filter_land&lt;&gt;"",IF(regnskab_filter_land="EU",F636,AD636),""),"EXCLUDE")</f>
        <v>EXCLUDE</v>
      </c>
      <c r="H636" s="158" t="str">
        <f t="shared" si="94"/>
        <v/>
      </c>
      <c r="I636" s="158" t="str">
        <f>TRANSAKTIONER!Z636&amp;IF(regnskab_filter_periode_partner&gt;=AB636,"INCLUDE"&amp;IF(regnskab_filter_land_partner&lt;&gt;"",IF(regnskab_filter_land_partner="EU",F636,AD636),""),"EXCLUDE")&amp;AC636</f>
        <v>EXCLUDE</v>
      </c>
      <c r="J636" s="158" t="e">
        <f t="shared" si="95"/>
        <v>#N/A</v>
      </c>
      <c r="L636" s="158" t="str">
        <f t="shared" si="96"/>
        <v>_EU</v>
      </c>
      <c r="P636" s="340"/>
      <c r="Q636" s="340"/>
      <c r="R636" s="341"/>
      <c r="S636" s="342"/>
      <c r="T636" s="342"/>
      <c r="U636" s="341"/>
      <c r="V636" s="368"/>
      <c r="W636" s="341"/>
      <c r="X636" s="343"/>
      <c r="Y636" s="340"/>
      <c r="Z636" s="341"/>
      <c r="AA636" s="348" t="str">
        <f t="shared" si="97"/>
        <v/>
      </c>
      <c r="AB636" s="349" t="str">
        <f t="shared" si="98"/>
        <v/>
      </c>
      <c r="AC636" s="341"/>
      <c r="AD636" s="350" t="str">
        <f t="shared" si="99"/>
        <v/>
      </c>
    </row>
    <row r="637" spans="2:30" x14ac:dyDescent="0.45">
      <c r="B637" s="145" t="str">
        <f t="shared" si="90"/>
        <v>NOT INCLUDED</v>
      </c>
      <c r="C637" s="146" t="e">
        <f t="shared" si="91"/>
        <v>#N/A</v>
      </c>
      <c r="D637" s="158" t="e">
        <f>AB637&amp;"_"&amp;#REF!&amp;IF(afstemning_partner&lt;&gt;"","_"&amp;AC637,"")</f>
        <v>#REF!</v>
      </c>
      <c r="E637" s="158" t="str">
        <f t="shared" si="92"/>
        <v/>
      </c>
      <c r="F637" s="158" t="e">
        <f t="shared" si="93"/>
        <v>#N/A</v>
      </c>
      <c r="G637" s="158" t="str">
        <f>TRANSAKTIONER!Z637&amp;IF(regnskab_filter_periode&gt;=AB637,"INCLUDE"&amp;IF(regnskab_filter_land&lt;&gt;"",IF(regnskab_filter_land="EU",F637,AD637),""),"EXCLUDE")</f>
        <v>EXCLUDE</v>
      </c>
      <c r="H637" s="158" t="str">
        <f t="shared" si="94"/>
        <v/>
      </c>
      <c r="I637" s="158" t="str">
        <f>TRANSAKTIONER!Z637&amp;IF(regnskab_filter_periode_partner&gt;=AB637,"INCLUDE"&amp;IF(regnskab_filter_land_partner&lt;&gt;"",IF(regnskab_filter_land_partner="EU",F637,AD637),""),"EXCLUDE")&amp;AC637</f>
        <v>EXCLUDE</v>
      </c>
      <c r="J637" s="158" t="e">
        <f t="shared" si="95"/>
        <v>#N/A</v>
      </c>
      <c r="L637" s="158" t="str">
        <f t="shared" si="96"/>
        <v>_EU</v>
      </c>
      <c r="P637" s="340"/>
      <c r="Q637" s="340"/>
      <c r="R637" s="341"/>
      <c r="S637" s="342"/>
      <c r="T637" s="342"/>
      <c r="U637" s="341"/>
      <c r="V637" s="368"/>
      <c r="W637" s="341"/>
      <c r="X637" s="343"/>
      <c r="Y637" s="340"/>
      <c r="Z637" s="341"/>
      <c r="AA637" s="348" t="str">
        <f t="shared" si="97"/>
        <v/>
      </c>
      <c r="AB637" s="349" t="str">
        <f t="shared" si="98"/>
        <v/>
      </c>
      <c r="AC637" s="341"/>
      <c r="AD637" s="350" t="str">
        <f t="shared" si="99"/>
        <v/>
      </c>
    </row>
    <row r="638" spans="2:30" x14ac:dyDescent="0.45">
      <c r="B638" s="145" t="str">
        <f t="shared" si="90"/>
        <v>NOT INCLUDED</v>
      </c>
      <c r="C638" s="146" t="e">
        <f t="shared" si="91"/>
        <v>#N/A</v>
      </c>
      <c r="D638" s="158" t="e">
        <f>AB638&amp;"_"&amp;#REF!&amp;IF(afstemning_partner&lt;&gt;"","_"&amp;AC638,"")</f>
        <v>#REF!</v>
      </c>
      <c r="E638" s="158" t="str">
        <f t="shared" si="92"/>
        <v/>
      </c>
      <c r="F638" s="158" t="e">
        <f t="shared" si="93"/>
        <v>#N/A</v>
      </c>
      <c r="G638" s="158" t="str">
        <f>TRANSAKTIONER!Z638&amp;IF(regnskab_filter_periode&gt;=AB638,"INCLUDE"&amp;IF(regnskab_filter_land&lt;&gt;"",IF(regnskab_filter_land="EU",F638,AD638),""),"EXCLUDE")</f>
        <v>EXCLUDE</v>
      </c>
      <c r="H638" s="158" t="str">
        <f t="shared" si="94"/>
        <v/>
      </c>
      <c r="I638" s="158" t="str">
        <f>TRANSAKTIONER!Z638&amp;IF(regnskab_filter_periode_partner&gt;=AB638,"INCLUDE"&amp;IF(regnskab_filter_land_partner&lt;&gt;"",IF(regnskab_filter_land_partner="EU",F638,AD638),""),"EXCLUDE")&amp;AC638</f>
        <v>EXCLUDE</v>
      </c>
      <c r="J638" s="158" t="e">
        <f t="shared" si="95"/>
        <v>#N/A</v>
      </c>
      <c r="L638" s="158" t="str">
        <f t="shared" si="96"/>
        <v>_EU</v>
      </c>
      <c r="P638" s="340"/>
      <c r="Q638" s="340"/>
      <c r="R638" s="341"/>
      <c r="S638" s="342"/>
      <c r="T638" s="342"/>
      <c r="U638" s="341"/>
      <c r="V638" s="368"/>
      <c r="W638" s="341"/>
      <c r="X638" s="343"/>
      <c r="Y638" s="340"/>
      <c r="Z638" s="341"/>
      <c r="AA638" s="348" t="str">
        <f t="shared" si="97"/>
        <v/>
      </c>
      <c r="AB638" s="349" t="str">
        <f t="shared" si="98"/>
        <v/>
      </c>
      <c r="AC638" s="341"/>
      <c r="AD638" s="350" t="str">
        <f t="shared" si="99"/>
        <v/>
      </c>
    </row>
    <row r="639" spans="2:30" x14ac:dyDescent="0.45">
      <c r="B639" s="145" t="str">
        <f t="shared" si="90"/>
        <v>NOT INCLUDED</v>
      </c>
      <c r="C639" s="146" t="e">
        <f t="shared" si="91"/>
        <v>#N/A</v>
      </c>
      <c r="D639" s="158" t="e">
        <f>AB639&amp;"_"&amp;#REF!&amp;IF(afstemning_partner&lt;&gt;"","_"&amp;AC639,"")</f>
        <v>#REF!</v>
      </c>
      <c r="E639" s="158" t="str">
        <f t="shared" si="92"/>
        <v/>
      </c>
      <c r="F639" s="158" t="e">
        <f t="shared" si="93"/>
        <v>#N/A</v>
      </c>
      <c r="G639" s="158" t="str">
        <f>TRANSAKTIONER!Z639&amp;IF(regnskab_filter_periode&gt;=AB639,"INCLUDE"&amp;IF(regnskab_filter_land&lt;&gt;"",IF(regnskab_filter_land="EU",F639,AD639),""),"EXCLUDE")</f>
        <v>EXCLUDE</v>
      </c>
      <c r="H639" s="158" t="str">
        <f t="shared" si="94"/>
        <v/>
      </c>
      <c r="I639" s="158" t="str">
        <f>TRANSAKTIONER!Z639&amp;IF(regnskab_filter_periode_partner&gt;=AB639,"INCLUDE"&amp;IF(regnskab_filter_land_partner&lt;&gt;"",IF(regnskab_filter_land_partner="EU",F639,AD639),""),"EXCLUDE")&amp;AC639</f>
        <v>EXCLUDE</v>
      </c>
      <c r="J639" s="158" t="e">
        <f t="shared" si="95"/>
        <v>#N/A</v>
      </c>
      <c r="L639" s="158" t="str">
        <f t="shared" si="96"/>
        <v>_EU</v>
      </c>
      <c r="P639" s="340"/>
      <c r="Q639" s="340"/>
      <c r="R639" s="341"/>
      <c r="S639" s="342"/>
      <c r="T639" s="342"/>
      <c r="U639" s="341"/>
      <c r="V639" s="368"/>
      <c r="W639" s="341"/>
      <c r="X639" s="343"/>
      <c r="Y639" s="340"/>
      <c r="Z639" s="341"/>
      <c r="AA639" s="348" t="str">
        <f t="shared" si="97"/>
        <v/>
      </c>
      <c r="AB639" s="349" t="str">
        <f t="shared" si="98"/>
        <v/>
      </c>
      <c r="AC639" s="341"/>
      <c r="AD639" s="350" t="str">
        <f t="shared" si="99"/>
        <v/>
      </c>
    </row>
    <row r="640" spans="2:30" x14ac:dyDescent="0.45">
      <c r="B640" s="145" t="str">
        <f t="shared" si="90"/>
        <v>NOT INCLUDED</v>
      </c>
      <c r="C640" s="146" t="e">
        <f t="shared" si="91"/>
        <v>#N/A</v>
      </c>
      <c r="D640" s="158" t="e">
        <f>AB640&amp;"_"&amp;#REF!&amp;IF(afstemning_partner&lt;&gt;"","_"&amp;AC640,"")</f>
        <v>#REF!</v>
      </c>
      <c r="E640" s="158" t="str">
        <f t="shared" si="92"/>
        <v/>
      </c>
      <c r="F640" s="158" t="e">
        <f t="shared" si="93"/>
        <v>#N/A</v>
      </c>
      <c r="G640" s="158" t="str">
        <f>TRANSAKTIONER!Z640&amp;IF(regnskab_filter_periode&gt;=AB640,"INCLUDE"&amp;IF(regnskab_filter_land&lt;&gt;"",IF(regnskab_filter_land="EU",F640,AD640),""),"EXCLUDE")</f>
        <v>EXCLUDE</v>
      </c>
      <c r="H640" s="158" t="str">
        <f t="shared" si="94"/>
        <v/>
      </c>
      <c r="I640" s="158" t="str">
        <f>TRANSAKTIONER!Z640&amp;IF(regnskab_filter_periode_partner&gt;=AB640,"INCLUDE"&amp;IF(regnskab_filter_land_partner&lt;&gt;"",IF(regnskab_filter_land_partner="EU",F640,AD640),""),"EXCLUDE")&amp;AC640</f>
        <v>EXCLUDE</v>
      </c>
      <c r="J640" s="158" t="e">
        <f t="shared" si="95"/>
        <v>#N/A</v>
      </c>
      <c r="L640" s="158" t="str">
        <f t="shared" si="96"/>
        <v>_EU</v>
      </c>
      <c r="P640" s="340"/>
      <c r="Q640" s="340"/>
      <c r="R640" s="341"/>
      <c r="S640" s="342"/>
      <c r="T640" s="342"/>
      <c r="U640" s="341"/>
      <c r="V640" s="368"/>
      <c r="W640" s="341"/>
      <c r="X640" s="343"/>
      <c r="Y640" s="340"/>
      <c r="Z640" s="341"/>
      <c r="AA640" s="348" t="str">
        <f t="shared" si="97"/>
        <v/>
      </c>
      <c r="AB640" s="349" t="str">
        <f t="shared" si="98"/>
        <v/>
      </c>
      <c r="AC640" s="341"/>
      <c r="AD640" s="350" t="str">
        <f t="shared" si="99"/>
        <v/>
      </c>
    </row>
    <row r="641" spans="2:30" x14ac:dyDescent="0.45">
      <c r="B641" s="145" t="str">
        <f t="shared" si="90"/>
        <v>NOT INCLUDED</v>
      </c>
      <c r="C641" s="146" t="e">
        <f t="shared" si="91"/>
        <v>#N/A</v>
      </c>
      <c r="D641" s="158" t="e">
        <f>AB641&amp;"_"&amp;#REF!&amp;IF(afstemning_partner&lt;&gt;"","_"&amp;AC641,"")</f>
        <v>#REF!</v>
      </c>
      <c r="E641" s="158" t="str">
        <f t="shared" si="92"/>
        <v/>
      </c>
      <c r="F641" s="158" t="e">
        <f t="shared" si="93"/>
        <v>#N/A</v>
      </c>
      <c r="G641" s="158" t="str">
        <f>TRANSAKTIONER!Z641&amp;IF(regnskab_filter_periode&gt;=AB641,"INCLUDE"&amp;IF(regnskab_filter_land&lt;&gt;"",IF(regnskab_filter_land="EU",F641,AD641),""),"EXCLUDE")</f>
        <v>EXCLUDE</v>
      </c>
      <c r="H641" s="158" t="str">
        <f t="shared" si="94"/>
        <v/>
      </c>
      <c r="I641" s="158" t="str">
        <f>TRANSAKTIONER!Z641&amp;IF(regnskab_filter_periode_partner&gt;=AB641,"INCLUDE"&amp;IF(regnskab_filter_land_partner&lt;&gt;"",IF(regnskab_filter_land_partner="EU",F641,AD641),""),"EXCLUDE")&amp;AC641</f>
        <v>EXCLUDE</v>
      </c>
      <c r="J641" s="158" t="e">
        <f t="shared" si="95"/>
        <v>#N/A</v>
      </c>
      <c r="L641" s="158" t="str">
        <f t="shared" si="96"/>
        <v>_EU</v>
      </c>
      <c r="P641" s="340"/>
      <c r="Q641" s="340"/>
      <c r="R641" s="341"/>
      <c r="S641" s="342"/>
      <c r="T641" s="342"/>
      <c r="U641" s="341"/>
      <c r="V641" s="368"/>
      <c r="W641" s="341"/>
      <c r="X641" s="343"/>
      <c r="Y641" s="340"/>
      <c r="Z641" s="341"/>
      <c r="AA641" s="348" t="str">
        <f t="shared" si="97"/>
        <v/>
      </c>
      <c r="AB641" s="349" t="str">
        <f t="shared" si="98"/>
        <v/>
      </c>
      <c r="AC641" s="341"/>
      <c r="AD641" s="350" t="str">
        <f t="shared" si="99"/>
        <v/>
      </c>
    </row>
    <row r="642" spans="2:30" x14ac:dyDescent="0.45">
      <c r="B642" s="145" t="str">
        <f t="shared" si="90"/>
        <v>NOT INCLUDED</v>
      </c>
      <c r="C642" s="146" t="e">
        <f t="shared" si="91"/>
        <v>#N/A</v>
      </c>
      <c r="D642" s="158" t="e">
        <f>AB642&amp;"_"&amp;#REF!&amp;IF(afstemning_partner&lt;&gt;"","_"&amp;AC642,"")</f>
        <v>#REF!</v>
      </c>
      <c r="E642" s="158" t="str">
        <f t="shared" si="92"/>
        <v/>
      </c>
      <c r="F642" s="158" t="e">
        <f t="shared" si="93"/>
        <v>#N/A</v>
      </c>
      <c r="G642" s="158" t="str">
        <f>TRANSAKTIONER!Z642&amp;IF(regnskab_filter_periode&gt;=AB642,"INCLUDE"&amp;IF(regnskab_filter_land&lt;&gt;"",IF(regnskab_filter_land="EU",F642,AD642),""),"EXCLUDE")</f>
        <v>EXCLUDE</v>
      </c>
      <c r="H642" s="158" t="str">
        <f t="shared" si="94"/>
        <v/>
      </c>
      <c r="I642" s="158" t="str">
        <f>TRANSAKTIONER!Z642&amp;IF(regnskab_filter_periode_partner&gt;=AB642,"INCLUDE"&amp;IF(regnskab_filter_land_partner&lt;&gt;"",IF(regnskab_filter_land_partner="EU",F642,AD642),""),"EXCLUDE")&amp;AC642</f>
        <v>EXCLUDE</v>
      </c>
      <c r="J642" s="158" t="e">
        <f t="shared" si="95"/>
        <v>#N/A</v>
      </c>
      <c r="L642" s="158" t="str">
        <f t="shared" si="96"/>
        <v>_EU</v>
      </c>
      <c r="P642" s="340"/>
      <c r="Q642" s="340"/>
      <c r="R642" s="341"/>
      <c r="S642" s="342"/>
      <c r="T642" s="342"/>
      <c r="U642" s="341"/>
      <c r="V642" s="368"/>
      <c r="W642" s="341"/>
      <c r="X642" s="343"/>
      <c r="Y642" s="340"/>
      <c r="Z642" s="341"/>
      <c r="AA642" s="348" t="str">
        <f t="shared" si="97"/>
        <v/>
      </c>
      <c r="AB642" s="349" t="str">
        <f t="shared" si="98"/>
        <v/>
      </c>
      <c r="AC642" s="341"/>
      <c r="AD642" s="350" t="str">
        <f t="shared" si="99"/>
        <v/>
      </c>
    </row>
    <row r="643" spans="2:30" x14ac:dyDescent="0.45">
      <c r="B643" s="145" t="str">
        <f t="shared" si="90"/>
        <v>NOT INCLUDED</v>
      </c>
      <c r="C643" s="146" t="e">
        <f t="shared" si="91"/>
        <v>#N/A</v>
      </c>
      <c r="D643" s="158" t="e">
        <f>AB643&amp;"_"&amp;#REF!&amp;IF(afstemning_partner&lt;&gt;"","_"&amp;AC643,"")</f>
        <v>#REF!</v>
      </c>
      <c r="E643" s="158" t="str">
        <f t="shared" si="92"/>
        <v/>
      </c>
      <c r="F643" s="158" t="e">
        <f t="shared" si="93"/>
        <v>#N/A</v>
      </c>
      <c r="G643" s="158" t="str">
        <f>TRANSAKTIONER!Z643&amp;IF(regnskab_filter_periode&gt;=AB643,"INCLUDE"&amp;IF(regnskab_filter_land&lt;&gt;"",IF(regnskab_filter_land="EU",F643,AD643),""),"EXCLUDE")</f>
        <v>EXCLUDE</v>
      </c>
      <c r="H643" s="158" t="str">
        <f t="shared" si="94"/>
        <v/>
      </c>
      <c r="I643" s="158" t="str">
        <f>TRANSAKTIONER!Z643&amp;IF(regnskab_filter_periode_partner&gt;=AB643,"INCLUDE"&amp;IF(regnskab_filter_land_partner&lt;&gt;"",IF(regnskab_filter_land_partner="EU",F643,AD643),""),"EXCLUDE")&amp;AC643</f>
        <v>EXCLUDE</v>
      </c>
      <c r="J643" s="158" t="e">
        <f t="shared" si="95"/>
        <v>#N/A</v>
      </c>
      <c r="L643" s="158" t="str">
        <f t="shared" si="96"/>
        <v>_EU</v>
      </c>
      <c r="P643" s="340"/>
      <c r="Q643" s="340"/>
      <c r="R643" s="341"/>
      <c r="S643" s="342"/>
      <c r="T643" s="342"/>
      <c r="U643" s="341"/>
      <c r="V643" s="368"/>
      <c r="W643" s="341"/>
      <c r="X643" s="343"/>
      <c r="Y643" s="340"/>
      <c r="Z643" s="341"/>
      <c r="AA643" s="348" t="str">
        <f t="shared" si="97"/>
        <v/>
      </c>
      <c r="AB643" s="349" t="str">
        <f t="shared" si="98"/>
        <v/>
      </c>
      <c r="AC643" s="341"/>
      <c r="AD643" s="350" t="str">
        <f t="shared" si="99"/>
        <v/>
      </c>
    </row>
    <row r="644" spans="2:30" x14ac:dyDescent="0.45">
      <c r="B644" s="145" t="str">
        <f t="shared" si="90"/>
        <v>NOT INCLUDED</v>
      </c>
      <c r="C644" s="146" t="e">
        <f t="shared" si="91"/>
        <v>#N/A</v>
      </c>
      <c r="D644" s="158" t="e">
        <f>AB644&amp;"_"&amp;#REF!&amp;IF(afstemning_partner&lt;&gt;"","_"&amp;AC644,"")</f>
        <v>#REF!</v>
      </c>
      <c r="E644" s="158" t="str">
        <f t="shared" si="92"/>
        <v/>
      </c>
      <c r="F644" s="158" t="e">
        <f t="shared" si="93"/>
        <v>#N/A</v>
      </c>
      <c r="G644" s="158" t="str">
        <f>TRANSAKTIONER!Z644&amp;IF(regnskab_filter_periode&gt;=AB644,"INCLUDE"&amp;IF(regnskab_filter_land&lt;&gt;"",IF(regnskab_filter_land="EU",F644,AD644),""),"EXCLUDE")</f>
        <v>EXCLUDE</v>
      </c>
      <c r="H644" s="158" t="str">
        <f t="shared" si="94"/>
        <v/>
      </c>
      <c r="I644" s="158" t="str">
        <f>TRANSAKTIONER!Z644&amp;IF(regnskab_filter_periode_partner&gt;=AB644,"INCLUDE"&amp;IF(regnskab_filter_land_partner&lt;&gt;"",IF(regnskab_filter_land_partner="EU",F644,AD644),""),"EXCLUDE")&amp;AC644</f>
        <v>EXCLUDE</v>
      </c>
      <c r="J644" s="158" t="e">
        <f t="shared" si="95"/>
        <v>#N/A</v>
      </c>
      <c r="L644" s="158" t="str">
        <f t="shared" si="96"/>
        <v>_EU</v>
      </c>
      <c r="P644" s="340"/>
      <c r="Q644" s="340"/>
      <c r="R644" s="341"/>
      <c r="S644" s="342"/>
      <c r="T644" s="342"/>
      <c r="U644" s="341"/>
      <c r="V644" s="368"/>
      <c r="W644" s="341"/>
      <c r="X644" s="343"/>
      <c r="Y644" s="340"/>
      <c r="Z644" s="341"/>
      <c r="AA644" s="348" t="str">
        <f t="shared" si="97"/>
        <v/>
      </c>
      <c r="AB644" s="349" t="str">
        <f t="shared" si="98"/>
        <v/>
      </c>
      <c r="AC644" s="341"/>
      <c r="AD644" s="350" t="str">
        <f t="shared" si="99"/>
        <v/>
      </c>
    </row>
    <row r="645" spans="2:30" x14ac:dyDescent="0.45">
      <c r="B645" s="145" t="str">
        <f t="shared" si="90"/>
        <v>NOT INCLUDED</v>
      </c>
      <c r="C645" s="146" t="e">
        <f t="shared" si="91"/>
        <v>#N/A</v>
      </c>
      <c r="D645" s="158" t="e">
        <f>AB645&amp;"_"&amp;#REF!&amp;IF(afstemning_partner&lt;&gt;"","_"&amp;AC645,"")</f>
        <v>#REF!</v>
      </c>
      <c r="E645" s="158" t="str">
        <f t="shared" si="92"/>
        <v/>
      </c>
      <c r="F645" s="158" t="e">
        <f t="shared" si="93"/>
        <v>#N/A</v>
      </c>
      <c r="G645" s="158" t="str">
        <f>TRANSAKTIONER!Z645&amp;IF(regnskab_filter_periode&gt;=AB645,"INCLUDE"&amp;IF(regnskab_filter_land&lt;&gt;"",IF(regnskab_filter_land="EU",F645,AD645),""),"EXCLUDE")</f>
        <v>EXCLUDE</v>
      </c>
      <c r="H645" s="158" t="str">
        <f t="shared" si="94"/>
        <v/>
      </c>
      <c r="I645" s="158" t="str">
        <f>TRANSAKTIONER!Z645&amp;IF(regnskab_filter_periode_partner&gt;=AB645,"INCLUDE"&amp;IF(regnskab_filter_land_partner&lt;&gt;"",IF(regnskab_filter_land_partner="EU",F645,AD645),""),"EXCLUDE")&amp;AC645</f>
        <v>EXCLUDE</v>
      </c>
      <c r="J645" s="158" t="e">
        <f t="shared" si="95"/>
        <v>#N/A</v>
      </c>
      <c r="L645" s="158" t="str">
        <f t="shared" si="96"/>
        <v>_EU</v>
      </c>
      <c r="P645" s="340"/>
      <c r="Q645" s="340"/>
      <c r="R645" s="341"/>
      <c r="S645" s="342"/>
      <c r="T645" s="342"/>
      <c r="U645" s="341"/>
      <c r="V645" s="368"/>
      <c r="W645" s="341"/>
      <c r="X645" s="343"/>
      <c r="Y645" s="340"/>
      <c r="Z645" s="341"/>
      <c r="AA645" s="348" t="str">
        <f t="shared" si="97"/>
        <v/>
      </c>
      <c r="AB645" s="349" t="str">
        <f t="shared" si="98"/>
        <v/>
      </c>
      <c r="AC645" s="341"/>
      <c r="AD645" s="350" t="str">
        <f t="shared" si="99"/>
        <v/>
      </c>
    </row>
    <row r="646" spans="2:30" x14ac:dyDescent="0.45">
      <c r="B646" s="145" t="str">
        <f t="shared" si="90"/>
        <v>NOT INCLUDED</v>
      </c>
      <c r="C646" s="146" t="e">
        <f t="shared" si="91"/>
        <v>#N/A</v>
      </c>
      <c r="D646" s="158" t="e">
        <f>AB646&amp;"_"&amp;#REF!&amp;IF(afstemning_partner&lt;&gt;"","_"&amp;AC646,"")</f>
        <v>#REF!</v>
      </c>
      <c r="E646" s="158" t="str">
        <f t="shared" si="92"/>
        <v/>
      </c>
      <c r="F646" s="158" t="e">
        <f t="shared" si="93"/>
        <v>#N/A</v>
      </c>
      <c r="G646" s="158" t="str">
        <f>TRANSAKTIONER!Z646&amp;IF(regnskab_filter_periode&gt;=AB646,"INCLUDE"&amp;IF(regnskab_filter_land&lt;&gt;"",IF(regnskab_filter_land="EU",F646,AD646),""),"EXCLUDE")</f>
        <v>EXCLUDE</v>
      </c>
      <c r="H646" s="158" t="str">
        <f t="shared" si="94"/>
        <v/>
      </c>
      <c r="I646" s="158" t="str">
        <f>TRANSAKTIONER!Z646&amp;IF(regnskab_filter_periode_partner&gt;=AB646,"INCLUDE"&amp;IF(regnskab_filter_land_partner&lt;&gt;"",IF(regnskab_filter_land_partner="EU",F646,AD646),""),"EXCLUDE")&amp;AC646</f>
        <v>EXCLUDE</v>
      </c>
      <c r="J646" s="158" t="e">
        <f t="shared" si="95"/>
        <v>#N/A</v>
      </c>
      <c r="L646" s="158" t="str">
        <f t="shared" si="96"/>
        <v>_EU</v>
      </c>
      <c r="P646" s="340"/>
      <c r="Q646" s="340"/>
      <c r="R646" s="341"/>
      <c r="S646" s="342"/>
      <c r="T646" s="342"/>
      <c r="U646" s="341"/>
      <c r="V646" s="368"/>
      <c r="W646" s="341"/>
      <c r="X646" s="343"/>
      <c r="Y646" s="340"/>
      <c r="Z646" s="341"/>
      <c r="AA646" s="348" t="str">
        <f t="shared" si="97"/>
        <v/>
      </c>
      <c r="AB646" s="349" t="str">
        <f t="shared" si="98"/>
        <v/>
      </c>
      <c r="AC646" s="341"/>
      <c r="AD646" s="350" t="str">
        <f t="shared" si="99"/>
        <v/>
      </c>
    </row>
    <row r="647" spans="2:30" x14ac:dyDescent="0.45">
      <c r="B647" s="145" t="str">
        <f t="shared" ref="B647:B710" si="100">IF(AB647=report_period,"INCLUDE_CURRENT",IF(AB647&lt;report_period,"INCLUDE_PREVIOUS","NOT INCLUDED"))</f>
        <v>NOT INCLUDED</v>
      </c>
      <c r="C647" s="146" t="e">
        <f t="shared" ref="C647:C710" si="101">B647&amp;"_"&amp;VLOOKUP(AD647,setup_country_group,3,FALSE)&amp;"_"&amp;Z647</f>
        <v>#N/A</v>
      </c>
      <c r="D647" s="158" t="e">
        <f>AB647&amp;"_"&amp;#REF!&amp;IF(afstemning_partner&lt;&gt;"","_"&amp;AC647,"")</f>
        <v>#REF!</v>
      </c>
      <c r="E647" s="158" t="str">
        <f t="shared" ref="E647:E710" si="102">Z647&amp;IF(regnskab_filter_periode&lt;&gt;"",AB647,"")&amp;IF(regnskab_filter_land&lt;&gt;"",IF(regnskab_filter_land="EU",F647,AD647),"")</f>
        <v/>
      </c>
      <c r="F647" s="158" t="e">
        <f t="shared" ref="F647:F710" si="103">VLOOKUP(AD647,setup_country_group,3,FALSE)</f>
        <v>#N/A</v>
      </c>
      <c r="G647" s="158" t="str">
        <f>TRANSAKTIONER!Z647&amp;IF(regnskab_filter_periode&gt;=AB647,"INCLUDE"&amp;IF(regnskab_filter_land&lt;&gt;"",IF(regnskab_filter_land="EU",F647,AD647),""),"EXCLUDE")</f>
        <v>EXCLUDE</v>
      </c>
      <c r="H647" s="158" t="str">
        <f t="shared" ref="H647:H710" si="104">Z647&amp;IF(regnskab_filter_periode_partner&lt;&gt;"",AB647,"")&amp;IF(regnskab_filter_land_partner&lt;&gt;"",IF(regnskab_filter_land_partner="EU",F647,AD647),"")&amp;AC647</f>
        <v/>
      </c>
      <c r="I647" s="158" t="str">
        <f>TRANSAKTIONER!Z647&amp;IF(regnskab_filter_periode_partner&gt;=AB647,"INCLUDE"&amp;IF(regnskab_filter_land_partner&lt;&gt;"",IF(regnskab_filter_land_partner="EU",F647,AD647),""),"EXCLUDE")&amp;AC647</f>
        <v>EXCLUDE</v>
      </c>
      <c r="J647" s="158" t="e">
        <f t="shared" ref="J647:J710" si="105">C647&amp;"_"&amp;AC647</f>
        <v>#N/A</v>
      </c>
      <c r="L647" s="158" t="str">
        <f t="shared" ref="L647:L710" si="106">Z647&amp;"_"&amp;IF(AD647&lt;&gt;"Norge","EU","Norge")</f>
        <v>_EU</v>
      </c>
      <c r="P647" s="340"/>
      <c r="Q647" s="340"/>
      <c r="R647" s="341"/>
      <c r="S647" s="342"/>
      <c r="T647" s="342"/>
      <c r="U647" s="341"/>
      <c r="V647" s="368"/>
      <c r="W647" s="341"/>
      <c r="X647" s="343"/>
      <c r="Y647" s="340"/>
      <c r="Z647" s="341"/>
      <c r="AA647" s="348" t="str">
        <f t="shared" ref="AA647:AA710" si="107">IF(OR(AB647="",Y647="",X647=""),"",ROUND(X647/VLOOKUP(AB647,setup_currency,MATCH(Y647&amp;"/EUR",setup_currency_header,0),FALSE),2))</f>
        <v/>
      </c>
      <c r="AB647" s="349" t="str">
        <f t="shared" ref="AB647:AB710" si="108">IF(T647="","",IF(OR(T647&lt;setup_start_date,T647&gt;setup_end_date),"INVALID DATE",VLOOKUP(T647,setup_periods,2,TRUE)))</f>
        <v/>
      </c>
      <c r="AC647" s="341"/>
      <c r="AD647" s="350" t="str">
        <f t="shared" ref="AD647:AD710" si="109">IF(AC647="","",VLOOKUP(AC647,setup_partners,2,FALSE))</f>
        <v/>
      </c>
    </row>
    <row r="648" spans="2:30" x14ac:dyDescent="0.45">
      <c r="B648" s="145" t="str">
        <f t="shared" si="100"/>
        <v>NOT INCLUDED</v>
      </c>
      <c r="C648" s="146" t="e">
        <f t="shared" si="101"/>
        <v>#N/A</v>
      </c>
      <c r="D648" s="158" t="e">
        <f>AB648&amp;"_"&amp;#REF!&amp;IF(afstemning_partner&lt;&gt;"","_"&amp;AC648,"")</f>
        <v>#REF!</v>
      </c>
      <c r="E648" s="158" t="str">
        <f t="shared" si="102"/>
        <v/>
      </c>
      <c r="F648" s="158" t="e">
        <f t="shared" si="103"/>
        <v>#N/A</v>
      </c>
      <c r="G648" s="158" t="str">
        <f>TRANSAKTIONER!Z648&amp;IF(regnskab_filter_periode&gt;=AB648,"INCLUDE"&amp;IF(regnskab_filter_land&lt;&gt;"",IF(regnskab_filter_land="EU",F648,AD648),""),"EXCLUDE")</f>
        <v>EXCLUDE</v>
      </c>
      <c r="H648" s="158" t="str">
        <f t="shared" si="104"/>
        <v/>
      </c>
      <c r="I648" s="158" t="str">
        <f>TRANSAKTIONER!Z648&amp;IF(regnskab_filter_periode_partner&gt;=AB648,"INCLUDE"&amp;IF(regnskab_filter_land_partner&lt;&gt;"",IF(regnskab_filter_land_partner="EU",F648,AD648),""),"EXCLUDE")&amp;AC648</f>
        <v>EXCLUDE</v>
      </c>
      <c r="J648" s="158" t="e">
        <f t="shared" si="105"/>
        <v>#N/A</v>
      </c>
      <c r="L648" s="158" t="str">
        <f t="shared" si="106"/>
        <v>_EU</v>
      </c>
      <c r="P648" s="340"/>
      <c r="Q648" s="340"/>
      <c r="R648" s="341"/>
      <c r="S648" s="342"/>
      <c r="T648" s="342"/>
      <c r="U648" s="341"/>
      <c r="V648" s="368"/>
      <c r="W648" s="341"/>
      <c r="X648" s="343"/>
      <c r="Y648" s="340"/>
      <c r="Z648" s="341"/>
      <c r="AA648" s="348" t="str">
        <f t="shared" si="107"/>
        <v/>
      </c>
      <c r="AB648" s="349" t="str">
        <f t="shared" si="108"/>
        <v/>
      </c>
      <c r="AC648" s="341"/>
      <c r="AD648" s="350" t="str">
        <f t="shared" si="109"/>
        <v/>
      </c>
    </row>
    <row r="649" spans="2:30" x14ac:dyDescent="0.45">
      <c r="B649" s="145" t="str">
        <f t="shared" si="100"/>
        <v>NOT INCLUDED</v>
      </c>
      <c r="C649" s="146" t="e">
        <f t="shared" si="101"/>
        <v>#N/A</v>
      </c>
      <c r="D649" s="158" t="e">
        <f>AB649&amp;"_"&amp;#REF!&amp;IF(afstemning_partner&lt;&gt;"","_"&amp;AC649,"")</f>
        <v>#REF!</v>
      </c>
      <c r="E649" s="158" t="str">
        <f t="shared" si="102"/>
        <v/>
      </c>
      <c r="F649" s="158" t="e">
        <f t="shared" si="103"/>
        <v>#N/A</v>
      </c>
      <c r="G649" s="158" t="str">
        <f>TRANSAKTIONER!Z649&amp;IF(regnskab_filter_periode&gt;=AB649,"INCLUDE"&amp;IF(regnskab_filter_land&lt;&gt;"",IF(regnskab_filter_land="EU",F649,AD649),""),"EXCLUDE")</f>
        <v>EXCLUDE</v>
      </c>
      <c r="H649" s="158" t="str">
        <f t="shared" si="104"/>
        <v/>
      </c>
      <c r="I649" s="158" t="str">
        <f>TRANSAKTIONER!Z649&amp;IF(regnskab_filter_periode_partner&gt;=AB649,"INCLUDE"&amp;IF(regnskab_filter_land_partner&lt;&gt;"",IF(regnskab_filter_land_partner="EU",F649,AD649),""),"EXCLUDE")&amp;AC649</f>
        <v>EXCLUDE</v>
      </c>
      <c r="J649" s="158" t="e">
        <f t="shared" si="105"/>
        <v>#N/A</v>
      </c>
      <c r="L649" s="158" t="str">
        <f t="shared" si="106"/>
        <v>_EU</v>
      </c>
      <c r="P649" s="340"/>
      <c r="Q649" s="340"/>
      <c r="R649" s="341"/>
      <c r="S649" s="342"/>
      <c r="T649" s="342"/>
      <c r="U649" s="341"/>
      <c r="V649" s="368"/>
      <c r="W649" s="341"/>
      <c r="X649" s="343"/>
      <c r="Y649" s="340"/>
      <c r="Z649" s="341"/>
      <c r="AA649" s="348" t="str">
        <f t="shared" si="107"/>
        <v/>
      </c>
      <c r="AB649" s="349" t="str">
        <f t="shared" si="108"/>
        <v/>
      </c>
      <c r="AC649" s="341"/>
      <c r="AD649" s="350" t="str">
        <f t="shared" si="109"/>
        <v/>
      </c>
    </row>
    <row r="650" spans="2:30" x14ac:dyDescent="0.45">
      <c r="B650" s="145" t="str">
        <f t="shared" si="100"/>
        <v>NOT INCLUDED</v>
      </c>
      <c r="C650" s="146" t="e">
        <f t="shared" si="101"/>
        <v>#N/A</v>
      </c>
      <c r="D650" s="158" t="e">
        <f>AB650&amp;"_"&amp;#REF!&amp;IF(afstemning_partner&lt;&gt;"","_"&amp;AC650,"")</f>
        <v>#REF!</v>
      </c>
      <c r="E650" s="158" t="str">
        <f t="shared" si="102"/>
        <v/>
      </c>
      <c r="F650" s="158" t="e">
        <f t="shared" si="103"/>
        <v>#N/A</v>
      </c>
      <c r="G650" s="158" t="str">
        <f>TRANSAKTIONER!Z650&amp;IF(regnskab_filter_periode&gt;=AB650,"INCLUDE"&amp;IF(regnskab_filter_land&lt;&gt;"",IF(regnskab_filter_land="EU",F650,AD650),""),"EXCLUDE")</f>
        <v>EXCLUDE</v>
      </c>
      <c r="H650" s="158" t="str">
        <f t="shared" si="104"/>
        <v/>
      </c>
      <c r="I650" s="158" t="str">
        <f>TRANSAKTIONER!Z650&amp;IF(regnskab_filter_periode_partner&gt;=AB650,"INCLUDE"&amp;IF(regnskab_filter_land_partner&lt;&gt;"",IF(regnskab_filter_land_partner="EU",F650,AD650),""),"EXCLUDE")&amp;AC650</f>
        <v>EXCLUDE</v>
      </c>
      <c r="J650" s="158" t="e">
        <f t="shared" si="105"/>
        <v>#N/A</v>
      </c>
      <c r="L650" s="158" t="str">
        <f t="shared" si="106"/>
        <v>_EU</v>
      </c>
      <c r="P650" s="340"/>
      <c r="Q650" s="340"/>
      <c r="R650" s="341"/>
      <c r="S650" s="342"/>
      <c r="T650" s="342"/>
      <c r="U650" s="341"/>
      <c r="V650" s="368"/>
      <c r="W650" s="341"/>
      <c r="X650" s="343"/>
      <c r="Y650" s="340"/>
      <c r="Z650" s="341"/>
      <c r="AA650" s="348" t="str">
        <f t="shared" si="107"/>
        <v/>
      </c>
      <c r="AB650" s="349" t="str">
        <f t="shared" si="108"/>
        <v/>
      </c>
      <c r="AC650" s="341"/>
      <c r="AD650" s="350" t="str">
        <f t="shared" si="109"/>
        <v/>
      </c>
    </row>
    <row r="651" spans="2:30" x14ac:dyDescent="0.45">
      <c r="B651" s="145" t="str">
        <f t="shared" si="100"/>
        <v>NOT INCLUDED</v>
      </c>
      <c r="C651" s="146" t="e">
        <f t="shared" si="101"/>
        <v>#N/A</v>
      </c>
      <c r="D651" s="158" t="e">
        <f>AB651&amp;"_"&amp;#REF!&amp;IF(afstemning_partner&lt;&gt;"","_"&amp;AC651,"")</f>
        <v>#REF!</v>
      </c>
      <c r="E651" s="158" t="str">
        <f t="shared" si="102"/>
        <v/>
      </c>
      <c r="F651" s="158" t="e">
        <f t="shared" si="103"/>
        <v>#N/A</v>
      </c>
      <c r="G651" s="158" t="str">
        <f>TRANSAKTIONER!Z651&amp;IF(regnskab_filter_periode&gt;=AB651,"INCLUDE"&amp;IF(regnskab_filter_land&lt;&gt;"",IF(regnskab_filter_land="EU",F651,AD651),""),"EXCLUDE")</f>
        <v>EXCLUDE</v>
      </c>
      <c r="H651" s="158" t="str">
        <f t="shared" si="104"/>
        <v/>
      </c>
      <c r="I651" s="158" t="str">
        <f>TRANSAKTIONER!Z651&amp;IF(regnskab_filter_periode_partner&gt;=AB651,"INCLUDE"&amp;IF(regnskab_filter_land_partner&lt;&gt;"",IF(regnskab_filter_land_partner="EU",F651,AD651),""),"EXCLUDE")&amp;AC651</f>
        <v>EXCLUDE</v>
      </c>
      <c r="J651" s="158" t="e">
        <f t="shared" si="105"/>
        <v>#N/A</v>
      </c>
      <c r="L651" s="158" t="str">
        <f t="shared" si="106"/>
        <v>_EU</v>
      </c>
      <c r="P651" s="340"/>
      <c r="Q651" s="340"/>
      <c r="R651" s="341"/>
      <c r="S651" s="342"/>
      <c r="T651" s="342"/>
      <c r="U651" s="341"/>
      <c r="V651" s="368"/>
      <c r="W651" s="341"/>
      <c r="X651" s="343"/>
      <c r="Y651" s="340"/>
      <c r="Z651" s="341"/>
      <c r="AA651" s="348" t="str">
        <f t="shared" si="107"/>
        <v/>
      </c>
      <c r="AB651" s="349" t="str">
        <f t="shared" si="108"/>
        <v/>
      </c>
      <c r="AC651" s="341"/>
      <c r="AD651" s="350" t="str">
        <f t="shared" si="109"/>
        <v/>
      </c>
    </row>
    <row r="652" spans="2:30" x14ac:dyDescent="0.45">
      <c r="B652" s="145" t="str">
        <f t="shared" si="100"/>
        <v>NOT INCLUDED</v>
      </c>
      <c r="C652" s="146" t="e">
        <f t="shared" si="101"/>
        <v>#N/A</v>
      </c>
      <c r="D652" s="158" t="e">
        <f>AB652&amp;"_"&amp;#REF!&amp;IF(afstemning_partner&lt;&gt;"","_"&amp;AC652,"")</f>
        <v>#REF!</v>
      </c>
      <c r="E652" s="158" t="str">
        <f t="shared" si="102"/>
        <v/>
      </c>
      <c r="F652" s="158" t="e">
        <f t="shared" si="103"/>
        <v>#N/A</v>
      </c>
      <c r="G652" s="158" t="str">
        <f>TRANSAKTIONER!Z652&amp;IF(regnskab_filter_periode&gt;=AB652,"INCLUDE"&amp;IF(regnskab_filter_land&lt;&gt;"",IF(regnskab_filter_land="EU",F652,AD652),""),"EXCLUDE")</f>
        <v>EXCLUDE</v>
      </c>
      <c r="H652" s="158" t="str">
        <f t="shared" si="104"/>
        <v/>
      </c>
      <c r="I652" s="158" t="str">
        <f>TRANSAKTIONER!Z652&amp;IF(regnskab_filter_periode_partner&gt;=AB652,"INCLUDE"&amp;IF(regnskab_filter_land_partner&lt;&gt;"",IF(regnskab_filter_land_partner="EU",F652,AD652),""),"EXCLUDE")&amp;AC652</f>
        <v>EXCLUDE</v>
      </c>
      <c r="J652" s="158" t="e">
        <f t="shared" si="105"/>
        <v>#N/A</v>
      </c>
      <c r="L652" s="158" t="str">
        <f t="shared" si="106"/>
        <v>_EU</v>
      </c>
      <c r="P652" s="340"/>
      <c r="Q652" s="340"/>
      <c r="R652" s="341"/>
      <c r="S652" s="342"/>
      <c r="T652" s="342"/>
      <c r="U652" s="341"/>
      <c r="V652" s="368"/>
      <c r="W652" s="341"/>
      <c r="X652" s="343"/>
      <c r="Y652" s="340"/>
      <c r="Z652" s="341"/>
      <c r="AA652" s="348" t="str">
        <f t="shared" si="107"/>
        <v/>
      </c>
      <c r="AB652" s="349" t="str">
        <f t="shared" si="108"/>
        <v/>
      </c>
      <c r="AC652" s="341"/>
      <c r="AD652" s="350" t="str">
        <f t="shared" si="109"/>
        <v/>
      </c>
    </row>
    <row r="653" spans="2:30" x14ac:dyDescent="0.45">
      <c r="B653" s="145" t="str">
        <f t="shared" si="100"/>
        <v>NOT INCLUDED</v>
      </c>
      <c r="C653" s="146" t="e">
        <f t="shared" si="101"/>
        <v>#N/A</v>
      </c>
      <c r="D653" s="158" t="e">
        <f>AB653&amp;"_"&amp;#REF!&amp;IF(afstemning_partner&lt;&gt;"","_"&amp;AC653,"")</f>
        <v>#REF!</v>
      </c>
      <c r="E653" s="158" t="str">
        <f t="shared" si="102"/>
        <v/>
      </c>
      <c r="F653" s="158" t="e">
        <f t="shared" si="103"/>
        <v>#N/A</v>
      </c>
      <c r="G653" s="158" t="str">
        <f>TRANSAKTIONER!Z653&amp;IF(regnskab_filter_periode&gt;=AB653,"INCLUDE"&amp;IF(regnskab_filter_land&lt;&gt;"",IF(regnskab_filter_land="EU",F653,AD653),""),"EXCLUDE")</f>
        <v>EXCLUDE</v>
      </c>
      <c r="H653" s="158" t="str">
        <f t="shared" si="104"/>
        <v/>
      </c>
      <c r="I653" s="158" t="str">
        <f>TRANSAKTIONER!Z653&amp;IF(regnskab_filter_periode_partner&gt;=AB653,"INCLUDE"&amp;IF(regnskab_filter_land_partner&lt;&gt;"",IF(regnskab_filter_land_partner="EU",F653,AD653),""),"EXCLUDE")&amp;AC653</f>
        <v>EXCLUDE</v>
      </c>
      <c r="J653" s="158" t="e">
        <f t="shared" si="105"/>
        <v>#N/A</v>
      </c>
      <c r="L653" s="158" t="str">
        <f t="shared" si="106"/>
        <v>_EU</v>
      </c>
      <c r="P653" s="340"/>
      <c r="Q653" s="340"/>
      <c r="R653" s="341"/>
      <c r="S653" s="342"/>
      <c r="T653" s="342"/>
      <c r="U653" s="341"/>
      <c r="V653" s="368"/>
      <c r="W653" s="341"/>
      <c r="X653" s="343"/>
      <c r="Y653" s="340"/>
      <c r="Z653" s="341"/>
      <c r="AA653" s="348" t="str">
        <f t="shared" si="107"/>
        <v/>
      </c>
      <c r="AB653" s="349" t="str">
        <f t="shared" si="108"/>
        <v/>
      </c>
      <c r="AC653" s="341"/>
      <c r="AD653" s="350" t="str">
        <f t="shared" si="109"/>
        <v/>
      </c>
    </row>
    <row r="654" spans="2:30" x14ac:dyDescent="0.45">
      <c r="B654" s="145" t="str">
        <f t="shared" si="100"/>
        <v>NOT INCLUDED</v>
      </c>
      <c r="C654" s="146" t="e">
        <f t="shared" si="101"/>
        <v>#N/A</v>
      </c>
      <c r="D654" s="158" t="e">
        <f>AB654&amp;"_"&amp;#REF!&amp;IF(afstemning_partner&lt;&gt;"","_"&amp;AC654,"")</f>
        <v>#REF!</v>
      </c>
      <c r="E654" s="158" t="str">
        <f t="shared" si="102"/>
        <v/>
      </c>
      <c r="F654" s="158" t="e">
        <f t="shared" si="103"/>
        <v>#N/A</v>
      </c>
      <c r="G654" s="158" t="str">
        <f>TRANSAKTIONER!Z654&amp;IF(regnskab_filter_periode&gt;=AB654,"INCLUDE"&amp;IF(regnskab_filter_land&lt;&gt;"",IF(regnskab_filter_land="EU",F654,AD654),""),"EXCLUDE")</f>
        <v>EXCLUDE</v>
      </c>
      <c r="H654" s="158" t="str">
        <f t="shared" si="104"/>
        <v/>
      </c>
      <c r="I654" s="158" t="str">
        <f>TRANSAKTIONER!Z654&amp;IF(regnskab_filter_periode_partner&gt;=AB654,"INCLUDE"&amp;IF(regnskab_filter_land_partner&lt;&gt;"",IF(regnskab_filter_land_partner="EU",F654,AD654),""),"EXCLUDE")&amp;AC654</f>
        <v>EXCLUDE</v>
      </c>
      <c r="J654" s="158" t="e">
        <f t="shared" si="105"/>
        <v>#N/A</v>
      </c>
      <c r="L654" s="158" t="str">
        <f t="shared" si="106"/>
        <v>_EU</v>
      </c>
      <c r="P654" s="340"/>
      <c r="Q654" s="340"/>
      <c r="R654" s="341"/>
      <c r="S654" s="342"/>
      <c r="T654" s="342"/>
      <c r="U654" s="341"/>
      <c r="V654" s="368"/>
      <c r="W654" s="341"/>
      <c r="X654" s="343"/>
      <c r="Y654" s="340"/>
      <c r="Z654" s="341"/>
      <c r="AA654" s="348" t="str">
        <f t="shared" si="107"/>
        <v/>
      </c>
      <c r="AB654" s="349" t="str">
        <f t="shared" si="108"/>
        <v/>
      </c>
      <c r="AC654" s="341"/>
      <c r="AD654" s="350" t="str">
        <f t="shared" si="109"/>
        <v/>
      </c>
    </row>
    <row r="655" spans="2:30" x14ac:dyDescent="0.45">
      <c r="B655" s="145" t="str">
        <f t="shared" si="100"/>
        <v>NOT INCLUDED</v>
      </c>
      <c r="C655" s="146" t="e">
        <f t="shared" si="101"/>
        <v>#N/A</v>
      </c>
      <c r="D655" s="158" t="e">
        <f>AB655&amp;"_"&amp;#REF!&amp;IF(afstemning_partner&lt;&gt;"","_"&amp;AC655,"")</f>
        <v>#REF!</v>
      </c>
      <c r="E655" s="158" t="str">
        <f t="shared" si="102"/>
        <v/>
      </c>
      <c r="F655" s="158" t="e">
        <f t="shared" si="103"/>
        <v>#N/A</v>
      </c>
      <c r="G655" s="158" t="str">
        <f>TRANSAKTIONER!Z655&amp;IF(regnskab_filter_periode&gt;=AB655,"INCLUDE"&amp;IF(regnskab_filter_land&lt;&gt;"",IF(regnskab_filter_land="EU",F655,AD655),""),"EXCLUDE")</f>
        <v>EXCLUDE</v>
      </c>
      <c r="H655" s="158" t="str">
        <f t="shared" si="104"/>
        <v/>
      </c>
      <c r="I655" s="158" t="str">
        <f>TRANSAKTIONER!Z655&amp;IF(regnskab_filter_periode_partner&gt;=AB655,"INCLUDE"&amp;IF(regnskab_filter_land_partner&lt;&gt;"",IF(regnskab_filter_land_partner="EU",F655,AD655),""),"EXCLUDE")&amp;AC655</f>
        <v>EXCLUDE</v>
      </c>
      <c r="J655" s="158" t="e">
        <f t="shared" si="105"/>
        <v>#N/A</v>
      </c>
      <c r="L655" s="158" t="str">
        <f t="shared" si="106"/>
        <v>_EU</v>
      </c>
      <c r="P655" s="340"/>
      <c r="Q655" s="340"/>
      <c r="R655" s="341"/>
      <c r="S655" s="342"/>
      <c r="T655" s="342"/>
      <c r="U655" s="341"/>
      <c r="V655" s="368"/>
      <c r="W655" s="341"/>
      <c r="X655" s="343"/>
      <c r="Y655" s="340"/>
      <c r="Z655" s="341"/>
      <c r="AA655" s="348" t="str">
        <f t="shared" si="107"/>
        <v/>
      </c>
      <c r="AB655" s="349" t="str">
        <f t="shared" si="108"/>
        <v/>
      </c>
      <c r="AC655" s="341"/>
      <c r="AD655" s="350" t="str">
        <f t="shared" si="109"/>
        <v/>
      </c>
    </row>
    <row r="656" spans="2:30" x14ac:dyDescent="0.45">
      <c r="B656" s="145" t="str">
        <f t="shared" si="100"/>
        <v>NOT INCLUDED</v>
      </c>
      <c r="C656" s="146" t="e">
        <f t="shared" si="101"/>
        <v>#N/A</v>
      </c>
      <c r="D656" s="158" t="e">
        <f>AB656&amp;"_"&amp;#REF!&amp;IF(afstemning_partner&lt;&gt;"","_"&amp;AC656,"")</f>
        <v>#REF!</v>
      </c>
      <c r="E656" s="158" t="str">
        <f t="shared" si="102"/>
        <v/>
      </c>
      <c r="F656" s="158" t="e">
        <f t="shared" si="103"/>
        <v>#N/A</v>
      </c>
      <c r="G656" s="158" t="str">
        <f>TRANSAKTIONER!Z656&amp;IF(regnskab_filter_periode&gt;=AB656,"INCLUDE"&amp;IF(regnskab_filter_land&lt;&gt;"",IF(regnskab_filter_land="EU",F656,AD656),""),"EXCLUDE")</f>
        <v>EXCLUDE</v>
      </c>
      <c r="H656" s="158" t="str">
        <f t="shared" si="104"/>
        <v/>
      </c>
      <c r="I656" s="158" t="str">
        <f>TRANSAKTIONER!Z656&amp;IF(regnskab_filter_periode_partner&gt;=AB656,"INCLUDE"&amp;IF(regnskab_filter_land_partner&lt;&gt;"",IF(regnskab_filter_land_partner="EU",F656,AD656),""),"EXCLUDE")&amp;AC656</f>
        <v>EXCLUDE</v>
      </c>
      <c r="J656" s="158" t="e">
        <f t="shared" si="105"/>
        <v>#N/A</v>
      </c>
      <c r="L656" s="158" t="str">
        <f t="shared" si="106"/>
        <v>_EU</v>
      </c>
      <c r="P656" s="340"/>
      <c r="Q656" s="340"/>
      <c r="R656" s="341"/>
      <c r="S656" s="342"/>
      <c r="T656" s="342"/>
      <c r="U656" s="341"/>
      <c r="V656" s="368"/>
      <c r="W656" s="341"/>
      <c r="X656" s="343"/>
      <c r="Y656" s="340"/>
      <c r="Z656" s="341"/>
      <c r="AA656" s="348" t="str">
        <f t="shared" si="107"/>
        <v/>
      </c>
      <c r="AB656" s="349" t="str">
        <f t="shared" si="108"/>
        <v/>
      </c>
      <c r="AC656" s="341"/>
      <c r="AD656" s="350" t="str">
        <f t="shared" si="109"/>
        <v/>
      </c>
    </row>
    <row r="657" spans="2:30" x14ac:dyDescent="0.45">
      <c r="B657" s="145" t="str">
        <f t="shared" si="100"/>
        <v>NOT INCLUDED</v>
      </c>
      <c r="C657" s="146" t="e">
        <f t="shared" si="101"/>
        <v>#N/A</v>
      </c>
      <c r="D657" s="158" t="e">
        <f>AB657&amp;"_"&amp;#REF!&amp;IF(afstemning_partner&lt;&gt;"","_"&amp;AC657,"")</f>
        <v>#REF!</v>
      </c>
      <c r="E657" s="158" t="str">
        <f t="shared" si="102"/>
        <v/>
      </c>
      <c r="F657" s="158" t="e">
        <f t="shared" si="103"/>
        <v>#N/A</v>
      </c>
      <c r="G657" s="158" t="str">
        <f>TRANSAKTIONER!Z657&amp;IF(regnskab_filter_periode&gt;=AB657,"INCLUDE"&amp;IF(regnskab_filter_land&lt;&gt;"",IF(regnskab_filter_land="EU",F657,AD657),""),"EXCLUDE")</f>
        <v>EXCLUDE</v>
      </c>
      <c r="H657" s="158" t="str">
        <f t="shared" si="104"/>
        <v/>
      </c>
      <c r="I657" s="158" t="str">
        <f>TRANSAKTIONER!Z657&amp;IF(regnskab_filter_periode_partner&gt;=AB657,"INCLUDE"&amp;IF(regnskab_filter_land_partner&lt;&gt;"",IF(regnskab_filter_land_partner="EU",F657,AD657),""),"EXCLUDE")&amp;AC657</f>
        <v>EXCLUDE</v>
      </c>
      <c r="J657" s="158" t="e">
        <f t="shared" si="105"/>
        <v>#N/A</v>
      </c>
      <c r="L657" s="158" t="str">
        <f t="shared" si="106"/>
        <v>_EU</v>
      </c>
      <c r="P657" s="340"/>
      <c r="Q657" s="340"/>
      <c r="R657" s="341"/>
      <c r="S657" s="342"/>
      <c r="T657" s="342"/>
      <c r="U657" s="341"/>
      <c r="V657" s="368"/>
      <c r="W657" s="341"/>
      <c r="X657" s="343"/>
      <c r="Y657" s="340"/>
      <c r="Z657" s="341"/>
      <c r="AA657" s="348" t="str">
        <f t="shared" si="107"/>
        <v/>
      </c>
      <c r="AB657" s="349" t="str">
        <f t="shared" si="108"/>
        <v/>
      </c>
      <c r="AC657" s="341"/>
      <c r="AD657" s="350" t="str">
        <f t="shared" si="109"/>
        <v/>
      </c>
    </row>
    <row r="658" spans="2:30" x14ac:dyDescent="0.45">
      <c r="B658" s="145" t="str">
        <f t="shared" si="100"/>
        <v>NOT INCLUDED</v>
      </c>
      <c r="C658" s="146" t="e">
        <f t="shared" si="101"/>
        <v>#N/A</v>
      </c>
      <c r="D658" s="158" t="e">
        <f>AB658&amp;"_"&amp;#REF!&amp;IF(afstemning_partner&lt;&gt;"","_"&amp;AC658,"")</f>
        <v>#REF!</v>
      </c>
      <c r="E658" s="158" t="str">
        <f t="shared" si="102"/>
        <v/>
      </c>
      <c r="F658" s="158" t="e">
        <f t="shared" si="103"/>
        <v>#N/A</v>
      </c>
      <c r="G658" s="158" t="str">
        <f>TRANSAKTIONER!Z658&amp;IF(regnskab_filter_periode&gt;=AB658,"INCLUDE"&amp;IF(regnskab_filter_land&lt;&gt;"",IF(regnskab_filter_land="EU",F658,AD658),""),"EXCLUDE")</f>
        <v>EXCLUDE</v>
      </c>
      <c r="H658" s="158" t="str">
        <f t="shared" si="104"/>
        <v/>
      </c>
      <c r="I658" s="158" t="str">
        <f>TRANSAKTIONER!Z658&amp;IF(regnskab_filter_periode_partner&gt;=AB658,"INCLUDE"&amp;IF(regnskab_filter_land_partner&lt;&gt;"",IF(regnskab_filter_land_partner="EU",F658,AD658),""),"EXCLUDE")&amp;AC658</f>
        <v>EXCLUDE</v>
      </c>
      <c r="J658" s="158" t="e">
        <f t="shared" si="105"/>
        <v>#N/A</v>
      </c>
      <c r="L658" s="158" t="str">
        <f t="shared" si="106"/>
        <v>_EU</v>
      </c>
      <c r="P658" s="340"/>
      <c r="Q658" s="340"/>
      <c r="R658" s="341"/>
      <c r="S658" s="342"/>
      <c r="T658" s="342"/>
      <c r="U658" s="341"/>
      <c r="V658" s="368"/>
      <c r="W658" s="341"/>
      <c r="X658" s="343"/>
      <c r="Y658" s="340"/>
      <c r="Z658" s="341"/>
      <c r="AA658" s="348" t="str">
        <f t="shared" si="107"/>
        <v/>
      </c>
      <c r="AB658" s="349" t="str">
        <f t="shared" si="108"/>
        <v/>
      </c>
      <c r="AC658" s="341"/>
      <c r="AD658" s="350" t="str">
        <f t="shared" si="109"/>
        <v/>
      </c>
    </row>
    <row r="659" spans="2:30" x14ac:dyDescent="0.45">
      <c r="B659" s="145" t="str">
        <f t="shared" si="100"/>
        <v>NOT INCLUDED</v>
      </c>
      <c r="C659" s="146" t="e">
        <f t="shared" si="101"/>
        <v>#N/A</v>
      </c>
      <c r="D659" s="158" t="e">
        <f>AB659&amp;"_"&amp;#REF!&amp;IF(afstemning_partner&lt;&gt;"","_"&amp;AC659,"")</f>
        <v>#REF!</v>
      </c>
      <c r="E659" s="158" t="str">
        <f t="shared" si="102"/>
        <v/>
      </c>
      <c r="F659" s="158" t="e">
        <f t="shared" si="103"/>
        <v>#N/A</v>
      </c>
      <c r="G659" s="158" t="str">
        <f>TRANSAKTIONER!Z659&amp;IF(regnskab_filter_periode&gt;=AB659,"INCLUDE"&amp;IF(regnskab_filter_land&lt;&gt;"",IF(regnskab_filter_land="EU",F659,AD659),""),"EXCLUDE")</f>
        <v>EXCLUDE</v>
      </c>
      <c r="H659" s="158" t="str">
        <f t="shared" si="104"/>
        <v/>
      </c>
      <c r="I659" s="158" t="str">
        <f>TRANSAKTIONER!Z659&amp;IF(regnskab_filter_periode_partner&gt;=AB659,"INCLUDE"&amp;IF(regnskab_filter_land_partner&lt;&gt;"",IF(regnskab_filter_land_partner="EU",F659,AD659),""),"EXCLUDE")&amp;AC659</f>
        <v>EXCLUDE</v>
      </c>
      <c r="J659" s="158" t="e">
        <f t="shared" si="105"/>
        <v>#N/A</v>
      </c>
      <c r="L659" s="158" t="str">
        <f t="shared" si="106"/>
        <v>_EU</v>
      </c>
      <c r="P659" s="340"/>
      <c r="Q659" s="340"/>
      <c r="R659" s="341"/>
      <c r="S659" s="342"/>
      <c r="T659" s="342"/>
      <c r="U659" s="341"/>
      <c r="V659" s="368"/>
      <c r="W659" s="341"/>
      <c r="X659" s="343"/>
      <c r="Y659" s="340"/>
      <c r="Z659" s="341"/>
      <c r="AA659" s="348" t="str">
        <f t="shared" si="107"/>
        <v/>
      </c>
      <c r="AB659" s="349" t="str">
        <f t="shared" si="108"/>
        <v/>
      </c>
      <c r="AC659" s="341"/>
      <c r="AD659" s="350" t="str">
        <f t="shared" si="109"/>
        <v/>
      </c>
    </row>
    <row r="660" spans="2:30" x14ac:dyDescent="0.45">
      <c r="B660" s="145" t="str">
        <f t="shared" si="100"/>
        <v>NOT INCLUDED</v>
      </c>
      <c r="C660" s="146" t="e">
        <f t="shared" si="101"/>
        <v>#N/A</v>
      </c>
      <c r="D660" s="158" t="e">
        <f>AB660&amp;"_"&amp;#REF!&amp;IF(afstemning_partner&lt;&gt;"","_"&amp;AC660,"")</f>
        <v>#REF!</v>
      </c>
      <c r="E660" s="158" t="str">
        <f t="shared" si="102"/>
        <v/>
      </c>
      <c r="F660" s="158" t="e">
        <f t="shared" si="103"/>
        <v>#N/A</v>
      </c>
      <c r="G660" s="158" t="str">
        <f>TRANSAKTIONER!Z660&amp;IF(regnskab_filter_periode&gt;=AB660,"INCLUDE"&amp;IF(regnskab_filter_land&lt;&gt;"",IF(regnskab_filter_land="EU",F660,AD660),""),"EXCLUDE")</f>
        <v>EXCLUDE</v>
      </c>
      <c r="H660" s="158" t="str">
        <f t="shared" si="104"/>
        <v/>
      </c>
      <c r="I660" s="158" t="str">
        <f>TRANSAKTIONER!Z660&amp;IF(regnskab_filter_periode_partner&gt;=AB660,"INCLUDE"&amp;IF(regnskab_filter_land_partner&lt;&gt;"",IF(regnskab_filter_land_partner="EU",F660,AD660),""),"EXCLUDE")&amp;AC660</f>
        <v>EXCLUDE</v>
      </c>
      <c r="J660" s="158" t="e">
        <f t="shared" si="105"/>
        <v>#N/A</v>
      </c>
      <c r="L660" s="158" t="str">
        <f t="shared" si="106"/>
        <v>_EU</v>
      </c>
      <c r="P660" s="340"/>
      <c r="Q660" s="340"/>
      <c r="R660" s="341"/>
      <c r="S660" s="342"/>
      <c r="T660" s="342"/>
      <c r="U660" s="341"/>
      <c r="V660" s="368"/>
      <c r="W660" s="341"/>
      <c r="X660" s="343"/>
      <c r="Y660" s="340"/>
      <c r="Z660" s="341"/>
      <c r="AA660" s="348" t="str">
        <f t="shared" si="107"/>
        <v/>
      </c>
      <c r="AB660" s="349" t="str">
        <f t="shared" si="108"/>
        <v/>
      </c>
      <c r="AC660" s="341"/>
      <c r="AD660" s="350" t="str">
        <f t="shared" si="109"/>
        <v/>
      </c>
    </row>
    <row r="661" spans="2:30" x14ac:dyDescent="0.45">
      <c r="B661" s="145" t="str">
        <f t="shared" si="100"/>
        <v>NOT INCLUDED</v>
      </c>
      <c r="C661" s="146" t="e">
        <f t="shared" si="101"/>
        <v>#N/A</v>
      </c>
      <c r="D661" s="158" t="e">
        <f>AB661&amp;"_"&amp;#REF!&amp;IF(afstemning_partner&lt;&gt;"","_"&amp;AC661,"")</f>
        <v>#REF!</v>
      </c>
      <c r="E661" s="158" t="str">
        <f t="shared" si="102"/>
        <v/>
      </c>
      <c r="F661" s="158" t="e">
        <f t="shared" si="103"/>
        <v>#N/A</v>
      </c>
      <c r="G661" s="158" t="str">
        <f>TRANSAKTIONER!Z661&amp;IF(regnskab_filter_periode&gt;=AB661,"INCLUDE"&amp;IF(regnskab_filter_land&lt;&gt;"",IF(regnskab_filter_land="EU",F661,AD661),""),"EXCLUDE")</f>
        <v>EXCLUDE</v>
      </c>
      <c r="H661" s="158" t="str">
        <f t="shared" si="104"/>
        <v/>
      </c>
      <c r="I661" s="158" t="str">
        <f>TRANSAKTIONER!Z661&amp;IF(regnskab_filter_periode_partner&gt;=AB661,"INCLUDE"&amp;IF(regnskab_filter_land_partner&lt;&gt;"",IF(regnskab_filter_land_partner="EU",F661,AD661),""),"EXCLUDE")&amp;AC661</f>
        <v>EXCLUDE</v>
      </c>
      <c r="J661" s="158" t="e">
        <f t="shared" si="105"/>
        <v>#N/A</v>
      </c>
      <c r="L661" s="158" t="str">
        <f t="shared" si="106"/>
        <v>_EU</v>
      </c>
      <c r="P661" s="340"/>
      <c r="Q661" s="340"/>
      <c r="R661" s="341"/>
      <c r="S661" s="342"/>
      <c r="T661" s="342"/>
      <c r="U661" s="341"/>
      <c r="V661" s="368"/>
      <c r="W661" s="341"/>
      <c r="X661" s="343"/>
      <c r="Y661" s="340"/>
      <c r="Z661" s="341"/>
      <c r="AA661" s="348" t="str">
        <f t="shared" si="107"/>
        <v/>
      </c>
      <c r="AB661" s="349" t="str">
        <f t="shared" si="108"/>
        <v/>
      </c>
      <c r="AC661" s="341"/>
      <c r="AD661" s="350" t="str">
        <f t="shared" si="109"/>
        <v/>
      </c>
    </row>
    <row r="662" spans="2:30" x14ac:dyDescent="0.45">
      <c r="B662" s="145" t="str">
        <f t="shared" si="100"/>
        <v>NOT INCLUDED</v>
      </c>
      <c r="C662" s="146" t="e">
        <f t="shared" si="101"/>
        <v>#N/A</v>
      </c>
      <c r="D662" s="158" t="e">
        <f>AB662&amp;"_"&amp;#REF!&amp;IF(afstemning_partner&lt;&gt;"","_"&amp;AC662,"")</f>
        <v>#REF!</v>
      </c>
      <c r="E662" s="158" t="str">
        <f t="shared" si="102"/>
        <v/>
      </c>
      <c r="F662" s="158" t="e">
        <f t="shared" si="103"/>
        <v>#N/A</v>
      </c>
      <c r="G662" s="158" t="str">
        <f>TRANSAKTIONER!Z662&amp;IF(regnskab_filter_periode&gt;=AB662,"INCLUDE"&amp;IF(regnskab_filter_land&lt;&gt;"",IF(regnskab_filter_land="EU",F662,AD662),""),"EXCLUDE")</f>
        <v>EXCLUDE</v>
      </c>
      <c r="H662" s="158" t="str">
        <f t="shared" si="104"/>
        <v/>
      </c>
      <c r="I662" s="158" t="str">
        <f>TRANSAKTIONER!Z662&amp;IF(regnskab_filter_periode_partner&gt;=AB662,"INCLUDE"&amp;IF(regnskab_filter_land_partner&lt;&gt;"",IF(regnskab_filter_land_partner="EU",F662,AD662),""),"EXCLUDE")&amp;AC662</f>
        <v>EXCLUDE</v>
      </c>
      <c r="J662" s="158" t="e">
        <f t="shared" si="105"/>
        <v>#N/A</v>
      </c>
      <c r="L662" s="158" t="str">
        <f t="shared" si="106"/>
        <v>_EU</v>
      </c>
      <c r="P662" s="340"/>
      <c r="Q662" s="340"/>
      <c r="R662" s="341"/>
      <c r="S662" s="342"/>
      <c r="T662" s="342"/>
      <c r="U662" s="341"/>
      <c r="V662" s="368"/>
      <c r="W662" s="341"/>
      <c r="X662" s="343"/>
      <c r="Y662" s="340"/>
      <c r="Z662" s="341"/>
      <c r="AA662" s="348" t="str">
        <f t="shared" si="107"/>
        <v/>
      </c>
      <c r="AB662" s="349" t="str">
        <f t="shared" si="108"/>
        <v/>
      </c>
      <c r="AC662" s="341"/>
      <c r="AD662" s="350" t="str">
        <f t="shared" si="109"/>
        <v/>
      </c>
    </row>
    <row r="663" spans="2:30" x14ac:dyDescent="0.45">
      <c r="B663" s="145" t="str">
        <f t="shared" si="100"/>
        <v>NOT INCLUDED</v>
      </c>
      <c r="C663" s="146" t="e">
        <f t="shared" si="101"/>
        <v>#N/A</v>
      </c>
      <c r="D663" s="158" t="e">
        <f>AB663&amp;"_"&amp;#REF!&amp;IF(afstemning_partner&lt;&gt;"","_"&amp;AC663,"")</f>
        <v>#REF!</v>
      </c>
      <c r="E663" s="158" t="str">
        <f t="shared" si="102"/>
        <v/>
      </c>
      <c r="F663" s="158" t="e">
        <f t="shared" si="103"/>
        <v>#N/A</v>
      </c>
      <c r="G663" s="158" t="str">
        <f>TRANSAKTIONER!Z663&amp;IF(regnskab_filter_periode&gt;=AB663,"INCLUDE"&amp;IF(regnskab_filter_land&lt;&gt;"",IF(regnskab_filter_land="EU",F663,AD663),""),"EXCLUDE")</f>
        <v>EXCLUDE</v>
      </c>
      <c r="H663" s="158" t="str">
        <f t="shared" si="104"/>
        <v/>
      </c>
      <c r="I663" s="158" t="str">
        <f>TRANSAKTIONER!Z663&amp;IF(regnskab_filter_periode_partner&gt;=AB663,"INCLUDE"&amp;IF(regnskab_filter_land_partner&lt;&gt;"",IF(regnskab_filter_land_partner="EU",F663,AD663),""),"EXCLUDE")&amp;AC663</f>
        <v>EXCLUDE</v>
      </c>
      <c r="J663" s="158" t="e">
        <f t="shared" si="105"/>
        <v>#N/A</v>
      </c>
      <c r="L663" s="158" t="str">
        <f t="shared" si="106"/>
        <v>_EU</v>
      </c>
      <c r="P663" s="340"/>
      <c r="Q663" s="340"/>
      <c r="R663" s="341"/>
      <c r="S663" s="342"/>
      <c r="T663" s="342"/>
      <c r="U663" s="341"/>
      <c r="V663" s="368"/>
      <c r="W663" s="341"/>
      <c r="X663" s="343"/>
      <c r="Y663" s="340"/>
      <c r="Z663" s="341"/>
      <c r="AA663" s="348" t="str">
        <f t="shared" si="107"/>
        <v/>
      </c>
      <c r="AB663" s="349" t="str">
        <f t="shared" si="108"/>
        <v/>
      </c>
      <c r="AC663" s="341"/>
      <c r="AD663" s="350" t="str">
        <f t="shared" si="109"/>
        <v/>
      </c>
    </row>
    <row r="664" spans="2:30" x14ac:dyDescent="0.45">
      <c r="B664" s="145" t="str">
        <f t="shared" si="100"/>
        <v>NOT INCLUDED</v>
      </c>
      <c r="C664" s="146" t="e">
        <f t="shared" si="101"/>
        <v>#N/A</v>
      </c>
      <c r="D664" s="158" t="e">
        <f>AB664&amp;"_"&amp;#REF!&amp;IF(afstemning_partner&lt;&gt;"","_"&amp;AC664,"")</f>
        <v>#REF!</v>
      </c>
      <c r="E664" s="158" t="str">
        <f t="shared" si="102"/>
        <v/>
      </c>
      <c r="F664" s="158" t="e">
        <f t="shared" si="103"/>
        <v>#N/A</v>
      </c>
      <c r="G664" s="158" t="str">
        <f>TRANSAKTIONER!Z664&amp;IF(regnskab_filter_periode&gt;=AB664,"INCLUDE"&amp;IF(regnskab_filter_land&lt;&gt;"",IF(regnskab_filter_land="EU",F664,AD664),""),"EXCLUDE")</f>
        <v>EXCLUDE</v>
      </c>
      <c r="H664" s="158" t="str">
        <f t="shared" si="104"/>
        <v/>
      </c>
      <c r="I664" s="158" t="str">
        <f>TRANSAKTIONER!Z664&amp;IF(regnskab_filter_periode_partner&gt;=AB664,"INCLUDE"&amp;IF(regnskab_filter_land_partner&lt;&gt;"",IF(regnskab_filter_land_partner="EU",F664,AD664),""),"EXCLUDE")&amp;AC664</f>
        <v>EXCLUDE</v>
      </c>
      <c r="J664" s="158" t="e">
        <f t="shared" si="105"/>
        <v>#N/A</v>
      </c>
      <c r="L664" s="158" t="str">
        <f t="shared" si="106"/>
        <v>_EU</v>
      </c>
      <c r="P664" s="340"/>
      <c r="Q664" s="340"/>
      <c r="R664" s="341"/>
      <c r="S664" s="342"/>
      <c r="T664" s="342"/>
      <c r="U664" s="341"/>
      <c r="V664" s="368"/>
      <c r="W664" s="341"/>
      <c r="X664" s="343"/>
      <c r="Y664" s="340"/>
      <c r="Z664" s="341"/>
      <c r="AA664" s="348" t="str">
        <f t="shared" si="107"/>
        <v/>
      </c>
      <c r="AB664" s="349" t="str">
        <f t="shared" si="108"/>
        <v/>
      </c>
      <c r="AC664" s="341"/>
      <c r="AD664" s="350" t="str">
        <f t="shared" si="109"/>
        <v/>
      </c>
    </row>
    <row r="665" spans="2:30" x14ac:dyDescent="0.45">
      <c r="B665" s="145" t="str">
        <f t="shared" si="100"/>
        <v>NOT INCLUDED</v>
      </c>
      <c r="C665" s="146" t="e">
        <f t="shared" si="101"/>
        <v>#N/A</v>
      </c>
      <c r="D665" s="158" t="e">
        <f>AB665&amp;"_"&amp;#REF!&amp;IF(afstemning_partner&lt;&gt;"","_"&amp;AC665,"")</f>
        <v>#REF!</v>
      </c>
      <c r="E665" s="158" t="str">
        <f t="shared" si="102"/>
        <v/>
      </c>
      <c r="F665" s="158" t="e">
        <f t="shared" si="103"/>
        <v>#N/A</v>
      </c>
      <c r="G665" s="158" t="str">
        <f>TRANSAKTIONER!Z665&amp;IF(regnskab_filter_periode&gt;=AB665,"INCLUDE"&amp;IF(regnskab_filter_land&lt;&gt;"",IF(regnskab_filter_land="EU",F665,AD665),""),"EXCLUDE")</f>
        <v>EXCLUDE</v>
      </c>
      <c r="H665" s="158" t="str">
        <f t="shared" si="104"/>
        <v/>
      </c>
      <c r="I665" s="158" t="str">
        <f>TRANSAKTIONER!Z665&amp;IF(regnskab_filter_periode_partner&gt;=AB665,"INCLUDE"&amp;IF(regnskab_filter_land_partner&lt;&gt;"",IF(regnskab_filter_land_partner="EU",F665,AD665),""),"EXCLUDE")&amp;AC665</f>
        <v>EXCLUDE</v>
      </c>
      <c r="J665" s="158" t="e">
        <f t="shared" si="105"/>
        <v>#N/A</v>
      </c>
      <c r="L665" s="158" t="str">
        <f t="shared" si="106"/>
        <v>_EU</v>
      </c>
      <c r="P665" s="340"/>
      <c r="Q665" s="340"/>
      <c r="R665" s="341"/>
      <c r="S665" s="342"/>
      <c r="T665" s="342"/>
      <c r="U665" s="341"/>
      <c r="V665" s="368"/>
      <c r="W665" s="341"/>
      <c r="X665" s="343"/>
      <c r="Y665" s="340"/>
      <c r="Z665" s="341"/>
      <c r="AA665" s="348" t="str">
        <f t="shared" si="107"/>
        <v/>
      </c>
      <c r="AB665" s="349" t="str">
        <f t="shared" si="108"/>
        <v/>
      </c>
      <c r="AC665" s="341"/>
      <c r="AD665" s="350" t="str">
        <f t="shared" si="109"/>
        <v/>
      </c>
    </row>
    <row r="666" spans="2:30" x14ac:dyDescent="0.45">
      <c r="B666" s="145" t="str">
        <f t="shared" si="100"/>
        <v>NOT INCLUDED</v>
      </c>
      <c r="C666" s="146" t="e">
        <f t="shared" si="101"/>
        <v>#N/A</v>
      </c>
      <c r="D666" s="158" t="e">
        <f>AB666&amp;"_"&amp;#REF!&amp;IF(afstemning_partner&lt;&gt;"","_"&amp;AC666,"")</f>
        <v>#REF!</v>
      </c>
      <c r="E666" s="158" t="str">
        <f t="shared" si="102"/>
        <v/>
      </c>
      <c r="F666" s="158" t="e">
        <f t="shared" si="103"/>
        <v>#N/A</v>
      </c>
      <c r="G666" s="158" t="str">
        <f>TRANSAKTIONER!Z666&amp;IF(regnskab_filter_periode&gt;=AB666,"INCLUDE"&amp;IF(regnskab_filter_land&lt;&gt;"",IF(regnskab_filter_land="EU",F666,AD666),""),"EXCLUDE")</f>
        <v>EXCLUDE</v>
      </c>
      <c r="H666" s="158" t="str">
        <f t="shared" si="104"/>
        <v/>
      </c>
      <c r="I666" s="158" t="str">
        <f>TRANSAKTIONER!Z666&amp;IF(regnskab_filter_periode_partner&gt;=AB666,"INCLUDE"&amp;IF(regnskab_filter_land_partner&lt;&gt;"",IF(regnskab_filter_land_partner="EU",F666,AD666),""),"EXCLUDE")&amp;AC666</f>
        <v>EXCLUDE</v>
      </c>
      <c r="J666" s="158" t="e">
        <f t="shared" si="105"/>
        <v>#N/A</v>
      </c>
      <c r="L666" s="158" t="str">
        <f t="shared" si="106"/>
        <v>_EU</v>
      </c>
      <c r="P666" s="340"/>
      <c r="Q666" s="340"/>
      <c r="R666" s="341"/>
      <c r="S666" s="342"/>
      <c r="T666" s="342"/>
      <c r="U666" s="341"/>
      <c r="V666" s="368"/>
      <c r="W666" s="341"/>
      <c r="X666" s="343"/>
      <c r="Y666" s="340"/>
      <c r="Z666" s="341"/>
      <c r="AA666" s="348" t="str">
        <f t="shared" si="107"/>
        <v/>
      </c>
      <c r="AB666" s="349" t="str">
        <f t="shared" si="108"/>
        <v/>
      </c>
      <c r="AC666" s="341"/>
      <c r="AD666" s="350" t="str">
        <f t="shared" si="109"/>
        <v/>
      </c>
    </row>
    <row r="667" spans="2:30" x14ac:dyDescent="0.45">
      <c r="B667" s="145" t="str">
        <f t="shared" si="100"/>
        <v>NOT INCLUDED</v>
      </c>
      <c r="C667" s="146" t="e">
        <f t="shared" si="101"/>
        <v>#N/A</v>
      </c>
      <c r="D667" s="158" t="e">
        <f>AB667&amp;"_"&amp;#REF!&amp;IF(afstemning_partner&lt;&gt;"","_"&amp;AC667,"")</f>
        <v>#REF!</v>
      </c>
      <c r="E667" s="158" t="str">
        <f t="shared" si="102"/>
        <v/>
      </c>
      <c r="F667" s="158" t="e">
        <f t="shared" si="103"/>
        <v>#N/A</v>
      </c>
      <c r="G667" s="158" t="str">
        <f>TRANSAKTIONER!Z667&amp;IF(regnskab_filter_periode&gt;=AB667,"INCLUDE"&amp;IF(regnskab_filter_land&lt;&gt;"",IF(regnskab_filter_land="EU",F667,AD667),""),"EXCLUDE")</f>
        <v>EXCLUDE</v>
      </c>
      <c r="H667" s="158" t="str">
        <f t="shared" si="104"/>
        <v/>
      </c>
      <c r="I667" s="158" t="str">
        <f>TRANSAKTIONER!Z667&amp;IF(regnskab_filter_periode_partner&gt;=AB667,"INCLUDE"&amp;IF(regnskab_filter_land_partner&lt;&gt;"",IF(regnskab_filter_land_partner="EU",F667,AD667),""),"EXCLUDE")&amp;AC667</f>
        <v>EXCLUDE</v>
      </c>
      <c r="J667" s="158" t="e">
        <f t="shared" si="105"/>
        <v>#N/A</v>
      </c>
      <c r="L667" s="158" t="str">
        <f t="shared" si="106"/>
        <v>_EU</v>
      </c>
      <c r="P667" s="340"/>
      <c r="Q667" s="340"/>
      <c r="R667" s="341"/>
      <c r="S667" s="342"/>
      <c r="T667" s="342"/>
      <c r="U667" s="341"/>
      <c r="V667" s="368"/>
      <c r="W667" s="341"/>
      <c r="X667" s="343"/>
      <c r="Y667" s="340"/>
      <c r="Z667" s="341"/>
      <c r="AA667" s="348" t="str">
        <f t="shared" si="107"/>
        <v/>
      </c>
      <c r="AB667" s="349" t="str">
        <f t="shared" si="108"/>
        <v/>
      </c>
      <c r="AC667" s="341"/>
      <c r="AD667" s="350" t="str">
        <f t="shared" si="109"/>
        <v/>
      </c>
    </row>
    <row r="668" spans="2:30" x14ac:dyDescent="0.45">
      <c r="B668" s="145" t="str">
        <f t="shared" si="100"/>
        <v>NOT INCLUDED</v>
      </c>
      <c r="C668" s="146" t="e">
        <f t="shared" si="101"/>
        <v>#N/A</v>
      </c>
      <c r="D668" s="158" t="e">
        <f>AB668&amp;"_"&amp;#REF!&amp;IF(afstemning_partner&lt;&gt;"","_"&amp;AC668,"")</f>
        <v>#REF!</v>
      </c>
      <c r="E668" s="158" t="str">
        <f t="shared" si="102"/>
        <v/>
      </c>
      <c r="F668" s="158" t="e">
        <f t="shared" si="103"/>
        <v>#N/A</v>
      </c>
      <c r="G668" s="158" t="str">
        <f>TRANSAKTIONER!Z668&amp;IF(regnskab_filter_periode&gt;=AB668,"INCLUDE"&amp;IF(regnskab_filter_land&lt;&gt;"",IF(regnskab_filter_land="EU",F668,AD668),""),"EXCLUDE")</f>
        <v>EXCLUDE</v>
      </c>
      <c r="H668" s="158" t="str">
        <f t="shared" si="104"/>
        <v/>
      </c>
      <c r="I668" s="158" t="str">
        <f>TRANSAKTIONER!Z668&amp;IF(regnskab_filter_periode_partner&gt;=AB668,"INCLUDE"&amp;IF(regnskab_filter_land_partner&lt;&gt;"",IF(regnskab_filter_land_partner="EU",F668,AD668),""),"EXCLUDE")&amp;AC668</f>
        <v>EXCLUDE</v>
      </c>
      <c r="J668" s="158" t="e">
        <f t="shared" si="105"/>
        <v>#N/A</v>
      </c>
      <c r="L668" s="158" t="str">
        <f t="shared" si="106"/>
        <v>_EU</v>
      </c>
      <c r="P668" s="340"/>
      <c r="Q668" s="340"/>
      <c r="R668" s="341"/>
      <c r="S668" s="342"/>
      <c r="T668" s="342"/>
      <c r="U668" s="341"/>
      <c r="V668" s="368"/>
      <c r="W668" s="341"/>
      <c r="X668" s="343"/>
      <c r="Y668" s="340"/>
      <c r="Z668" s="341"/>
      <c r="AA668" s="348" t="str">
        <f t="shared" si="107"/>
        <v/>
      </c>
      <c r="AB668" s="349" t="str">
        <f t="shared" si="108"/>
        <v/>
      </c>
      <c r="AC668" s="341"/>
      <c r="AD668" s="350" t="str">
        <f t="shared" si="109"/>
        <v/>
      </c>
    </row>
    <row r="669" spans="2:30" x14ac:dyDescent="0.45">
      <c r="B669" s="145" t="str">
        <f t="shared" si="100"/>
        <v>NOT INCLUDED</v>
      </c>
      <c r="C669" s="146" t="e">
        <f t="shared" si="101"/>
        <v>#N/A</v>
      </c>
      <c r="D669" s="158" t="e">
        <f>AB669&amp;"_"&amp;#REF!&amp;IF(afstemning_partner&lt;&gt;"","_"&amp;AC669,"")</f>
        <v>#REF!</v>
      </c>
      <c r="E669" s="158" t="str">
        <f t="shared" si="102"/>
        <v/>
      </c>
      <c r="F669" s="158" t="e">
        <f t="shared" si="103"/>
        <v>#N/A</v>
      </c>
      <c r="G669" s="158" t="str">
        <f>TRANSAKTIONER!Z669&amp;IF(regnskab_filter_periode&gt;=AB669,"INCLUDE"&amp;IF(regnskab_filter_land&lt;&gt;"",IF(regnskab_filter_land="EU",F669,AD669),""),"EXCLUDE")</f>
        <v>EXCLUDE</v>
      </c>
      <c r="H669" s="158" t="str">
        <f t="shared" si="104"/>
        <v/>
      </c>
      <c r="I669" s="158" t="str">
        <f>TRANSAKTIONER!Z669&amp;IF(regnskab_filter_periode_partner&gt;=AB669,"INCLUDE"&amp;IF(regnskab_filter_land_partner&lt;&gt;"",IF(regnskab_filter_land_partner="EU",F669,AD669),""),"EXCLUDE")&amp;AC669</f>
        <v>EXCLUDE</v>
      </c>
      <c r="J669" s="158" t="e">
        <f t="shared" si="105"/>
        <v>#N/A</v>
      </c>
      <c r="L669" s="158" t="str">
        <f t="shared" si="106"/>
        <v>_EU</v>
      </c>
      <c r="P669" s="340"/>
      <c r="Q669" s="340"/>
      <c r="R669" s="341"/>
      <c r="S669" s="342"/>
      <c r="T669" s="342"/>
      <c r="U669" s="341"/>
      <c r="V669" s="368"/>
      <c r="W669" s="341"/>
      <c r="X669" s="343"/>
      <c r="Y669" s="340"/>
      <c r="Z669" s="341"/>
      <c r="AA669" s="348" t="str">
        <f t="shared" si="107"/>
        <v/>
      </c>
      <c r="AB669" s="349" t="str">
        <f t="shared" si="108"/>
        <v/>
      </c>
      <c r="AC669" s="341"/>
      <c r="AD669" s="350" t="str">
        <f t="shared" si="109"/>
        <v/>
      </c>
    </row>
    <row r="670" spans="2:30" x14ac:dyDescent="0.45">
      <c r="B670" s="145" t="str">
        <f t="shared" si="100"/>
        <v>NOT INCLUDED</v>
      </c>
      <c r="C670" s="146" t="e">
        <f t="shared" si="101"/>
        <v>#N/A</v>
      </c>
      <c r="D670" s="158" t="e">
        <f>AB670&amp;"_"&amp;#REF!&amp;IF(afstemning_partner&lt;&gt;"","_"&amp;AC670,"")</f>
        <v>#REF!</v>
      </c>
      <c r="E670" s="158" t="str">
        <f t="shared" si="102"/>
        <v/>
      </c>
      <c r="F670" s="158" t="e">
        <f t="shared" si="103"/>
        <v>#N/A</v>
      </c>
      <c r="G670" s="158" t="str">
        <f>TRANSAKTIONER!Z670&amp;IF(regnskab_filter_periode&gt;=AB670,"INCLUDE"&amp;IF(regnskab_filter_land&lt;&gt;"",IF(regnskab_filter_land="EU",F670,AD670),""),"EXCLUDE")</f>
        <v>EXCLUDE</v>
      </c>
      <c r="H670" s="158" t="str">
        <f t="shared" si="104"/>
        <v/>
      </c>
      <c r="I670" s="158" t="str">
        <f>TRANSAKTIONER!Z670&amp;IF(regnskab_filter_periode_partner&gt;=AB670,"INCLUDE"&amp;IF(regnskab_filter_land_partner&lt;&gt;"",IF(regnskab_filter_land_partner="EU",F670,AD670),""),"EXCLUDE")&amp;AC670</f>
        <v>EXCLUDE</v>
      </c>
      <c r="J670" s="158" t="e">
        <f t="shared" si="105"/>
        <v>#N/A</v>
      </c>
      <c r="L670" s="158" t="str">
        <f t="shared" si="106"/>
        <v>_EU</v>
      </c>
      <c r="P670" s="340"/>
      <c r="Q670" s="340"/>
      <c r="R670" s="341"/>
      <c r="S670" s="342"/>
      <c r="T670" s="342"/>
      <c r="U670" s="341"/>
      <c r="V670" s="368"/>
      <c r="W670" s="341"/>
      <c r="X670" s="343"/>
      <c r="Y670" s="340"/>
      <c r="Z670" s="341"/>
      <c r="AA670" s="348" t="str">
        <f t="shared" si="107"/>
        <v/>
      </c>
      <c r="AB670" s="349" t="str">
        <f t="shared" si="108"/>
        <v/>
      </c>
      <c r="AC670" s="341"/>
      <c r="AD670" s="350" t="str">
        <f t="shared" si="109"/>
        <v/>
      </c>
    </row>
    <row r="671" spans="2:30" x14ac:dyDescent="0.45">
      <c r="B671" s="145" t="str">
        <f t="shared" si="100"/>
        <v>NOT INCLUDED</v>
      </c>
      <c r="C671" s="146" t="e">
        <f t="shared" si="101"/>
        <v>#N/A</v>
      </c>
      <c r="D671" s="158" t="e">
        <f>AB671&amp;"_"&amp;#REF!&amp;IF(afstemning_partner&lt;&gt;"","_"&amp;AC671,"")</f>
        <v>#REF!</v>
      </c>
      <c r="E671" s="158" t="str">
        <f t="shared" si="102"/>
        <v/>
      </c>
      <c r="F671" s="158" t="e">
        <f t="shared" si="103"/>
        <v>#N/A</v>
      </c>
      <c r="G671" s="158" t="str">
        <f>TRANSAKTIONER!Z671&amp;IF(regnskab_filter_periode&gt;=AB671,"INCLUDE"&amp;IF(regnskab_filter_land&lt;&gt;"",IF(regnskab_filter_land="EU",F671,AD671),""),"EXCLUDE")</f>
        <v>EXCLUDE</v>
      </c>
      <c r="H671" s="158" t="str">
        <f t="shared" si="104"/>
        <v/>
      </c>
      <c r="I671" s="158" t="str">
        <f>TRANSAKTIONER!Z671&amp;IF(regnskab_filter_periode_partner&gt;=AB671,"INCLUDE"&amp;IF(regnskab_filter_land_partner&lt;&gt;"",IF(regnskab_filter_land_partner="EU",F671,AD671),""),"EXCLUDE")&amp;AC671</f>
        <v>EXCLUDE</v>
      </c>
      <c r="J671" s="158" t="e">
        <f t="shared" si="105"/>
        <v>#N/A</v>
      </c>
      <c r="L671" s="158" t="str">
        <f t="shared" si="106"/>
        <v>_EU</v>
      </c>
      <c r="P671" s="340"/>
      <c r="Q671" s="340"/>
      <c r="R671" s="341"/>
      <c r="S671" s="342"/>
      <c r="T671" s="342"/>
      <c r="U671" s="341"/>
      <c r="V671" s="368"/>
      <c r="W671" s="341"/>
      <c r="X671" s="343"/>
      <c r="Y671" s="340"/>
      <c r="Z671" s="341"/>
      <c r="AA671" s="348" t="str">
        <f t="shared" si="107"/>
        <v/>
      </c>
      <c r="AB671" s="349" t="str">
        <f t="shared" si="108"/>
        <v/>
      </c>
      <c r="AC671" s="341"/>
      <c r="AD671" s="350" t="str">
        <f t="shared" si="109"/>
        <v/>
      </c>
    </row>
    <row r="672" spans="2:30" x14ac:dyDescent="0.45">
      <c r="B672" s="145" t="str">
        <f t="shared" si="100"/>
        <v>NOT INCLUDED</v>
      </c>
      <c r="C672" s="146" t="e">
        <f t="shared" si="101"/>
        <v>#N/A</v>
      </c>
      <c r="D672" s="158" t="e">
        <f>AB672&amp;"_"&amp;#REF!&amp;IF(afstemning_partner&lt;&gt;"","_"&amp;AC672,"")</f>
        <v>#REF!</v>
      </c>
      <c r="E672" s="158" t="str">
        <f t="shared" si="102"/>
        <v/>
      </c>
      <c r="F672" s="158" t="e">
        <f t="shared" si="103"/>
        <v>#N/A</v>
      </c>
      <c r="G672" s="158" t="str">
        <f>TRANSAKTIONER!Z672&amp;IF(regnskab_filter_periode&gt;=AB672,"INCLUDE"&amp;IF(regnskab_filter_land&lt;&gt;"",IF(regnskab_filter_land="EU",F672,AD672),""),"EXCLUDE")</f>
        <v>EXCLUDE</v>
      </c>
      <c r="H672" s="158" t="str">
        <f t="shared" si="104"/>
        <v/>
      </c>
      <c r="I672" s="158" t="str">
        <f>TRANSAKTIONER!Z672&amp;IF(regnskab_filter_periode_partner&gt;=AB672,"INCLUDE"&amp;IF(regnskab_filter_land_partner&lt;&gt;"",IF(regnskab_filter_land_partner="EU",F672,AD672),""),"EXCLUDE")&amp;AC672</f>
        <v>EXCLUDE</v>
      </c>
      <c r="J672" s="158" t="e">
        <f t="shared" si="105"/>
        <v>#N/A</v>
      </c>
      <c r="L672" s="158" t="str">
        <f t="shared" si="106"/>
        <v>_EU</v>
      </c>
      <c r="P672" s="340"/>
      <c r="Q672" s="340"/>
      <c r="R672" s="341"/>
      <c r="S672" s="342"/>
      <c r="T672" s="342"/>
      <c r="U672" s="341"/>
      <c r="V672" s="368"/>
      <c r="W672" s="341"/>
      <c r="X672" s="343"/>
      <c r="Y672" s="340"/>
      <c r="Z672" s="341"/>
      <c r="AA672" s="348" t="str">
        <f t="shared" si="107"/>
        <v/>
      </c>
      <c r="AB672" s="349" t="str">
        <f t="shared" si="108"/>
        <v/>
      </c>
      <c r="AC672" s="341"/>
      <c r="AD672" s="350" t="str">
        <f t="shared" si="109"/>
        <v/>
      </c>
    </row>
    <row r="673" spans="2:30" x14ac:dyDescent="0.45">
      <c r="B673" s="145" t="str">
        <f t="shared" si="100"/>
        <v>NOT INCLUDED</v>
      </c>
      <c r="C673" s="146" t="e">
        <f t="shared" si="101"/>
        <v>#N/A</v>
      </c>
      <c r="D673" s="158" t="e">
        <f>AB673&amp;"_"&amp;#REF!&amp;IF(afstemning_partner&lt;&gt;"","_"&amp;AC673,"")</f>
        <v>#REF!</v>
      </c>
      <c r="E673" s="158" t="str">
        <f t="shared" si="102"/>
        <v/>
      </c>
      <c r="F673" s="158" t="e">
        <f t="shared" si="103"/>
        <v>#N/A</v>
      </c>
      <c r="G673" s="158" t="str">
        <f>TRANSAKTIONER!Z673&amp;IF(regnskab_filter_periode&gt;=AB673,"INCLUDE"&amp;IF(regnskab_filter_land&lt;&gt;"",IF(regnskab_filter_land="EU",F673,AD673),""),"EXCLUDE")</f>
        <v>EXCLUDE</v>
      </c>
      <c r="H673" s="158" t="str">
        <f t="shared" si="104"/>
        <v/>
      </c>
      <c r="I673" s="158" t="str">
        <f>TRANSAKTIONER!Z673&amp;IF(regnskab_filter_periode_partner&gt;=AB673,"INCLUDE"&amp;IF(regnskab_filter_land_partner&lt;&gt;"",IF(regnskab_filter_land_partner="EU",F673,AD673),""),"EXCLUDE")&amp;AC673</f>
        <v>EXCLUDE</v>
      </c>
      <c r="J673" s="158" t="e">
        <f t="shared" si="105"/>
        <v>#N/A</v>
      </c>
      <c r="L673" s="158" t="str">
        <f t="shared" si="106"/>
        <v>_EU</v>
      </c>
      <c r="P673" s="340"/>
      <c r="Q673" s="340"/>
      <c r="R673" s="341"/>
      <c r="S673" s="342"/>
      <c r="T673" s="342"/>
      <c r="U673" s="341"/>
      <c r="V673" s="368"/>
      <c r="W673" s="341"/>
      <c r="X673" s="343"/>
      <c r="Y673" s="340"/>
      <c r="Z673" s="341"/>
      <c r="AA673" s="348" t="str">
        <f t="shared" si="107"/>
        <v/>
      </c>
      <c r="AB673" s="349" t="str">
        <f t="shared" si="108"/>
        <v/>
      </c>
      <c r="AC673" s="341"/>
      <c r="AD673" s="350" t="str">
        <f t="shared" si="109"/>
        <v/>
      </c>
    </row>
    <row r="674" spans="2:30" x14ac:dyDescent="0.45">
      <c r="B674" s="145" t="str">
        <f t="shared" si="100"/>
        <v>NOT INCLUDED</v>
      </c>
      <c r="C674" s="146" t="e">
        <f t="shared" si="101"/>
        <v>#N/A</v>
      </c>
      <c r="D674" s="158" t="e">
        <f>AB674&amp;"_"&amp;#REF!&amp;IF(afstemning_partner&lt;&gt;"","_"&amp;AC674,"")</f>
        <v>#REF!</v>
      </c>
      <c r="E674" s="158" t="str">
        <f t="shared" si="102"/>
        <v/>
      </c>
      <c r="F674" s="158" t="e">
        <f t="shared" si="103"/>
        <v>#N/A</v>
      </c>
      <c r="G674" s="158" t="str">
        <f>TRANSAKTIONER!Z674&amp;IF(regnskab_filter_periode&gt;=AB674,"INCLUDE"&amp;IF(regnskab_filter_land&lt;&gt;"",IF(regnskab_filter_land="EU",F674,AD674),""),"EXCLUDE")</f>
        <v>EXCLUDE</v>
      </c>
      <c r="H674" s="158" t="str">
        <f t="shared" si="104"/>
        <v/>
      </c>
      <c r="I674" s="158" t="str">
        <f>TRANSAKTIONER!Z674&amp;IF(regnskab_filter_periode_partner&gt;=AB674,"INCLUDE"&amp;IF(regnskab_filter_land_partner&lt;&gt;"",IF(regnskab_filter_land_partner="EU",F674,AD674),""),"EXCLUDE")&amp;AC674</f>
        <v>EXCLUDE</v>
      </c>
      <c r="J674" s="158" t="e">
        <f t="shared" si="105"/>
        <v>#N/A</v>
      </c>
      <c r="L674" s="158" t="str">
        <f t="shared" si="106"/>
        <v>_EU</v>
      </c>
      <c r="P674" s="340"/>
      <c r="Q674" s="340"/>
      <c r="R674" s="341"/>
      <c r="S674" s="342"/>
      <c r="T674" s="342"/>
      <c r="U674" s="341"/>
      <c r="V674" s="368"/>
      <c r="W674" s="341"/>
      <c r="X674" s="343"/>
      <c r="Y674" s="340"/>
      <c r="Z674" s="341"/>
      <c r="AA674" s="348" t="str">
        <f t="shared" si="107"/>
        <v/>
      </c>
      <c r="AB674" s="349" t="str">
        <f t="shared" si="108"/>
        <v/>
      </c>
      <c r="AC674" s="341"/>
      <c r="AD674" s="350" t="str">
        <f t="shared" si="109"/>
        <v/>
      </c>
    </row>
    <row r="675" spans="2:30" x14ac:dyDescent="0.45">
      <c r="B675" s="145" t="str">
        <f t="shared" si="100"/>
        <v>NOT INCLUDED</v>
      </c>
      <c r="C675" s="146" t="e">
        <f t="shared" si="101"/>
        <v>#N/A</v>
      </c>
      <c r="D675" s="158" t="e">
        <f>AB675&amp;"_"&amp;#REF!&amp;IF(afstemning_partner&lt;&gt;"","_"&amp;AC675,"")</f>
        <v>#REF!</v>
      </c>
      <c r="E675" s="158" t="str">
        <f t="shared" si="102"/>
        <v/>
      </c>
      <c r="F675" s="158" t="e">
        <f t="shared" si="103"/>
        <v>#N/A</v>
      </c>
      <c r="G675" s="158" t="str">
        <f>TRANSAKTIONER!Z675&amp;IF(regnskab_filter_periode&gt;=AB675,"INCLUDE"&amp;IF(regnskab_filter_land&lt;&gt;"",IF(regnskab_filter_land="EU",F675,AD675),""),"EXCLUDE")</f>
        <v>EXCLUDE</v>
      </c>
      <c r="H675" s="158" t="str">
        <f t="shared" si="104"/>
        <v/>
      </c>
      <c r="I675" s="158" t="str">
        <f>TRANSAKTIONER!Z675&amp;IF(regnskab_filter_periode_partner&gt;=AB675,"INCLUDE"&amp;IF(regnskab_filter_land_partner&lt;&gt;"",IF(regnskab_filter_land_partner="EU",F675,AD675),""),"EXCLUDE")&amp;AC675</f>
        <v>EXCLUDE</v>
      </c>
      <c r="J675" s="158" t="e">
        <f t="shared" si="105"/>
        <v>#N/A</v>
      </c>
      <c r="L675" s="158" t="str">
        <f t="shared" si="106"/>
        <v>_EU</v>
      </c>
      <c r="P675" s="340"/>
      <c r="Q675" s="340"/>
      <c r="R675" s="341"/>
      <c r="S675" s="342"/>
      <c r="T675" s="342"/>
      <c r="U675" s="341"/>
      <c r="V675" s="368"/>
      <c r="W675" s="341"/>
      <c r="X675" s="343"/>
      <c r="Y675" s="340"/>
      <c r="Z675" s="341"/>
      <c r="AA675" s="348" t="str">
        <f t="shared" si="107"/>
        <v/>
      </c>
      <c r="AB675" s="349" t="str">
        <f t="shared" si="108"/>
        <v/>
      </c>
      <c r="AC675" s="341"/>
      <c r="AD675" s="350" t="str">
        <f t="shared" si="109"/>
        <v/>
      </c>
    </row>
    <row r="676" spans="2:30" x14ac:dyDescent="0.45">
      <c r="B676" s="145" t="str">
        <f t="shared" si="100"/>
        <v>NOT INCLUDED</v>
      </c>
      <c r="C676" s="146" t="e">
        <f t="shared" si="101"/>
        <v>#N/A</v>
      </c>
      <c r="D676" s="158" t="e">
        <f>AB676&amp;"_"&amp;#REF!&amp;IF(afstemning_partner&lt;&gt;"","_"&amp;AC676,"")</f>
        <v>#REF!</v>
      </c>
      <c r="E676" s="158" t="str">
        <f t="shared" si="102"/>
        <v/>
      </c>
      <c r="F676" s="158" t="e">
        <f t="shared" si="103"/>
        <v>#N/A</v>
      </c>
      <c r="G676" s="158" t="str">
        <f>TRANSAKTIONER!Z676&amp;IF(regnskab_filter_periode&gt;=AB676,"INCLUDE"&amp;IF(regnskab_filter_land&lt;&gt;"",IF(regnskab_filter_land="EU",F676,AD676),""),"EXCLUDE")</f>
        <v>EXCLUDE</v>
      </c>
      <c r="H676" s="158" t="str">
        <f t="shared" si="104"/>
        <v/>
      </c>
      <c r="I676" s="158" t="str">
        <f>TRANSAKTIONER!Z676&amp;IF(regnskab_filter_periode_partner&gt;=AB676,"INCLUDE"&amp;IF(regnskab_filter_land_partner&lt;&gt;"",IF(regnskab_filter_land_partner="EU",F676,AD676),""),"EXCLUDE")&amp;AC676</f>
        <v>EXCLUDE</v>
      </c>
      <c r="J676" s="158" t="e">
        <f t="shared" si="105"/>
        <v>#N/A</v>
      </c>
      <c r="L676" s="158" t="str">
        <f t="shared" si="106"/>
        <v>_EU</v>
      </c>
      <c r="P676" s="340"/>
      <c r="Q676" s="340"/>
      <c r="R676" s="341"/>
      <c r="S676" s="342"/>
      <c r="T676" s="342"/>
      <c r="U676" s="341"/>
      <c r="V676" s="368"/>
      <c r="W676" s="341"/>
      <c r="X676" s="343"/>
      <c r="Y676" s="340"/>
      <c r="Z676" s="341"/>
      <c r="AA676" s="348" t="str">
        <f t="shared" si="107"/>
        <v/>
      </c>
      <c r="AB676" s="349" t="str">
        <f t="shared" si="108"/>
        <v/>
      </c>
      <c r="AC676" s="341"/>
      <c r="AD676" s="350" t="str">
        <f t="shared" si="109"/>
        <v/>
      </c>
    </row>
    <row r="677" spans="2:30" x14ac:dyDescent="0.45">
      <c r="B677" s="145" t="str">
        <f t="shared" si="100"/>
        <v>NOT INCLUDED</v>
      </c>
      <c r="C677" s="146" t="e">
        <f t="shared" si="101"/>
        <v>#N/A</v>
      </c>
      <c r="D677" s="158" t="e">
        <f>AB677&amp;"_"&amp;#REF!&amp;IF(afstemning_partner&lt;&gt;"","_"&amp;AC677,"")</f>
        <v>#REF!</v>
      </c>
      <c r="E677" s="158" t="str">
        <f t="shared" si="102"/>
        <v/>
      </c>
      <c r="F677" s="158" t="e">
        <f t="shared" si="103"/>
        <v>#N/A</v>
      </c>
      <c r="G677" s="158" t="str">
        <f>TRANSAKTIONER!Z677&amp;IF(regnskab_filter_periode&gt;=AB677,"INCLUDE"&amp;IF(regnskab_filter_land&lt;&gt;"",IF(regnskab_filter_land="EU",F677,AD677),""),"EXCLUDE")</f>
        <v>EXCLUDE</v>
      </c>
      <c r="H677" s="158" t="str">
        <f t="shared" si="104"/>
        <v/>
      </c>
      <c r="I677" s="158" t="str">
        <f>TRANSAKTIONER!Z677&amp;IF(regnskab_filter_periode_partner&gt;=AB677,"INCLUDE"&amp;IF(regnskab_filter_land_partner&lt;&gt;"",IF(regnskab_filter_land_partner="EU",F677,AD677),""),"EXCLUDE")&amp;AC677</f>
        <v>EXCLUDE</v>
      </c>
      <c r="J677" s="158" t="e">
        <f t="shared" si="105"/>
        <v>#N/A</v>
      </c>
      <c r="L677" s="158" t="str">
        <f t="shared" si="106"/>
        <v>_EU</v>
      </c>
      <c r="P677" s="340"/>
      <c r="Q677" s="340"/>
      <c r="R677" s="341"/>
      <c r="S677" s="342"/>
      <c r="T677" s="342"/>
      <c r="U677" s="341"/>
      <c r="V677" s="368"/>
      <c r="W677" s="341"/>
      <c r="X677" s="343"/>
      <c r="Y677" s="340"/>
      <c r="Z677" s="341"/>
      <c r="AA677" s="348" t="str">
        <f t="shared" si="107"/>
        <v/>
      </c>
      <c r="AB677" s="349" t="str">
        <f t="shared" si="108"/>
        <v/>
      </c>
      <c r="AC677" s="341"/>
      <c r="AD677" s="350" t="str">
        <f t="shared" si="109"/>
        <v/>
      </c>
    </row>
    <row r="678" spans="2:30" x14ac:dyDescent="0.45">
      <c r="B678" s="145" t="str">
        <f t="shared" si="100"/>
        <v>NOT INCLUDED</v>
      </c>
      <c r="C678" s="146" t="e">
        <f t="shared" si="101"/>
        <v>#N/A</v>
      </c>
      <c r="D678" s="158" t="e">
        <f>AB678&amp;"_"&amp;#REF!&amp;IF(afstemning_partner&lt;&gt;"","_"&amp;AC678,"")</f>
        <v>#REF!</v>
      </c>
      <c r="E678" s="158" t="str">
        <f t="shared" si="102"/>
        <v/>
      </c>
      <c r="F678" s="158" t="e">
        <f t="shared" si="103"/>
        <v>#N/A</v>
      </c>
      <c r="G678" s="158" t="str">
        <f>TRANSAKTIONER!Z678&amp;IF(regnskab_filter_periode&gt;=AB678,"INCLUDE"&amp;IF(regnskab_filter_land&lt;&gt;"",IF(regnskab_filter_land="EU",F678,AD678),""),"EXCLUDE")</f>
        <v>EXCLUDE</v>
      </c>
      <c r="H678" s="158" t="str">
        <f t="shared" si="104"/>
        <v/>
      </c>
      <c r="I678" s="158" t="str">
        <f>TRANSAKTIONER!Z678&amp;IF(regnskab_filter_periode_partner&gt;=AB678,"INCLUDE"&amp;IF(regnskab_filter_land_partner&lt;&gt;"",IF(regnskab_filter_land_partner="EU",F678,AD678),""),"EXCLUDE")&amp;AC678</f>
        <v>EXCLUDE</v>
      </c>
      <c r="J678" s="158" t="e">
        <f t="shared" si="105"/>
        <v>#N/A</v>
      </c>
      <c r="L678" s="158" t="str">
        <f t="shared" si="106"/>
        <v>_EU</v>
      </c>
      <c r="P678" s="340"/>
      <c r="Q678" s="340"/>
      <c r="R678" s="341"/>
      <c r="S678" s="342"/>
      <c r="T678" s="342"/>
      <c r="U678" s="341"/>
      <c r="V678" s="368"/>
      <c r="W678" s="341"/>
      <c r="X678" s="343"/>
      <c r="Y678" s="340"/>
      <c r="Z678" s="341"/>
      <c r="AA678" s="348" t="str">
        <f t="shared" si="107"/>
        <v/>
      </c>
      <c r="AB678" s="349" t="str">
        <f t="shared" si="108"/>
        <v/>
      </c>
      <c r="AC678" s="341"/>
      <c r="AD678" s="350" t="str">
        <f t="shared" si="109"/>
        <v/>
      </c>
    </row>
    <row r="679" spans="2:30" x14ac:dyDescent="0.45">
      <c r="B679" s="145" t="str">
        <f t="shared" si="100"/>
        <v>NOT INCLUDED</v>
      </c>
      <c r="C679" s="146" t="e">
        <f t="shared" si="101"/>
        <v>#N/A</v>
      </c>
      <c r="D679" s="158" t="e">
        <f>AB679&amp;"_"&amp;#REF!&amp;IF(afstemning_partner&lt;&gt;"","_"&amp;AC679,"")</f>
        <v>#REF!</v>
      </c>
      <c r="E679" s="158" t="str">
        <f t="shared" si="102"/>
        <v/>
      </c>
      <c r="F679" s="158" t="e">
        <f t="shared" si="103"/>
        <v>#N/A</v>
      </c>
      <c r="G679" s="158" t="str">
        <f>TRANSAKTIONER!Z679&amp;IF(regnskab_filter_periode&gt;=AB679,"INCLUDE"&amp;IF(regnskab_filter_land&lt;&gt;"",IF(regnskab_filter_land="EU",F679,AD679),""),"EXCLUDE")</f>
        <v>EXCLUDE</v>
      </c>
      <c r="H679" s="158" t="str">
        <f t="shared" si="104"/>
        <v/>
      </c>
      <c r="I679" s="158" t="str">
        <f>TRANSAKTIONER!Z679&amp;IF(regnskab_filter_periode_partner&gt;=AB679,"INCLUDE"&amp;IF(regnskab_filter_land_partner&lt;&gt;"",IF(regnskab_filter_land_partner="EU",F679,AD679),""),"EXCLUDE")&amp;AC679</f>
        <v>EXCLUDE</v>
      </c>
      <c r="J679" s="158" t="e">
        <f t="shared" si="105"/>
        <v>#N/A</v>
      </c>
      <c r="L679" s="158" t="str">
        <f t="shared" si="106"/>
        <v>_EU</v>
      </c>
      <c r="P679" s="340"/>
      <c r="Q679" s="340"/>
      <c r="R679" s="341"/>
      <c r="S679" s="342"/>
      <c r="T679" s="342"/>
      <c r="U679" s="341"/>
      <c r="V679" s="368"/>
      <c r="W679" s="341"/>
      <c r="X679" s="343"/>
      <c r="Y679" s="340"/>
      <c r="Z679" s="341"/>
      <c r="AA679" s="348" t="str">
        <f t="shared" si="107"/>
        <v/>
      </c>
      <c r="AB679" s="349" t="str">
        <f t="shared" si="108"/>
        <v/>
      </c>
      <c r="AC679" s="341"/>
      <c r="AD679" s="350" t="str">
        <f t="shared" si="109"/>
        <v/>
      </c>
    </row>
    <row r="680" spans="2:30" x14ac:dyDescent="0.45">
      <c r="B680" s="145" t="str">
        <f t="shared" si="100"/>
        <v>NOT INCLUDED</v>
      </c>
      <c r="C680" s="146" t="e">
        <f t="shared" si="101"/>
        <v>#N/A</v>
      </c>
      <c r="D680" s="158" t="e">
        <f>AB680&amp;"_"&amp;#REF!&amp;IF(afstemning_partner&lt;&gt;"","_"&amp;AC680,"")</f>
        <v>#REF!</v>
      </c>
      <c r="E680" s="158" t="str">
        <f t="shared" si="102"/>
        <v/>
      </c>
      <c r="F680" s="158" t="e">
        <f t="shared" si="103"/>
        <v>#N/A</v>
      </c>
      <c r="G680" s="158" t="str">
        <f>TRANSAKTIONER!Z680&amp;IF(regnskab_filter_periode&gt;=AB680,"INCLUDE"&amp;IF(regnskab_filter_land&lt;&gt;"",IF(regnskab_filter_land="EU",F680,AD680),""),"EXCLUDE")</f>
        <v>EXCLUDE</v>
      </c>
      <c r="H680" s="158" t="str">
        <f t="shared" si="104"/>
        <v/>
      </c>
      <c r="I680" s="158" t="str">
        <f>TRANSAKTIONER!Z680&amp;IF(regnskab_filter_periode_partner&gt;=AB680,"INCLUDE"&amp;IF(regnskab_filter_land_partner&lt;&gt;"",IF(regnskab_filter_land_partner="EU",F680,AD680),""),"EXCLUDE")&amp;AC680</f>
        <v>EXCLUDE</v>
      </c>
      <c r="J680" s="158" t="e">
        <f t="shared" si="105"/>
        <v>#N/A</v>
      </c>
      <c r="L680" s="158" t="str">
        <f t="shared" si="106"/>
        <v>_EU</v>
      </c>
      <c r="P680" s="340"/>
      <c r="Q680" s="340"/>
      <c r="R680" s="341"/>
      <c r="S680" s="342"/>
      <c r="T680" s="342"/>
      <c r="U680" s="341"/>
      <c r="V680" s="368"/>
      <c r="W680" s="341"/>
      <c r="X680" s="343"/>
      <c r="Y680" s="340"/>
      <c r="Z680" s="341"/>
      <c r="AA680" s="348" t="str">
        <f t="shared" si="107"/>
        <v/>
      </c>
      <c r="AB680" s="349" t="str">
        <f t="shared" si="108"/>
        <v/>
      </c>
      <c r="AC680" s="341"/>
      <c r="AD680" s="350" t="str">
        <f t="shared" si="109"/>
        <v/>
      </c>
    </row>
    <row r="681" spans="2:30" x14ac:dyDescent="0.45">
      <c r="B681" s="145" t="str">
        <f t="shared" si="100"/>
        <v>NOT INCLUDED</v>
      </c>
      <c r="C681" s="146" t="e">
        <f t="shared" si="101"/>
        <v>#N/A</v>
      </c>
      <c r="D681" s="158" t="e">
        <f>AB681&amp;"_"&amp;#REF!&amp;IF(afstemning_partner&lt;&gt;"","_"&amp;AC681,"")</f>
        <v>#REF!</v>
      </c>
      <c r="E681" s="158" t="str">
        <f t="shared" si="102"/>
        <v/>
      </c>
      <c r="F681" s="158" t="e">
        <f t="shared" si="103"/>
        <v>#N/A</v>
      </c>
      <c r="G681" s="158" t="str">
        <f>TRANSAKTIONER!Z681&amp;IF(regnskab_filter_periode&gt;=AB681,"INCLUDE"&amp;IF(regnskab_filter_land&lt;&gt;"",IF(regnskab_filter_land="EU",F681,AD681),""),"EXCLUDE")</f>
        <v>EXCLUDE</v>
      </c>
      <c r="H681" s="158" t="str">
        <f t="shared" si="104"/>
        <v/>
      </c>
      <c r="I681" s="158" t="str">
        <f>TRANSAKTIONER!Z681&amp;IF(regnskab_filter_periode_partner&gt;=AB681,"INCLUDE"&amp;IF(regnskab_filter_land_partner&lt;&gt;"",IF(regnskab_filter_land_partner="EU",F681,AD681),""),"EXCLUDE")&amp;AC681</f>
        <v>EXCLUDE</v>
      </c>
      <c r="J681" s="158" t="e">
        <f t="shared" si="105"/>
        <v>#N/A</v>
      </c>
      <c r="L681" s="158" t="str">
        <f t="shared" si="106"/>
        <v>_EU</v>
      </c>
      <c r="P681" s="340"/>
      <c r="Q681" s="340"/>
      <c r="R681" s="341"/>
      <c r="S681" s="342"/>
      <c r="T681" s="342"/>
      <c r="U681" s="341"/>
      <c r="V681" s="368"/>
      <c r="W681" s="341"/>
      <c r="X681" s="343"/>
      <c r="Y681" s="340"/>
      <c r="Z681" s="341"/>
      <c r="AA681" s="348" t="str">
        <f t="shared" si="107"/>
        <v/>
      </c>
      <c r="AB681" s="349" t="str">
        <f t="shared" si="108"/>
        <v/>
      </c>
      <c r="AC681" s="341"/>
      <c r="AD681" s="350" t="str">
        <f t="shared" si="109"/>
        <v/>
      </c>
    </row>
    <row r="682" spans="2:30" x14ac:dyDescent="0.45">
      <c r="B682" s="145" t="str">
        <f t="shared" si="100"/>
        <v>NOT INCLUDED</v>
      </c>
      <c r="C682" s="146" t="e">
        <f t="shared" si="101"/>
        <v>#N/A</v>
      </c>
      <c r="D682" s="158" t="e">
        <f>AB682&amp;"_"&amp;#REF!&amp;IF(afstemning_partner&lt;&gt;"","_"&amp;AC682,"")</f>
        <v>#REF!</v>
      </c>
      <c r="E682" s="158" t="str">
        <f t="shared" si="102"/>
        <v/>
      </c>
      <c r="F682" s="158" t="e">
        <f t="shared" si="103"/>
        <v>#N/A</v>
      </c>
      <c r="G682" s="158" t="str">
        <f>TRANSAKTIONER!Z682&amp;IF(regnskab_filter_periode&gt;=AB682,"INCLUDE"&amp;IF(regnskab_filter_land&lt;&gt;"",IF(regnskab_filter_land="EU",F682,AD682),""),"EXCLUDE")</f>
        <v>EXCLUDE</v>
      </c>
      <c r="H682" s="158" t="str">
        <f t="shared" si="104"/>
        <v/>
      </c>
      <c r="I682" s="158" t="str">
        <f>TRANSAKTIONER!Z682&amp;IF(regnskab_filter_periode_partner&gt;=AB682,"INCLUDE"&amp;IF(regnskab_filter_land_partner&lt;&gt;"",IF(regnskab_filter_land_partner="EU",F682,AD682),""),"EXCLUDE")&amp;AC682</f>
        <v>EXCLUDE</v>
      </c>
      <c r="J682" s="158" t="e">
        <f t="shared" si="105"/>
        <v>#N/A</v>
      </c>
      <c r="L682" s="158" t="str">
        <f t="shared" si="106"/>
        <v>_EU</v>
      </c>
      <c r="P682" s="340"/>
      <c r="Q682" s="340"/>
      <c r="R682" s="341"/>
      <c r="S682" s="342"/>
      <c r="T682" s="342"/>
      <c r="U682" s="341"/>
      <c r="V682" s="368"/>
      <c r="W682" s="341"/>
      <c r="X682" s="343"/>
      <c r="Y682" s="340"/>
      <c r="Z682" s="341"/>
      <c r="AA682" s="348" t="str">
        <f t="shared" si="107"/>
        <v/>
      </c>
      <c r="AB682" s="349" t="str">
        <f t="shared" si="108"/>
        <v/>
      </c>
      <c r="AC682" s="341"/>
      <c r="AD682" s="350" t="str">
        <f t="shared" si="109"/>
        <v/>
      </c>
    </row>
    <row r="683" spans="2:30" x14ac:dyDescent="0.45">
      <c r="B683" s="145" t="str">
        <f t="shared" si="100"/>
        <v>NOT INCLUDED</v>
      </c>
      <c r="C683" s="146" t="e">
        <f t="shared" si="101"/>
        <v>#N/A</v>
      </c>
      <c r="D683" s="158" t="e">
        <f>AB683&amp;"_"&amp;#REF!&amp;IF(afstemning_partner&lt;&gt;"","_"&amp;AC683,"")</f>
        <v>#REF!</v>
      </c>
      <c r="E683" s="158" t="str">
        <f t="shared" si="102"/>
        <v/>
      </c>
      <c r="F683" s="158" t="e">
        <f t="shared" si="103"/>
        <v>#N/A</v>
      </c>
      <c r="G683" s="158" t="str">
        <f>TRANSAKTIONER!Z683&amp;IF(regnskab_filter_periode&gt;=AB683,"INCLUDE"&amp;IF(regnskab_filter_land&lt;&gt;"",IF(regnskab_filter_land="EU",F683,AD683),""),"EXCLUDE")</f>
        <v>EXCLUDE</v>
      </c>
      <c r="H683" s="158" t="str">
        <f t="shared" si="104"/>
        <v/>
      </c>
      <c r="I683" s="158" t="str">
        <f>TRANSAKTIONER!Z683&amp;IF(regnskab_filter_periode_partner&gt;=AB683,"INCLUDE"&amp;IF(regnskab_filter_land_partner&lt;&gt;"",IF(regnskab_filter_land_partner="EU",F683,AD683),""),"EXCLUDE")&amp;AC683</f>
        <v>EXCLUDE</v>
      </c>
      <c r="J683" s="158" t="e">
        <f t="shared" si="105"/>
        <v>#N/A</v>
      </c>
      <c r="L683" s="158" t="str">
        <f t="shared" si="106"/>
        <v>_EU</v>
      </c>
      <c r="P683" s="340"/>
      <c r="Q683" s="340"/>
      <c r="R683" s="341"/>
      <c r="S683" s="342"/>
      <c r="T683" s="342"/>
      <c r="U683" s="341"/>
      <c r="V683" s="368"/>
      <c r="W683" s="341"/>
      <c r="X683" s="343"/>
      <c r="Y683" s="340"/>
      <c r="Z683" s="341"/>
      <c r="AA683" s="348" t="str">
        <f t="shared" si="107"/>
        <v/>
      </c>
      <c r="AB683" s="349" t="str">
        <f t="shared" si="108"/>
        <v/>
      </c>
      <c r="AC683" s="341"/>
      <c r="AD683" s="350" t="str">
        <f t="shared" si="109"/>
        <v/>
      </c>
    </row>
    <row r="684" spans="2:30" x14ac:dyDescent="0.45">
      <c r="B684" s="145" t="str">
        <f t="shared" si="100"/>
        <v>NOT INCLUDED</v>
      </c>
      <c r="C684" s="146" t="e">
        <f t="shared" si="101"/>
        <v>#N/A</v>
      </c>
      <c r="D684" s="158" t="e">
        <f>AB684&amp;"_"&amp;#REF!&amp;IF(afstemning_partner&lt;&gt;"","_"&amp;AC684,"")</f>
        <v>#REF!</v>
      </c>
      <c r="E684" s="158" t="str">
        <f t="shared" si="102"/>
        <v/>
      </c>
      <c r="F684" s="158" t="e">
        <f t="shared" si="103"/>
        <v>#N/A</v>
      </c>
      <c r="G684" s="158" t="str">
        <f>TRANSAKTIONER!Z684&amp;IF(regnskab_filter_periode&gt;=AB684,"INCLUDE"&amp;IF(regnskab_filter_land&lt;&gt;"",IF(regnskab_filter_land="EU",F684,AD684),""),"EXCLUDE")</f>
        <v>EXCLUDE</v>
      </c>
      <c r="H684" s="158" t="str">
        <f t="shared" si="104"/>
        <v/>
      </c>
      <c r="I684" s="158" t="str">
        <f>TRANSAKTIONER!Z684&amp;IF(regnskab_filter_periode_partner&gt;=AB684,"INCLUDE"&amp;IF(regnskab_filter_land_partner&lt;&gt;"",IF(regnskab_filter_land_partner="EU",F684,AD684),""),"EXCLUDE")&amp;AC684</f>
        <v>EXCLUDE</v>
      </c>
      <c r="J684" s="158" t="e">
        <f t="shared" si="105"/>
        <v>#N/A</v>
      </c>
      <c r="L684" s="158" t="str">
        <f t="shared" si="106"/>
        <v>_EU</v>
      </c>
      <c r="P684" s="340"/>
      <c r="Q684" s="340"/>
      <c r="R684" s="341"/>
      <c r="S684" s="342"/>
      <c r="T684" s="342"/>
      <c r="U684" s="341"/>
      <c r="V684" s="368"/>
      <c r="W684" s="341"/>
      <c r="X684" s="343"/>
      <c r="Y684" s="340"/>
      <c r="Z684" s="341"/>
      <c r="AA684" s="348" t="str">
        <f t="shared" si="107"/>
        <v/>
      </c>
      <c r="AB684" s="349" t="str">
        <f t="shared" si="108"/>
        <v/>
      </c>
      <c r="AC684" s="341"/>
      <c r="AD684" s="350" t="str">
        <f t="shared" si="109"/>
        <v/>
      </c>
    </row>
    <row r="685" spans="2:30" x14ac:dyDescent="0.45">
      <c r="B685" s="145" t="str">
        <f t="shared" si="100"/>
        <v>NOT INCLUDED</v>
      </c>
      <c r="C685" s="146" t="e">
        <f t="shared" si="101"/>
        <v>#N/A</v>
      </c>
      <c r="D685" s="158" t="e">
        <f>AB685&amp;"_"&amp;#REF!&amp;IF(afstemning_partner&lt;&gt;"","_"&amp;AC685,"")</f>
        <v>#REF!</v>
      </c>
      <c r="E685" s="158" t="str">
        <f t="shared" si="102"/>
        <v/>
      </c>
      <c r="F685" s="158" t="e">
        <f t="shared" si="103"/>
        <v>#N/A</v>
      </c>
      <c r="G685" s="158" t="str">
        <f>TRANSAKTIONER!Z685&amp;IF(regnskab_filter_periode&gt;=AB685,"INCLUDE"&amp;IF(regnskab_filter_land&lt;&gt;"",IF(regnskab_filter_land="EU",F685,AD685),""),"EXCLUDE")</f>
        <v>EXCLUDE</v>
      </c>
      <c r="H685" s="158" t="str">
        <f t="shared" si="104"/>
        <v/>
      </c>
      <c r="I685" s="158" t="str">
        <f>TRANSAKTIONER!Z685&amp;IF(regnskab_filter_periode_partner&gt;=AB685,"INCLUDE"&amp;IF(regnskab_filter_land_partner&lt;&gt;"",IF(regnskab_filter_land_partner="EU",F685,AD685),""),"EXCLUDE")&amp;AC685</f>
        <v>EXCLUDE</v>
      </c>
      <c r="J685" s="158" t="e">
        <f t="shared" si="105"/>
        <v>#N/A</v>
      </c>
      <c r="L685" s="158" t="str">
        <f t="shared" si="106"/>
        <v>_EU</v>
      </c>
      <c r="P685" s="340"/>
      <c r="Q685" s="340"/>
      <c r="R685" s="341"/>
      <c r="S685" s="342"/>
      <c r="T685" s="342"/>
      <c r="U685" s="341"/>
      <c r="V685" s="368"/>
      <c r="W685" s="341"/>
      <c r="X685" s="343"/>
      <c r="Y685" s="340"/>
      <c r="Z685" s="341"/>
      <c r="AA685" s="348" t="str">
        <f t="shared" si="107"/>
        <v/>
      </c>
      <c r="AB685" s="349" t="str">
        <f t="shared" si="108"/>
        <v/>
      </c>
      <c r="AC685" s="341"/>
      <c r="AD685" s="350" t="str">
        <f t="shared" si="109"/>
        <v/>
      </c>
    </row>
    <row r="686" spans="2:30" x14ac:dyDescent="0.45">
      <c r="B686" s="145" t="str">
        <f t="shared" si="100"/>
        <v>NOT INCLUDED</v>
      </c>
      <c r="C686" s="146" t="e">
        <f t="shared" si="101"/>
        <v>#N/A</v>
      </c>
      <c r="D686" s="158" t="e">
        <f>AB686&amp;"_"&amp;#REF!&amp;IF(afstemning_partner&lt;&gt;"","_"&amp;AC686,"")</f>
        <v>#REF!</v>
      </c>
      <c r="E686" s="158" t="str">
        <f t="shared" si="102"/>
        <v/>
      </c>
      <c r="F686" s="158" t="e">
        <f t="shared" si="103"/>
        <v>#N/A</v>
      </c>
      <c r="G686" s="158" t="str">
        <f>TRANSAKTIONER!Z686&amp;IF(regnskab_filter_periode&gt;=AB686,"INCLUDE"&amp;IF(regnskab_filter_land&lt;&gt;"",IF(regnskab_filter_land="EU",F686,AD686),""),"EXCLUDE")</f>
        <v>EXCLUDE</v>
      </c>
      <c r="H686" s="158" t="str">
        <f t="shared" si="104"/>
        <v/>
      </c>
      <c r="I686" s="158" t="str">
        <f>TRANSAKTIONER!Z686&amp;IF(regnskab_filter_periode_partner&gt;=AB686,"INCLUDE"&amp;IF(regnskab_filter_land_partner&lt;&gt;"",IF(regnskab_filter_land_partner="EU",F686,AD686),""),"EXCLUDE")&amp;AC686</f>
        <v>EXCLUDE</v>
      </c>
      <c r="J686" s="158" t="e">
        <f t="shared" si="105"/>
        <v>#N/A</v>
      </c>
      <c r="L686" s="158" t="str">
        <f t="shared" si="106"/>
        <v>_EU</v>
      </c>
      <c r="P686" s="340"/>
      <c r="Q686" s="340"/>
      <c r="R686" s="341"/>
      <c r="S686" s="342"/>
      <c r="T686" s="342"/>
      <c r="U686" s="341"/>
      <c r="V686" s="368"/>
      <c r="W686" s="341"/>
      <c r="X686" s="343"/>
      <c r="Y686" s="340"/>
      <c r="Z686" s="341"/>
      <c r="AA686" s="348" t="str">
        <f t="shared" si="107"/>
        <v/>
      </c>
      <c r="AB686" s="349" t="str">
        <f t="shared" si="108"/>
        <v/>
      </c>
      <c r="AC686" s="341"/>
      <c r="AD686" s="350" t="str">
        <f t="shared" si="109"/>
        <v/>
      </c>
    </row>
    <row r="687" spans="2:30" x14ac:dyDescent="0.45">
      <c r="B687" s="145" t="str">
        <f t="shared" si="100"/>
        <v>NOT INCLUDED</v>
      </c>
      <c r="C687" s="146" t="e">
        <f t="shared" si="101"/>
        <v>#N/A</v>
      </c>
      <c r="D687" s="158" t="e">
        <f>AB687&amp;"_"&amp;#REF!&amp;IF(afstemning_partner&lt;&gt;"","_"&amp;AC687,"")</f>
        <v>#REF!</v>
      </c>
      <c r="E687" s="158" t="str">
        <f t="shared" si="102"/>
        <v/>
      </c>
      <c r="F687" s="158" t="e">
        <f t="shared" si="103"/>
        <v>#N/A</v>
      </c>
      <c r="G687" s="158" t="str">
        <f>TRANSAKTIONER!Z687&amp;IF(regnskab_filter_periode&gt;=AB687,"INCLUDE"&amp;IF(regnskab_filter_land&lt;&gt;"",IF(regnskab_filter_land="EU",F687,AD687),""),"EXCLUDE")</f>
        <v>EXCLUDE</v>
      </c>
      <c r="H687" s="158" t="str">
        <f t="shared" si="104"/>
        <v/>
      </c>
      <c r="I687" s="158" t="str">
        <f>TRANSAKTIONER!Z687&amp;IF(regnskab_filter_periode_partner&gt;=AB687,"INCLUDE"&amp;IF(regnskab_filter_land_partner&lt;&gt;"",IF(regnskab_filter_land_partner="EU",F687,AD687),""),"EXCLUDE")&amp;AC687</f>
        <v>EXCLUDE</v>
      </c>
      <c r="J687" s="158" t="e">
        <f t="shared" si="105"/>
        <v>#N/A</v>
      </c>
      <c r="L687" s="158" t="str">
        <f t="shared" si="106"/>
        <v>_EU</v>
      </c>
      <c r="P687" s="340"/>
      <c r="Q687" s="340"/>
      <c r="R687" s="341"/>
      <c r="S687" s="342"/>
      <c r="T687" s="342"/>
      <c r="U687" s="341"/>
      <c r="V687" s="368"/>
      <c r="W687" s="341"/>
      <c r="X687" s="343"/>
      <c r="Y687" s="340"/>
      <c r="Z687" s="341"/>
      <c r="AA687" s="348" t="str">
        <f t="shared" si="107"/>
        <v/>
      </c>
      <c r="AB687" s="349" t="str">
        <f t="shared" si="108"/>
        <v/>
      </c>
      <c r="AC687" s="341"/>
      <c r="AD687" s="350" t="str">
        <f t="shared" si="109"/>
        <v/>
      </c>
    </row>
    <row r="688" spans="2:30" x14ac:dyDescent="0.45">
      <c r="B688" s="145" t="str">
        <f t="shared" si="100"/>
        <v>NOT INCLUDED</v>
      </c>
      <c r="C688" s="146" t="e">
        <f t="shared" si="101"/>
        <v>#N/A</v>
      </c>
      <c r="D688" s="158" t="e">
        <f>AB688&amp;"_"&amp;#REF!&amp;IF(afstemning_partner&lt;&gt;"","_"&amp;AC688,"")</f>
        <v>#REF!</v>
      </c>
      <c r="E688" s="158" t="str">
        <f t="shared" si="102"/>
        <v/>
      </c>
      <c r="F688" s="158" t="e">
        <f t="shared" si="103"/>
        <v>#N/A</v>
      </c>
      <c r="G688" s="158" t="str">
        <f>TRANSAKTIONER!Z688&amp;IF(regnskab_filter_periode&gt;=AB688,"INCLUDE"&amp;IF(regnskab_filter_land&lt;&gt;"",IF(regnskab_filter_land="EU",F688,AD688),""),"EXCLUDE")</f>
        <v>EXCLUDE</v>
      </c>
      <c r="H688" s="158" t="str">
        <f t="shared" si="104"/>
        <v/>
      </c>
      <c r="I688" s="158" t="str">
        <f>TRANSAKTIONER!Z688&amp;IF(regnskab_filter_periode_partner&gt;=AB688,"INCLUDE"&amp;IF(regnskab_filter_land_partner&lt;&gt;"",IF(regnskab_filter_land_partner="EU",F688,AD688),""),"EXCLUDE")&amp;AC688</f>
        <v>EXCLUDE</v>
      </c>
      <c r="J688" s="158" t="e">
        <f t="shared" si="105"/>
        <v>#N/A</v>
      </c>
      <c r="L688" s="158" t="str">
        <f t="shared" si="106"/>
        <v>_EU</v>
      </c>
      <c r="P688" s="340"/>
      <c r="Q688" s="340"/>
      <c r="R688" s="341"/>
      <c r="S688" s="342"/>
      <c r="T688" s="342"/>
      <c r="U688" s="341"/>
      <c r="V688" s="368"/>
      <c r="W688" s="341"/>
      <c r="X688" s="343"/>
      <c r="Y688" s="340"/>
      <c r="Z688" s="341"/>
      <c r="AA688" s="348" t="str">
        <f t="shared" si="107"/>
        <v/>
      </c>
      <c r="AB688" s="349" t="str">
        <f t="shared" si="108"/>
        <v/>
      </c>
      <c r="AC688" s="341"/>
      <c r="AD688" s="350" t="str">
        <f t="shared" si="109"/>
        <v/>
      </c>
    </row>
    <row r="689" spans="2:30" x14ac:dyDescent="0.45">
      <c r="B689" s="145" t="str">
        <f t="shared" si="100"/>
        <v>NOT INCLUDED</v>
      </c>
      <c r="C689" s="146" t="e">
        <f t="shared" si="101"/>
        <v>#N/A</v>
      </c>
      <c r="D689" s="158" t="e">
        <f>AB689&amp;"_"&amp;#REF!&amp;IF(afstemning_partner&lt;&gt;"","_"&amp;AC689,"")</f>
        <v>#REF!</v>
      </c>
      <c r="E689" s="158" t="str">
        <f t="shared" si="102"/>
        <v/>
      </c>
      <c r="F689" s="158" t="e">
        <f t="shared" si="103"/>
        <v>#N/A</v>
      </c>
      <c r="G689" s="158" t="str">
        <f>TRANSAKTIONER!Z689&amp;IF(regnskab_filter_periode&gt;=AB689,"INCLUDE"&amp;IF(regnskab_filter_land&lt;&gt;"",IF(regnskab_filter_land="EU",F689,AD689),""),"EXCLUDE")</f>
        <v>EXCLUDE</v>
      </c>
      <c r="H689" s="158" t="str">
        <f t="shared" si="104"/>
        <v/>
      </c>
      <c r="I689" s="158" t="str">
        <f>TRANSAKTIONER!Z689&amp;IF(regnskab_filter_periode_partner&gt;=AB689,"INCLUDE"&amp;IF(regnskab_filter_land_partner&lt;&gt;"",IF(regnskab_filter_land_partner="EU",F689,AD689),""),"EXCLUDE")&amp;AC689</f>
        <v>EXCLUDE</v>
      </c>
      <c r="J689" s="158" t="e">
        <f t="shared" si="105"/>
        <v>#N/A</v>
      </c>
      <c r="L689" s="158" t="str">
        <f t="shared" si="106"/>
        <v>_EU</v>
      </c>
      <c r="P689" s="340"/>
      <c r="Q689" s="340"/>
      <c r="R689" s="341"/>
      <c r="S689" s="342"/>
      <c r="T689" s="342"/>
      <c r="U689" s="341"/>
      <c r="V689" s="368"/>
      <c r="W689" s="341"/>
      <c r="X689" s="343"/>
      <c r="Y689" s="340"/>
      <c r="Z689" s="341"/>
      <c r="AA689" s="348" t="str">
        <f t="shared" si="107"/>
        <v/>
      </c>
      <c r="AB689" s="349" t="str">
        <f t="shared" si="108"/>
        <v/>
      </c>
      <c r="AC689" s="341"/>
      <c r="AD689" s="350" t="str">
        <f t="shared" si="109"/>
        <v/>
      </c>
    </row>
    <row r="690" spans="2:30" x14ac:dyDescent="0.45">
      <c r="B690" s="145" t="str">
        <f t="shared" si="100"/>
        <v>NOT INCLUDED</v>
      </c>
      <c r="C690" s="146" t="e">
        <f t="shared" si="101"/>
        <v>#N/A</v>
      </c>
      <c r="D690" s="158" t="e">
        <f>AB690&amp;"_"&amp;#REF!&amp;IF(afstemning_partner&lt;&gt;"","_"&amp;AC690,"")</f>
        <v>#REF!</v>
      </c>
      <c r="E690" s="158" t="str">
        <f t="shared" si="102"/>
        <v/>
      </c>
      <c r="F690" s="158" t="e">
        <f t="shared" si="103"/>
        <v>#N/A</v>
      </c>
      <c r="G690" s="158" t="str">
        <f>TRANSAKTIONER!Z690&amp;IF(regnskab_filter_periode&gt;=AB690,"INCLUDE"&amp;IF(regnskab_filter_land&lt;&gt;"",IF(regnskab_filter_land="EU",F690,AD690),""),"EXCLUDE")</f>
        <v>EXCLUDE</v>
      </c>
      <c r="H690" s="158" t="str">
        <f t="shared" si="104"/>
        <v/>
      </c>
      <c r="I690" s="158" t="str">
        <f>TRANSAKTIONER!Z690&amp;IF(regnskab_filter_periode_partner&gt;=AB690,"INCLUDE"&amp;IF(regnskab_filter_land_partner&lt;&gt;"",IF(regnskab_filter_land_partner="EU",F690,AD690),""),"EXCLUDE")&amp;AC690</f>
        <v>EXCLUDE</v>
      </c>
      <c r="J690" s="158" t="e">
        <f t="shared" si="105"/>
        <v>#N/A</v>
      </c>
      <c r="L690" s="158" t="str">
        <f t="shared" si="106"/>
        <v>_EU</v>
      </c>
      <c r="P690" s="340"/>
      <c r="Q690" s="340"/>
      <c r="R690" s="341"/>
      <c r="S690" s="342"/>
      <c r="T690" s="342"/>
      <c r="U690" s="341"/>
      <c r="V690" s="368"/>
      <c r="W690" s="341"/>
      <c r="X690" s="343"/>
      <c r="Y690" s="340"/>
      <c r="Z690" s="341"/>
      <c r="AA690" s="348" t="str">
        <f t="shared" si="107"/>
        <v/>
      </c>
      <c r="AB690" s="349" t="str">
        <f t="shared" si="108"/>
        <v/>
      </c>
      <c r="AC690" s="341"/>
      <c r="AD690" s="350" t="str">
        <f t="shared" si="109"/>
        <v/>
      </c>
    </row>
    <row r="691" spans="2:30" x14ac:dyDescent="0.45">
      <c r="B691" s="145" t="str">
        <f t="shared" si="100"/>
        <v>NOT INCLUDED</v>
      </c>
      <c r="C691" s="146" t="e">
        <f t="shared" si="101"/>
        <v>#N/A</v>
      </c>
      <c r="D691" s="158" t="e">
        <f>AB691&amp;"_"&amp;#REF!&amp;IF(afstemning_partner&lt;&gt;"","_"&amp;AC691,"")</f>
        <v>#REF!</v>
      </c>
      <c r="E691" s="158" t="str">
        <f t="shared" si="102"/>
        <v/>
      </c>
      <c r="F691" s="158" t="e">
        <f t="shared" si="103"/>
        <v>#N/A</v>
      </c>
      <c r="G691" s="158" t="str">
        <f>TRANSAKTIONER!Z691&amp;IF(regnskab_filter_periode&gt;=AB691,"INCLUDE"&amp;IF(regnskab_filter_land&lt;&gt;"",IF(regnskab_filter_land="EU",F691,AD691),""),"EXCLUDE")</f>
        <v>EXCLUDE</v>
      </c>
      <c r="H691" s="158" t="str">
        <f t="shared" si="104"/>
        <v/>
      </c>
      <c r="I691" s="158" t="str">
        <f>TRANSAKTIONER!Z691&amp;IF(regnskab_filter_periode_partner&gt;=AB691,"INCLUDE"&amp;IF(regnskab_filter_land_partner&lt;&gt;"",IF(regnskab_filter_land_partner="EU",F691,AD691),""),"EXCLUDE")&amp;AC691</f>
        <v>EXCLUDE</v>
      </c>
      <c r="J691" s="158" t="e">
        <f t="shared" si="105"/>
        <v>#N/A</v>
      </c>
      <c r="L691" s="158" t="str">
        <f t="shared" si="106"/>
        <v>_EU</v>
      </c>
      <c r="P691" s="340"/>
      <c r="Q691" s="340"/>
      <c r="R691" s="341"/>
      <c r="S691" s="342"/>
      <c r="T691" s="342"/>
      <c r="U691" s="341"/>
      <c r="V691" s="368"/>
      <c r="W691" s="341"/>
      <c r="X691" s="343"/>
      <c r="Y691" s="340"/>
      <c r="Z691" s="341"/>
      <c r="AA691" s="348" t="str">
        <f t="shared" si="107"/>
        <v/>
      </c>
      <c r="AB691" s="349" t="str">
        <f t="shared" si="108"/>
        <v/>
      </c>
      <c r="AC691" s="341"/>
      <c r="AD691" s="350" t="str">
        <f t="shared" si="109"/>
        <v/>
      </c>
    </row>
    <row r="692" spans="2:30" x14ac:dyDescent="0.45">
      <c r="B692" s="145" t="str">
        <f t="shared" si="100"/>
        <v>NOT INCLUDED</v>
      </c>
      <c r="C692" s="146" t="e">
        <f t="shared" si="101"/>
        <v>#N/A</v>
      </c>
      <c r="D692" s="158" t="e">
        <f>AB692&amp;"_"&amp;#REF!&amp;IF(afstemning_partner&lt;&gt;"","_"&amp;AC692,"")</f>
        <v>#REF!</v>
      </c>
      <c r="E692" s="158" t="str">
        <f t="shared" si="102"/>
        <v/>
      </c>
      <c r="F692" s="158" t="e">
        <f t="shared" si="103"/>
        <v>#N/A</v>
      </c>
      <c r="G692" s="158" t="str">
        <f>TRANSAKTIONER!Z692&amp;IF(regnskab_filter_periode&gt;=AB692,"INCLUDE"&amp;IF(regnskab_filter_land&lt;&gt;"",IF(regnskab_filter_land="EU",F692,AD692),""),"EXCLUDE")</f>
        <v>EXCLUDE</v>
      </c>
      <c r="H692" s="158" t="str">
        <f t="shared" si="104"/>
        <v/>
      </c>
      <c r="I692" s="158" t="str">
        <f>TRANSAKTIONER!Z692&amp;IF(regnskab_filter_periode_partner&gt;=AB692,"INCLUDE"&amp;IF(regnskab_filter_land_partner&lt;&gt;"",IF(regnskab_filter_land_partner="EU",F692,AD692),""),"EXCLUDE")&amp;AC692</f>
        <v>EXCLUDE</v>
      </c>
      <c r="J692" s="158" t="e">
        <f t="shared" si="105"/>
        <v>#N/A</v>
      </c>
      <c r="L692" s="158" t="str">
        <f t="shared" si="106"/>
        <v>_EU</v>
      </c>
      <c r="P692" s="340"/>
      <c r="Q692" s="340"/>
      <c r="R692" s="341"/>
      <c r="S692" s="342"/>
      <c r="T692" s="342"/>
      <c r="U692" s="341"/>
      <c r="V692" s="368"/>
      <c r="W692" s="341"/>
      <c r="X692" s="343"/>
      <c r="Y692" s="340"/>
      <c r="Z692" s="341"/>
      <c r="AA692" s="348" t="str">
        <f t="shared" si="107"/>
        <v/>
      </c>
      <c r="AB692" s="349" t="str">
        <f t="shared" si="108"/>
        <v/>
      </c>
      <c r="AC692" s="341"/>
      <c r="AD692" s="350" t="str">
        <f t="shared" si="109"/>
        <v/>
      </c>
    </row>
    <row r="693" spans="2:30" x14ac:dyDescent="0.45">
      <c r="B693" s="145" t="str">
        <f t="shared" si="100"/>
        <v>NOT INCLUDED</v>
      </c>
      <c r="C693" s="146" t="e">
        <f t="shared" si="101"/>
        <v>#N/A</v>
      </c>
      <c r="D693" s="158" t="e">
        <f>AB693&amp;"_"&amp;#REF!&amp;IF(afstemning_partner&lt;&gt;"","_"&amp;AC693,"")</f>
        <v>#REF!</v>
      </c>
      <c r="E693" s="158" t="str">
        <f t="shared" si="102"/>
        <v/>
      </c>
      <c r="F693" s="158" t="e">
        <f t="shared" si="103"/>
        <v>#N/A</v>
      </c>
      <c r="G693" s="158" t="str">
        <f>TRANSAKTIONER!Z693&amp;IF(regnskab_filter_periode&gt;=AB693,"INCLUDE"&amp;IF(regnskab_filter_land&lt;&gt;"",IF(regnskab_filter_land="EU",F693,AD693),""),"EXCLUDE")</f>
        <v>EXCLUDE</v>
      </c>
      <c r="H693" s="158" t="str">
        <f t="shared" si="104"/>
        <v/>
      </c>
      <c r="I693" s="158" t="str">
        <f>TRANSAKTIONER!Z693&amp;IF(regnskab_filter_periode_partner&gt;=AB693,"INCLUDE"&amp;IF(regnskab_filter_land_partner&lt;&gt;"",IF(regnskab_filter_land_partner="EU",F693,AD693),""),"EXCLUDE")&amp;AC693</f>
        <v>EXCLUDE</v>
      </c>
      <c r="J693" s="158" t="e">
        <f t="shared" si="105"/>
        <v>#N/A</v>
      </c>
      <c r="L693" s="158" t="str">
        <f t="shared" si="106"/>
        <v>_EU</v>
      </c>
      <c r="P693" s="340"/>
      <c r="Q693" s="340"/>
      <c r="R693" s="341"/>
      <c r="S693" s="342"/>
      <c r="T693" s="342"/>
      <c r="U693" s="341"/>
      <c r="V693" s="368"/>
      <c r="W693" s="341"/>
      <c r="X693" s="343"/>
      <c r="Y693" s="340"/>
      <c r="Z693" s="341"/>
      <c r="AA693" s="348" t="str">
        <f t="shared" si="107"/>
        <v/>
      </c>
      <c r="AB693" s="349" t="str">
        <f t="shared" si="108"/>
        <v/>
      </c>
      <c r="AC693" s="341"/>
      <c r="AD693" s="350" t="str">
        <f t="shared" si="109"/>
        <v/>
      </c>
    </row>
    <row r="694" spans="2:30" x14ac:dyDescent="0.45">
      <c r="B694" s="145" t="str">
        <f t="shared" si="100"/>
        <v>NOT INCLUDED</v>
      </c>
      <c r="C694" s="146" t="e">
        <f t="shared" si="101"/>
        <v>#N/A</v>
      </c>
      <c r="D694" s="158" t="e">
        <f>AB694&amp;"_"&amp;#REF!&amp;IF(afstemning_partner&lt;&gt;"","_"&amp;AC694,"")</f>
        <v>#REF!</v>
      </c>
      <c r="E694" s="158" t="str">
        <f t="shared" si="102"/>
        <v/>
      </c>
      <c r="F694" s="158" t="e">
        <f t="shared" si="103"/>
        <v>#N/A</v>
      </c>
      <c r="G694" s="158" t="str">
        <f>TRANSAKTIONER!Z694&amp;IF(regnskab_filter_periode&gt;=AB694,"INCLUDE"&amp;IF(regnskab_filter_land&lt;&gt;"",IF(regnskab_filter_land="EU",F694,AD694),""),"EXCLUDE")</f>
        <v>EXCLUDE</v>
      </c>
      <c r="H694" s="158" t="str">
        <f t="shared" si="104"/>
        <v/>
      </c>
      <c r="I694" s="158" t="str">
        <f>TRANSAKTIONER!Z694&amp;IF(regnskab_filter_periode_partner&gt;=AB694,"INCLUDE"&amp;IF(regnskab_filter_land_partner&lt;&gt;"",IF(regnskab_filter_land_partner="EU",F694,AD694),""),"EXCLUDE")&amp;AC694</f>
        <v>EXCLUDE</v>
      </c>
      <c r="J694" s="158" t="e">
        <f t="shared" si="105"/>
        <v>#N/A</v>
      </c>
      <c r="L694" s="158" t="str">
        <f t="shared" si="106"/>
        <v>_EU</v>
      </c>
      <c r="P694" s="340"/>
      <c r="Q694" s="340"/>
      <c r="R694" s="341"/>
      <c r="S694" s="342"/>
      <c r="T694" s="342"/>
      <c r="U694" s="341"/>
      <c r="V694" s="368"/>
      <c r="W694" s="341"/>
      <c r="X694" s="343"/>
      <c r="Y694" s="340"/>
      <c r="Z694" s="341"/>
      <c r="AA694" s="348" t="str">
        <f t="shared" si="107"/>
        <v/>
      </c>
      <c r="AB694" s="349" t="str">
        <f t="shared" si="108"/>
        <v/>
      </c>
      <c r="AC694" s="341"/>
      <c r="AD694" s="350" t="str">
        <f t="shared" si="109"/>
        <v/>
      </c>
    </row>
    <row r="695" spans="2:30" x14ac:dyDescent="0.45">
      <c r="B695" s="145" t="str">
        <f t="shared" si="100"/>
        <v>NOT INCLUDED</v>
      </c>
      <c r="C695" s="146" t="e">
        <f t="shared" si="101"/>
        <v>#N/A</v>
      </c>
      <c r="D695" s="158" t="e">
        <f>AB695&amp;"_"&amp;#REF!&amp;IF(afstemning_partner&lt;&gt;"","_"&amp;AC695,"")</f>
        <v>#REF!</v>
      </c>
      <c r="E695" s="158" t="str">
        <f t="shared" si="102"/>
        <v/>
      </c>
      <c r="F695" s="158" t="e">
        <f t="shared" si="103"/>
        <v>#N/A</v>
      </c>
      <c r="G695" s="158" t="str">
        <f>TRANSAKTIONER!Z695&amp;IF(regnskab_filter_periode&gt;=AB695,"INCLUDE"&amp;IF(regnskab_filter_land&lt;&gt;"",IF(regnskab_filter_land="EU",F695,AD695),""),"EXCLUDE")</f>
        <v>EXCLUDE</v>
      </c>
      <c r="H695" s="158" t="str">
        <f t="shared" si="104"/>
        <v/>
      </c>
      <c r="I695" s="158" t="str">
        <f>TRANSAKTIONER!Z695&amp;IF(regnskab_filter_periode_partner&gt;=AB695,"INCLUDE"&amp;IF(regnskab_filter_land_partner&lt;&gt;"",IF(regnskab_filter_land_partner="EU",F695,AD695),""),"EXCLUDE")&amp;AC695</f>
        <v>EXCLUDE</v>
      </c>
      <c r="J695" s="158" t="e">
        <f t="shared" si="105"/>
        <v>#N/A</v>
      </c>
      <c r="L695" s="158" t="str">
        <f t="shared" si="106"/>
        <v>_EU</v>
      </c>
      <c r="P695" s="340"/>
      <c r="Q695" s="340"/>
      <c r="R695" s="341"/>
      <c r="S695" s="342"/>
      <c r="T695" s="342"/>
      <c r="U695" s="341"/>
      <c r="V695" s="368"/>
      <c r="W695" s="341"/>
      <c r="X695" s="343"/>
      <c r="Y695" s="340"/>
      <c r="Z695" s="341"/>
      <c r="AA695" s="348" t="str">
        <f t="shared" si="107"/>
        <v/>
      </c>
      <c r="AB695" s="349" t="str">
        <f t="shared" si="108"/>
        <v/>
      </c>
      <c r="AC695" s="341"/>
      <c r="AD695" s="350" t="str">
        <f t="shared" si="109"/>
        <v/>
      </c>
    </row>
    <row r="696" spans="2:30" x14ac:dyDescent="0.45">
      <c r="B696" s="145" t="str">
        <f t="shared" si="100"/>
        <v>NOT INCLUDED</v>
      </c>
      <c r="C696" s="146" t="e">
        <f t="shared" si="101"/>
        <v>#N/A</v>
      </c>
      <c r="D696" s="158" t="e">
        <f>AB696&amp;"_"&amp;#REF!&amp;IF(afstemning_partner&lt;&gt;"","_"&amp;AC696,"")</f>
        <v>#REF!</v>
      </c>
      <c r="E696" s="158" t="str">
        <f t="shared" si="102"/>
        <v/>
      </c>
      <c r="F696" s="158" t="e">
        <f t="shared" si="103"/>
        <v>#N/A</v>
      </c>
      <c r="G696" s="158" t="str">
        <f>TRANSAKTIONER!Z696&amp;IF(regnskab_filter_periode&gt;=AB696,"INCLUDE"&amp;IF(regnskab_filter_land&lt;&gt;"",IF(regnskab_filter_land="EU",F696,AD696),""),"EXCLUDE")</f>
        <v>EXCLUDE</v>
      </c>
      <c r="H696" s="158" t="str">
        <f t="shared" si="104"/>
        <v/>
      </c>
      <c r="I696" s="158" t="str">
        <f>TRANSAKTIONER!Z696&amp;IF(regnskab_filter_periode_partner&gt;=AB696,"INCLUDE"&amp;IF(regnskab_filter_land_partner&lt;&gt;"",IF(regnskab_filter_land_partner="EU",F696,AD696),""),"EXCLUDE")&amp;AC696</f>
        <v>EXCLUDE</v>
      </c>
      <c r="J696" s="158" t="e">
        <f t="shared" si="105"/>
        <v>#N/A</v>
      </c>
      <c r="L696" s="158" t="str">
        <f t="shared" si="106"/>
        <v>_EU</v>
      </c>
      <c r="P696" s="340"/>
      <c r="Q696" s="340"/>
      <c r="R696" s="341"/>
      <c r="S696" s="342"/>
      <c r="T696" s="342"/>
      <c r="U696" s="341"/>
      <c r="V696" s="368"/>
      <c r="W696" s="341"/>
      <c r="X696" s="343"/>
      <c r="Y696" s="340"/>
      <c r="Z696" s="341"/>
      <c r="AA696" s="348" t="str">
        <f t="shared" si="107"/>
        <v/>
      </c>
      <c r="AB696" s="349" t="str">
        <f t="shared" si="108"/>
        <v/>
      </c>
      <c r="AC696" s="341"/>
      <c r="AD696" s="350" t="str">
        <f t="shared" si="109"/>
        <v/>
      </c>
    </row>
    <row r="697" spans="2:30" x14ac:dyDescent="0.45">
      <c r="B697" s="145" t="str">
        <f t="shared" si="100"/>
        <v>NOT INCLUDED</v>
      </c>
      <c r="C697" s="146" t="e">
        <f t="shared" si="101"/>
        <v>#N/A</v>
      </c>
      <c r="D697" s="158" t="e">
        <f>AB697&amp;"_"&amp;#REF!&amp;IF(afstemning_partner&lt;&gt;"","_"&amp;AC697,"")</f>
        <v>#REF!</v>
      </c>
      <c r="E697" s="158" t="str">
        <f t="shared" si="102"/>
        <v/>
      </c>
      <c r="F697" s="158" t="e">
        <f t="shared" si="103"/>
        <v>#N/A</v>
      </c>
      <c r="G697" s="158" t="str">
        <f>TRANSAKTIONER!Z697&amp;IF(regnskab_filter_periode&gt;=AB697,"INCLUDE"&amp;IF(regnskab_filter_land&lt;&gt;"",IF(regnskab_filter_land="EU",F697,AD697),""),"EXCLUDE")</f>
        <v>EXCLUDE</v>
      </c>
      <c r="H697" s="158" t="str">
        <f t="shared" si="104"/>
        <v/>
      </c>
      <c r="I697" s="158" t="str">
        <f>TRANSAKTIONER!Z697&amp;IF(regnskab_filter_periode_partner&gt;=AB697,"INCLUDE"&amp;IF(regnskab_filter_land_partner&lt;&gt;"",IF(regnskab_filter_land_partner="EU",F697,AD697),""),"EXCLUDE")&amp;AC697</f>
        <v>EXCLUDE</v>
      </c>
      <c r="J697" s="158" t="e">
        <f t="shared" si="105"/>
        <v>#N/A</v>
      </c>
      <c r="L697" s="158" t="str">
        <f t="shared" si="106"/>
        <v>_EU</v>
      </c>
      <c r="P697" s="340"/>
      <c r="Q697" s="340"/>
      <c r="R697" s="341"/>
      <c r="S697" s="342"/>
      <c r="T697" s="342"/>
      <c r="U697" s="341"/>
      <c r="V697" s="368"/>
      <c r="W697" s="341"/>
      <c r="X697" s="343"/>
      <c r="Y697" s="340"/>
      <c r="Z697" s="341"/>
      <c r="AA697" s="348" t="str">
        <f t="shared" si="107"/>
        <v/>
      </c>
      <c r="AB697" s="349" t="str">
        <f t="shared" si="108"/>
        <v/>
      </c>
      <c r="AC697" s="341"/>
      <c r="AD697" s="350" t="str">
        <f t="shared" si="109"/>
        <v/>
      </c>
    </row>
    <row r="698" spans="2:30" x14ac:dyDescent="0.45">
      <c r="B698" s="145" t="str">
        <f t="shared" si="100"/>
        <v>NOT INCLUDED</v>
      </c>
      <c r="C698" s="146" t="e">
        <f t="shared" si="101"/>
        <v>#N/A</v>
      </c>
      <c r="D698" s="158" t="e">
        <f>AB698&amp;"_"&amp;#REF!&amp;IF(afstemning_partner&lt;&gt;"","_"&amp;AC698,"")</f>
        <v>#REF!</v>
      </c>
      <c r="E698" s="158" t="str">
        <f t="shared" si="102"/>
        <v/>
      </c>
      <c r="F698" s="158" t="e">
        <f t="shared" si="103"/>
        <v>#N/A</v>
      </c>
      <c r="G698" s="158" t="str">
        <f>TRANSAKTIONER!Z698&amp;IF(regnskab_filter_periode&gt;=AB698,"INCLUDE"&amp;IF(regnskab_filter_land&lt;&gt;"",IF(regnskab_filter_land="EU",F698,AD698),""),"EXCLUDE")</f>
        <v>EXCLUDE</v>
      </c>
      <c r="H698" s="158" t="str">
        <f t="shared" si="104"/>
        <v/>
      </c>
      <c r="I698" s="158" t="str">
        <f>TRANSAKTIONER!Z698&amp;IF(regnskab_filter_periode_partner&gt;=AB698,"INCLUDE"&amp;IF(regnskab_filter_land_partner&lt;&gt;"",IF(regnskab_filter_land_partner="EU",F698,AD698),""),"EXCLUDE")&amp;AC698</f>
        <v>EXCLUDE</v>
      </c>
      <c r="J698" s="158" t="e">
        <f t="shared" si="105"/>
        <v>#N/A</v>
      </c>
      <c r="L698" s="158" t="str">
        <f t="shared" si="106"/>
        <v>_EU</v>
      </c>
      <c r="P698" s="340"/>
      <c r="Q698" s="340"/>
      <c r="R698" s="341"/>
      <c r="S698" s="342"/>
      <c r="T698" s="342"/>
      <c r="U698" s="341"/>
      <c r="V698" s="368"/>
      <c r="W698" s="341"/>
      <c r="X698" s="343"/>
      <c r="Y698" s="340"/>
      <c r="Z698" s="341"/>
      <c r="AA698" s="348" t="str">
        <f t="shared" si="107"/>
        <v/>
      </c>
      <c r="AB698" s="349" t="str">
        <f t="shared" si="108"/>
        <v/>
      </c>
      <c r="AC698" s="341"/>
      <c r="AD698" s="350" t="str">
        <f t="shared" si="109"/>
        <v/>
      </c>
    </row>
    <row r="699" spans="2:30" x14ac:dyDescent="0.45">
      <c r="B699" s="145" t="str">
        <f t="shared" si="100"/>
        <v>NOT INCLUDED</v>
      </c>
      <c r="C699" s="146" t="e">
        <f t="shared" si="101"/>
        <v>#N/A</v>
      </c>
      <c r="D699" s="158" t="e">
        <f>AB699&amp;"_"&amp;#REF!&amp;IF(afstemning_partner&lt;&gt;"","_"&amp;AC699,"")</f>
        <v>#REF!</v>
      </c>
      <c r="E699" s="158" t="str">
        <f t="shared" si="102"/>
        <v/>
      </c>
      <c r="F699" s="158" t="e">
        <f t="shared" si="103"/>
        <v>#N/A</v>
      </c>
      <c r="G699" s="158" t="str">
        <f>TRANSAKTIONER!Z699&amp;IF(regnskab_filter_periode&gt;=AB699,"INCLUDE"&amp;IF(regnskab_filter_land&lt;&gt;"",IF(regnskab_filter_land="EU",F699,AD699),""),"EXCLUDE")</f>
        <v>EXCLUDE</v>
      </c>
      <c r="H699" s="158" t="str">
        <f t="shared" si="104"/>
        <v/>
      </c>
      <c r="I699" s="158" t="str">
        <f>TRANSAKTIONER!Z699&amp;IF(regnskab_filter_periode_partner&gt;=AB699,"INCLUDE"&amp;IF(regnskab_filter_land_partner&lt;&gt;"",IF(regnskab_filter_land_partner="EU",F699,AD699),""),"EXCLUDE")&amp;AC699</f>
        <v>EXCLUDE</v>
      </c>
      <c r="J699" s="158" t="e">
        <f t="shared" si="105"/>
        <v>#N/A</v>
      </c>
      <c r="L699" s="158" t="str">
        <f t="shared" si="106"/>
        <v>_EU</v>
      </c>
      <c r="P699" s="340"/>
      <c r="Q699" s="340"/>
      <c r="R699" s="341"/>
      <c r="S699" s="342"/>
      <c r="T699" s="342"/>
      <c r="U699" s="341"/>
      <c r="V699" s="368"/>
      <c r="W699" s="341"/>
      <c r="X699" s="343"/>
      <c r="Y699" s="340"/>
      <c r="Z699" s="341"/>
      <c r="AA699" s="348" t="str">
        <f t="shared" si="107"/>
        <v/>
      </c>
      <c r="AB699" s="349" t="str">
        <f t="shared" si="108"/>
        <v/>
      </c>
      <c r="AC699" s="341"/>
      <c r="AD699" s="350" t="str">
        <f t="shared" si="109"/>
        <v/>
      </c>
    </row>
    <row r="700" spans="2:30" x14ac:dyDescent="0.45">
      <c r="B700" s="145" t="str">
        <f t="shared" si="100"/>
        <v>NOT INCLUDED</v>
      </c>
      <c r="C700" s="146" t="e">
        <f t="shared" si="101"/>
        <v>#N/A</v>
      </c>
      <c r="D700" s="158" t="e">
        <f>AB700&amp;"_"&amp;#REF!&amp;IF(afstemning_partner&lt;&gt;"","_"&amp;AC700,"")</f>
        <v>#REF!</v>
      </c>
      <c r="E700" s="158" t="str">
        <f t="shared" si="102"/>
        <v/>
      </c>
      <c r="F700" s="158" t="e">
        <f t="shared" si="103"/>
        <v>#N/A</v>
      </c>
      <c r="G700" s="158" t="str">
        <f>TRANSAKTIONER!Z700&amp;IF(regnskab_filter_periode&gt;=AB700,"INCLUDE"&amp;IF(regnskab_filter_land&lt;&gt;"",IF(regnskab_filter_land="EU",F700,AD700),""),"EXCLUDE")</f>
        <v>EXCLUDE</v>
      </c>
      <c r="H700" s="158" t="str">
        <f t="shared" si="104"/>
        <v/>
      </c>
      <c r="I700" s="158" t="str">
        <f>TRANSAKTIONER!Z700&amp;IF(regnskab_filter_periode_partner&gt;=AB700,"INCLUDE"&amp;IF(regnskab_filter_land_partner&lt;&gt;"",IF(regnskab_filter_land_partner="EU",F700,AD700),""),"EXCLUDE")&amp;AC700</f>
        <v>EXCLUDE</v>
      </c>
      <c r="J700" s="158" t="e">
        <f t="shared" si="105"/>
        <v>#N/A</v>
      </c>
      <c r="L700" s="158" t="str">
        <f t="shared" si="106"/>
        <v>_EU</v>
      </c>
      <c r="P700" s="340"/>
      <c r="Q700" s="340"/>
      <c r="R700" s="341"/>
      <c r="S700" s="342"/>
      <c r="T700" s="342"/>
      <c r="U700" s="341"/>
      <c r="V700" s="368"/>
      <c r="W700" s="341"/>
      <c r="X700" s="343"/>
      <c r="Y700" s="340"/>
      <c r="Z700" s="341"/>
      <c r="AA700" s="348" t="str">
        <f t="shared" si="107"/>
        <v/>
      </c>
      <c r="AB700" s="349" t="str">
        <f t="shared" si="108"/>
        <v/>
      </c>
      <c r="AC700" s="341"/>
      <c r="AD700" s="350" t="str">
        <f t="shared" si="109"/>
        <v/>
      </c>
    </row>
    <row r="701" spans="2:30" x14ac:dyDescent="0.45">
      <c r="B701" s="145" t="str">
        <f t="shared" si="100"/>
        <v>NOT INCLUDED</v>
      </c>
      <c r="C701" s="146" t="e">
        <f t="shared" si="101"/>
        <v>#N/A</v>
      </c>
      <c r="D701" s="158" t="e">
        <f>AB701&amp;"_"&amp;#REF!&amp;IF(afstemning_partner&lt;&gt;"","_"&amp;AC701,"")</f>
        <v>#REF!</v>
      </c>
      <c r="E701" s="158" t="str">
        <f t="shared" si="102"/>
        <v/>
      </c>
      <c r="F701" s="158" t="e">
        <f t="shared" si="103"/>
        <v>#N/A</v>
      </c>
      <c r="G701" s="158" t="str">
        <f>TRANSAKTIONER!Z701&amp;IF(regnskab_filter_periode&gt;=AB701,"INCLUDE"&amp;IF(regnskab_filter_land&lt;&gt;"",IF(regnskab_filter_land="EU",F701,AD701),""),"EXCLUDE")</f>
        <v>EXCLUDE</v>
      </c>
      <c r="H701" s="158" t="str">
        <f t="shared" si="104"/>
        <v/>
      </c>
      <c r="I701" s="158" t="str">
        <f>TRANSAKTIONER!Z701&amp;IF(regnskab_filter_periode_partner&gt;=AB701,"INCLUDE"&amp;IF(regnskab_filter_land_partner&lt;&gt;"",IF(regnskab_filter_land_partner="EU",F701,AD701),""),"EXCLUDE")&amp;AC701</f>
        <v>EXCLUDE</v>
      </c>
      <c r="J701" s="158" t="e">
        <f t="shared" si="105"/>
        <v>#N/A</v>
      </c>
      <c r="L701" s="158" t="str">
        <f t="shared" si="106"/>
        <v>_EU</v>
      </c>
      <c r="P701" s="340"/>
      <c r="Q701" s="340"/>
      <c r="R701" s="341"/>
      <c r="S701" s="342"/>
      <c r="T701" s="342"/>
      <c r="U701" s="341"/>
      <c r="V701" s="368"/>
      <c r="W701" s="341"/>
      <c r="X701" s="343"/>
      <c r="Y701" s="340"/>
      <c r="Z701" s="341"/>
      <c r="AA701" s="348" t="str">
        <f t="shared" si="107"/>
        <v/>
      </c>
      <c r="AB701" s="349" t="str">
        <f t="shared" si="108"/>
        <v/>
      </c>
      <c r="AC701" s="341"/>
      <c r="AD701" s="350" t="str">
        <f t="shared" si="109"/>
        <v/>
      </c>
    </row>
    <row r="702" spans="2:30" x14ac:dyDescent="0.45">
      <c r="B702" s="145" t="str">
        <f t="shared" si="100"/>
        <v>NOT INCLUDED</v>
      </c>
      <c r="C702" s="146" t="e">
        <f t="shared" si="101"/>
        <v>#N/A</v>
      </c>
      <c r="D702" s="158" t="e">
        <f>AB702&amp;"_"&amp;#REF!&amp;IF(afstemning_partner&lt;&gt;"","_"&amp;AC702,"")</f>
        <v>#REF!</v>
      </c>
      <c r="E702" s="158" t="str">
        <f t="shared" si="102"/>
        <v/>
      </c>
      <c r="F702" s="158" t="e">
        <f t="shared" si="103"/>
        <v>#N/A</v>
      </c>
      <c r="G702" s="158" t="str">
        <f>TRANSAKTIONER!Z702&amp;IF(regnskab_filter_periode&gt;=AB702,"INCLUDE"&amp;IF(regnskab_filter_land&lt;&gt;"",IF(regnskab_filter_land="EU",F702,AD702),""),"EXCLUDE")</f>
        <v>EXCLUDE</v>
      </c>
      <c r="H702" s="158" t="str">
        <f t="shared" si="104"/>
        <v/>
      </c>
      <c r="I702" s="158" t="str">
        <f>TRANSAKTIONER!Z702&amp;IF(regnskab_filter_periode_partner&gt;=AB702,"INCLUDE"&amp;IF(regnskab_filter_land_partner&lt;&gt;"",IF(regnskab_filter_land_partner="EU",F702,AD702),""),"EXCLUDE")&amp;AC702</f>
        <v>EXCLUDE</v>
      </c>
      <c r="J702" s="158" t="e">
        <f t="shared" si="105"/>
        <v>#N/A</v>
      </c>
      <c r="L702" s="158" t="str">
        <f t="shared" si="106"/>
        <v>_EU</v>
      </c>
      <c r="P702" s="340"/>
      <c r="Q702" s="340"/>
      <c r="R702" s="341"/>
      <c r="S702" s="342"/>
      <c r="T702" s="342"/>
      <c r="U702" s="341"/>
      <c r="V702" s="368"/>
      <c r="W702" s="341"/>
      <c r="X702" s="343"/>
      <c r="Y702" s="340"/>
      <c r="Z702" s="341"/>
      <c r="AA702" s="348" t="str">
        <f t="shared" si="107"/>
        <v/>
      </c>
      <c r="AB702" s="349" t="str">
        <f t="shared" si="108"/>
        <v/>
      </c>
      <c r="AC702" s="341"/>
      <c r="AD702" s="350" t="str">
        <f t="shared" si="109"/>
        <v/>
      </c>
    </row>
    <row r="703" spans="2:30" x14ac:dyDescent="0.45">
      <c r="B703" s="145" t="str">
        <f t="shared" si="100"/>
        <v>NOT INCLUDED</v>
      </c>
      <c r="C703" s="146" t="e">
        <f t="shared" si="101"/>
        <v>#N/A</v>
      </c>
      <c r="D703" s="158" t="e">
        <f>AB703&amp;"_"&amp;#REF!&amp;IF(afstemning_partner&lt;&gt;"","_"&amp;AC703,"")</f>
        <v>#REF!</v>
      </c>
      <c r="E703" s="158" t="str">
        <f t="shared" si="102"/>
        <v/>
      </c>
      <c r="F703" s="158" t="e">
        <f t="shared" si="103"/>
        <v>#N/A</v>
      </c>
      <c r="G703" s="158" t="str">
        <f>TRANSAKTIONER!Z703&amp;IF(regnskab_filter_periode&gt;=AB703,"INCLUDE"&amp;IF(regnskab_filter_land&lt;&gt;"",IF(regnskab_filter_land="EU",F703,AD703),""),"EXCLUDE")</f>
        <v>EXCLUDE</v>
      </c>
      <c r="H703" s="158" t="str">
        <f t="shared" si="104"/>
        <v/>
      </c>
      <c r="I703" s="158" t="str">
        <f>TRANSAKTIONER!Z703&amp;IF(regnskab_filter_periode_partner&gt;=AB703,"INCLUDE"&amp;IF(regnskab_filter_land_partner&lt;&gt;"",IF(regnskab_filter_land_partner="EU",F703,AD703),""),"EXCLUDE")&amp;AC703</f>
        <v>EXCLUDE</v>
      </c>
      <c r="J703" s="158" t="e">
        <f t="shared" si="105"/>
        <v>#N/A</v>
      </c>
      <c r="L703" s="158" t="str">
        <f t="shared" si="106"/>
        <v>_EU</v>
      </c>
      <c r="P703" s="340"/>
      <c r="Q703" s="340"/>
      <c r="R703" s="341"/>
      <c r="S703" s="342"/>
      <c r="T703" s="342"/>
      <c r="U703" s="341"/>
      <c r="V703" s="368"/>
      <c r="W703" s="341"/>
      <c r="X703" s="343"/>
      <c r="Y703" s="340"/>
      <c r="Z703" s="341"/>
      <c r="AA703" s="348" t="str">
        <f t="shared" si="107"/>
        <v/>
      </c>
      <c r="AB703" s="349" t="str">
        <f t="shared" si="108"/>
        <v/>
      </c>
      <c r="AC703" s="341"/>
      <c r="AD703" s="350" t="str">
        <f t="shared" si="109"/>
        <v/>
      </c>
    </row>
    <row r="704" spans="2:30" x14ac:dyDescent="0.45">
      <c r="B704" s="145" t="str">
        <f t="shared" si="100"/>
        <v>NOT INCLUDED</v>
      </c>
      <c r="C704" s="146" t="e">
        <f t="shared" si="101"/>
        <v>#N/A</v>
      </c>
      <c r="D704" s="158" t="e">
        <f>AB704&amp;"_"&amp;#REF!&amp;IF(afstemning_partner&lt;&gt;"","_"&amp;AC704,"")</f>
        <v>#REF!</v>
      </c>
      <c r="E704" s="158" t="str">
        <f t="shared" si="102"/>
        <v/>
      </c>
      <c r="F704" s="158" t="e">
        <f t="shared" si="103"/>
        <v>#N/A</v>
      </c>
      <c r="G704" s="158" t="str">
        <f>TRANSAKTIONER!Z704&amp;IF(regnskab_filter_periode&gt;=AB704,"INCLUDE"&amp;IF(regnskab_filter_land&lt;&gt;"",IF(regnskab_filter_land="EU",F704,AD704),""),"EXCLUDE")</f>
        <v>EXCLUDE</v>
      </c>
      <c r="H704" s="158" t="str">
        <f t="shared" si="104"/>
        <v/>
      </c>
      <c r="I704" s="158" t="str">
        <f>TRANSAKTIONER!Z704&amp;IF(regnskab_filter_periode_partner&gt;=AB704,"INCLUDE"&amp;IF(regnskab_filter_land_partner&lt;&gt;"",IF(regnskab_filter_land_partner="EU",F704,AD704),""),"EXCLUDE")&amp;AC704</f>
        <v>EXCLUDE</v>
      </c>
      <c r="J704" s="158" t="e">
        <f t="shared" si="105"/>
        <v>#N/A</v>
      </c>
      <c r="L704" s="158" t="str">
        <f t="shared" si="106"/>
        <v>_EU</v>
      </c>
      <c r="P704" s="340"/>
      <c r="Q704" s="340"/>
      <c r="R704" s="341"/>
      <c r="S704" s="342"/>
      <c r="T704" s="342"/>
      <c r="U704" s="341"/>
      <c r="V704" s="368"/>
      <c r="W704" s="341"/>
      <c r="X704" s="343"/>
      <c r="Y704" s="340"/>
      <c r="Z704" s="341"/>
      <c r="AA704" s="348" t="str">
        <f t="shared" si="107"/>
        <v/>
      </c>
      <c r="AB704" s="349" t="str">
        <f t="shared" si="108"/>
        <v/>
      </c>
      <c r="AC704" s="341"/>
      <c r="AD704" s="350" t="str">
        <f t="shared" si="109"/>
        <v/>
      </c>
    </row>
    <row r="705" spans="2:30" x14ac:dyDescent="0.45">
      <c r="B705" s="145" t="str">
        <f t="shared" si="100"/>
        <v>NOT INCLUDED</v>
      </c>
      <c r="C705" s="146" t="e">
        <f t="shared" si="101"/>
        <v>#N/A</v>
      </c>
      <c r="D705" s="158" t="e">
        <f>AB705&amp;"_"&amp;#REF!&amp;IF(afstemning_partner&lt;&gt;"","_"&amp;AC705,"")</f>
        <v>#REF!</v>
      </c>
      <c r="E705" s="158" t="str">
        <f t="shared" si="102"/>
        <v/>
      </c>
      <c r="F705" s="158" t="e">
        <f t="shared" si="103"/>
        <v>#N/A</v>
      </c>
      <c r="G705" s="158" t="str">
        <f>TRANSAKTIONER!Z705&amp;IF(regnskab_filter_periode&gt;=AB705,"INCLUDE"&amp;IF(regnskab_filter_land&lt;&gt;"",IF(regnskab_filter_land="EU",F705,AD705),""),"EXCLUDE")</f>
        <v>EXCLUDE</v>
      </c>
      <c r="H705" s="158" t="str">
        <f t="shared" si="104"/>
        <v/>
      </c>
      <c r="I705" s="158" t="str">
        <f>TRANSAKTIONER!Z705&amp;IF(regnskab_filter_periode_partner&gt;=AB705,"INCLUDE"&amp;IF(regnskab_filter_land_partner&lt;&gt;"",IF(regnskab_filter_land_partner="EU",F705,AD705),""),"EXCLUDE")&amp;AC705</f>
        <v>EXCLUDE</v>
      </c>
      <c r="J705" s="158" t="e">
        <f t="shared" si="105"/>
        <v>#N/A</v>
      </c>
      <c r="L705" s="158" t="str">
        <f t="shared" si="106"/>
        <v>_EU</v>
      </c>
      <c r="P705" s="340"/>
      <c r="Q705" s="340"/>
      <c r="R705" s="341"/>
      <c r="S705" s="342"/>
      <c r="T705" s="342"/>
      <c r="U705" s="341"/>
      <c r="V705" s="368"/>
      <c r="W705" s="341"/>
      <c r="X705" s="343"/>
      <c r="Y705" s="340"/>
      <c r="Z705" s="341"/>
      <c r="AA705" s="348" t="str">
        <f t="shared" si="107"/>
        <v/>
      </c>
      <c r="AB705" s="349" t="str">
        <f t="shared" si="108"/>
        <v/>
      </c>
      <c r="AC705" s="341"/>
      <c r="AD705" s="350" t="str">
        <f t="shared" si="109"/>
        <v/>
      </c>
    </row>
    <row r="706" spans="2:30" x14ac:dyDescent="0.45">
      <c r="B706" s="145" t="str">
        <f t="shared" si="100"/>
        <v>NOT INCLUDED</v>
      </c>
      <c r="C706" s="146" t="e">
        <f t="shared" si="101"/>
        <v>#N/A</v>
      </c>
      <c r="D706" s="158" t="e">
        <f>AB706&amp;"_"&amp;#REF!&amp;IF(afstemning_partner&lt;&gt;"","_"&amp;AC706,"")</f>
        <v>#REF!</v>
      </c>
      <c r="E706" s="158" t="str">
        <f t="shared" si="102"/>
        <v/>
      </c>
      <c r="F706" s="158" t="e">
        <f t="shared" si="103"/>
        <v>#N/A</v>
      </c>
      <c r="G706" s="158" t="str">
        <f>TRANSAKTIONER!Z706&amp;IF(regnskab_filter_periode&gt;=AB706,"INCLUDE"&amp;IF(regnskab_filter_land&lt;&gt;"",IF(regnskab_filter_land="EU",F706,AD706),""),"EXCLUDE")</f>
        <v>EXCLUDE</v>
      </c>
      <c r="H706" s="158" t="str">
        <f t="shared" si="104"/>
        <v/>
      </c>
      <c r="I706" s="158" t="str">
        <f>TRANSAKTIONER!Z706&amp;IF(regnskab_filter_periode_partner&gt;=AB706,"INCLUDE"&amp;IF(regnskab_filter_land_partner&lt;&gt;"",IF(regnskab_filter_land_partner="EU",F706,AD706),""),"EXCLUDE")&amp;AC706</f>
        <v>EXCLUDE</v>
      </c>
      <c r="J706" s="158" t="e">
        <f t="shared" si="105"/>
        <v>#N/A</v>
      </c>
      <c r="L706" s="158" t="str">
        <f t="shared" si="106"/>
        <v>_EU</v>
      </c>
      <c r="P706" s="340"/>
      <c r="Q706" s="340"/>
      <c r="R706" s="341"/>
      <c r="S706" s="342"/>
      <c r="T706" s="342"/>
      <c r="U706" s="341"/>
      <c r="V706" s="368"/>
      <c r="W706" s="341"/>
      <c r="X706" s="343"/>
      <c r="Y706" s="340"/>
      <c r="Z706" s="341"/>
      <c r="AA706" s="348" t="str">
        <f t="shared" si="107"/>
        <v/>
      </c>
      <c r="AB706" s="349" t="str">
        <f t="shared" si="108"/>
        <v/>
      </c>
      <c r="AC706" s="341"/>
      <c r="AD706" s="350" t="str">
        <f t="shared" si="109"/>
        <v/>
      </c>
    </row>
    <row r="707" spans="2:30" x14ac:dyDescent="0.45">
      <c r="B707" s="145" t="str">
        <f t="shared" si="100"/>
        <v>NOT INCLUDED</v>
      </c>
      <c r="C707" s="146" t="e">
        <f t="shared" si="101"/>
        <v>#N/A</v>
      </c>
      <c r="D707" s="158" t="e">
        <f>AB707&amp;"_"&amp;#REF!&amp;IF(afstemning_partner&lt;&gt;"","_"&amp;AC707,"")</f>
        <v>#REF!</v>
      </c>
      <c r="E707" s="158" t="str">
        <f t="shared" si="102"/>
        <v/>
      </c>
      <c r="F707" s="158" t="e">
        <f t="shared" si="103"/>
        <v>#N/A</v>
      </c>
      <c r="G707" s="158" t="str">
        <f>TRANSAKTIONER!Z707&amp;IF(regnskab_filter_periode&gt;=AB707,"INCLUDE"&amp;IF(regnskab_filter_land&lt;&gt;"",IF(regnskab_filter_land="EU",F707,AD707),""),"EXCLUDE")</f>
        <v>EXCLUDE</v>
      </c>
      <c r="H707" s="158" t="str">
        <f t="shared" si="104"/>
        <v/>
      </c>
      <c r="I707" s="158" t="str">
        <f>TRANSAKTIONER!Z707&amp;IF(regnskab_filter_periode_partner&gt;=AB707,"INCLUDE"&amp;IF(regnskab_filter_land_partner&lt;&gt;"",IF(regnskab_filter_land_partner="EU",F707,AD707),""),"EXCLUDE")&amp;AC707</f>
        <v>EXCLUDE</v>
      </c>
      <c r="J707" s="158" t="e">
        <f t="shared" si="105"/>
        <v>#N/A</v>
      </c>
      <c r="L707" s="158" t="str">
        <f t="shared" si="106"/>
        <v>_EU</v>
      </c>
      <c r="P707" s="340"/>
      <c r="Q707" s="340"/>
      <c r="R707" s="341"/>
      <c r="S707" s="342"/>
      <c r="T707" s="342"/>
      <c r="U707" s="341"/>
      <c r="V707" s="368"/>
      <c r="W707" s="341"/>
      <c r="X707" s="343"/>
      <c r="Y707" s="340"/>
      <c r="Z707" s="341"/>
      <c r="AA707" s="348" t="str">
        <f t="shared" si="107"/>
        <v/>
      </c>
      <c r="AB707" s="349" t="str">
        <f t="shared" si="108"/>
        <v/>
      </c>
      <c r="AC707" s="341"/>
      <c r="AD707" s="350" t="str">
        <f t="shared" si="109"/>
        <v/>
      </c>
    </row>
    <row r="708" spans="2:30" x14ac:dyDescent="0.45">
      <c r="B708" s="145" t="str">
        <f t="shared" si="100"/>
        <v>NOT INCLUDED</v>
      </c>
      <c r="C708" s="146" t="e">
        <f t="shared" si="101"/>
        <v>#N/A</v>
      </c>
      <c r="D708" s="158" t="e">
        <f>AB708&amp;"_"&amp;#REF!&amp;IF(afstemning_partner&lt;&gt;"","_"&amp;AC708,"")</f>
        <v>#REF!</v>
      </c>
      <c r="E708" s="158" t="str">
        <f t="shared" si="102"/>
        <v/>
      </c>
      <c r="F708" s="158" t="e">
        <f t="shared" si="103"/>
        <v>#N/A</v>
      </c>
      <c r="G708" s="158" t="str">
        <f>TRANSAKTIONER!Z708&amp;IF(regnskab_filter_periode&gt;=AB708,"INCLUDE"&amp;IF(regnskab_filter_land&lt;&gt;"",IF(regnskab_filter_land="EU",F708,AD708),""),"EXCLUDE")</f>
        <v>EXCLUDE</v>
      </c>
      <c r="H708" s="158" t="str">
        <f t="shared" si="104"/>
        <v/>
      </c>
      <c r="I708" s="158" t="str">
        <f>TRANSAKTIONER!Z708&amp;IF(regnskab_filter_periode_partner&gt;=AB708,"INCLUDE"&amp;IF(regnskab_filter_land_partner&lt;&gt;"",IF(regnskab_filter_land_partner="EU",F708,AD708),""),"EXCLUDE")&amp;AC708</f>
        <v>EXCLUDE</v>
      </c>
      <c r="J708" s="158" t="e">
        <f t="shared" si="105"/>
        <v>#N/A</v>
      </c>
      <c r="L708" s="158" t="str">
        <f t="shared" si="106"/>
        <v>_EU</v>
      </c>
      <c r="P708" s="340"/>
      <c r="Q708" s="340"/>
      <c r="R708" s="341"/>
      <c r="S708" s="342"/>
      <c r="T708" s="342"/>
      <c r="U708" s="341"/>
      <c r="V708" s="368"/>
      <c r="W708" s="341"/>
      <c r="X708" s="343"/>
      <c r="Y708" s="340"/>
      <c r="Z708" s="341"/>
      <c r="AA708" s="348" t="str">
        <f t="shared" si="107"/>
        <v/>
      </c>
      <c r="AB708" s="349" t="str">
        <f t="shared" si="108"/>
        <v/>
      </c>
      <c r="AC708" s="341"/>
      <c r="AD708" s="350" t="str">
        <f t="shared" si="109"/>
        <v/>
      </c>
    </row>
    <row r="709" spans="2:30" x14ac:dyDescent="0.45">
      <c r="B709" s="145" t="str">
        <f t="shared" si="100"/>
        <v>NOT INCLUDED</v>
      </c>
      <c r="C709" s="146" t="e">
        <f t="shared" si="101"/>
        <v>#N/A</v>
      </c>
      <c r="D709" s="158" t="e">
        <f>AB709&amp;"_"&amp;#REF!&amp;IF(afstemning_partner&lt;&gt;"","_"&amp;AC709,"")</f>
        <v>#REF!</v>
      </c>
      <c r="E709" s="158" t="str">
        <f t="shared" si="102"/>
        <v/>
      </c>
      <c r="F709" s="158" t="e">
        <f t="shared" si="103"/>
        <v>#N/A</v>
      </c>
      <c r="G709" s="158" t="str">
        <f>TRANSAKTIONER!Z709&amp;IF(regnskab_filter_periode&gt;=AB709,"INCLUDE"&amp;IF(regnskab_filter_land&lt;&gt;"",IF(regnskab_filter_land="EU",F709,AD709),""),"EXCLUDE")</f>
        <v>EXCLUDE</v>
      </c>
      <c r="H709" s="158" t="str">
        <f t="shared" si="104"/>
        <v/>
      </c>
      <c r="I709" s="158" t="str">
        <f>TRANSAKTIONER!Z709&amp;IF(regnskab_filter_periode_partner&gt;=AB709,"INCLUDE"&amp;IF(regnskab_filter_land_partner&lt;&gt;"",IF(regnskab_filter_land_partner="EU",F709,AD709),""),"EXCLUDE")&amp;AC709</f>
        <v>EXCLUDE</v>
      </c>
      <c r="J709" s="158" t="e">
        <f t="shared" si="105"/>
        <v>#N/A</v>
      </c>
      <c r="L709" s="158" t="str">
        <f t="shared" si="106"/>
        <v>_EU</v>
      </c>
      <c r="P709" s="340"/>
      <c r="Q709" s="340"/>
      <c r="R709" s="341"/>
      <c r="S709" s="342"/>
      <c r="T709" s="342"/>
      <c r="U709" s="341"/>
      <c r="V709" s="368"/>
      <c r="W709" s="341"/>
      <c r="X709" s="343"/>
      <c r="Y709" s="340"/>
      <c r="Z709" s="341"/>
      <c r="AA709" s="348" t="str">
        <f t="shared" si="107"/>
        <v/>
      </c>
      <c r="AB709" s="349" t="str">
        <f t="shared" si="108"/>
        <v/>
      </c>
      <c r="AC709" s="341"/>
      <c r="AD709" s="350" t="str">
        <f t="shared" si="109"/>
        <v/>
      </c>
    </row>
    <row r="710" spans="2:30" x14ac:dyDescent="0.45">
      <c r="B710" s="145" t="str">
        <f t="shared" si="100"/>
        <v>NOT INCLUDED</v>
      </c>
      <c r="C710" s="146" t="e">
        <f t="shared" si="101"/>
        <v>#N/A</v>
      </c>
      <c r="D710" s="158" t="e">
        <f>AB710&amp;"_"&amp;#REF!&amp;IF(afstemning_partner&lt;&gt;"","_"&amp;AC710,"")</f>
        <v>#REF!</v>
      </c>
      <c r="E710" s="158" t="str">
        <f t="shared" si="102"/>
        <v/>
      </c>
      <c r="F710" s="158" t="e">
        <f t="shared" si="103"/>
        <v>#N/A</v>
      </c>
      <c r="G710" s="158" t="str">
        <f>TRANSAKTIONER!Z710&amp;IF(regnskab_filter_periode&gt;=AB710,"INCLUDE"&amp;IF(regnskab_filter_land&lt;&gt;"",IF(regnskab_filter_land="EU",F710,AD710),""),"EXCLUDE")</f>
        <v>EXCLUDE</v>
      </c>
      <c r="H710" s="158" t="str">
        <f t="shared" si="104"/>
        <v/>
      </c>
      <c r="I710" s="158" t="str">
        <f>TRANSAKTIONER!Z710&amp;IF(regnskab_filter_periode_partner&gt;=AB710,"INCLUDE"&amp;IF(regnskab_filter_land_partner&lt;&gt;"",IF(regnskab_filter_land_partner="EU",F710,AD710),""),"EXCLUDE")&amp;AC710</f>
        <v>EXCLUDE</v>
      </c>
      <c r="J710" s="158" t="e">
        <f t="shared" si="105"/>
        <v>#N/A</v>
      </c>
      <c r="L710" s="158" t="str">
        <f t="shared" si="106"/>
        <v>_EU</v>
      </c>
      <c r="P710" s="340"/>
      <c r="Q710" s="340"/>
      <c r="R710" s="341"/>
      <c r="S710" s="342"/>
      <c r="T710" s="342"/>
      <c r="U710" s="341"/>
      <c r="V710" s="368"/>
      <c r="W710" s="341"/>
      <c r="X710" s="343"/>
      <c r="Y710" s="340"/>
      <c r="Z710" s="341"/>
      <c r="AA710" s="348" t="str">
        <f t="shared" si="107"/>
        <v/>
      </c>
      <c r="AB710" s="349" t="str">
        <f t="shared" si="108"/>
        <v/>
      </c>
      <c r="AC710" s="341"/>
      <c r="AD710" s="350" t="str">
        <f t="shared" si="109"/>
        <v/>
      </c>
    </row>
    <row r="711" spans="2:30" x14ac:dyDescent="0.45">
      <c r="B711" s="145" t="str">
        <f t="shared" ref="B711:B774" si="110">IF(AB711=report_period,"INCLUDE_CURRENT",IF(AB711&lt;report_period,"INCLUDE_PREVIOUS","NOT INCLUDED"))</f>
        <v>NOT INCLUDED</v>
      </c>
      <c r="C711" s="146" t="e">
        <f t="shared" ref="C711:C774" si="111">B711&amp;"_"&amp;VLOOKUP(AD711,setup_country_group,3,FALSE)&amp;"_"&amp;Z711</f>
        <v>#N/A</v>
      </c>
      <c r="D711" s="158" t="e">
        <f>AB711&amp;"_"&amp;#REF!&amp;IF(afstemning_partner&lt;&gt;"","_"&amp;AC711,"")</f>
        <v>#REF!</v>
      </c>
      <c r="E711" s="158" t="str">
        <f t="shared" ref="E711:E774" si="112">Z711&amp;IF(regnskab_filter_periode&lt;&gt;"",AB711,"")&amp;IF(regnskab_filter_land&lt;&gt;"",IF(regnskab_filter_land="EU",F711,AD711),"")</f>
        <v/>
      </c>
      <c r="F711" s="158" t="e">
        <f t="shared" ref="F711:F774" si="113">VLOOKUP(AD711,setup_country_group,3,FALSE)</f>
        <v>#N/A</v>
      </c>
      <c r="G711" s="158" t="str">
        <f>TRANSAKTIONER!Z711&amp;IF(regnskab_filter_periode&gt;=AB711,"INCLUDE"&amp;IF(regnskab_filter_land&lt;&gt;"",IF(regnskab_filter_land="EU",F711,AD711),""),"EXCLUDE")</f>
        <v>EXCLUDE</v>
      </c>
      <c r="H711" s="158" t="str">
        <f t="shared" ref="H711:H774" si="114">Z711&amp;IF(regnskab_filter_periode_partner&lt;&gt;"",AB711,"")&amp;IF(regnskab_filter_land_partner&lt;&gt;"",IF(regnskab_filter_land_partner="EU",F711,AD711),"")&amp;AC711</f>
        <v/>
      </c>
      <c r="I711" s="158" t="str">
        <f>TRANSAKTIONER!Z711&amp;IF(regnskab_filter_periode_partner&gt;=AB711,"INCLUDE"&amp;IF(regnskab_filter_land_partner&lt;&gt;"",IF(regnskab_filter_land_partner="EU",F711,AD711),""),"EXCLUDE")&amp;AC711</f>
        <v>EXCLUDE</v>
      </c>
      <c r="J711" s="158" t="e">
        <f t="shared" ref="J711:J774" si="115">C711&amp;"_"&amp;AC711</f>
        <v>#N/A</v>
      </c>
      <c r="L711" s="158" t="str">
        <f t="shared" ref="L711:L774" si="116">Z711&amp;"_"&amp;IF(AD711&lt;&gt;"Norge","EU","Norge")</f>
        <v>_EU</v>
      </c>
      <c r="P711" s="340"/>
      <c r="Q711" s="340"/>
      <c r="R711" s="341"/>
      <c r="S711" s="342"/>
      <c r="T711" s="342"/>
      <c r="U711" s="341"/>
      <c r="V711" s="368"/>
      <c r="W711" s="341"/>
      <c r="X711" s="343"/>
      <c r="Y711" s="340"/>
      <c r="Z711" s="341"/>
      <c r="AA711" s="348" t="str">
        <f t="shared" ref="AA711:AA774" si="117">IF(OR(AB711="",Y711="",X711=""),"",ROUND(X711/VLOOKUP(AB711,setup_currency,MATCH(Y711&amp;"/EUR",setup_currency_header,0),FALSE),2))</f>
        <v/>
      </c>
      <c r="AB711" s="349" t="str">
        <f t="shared" ref="AB711:AB774" si="118">IF(T711="","",IF(OR(T711&lt;setup_start_date,T711&gt;setup_end_date),"INVALID DATE",VLOOKUP(T711,setup_periods,2,TRUE)))</f>
        <v/>
      </c>
      <c r="AC711" s="341"/>
      <c r="AD711" s="350" t="str">
        <f t="shared" ref="AD711:AD774" si="119">IF(AC711="","",VLOOKUP(AC711,setup_partners,2,FALSE))</f>
        <v/>
      </c>
    </row>
    <row r="712" spans="2:30" x14ac:dyDescent="0.45">
      <c r="B712" s="145" t="str">
        <f t="shared" si="110"/>
        <v>NOT INCLUDED</v>
      </c>
      <c r="C712" s="146" t="e">
        <f t="shared" si="111"/>
        <v>#N/A</v>
      </c>
      <c r="D712" s="158" t="e">
        <f>AB712&amp;"_"&amp;#REF!&amp;IF(afstemning_partner&lt;&gt;"","_"&amp;AC712,"")</f>
        <v>#REF!</v>
      </c>
      <c r="E712" s="158" t="str">
        <f t="shared" si="112"/>
        <v/>
      </c>
      <c r="F712" s="158" t="e">
        <f t="shared" si="113"/>
        <v>#N/A</v>
      </c>
      <c r="G712" s="158" t="str">
        <f>TRANSAKTIONER!Z712&amp;IF(regnskab_filter_periode&gt;=AB712,"INCLUDE"&amp;IF(regnskab_filter_land&lt;&gt;"",IF(regnskab_filter_land="EU",F712,AD712),""),"EXCLUDE")</f>
        <v>EXCLUDE</v>
      </c>
      <c r="H712" s="158" t="str">
        <f t="shared" si="114"/>
        <v/>
      </c>
      <c r="I712" s="158" t="str">
        <f>TRANSAKTIONER!Z712&amp;IF(regnskab_filter_periode_partner&gt;=AB712,"INCLUDE"&amp;IF(regnskab_filter_land_partner&lt;&gt;"",IF(regnskab_filter_land_partner="EU",F712,AD712),""),"EXCLUDE")&amp;AC712</f>
        <v>EXCLUDE</v>
      </c>
      <c r="J712" s="158" t="e">
        <f t="shared" si="115"/>
        <v>#N/A</v>
      </c>
      <c r="L712" s="158" t="str">
        <f t="shared" si="116"/>
        <v>_EU</v>
      </c>
      <c r="P712" s="340"/>
      <c r="Q712" s="340"/>
      <c r="R712" s="341"/>
      <c r="S712" s="342"/>
      <c r="T712" s="342"/>
      <c r="U712" s="341"/>
      <c r="V712" s="368"/>
      <c r="W712" s="341"/>
      <c r="X712" s="343"/>
      <c r="Y712" s="340"/>
      <c r="Z712" s="341"/>
      <c r="AA712" s="348" t="str">
        <f t="shared" si="117"/>
        <v/>
      </c>
      <c r="AB712" s="349" t="str">
        <f t="shared" si="118"/>
        <v/>
      </c>
      <c r="AC712" s="341"/>
      <c r="AD712" s="350" t="str">
        <f t="shared" si="119"/>
        <v/>
      </c>
    </row>
    <row r="713" spans="2:30" x14ac:dyDescent="0.45">
      <c r="B713" s="145" t="str">
        <f t="shared" si="110"/>
        <v>NOT INCLUDED</v>
      </c>
      <c r="C713" s="146" t="e">
        <f t="shared" si="111"/>
        <v>#N/A</v>
      </c>
      <c r="D713" s="158" t="e">
        <f>AB713&amp;"_"&amp;#REF!&amp;IF(afstemning_partner&lt;&gt;"","_"&amp;AC713,"")</f>
        <v>#REF!</v>
      </c>
      <c r="E713" s="158" t="str">
        <f t="shared" si="112"/>
        <v/>
      </c>
      <c r="F713" s="158" t="e">
        <f t="shared" si="113"/>
        <v>#N/A</v>
      </c>
      <c r="G713" s="158" t="str">
        <f>TRANSAKTIONER!Z713&amp;IF(regnskab_filter_periode&gt;=AB713,"INCLUDE"&amp;IF(regnskab_filter_land&lt;&gt;"",IF(regnskab_filter_land="EU",F713,AD713),""),"EXCLUDE")</f>
        <v>EXCLUDE</v>
      </c>
      <c r="H713" s="158" t="str">
        <f t="shared" si="114"/>
        <v/>
      </c>
      <c r="I713" s="158" t="str">
        <f>TRANSAKTIONER!Z713&amp;IF(regnskab_filter_periode_partner&gt;=AB713,"INCLUDE"&amp;IF(regnskab_filter_land_partner&lt;&gt;"",IF(regnskab_filter_land_partner="EU",F713,AD713),""),"EXCLUDE")&amp;AC713</f>
        <v>EXCLUDE</v>
      </c>
      <c r="J713" s="158" t="e">
        <f t="shared" si="115"/>
        <v>#N/A</v>
      </c>
      <c r="L713" s="158" t="str">
        <f t="shared" si="116"/>
        <v>_EU</v>
      </c>
      <c r="P713" s="340"/>
      <c r="Q713" s="340"/>
      <c r="R713" s="341"/>
      <c r="S713" s="342"/>
      <c r="T713" s="342"/>
      <c r="U713" s="341"/>
      <c r="V713" s="368"/>
      <c r="W713" s="341"/>
      <c r="X713" s="343"/>
      <c r="Y713" s="340"/>
      <c r="Z713" s="341"/>
      <c r="AA713" s="348" t="str">
        <f t="shared" si="117"/>
        <v/>
      </c>
      <c r="AB713" s="349" t="str">
        <f t="shared" si="118"/>
        <v/>
      </c>
      <c r="AC713" s="341"/>
      <c r="AD713" s="350" t="str">
        <f t="shared" si="119"/>
        <v/>
      </c>
    </row>
    <row r="714" spans="2:30" x14ac:dyDescent="0.45">
      <c r="B714" s="145" t="str">
        <f t="shared" si="110"/>
        <v>NOT INCLUDED</v>
      </c>
      <c r="C714" s="146" t="e">
        <f t="shared" si="111"/>
        <v>#N/A</v>
      </c>
      <c r="D714" s="158" t="e">
        <f>AB714&amp;"_"&amp;#REF!&amp;IF(afstemning_partner&lt;&gt;"","_"&amp;AC714,"")</f>
        <v>#REF!</v>
      </c>
      <c r="E714" s="158" t="str">
        <f t="shared" si="112"/>
        <v/>
      </c>
      <c r="F714" s="158" t="e">
        <f t="shared" si="113"/>
        <v>#N/A</v>
      </c>
      <c r="G714" s="158" t="str">
        <f>TRANSAKTIONER!Z714&amp;IF(regnskab_filter_periode&gt;=AB714,"INCLUDE"&amp;IF(regnskab_filter_land&lt;&gt;"",IF(regnskab_filter_land="EU",F714,AD714),""),"EXCLUDE")</f>
        <v>EXCLUDE</v>
      </c>
      <c r="H714" s="158" t="str">
        <f t="shared" si="114"/>
        <v/>
      </c>
      <c r="I714" s="158" t="str">
        <f>TRANSAKTIONER!Z714&amp;IF(regnskab_filter_periode_partner&gt;=AB714,"INCLUDE"&amp;IF(regnskab_filter_land_partner&lt;&gt;"",IF(regnskab_filter_land_partner="EU",F714,AD714),""),"EXCLUDE")&amp;AC714</f>
        <v>EXCLUDE</v>
      </c>
      <c r="J714" s="158" t="e">
        <f t="shared" si="115"/>
        <v>#N/A</v>
      </c>
      <c r="L714" s="158" t="str">
        <f t="shared" si="116"/>
        <v>_EU</v>
      </c>
      <c r="P714" s="340"/>
      <c r="Q714" s="340"/>
      <c r="R714" s="341"/>
      <c r="S714" s="342"/>
      <c r="T714" s="342"/>
      <c r="U714" s="341"/>
      <c r="V714" s="368"/>
      <c r="W714" s="341"/>
      <c r="X714" s="343"/>
      <c r="Y714" s="340"/>
      <c r="Z714" s="341"/>
      <c r="AA714" s="348" t="str">
        <f t="shared" si="117"/>
        <v/>
      </c>
      <c r="AB714" s="349" t="str">
        <f t="shared" si="118"/>
        <v/>
      </c>
      <c r="AC714" s="341"/>
      <c r="AD714" s="350" t="str">
        <f t="shared" si="119"/>
        <v/>
      </c>
    </row>
    <row r="715" spans="2:30" x14ac:dyDescent="0.45">
      <c r="B715" s="145" t="str">
        <f t="shared" si="110"/>
        <v>NOT INCLUDED</v>
      </c>
      <c r="C715" s="146" t="e">
        <f t="shared" si="111"/>
        <v>#N/A</v>
      </c>
      <c r="D715" s="158" t="e">
        <f>AB715&amp;"_"&amp;#REF!&amp;IF(afstemning_partner&lt;&gt;"","_"&amp;AC715,"")</f>
        <v>#REF!</v>
      </c>
      <c r="E715" s="158" t="str">
        <f t="shared" si="112"/>
        <v/>
      </c>
      <c r="F715" s="158" t="e">
        <f t="shared" si="113"/>
        <v>#N/A</v>
      </c>
      <c r="G715" s="158" t="str">
        <f>TRANSAKTIONER!Z715&amp;IF(regnskab_filter_periode&gt;=AB715,"INCLUDE"&amp;IF(regnskab_filter_land&lt;&gt;"",IF(regnskab_filter_land="EU",F715,AD715),""),"EXCLUDE")</f>
        <v>EXCLUDE</v>
      </c>
      <c r="H715" s="158" t="str">
        <f t="shared" si="114"/>
        <v/>
      </c>
      <c r="I715" s="158" t="str">
        <f>TRANSAKTIONER!Z715&amp;IF(regnskab_filter_periode_partner&gt;=AB715,"INCLUDE"&amp;IF(regnskab_filter_land_partner&lt;&gt;"",IF(regnskab_filter_land_partner="EU",F715,AD715),""),"EXCLUDE")&amp;AC715</f>
        <v>EXCLUDE</v>
      </c>
      <c r="J715" s="158" t="e">
        <f t="shared" si="115"/>
        <v>#N/A</v>
      </c>
      <c r="L715" s="158" t="str">
        <f t="shared" si="116"/>
        <v>_EU</v>
      </c>
      <c r="P715" s="340"/>
      <c r="Q715" s="340"/>
      <c r="R715" s="341"/>
      <c r="S715" s="342"/>
      <c r="T715" s="342"/>
      <c r="U715" s="341"/>
      <c r="V715" s="368"/>
      <c r="W715" s="341"/>
      <c r="X715" s="343"/>
      <c r="Y715" s="340"/>
      <c r="Z715" s="341"/>
      <c r="AA715" s="348" t="str">
        <f t="shared" si="117"/>
        <v/>
      </c>
      <c r="AB715" s="349" t="str">
        <f t="shared" si="118"/>
        <v/>
      </c>
      <c r="AC715" s="341"/>
      <c r="AD715" s="350" t="str">
        <f t="shared" si="119"/>
        <v/>
      </c>
    </row>
    <row r="716" spans="2:30" x14ac:dyDescent="0.45">
      <c r="B716" s="145" t="str">
        <f t="shared" si="110"/>
        <v>NOT INCLUDED</v>
      </c>
      <c r="C716" s="146" t="e">
        <f t="shared" si="111"/>
        <v>#N/A</v>
      </c>
      <c r="D716" s="158" t="e">
        <f>AB716&amp;"_"&amp;#REF!&amp;IF(afstemning_partner&lt;&gt;"","_"&amp;AC716,"")</f>
        <v>#REF!</v>
      </c>
      <c r="E716" s="158" t="str">
        <f t="shared" si="112"/>
        <v/>
      </c>
      <c r="F716" s="158" t="e">
        <f t="shared" si="113"/>
        <v>#N/A</v>
      </c>
      <c r="G716" s="158" t="str">
        <f>TRANSAKTIONER!Z716&amp;IF(regnskab_filter_periode&gt;=AB716,"INCLUDE"&amp;IF(regnskab_filter_land&lt;&gt;"",IF(regnskab_filter_land="EU",F716,AD716),""),"EXCLUDE")</f>
        <v>EXCLUDE</v>
      </c>
      <c r="H716" s="158" t="str">
        <f t="shared" si="114"/>
        <v/>
      </c>
      <c r="I716" s="158" t="str">
        <f>TRANSAKTIONER!Z716&amp;IF(regnskab_filter_periode_partner&gt;=AB716,"INCLUDE"&amp;IF(regnskab_filter_land_partner&lt;&gt;"",IF(regnskab_filter_land_partner="EU",F716,AD716),""),"EXCLUDE")&amp;AC716</f>
        <v>EXCLUDE</v>
      </c>
      <c r="J716" s="158" t="e">
        <f t="shared" si="115"/>
        <v>#N/A</v>
      </c>
      <c r="L716" s="158" t="str">
        <f t="shared" si="116"/>
        <v>_EU</v>
      </c>
      <c r="P716" s="340"/>
      <c r="Q716" s="340"/>
      <c r="R716" s="341"/>
      <c r="S716" s="342"/>
      <c r="T716" s="342"/>
      <c r="U716" s="341"/>
      <c r="V716" s="368"/>
      <c r="W716" s="341"/>
      <c r="X716" s="343"/>
      <c r="Y716" s="340"/>
      <c r="Z716" s="341"/>
      <c r="AA716" s="348" t="str">
        <f t="shared" si="117"/>
        <v/>
      </c>
      <c r="AB716" s="349" t="str">
        <f t="shared" si="118"/>
        <v/>
      </c>
      <c r="AC716" s="341"/>
      <c r="AD716" s="350" t="str">
        <f t="shared" si="119"/>
        <v/>
      </c>
    </row>
    <row r="717" spans="2:30" x14ac:dyDescent="0.45">
      <c r="B717" s="145" t="str">
        <f t="shared" si="110"/>
        <v>NOT INCLUDED</v>
      </c>
      <c r="C717" s="146" t="e">
        <f t="shared" si="111"/>
        <v>#N/A</v>
      </c>
      <c r="D717" s="158" t="e">
        <f>AB717&amp;"_"&amp;#REF!&amp;IF(afstemning_partner&lt;&gt;"","_"&amp;AC717,"")</f>
        <v>#REF!</v>
      </c>
      <c r="E717" s="158" t="str">
        <f t="shared" si="112"/>
        <v/>
      </c>
      <c r="F717" s="158" t="e">
        <f t="shared" si="113"/>
        <v>#N/A</v>
      </c>
      <c r="G717" s="158" t="str">
        <f>TRANSAKTIONER!Z717&amp;IF(regnskab_filter_periode&gt;=AB717,"INCLUDE"&amp;IF(regnskab_filter_land&lt;&gt;"",IF(regnskab_filter_land="EU",F717,AD717),""),"EXCLUDE")</f>
        <v>EXCLUDE</v>
      </c>
      <c r="H717" s="158" t="str">
        <f t="shared" si="114"/>
        <v/>
      </c>
      <c r="I717" s="158" t="str">
        <f>TRANSAKTIONER!Z717&amp;IF(regnskab_filter_periode_partner&gt;=AB717,"INCLUDE"&amp;IF(regnskab_filter_land_partner&lt;&gt;"",IF(regnskab_filter_land_partner="EU",F717,AD717),""),"EXCLUDE")&amp;AC717</f>
        <v>EXCLUDE</v>
      </c>
      <c r="J717" s="158" t="e">
        <f t="shared" si="115"/>
        <v>#N/A</v>
      </c>
      <c r="L717" s="158" t="str">
        <f t="shared" si="116"/>
        <v>_EU</v>
      </c>
      <c r="P717" s="340"/>
      <c r="Q717" s="340"/>
      <c r="R717" s="341"/>
      <c r="S717" s="342"/>
      <c r="T717" s="342"/>
      <c r="U717" s="341"/>
      <c r="V717" s="368"/>
      <c r="W717" s="341"/>
      <c r="X717" s="343"/>
      <c r="Y717" s="340"/>
      <c r="Z717" s="341"/>
      <c r="AA717" s="348" t="str">
        <f t="shared" si="117"/>
        <v/>
      </c>
      <c r="AB717" s="349" t="str">
        <f t="shared" si="118"/>
        <v/>
      </c>
      <c r="AC717" s="341"/>
      <c r="AD717" s="350" t="str">
        <f t="shared" si="119"/>
        <v/>
      </c>
    </row>
    <row r="718" spans="2:30" x14ac:dyDescent="0.45">
      <c r="B718" s="145" t="str">
        <f t="shared" si="110"/>
        <v>NOT INCLUDED</v>
      </c>
      <c r="C718" s="146" t="e">
        <f t="shared" si="111"/>
        <v>#N/A</v>
      </c>
      <c r="D718" s="158" t="e">
        <f>AB718&amp;"_"&amp;#REF!&amp;IF(afstemning_partner&lt;&gt;"","_"&amp;AC718,"")</f>
        <v>#REF!</v>
      </c>
      <c r="E718" s="158" t="str">
        <f t="shared" si="112"/>
        <v/>
      </c>
      <c r="F718" s="158" t="e">
        <f t="shared" si="113"/>
        <v>#N/A</v>
      </c>
      <c r="G718" s="158" t="str">
        <f>TRANSAKTIONER!Z718&amp;IF(regnskab_filter_periode&gt;=AB718,"INCLUDE"&amp;IF(regnskab_filter_land&lt;&gt;"",IF(regnskab_filter_land="EU",F718,AD718),""),"EXCLUDE")</f>
        <v>EXCLUDE</v>
      </c>
      <c r="H718" s="158" t="str">
        <f t="shared" si="114"/>
        <v/>
      </c>
      <c r="I718" s="158" t="str">
        <f>TRANSAKTIONER!Z718&amp;IF(regnskab_filter_periode_partner&gt;=AB718,"INCLUDE"&amp;IF(regnskab_filter_land_partner&lt;&gt;"",IF(regnskab_filter_land_partner="EU",F718,AD718),""),"EXCLUDE")&amp;AC718</f>
        <v>EXCLUDE</v>
      </c>
      <c r="J718" s="158" t="e">
        <f t="shared" si="115"/>
        <v>#N/A</v>
      </c>
      <c r="L718" s="158" t="str">
        <f t="shared" si="116"/>
        <v>_EU</v>
      </c>
      <c r="P718" s="340"/>
      <c r="Q718" s="340"/>
      <c r="R718" s="341"/>
      <c r="S718" s="342"/>
      <c r="T718" s="342"/>
      <c r="U718" s="341"/>
      <c r="V718" s="368"/>
      <c r="W718" s="341"/>
      <c r="X718" s="343"/>
      <c r="Y718" s="340"/>
      <c r="Z718" s="341"/>
      <c r="AA718" s="348" t="str">
        <f t="shared" si="117"/>
        <v/>
      </c>
      <c r="AB718" s="349" t="str">
        <f t="shared" si="118"/>
        <v/>
      </c>
      <c r="AC718" s="341"/>
      <c r="AD718" s="350" t="str">
        <f t="shared" si="119"/>
        <v/>
      </c>
    </row>
    <row r="719" spans="2:30" x14ac:dyDescent="0.45">
      <c r="B719" s="145" t="str">
        <f t="shared" si="110"/>
        <v>NOT INCLUDED</v>
      </c>
      <c r="C719" s="146" t="e">
        <f t="shared" si="111"/>
        <v>#N/A</v>
      </c>
      <c r="D719" s="158" t="e">
        <f>AB719&amp;"_"&amp;#REF!&amp;IF(afstemning_partner&lt;&gt;"","_"&amp;AC719,"")</f>
        <v>#REF!</v>
      </c>
      <c r="E719" s="158" t="str">
        <f t="shared" si="112"/>
        <v/>
      </c>
      <c r="F719" s="158" t="e">
        <f t="shared" si="113"/>
        <v>#N/A</v>
      </c>
      <c r="G719" s="158" t="str">
        <f>TRANSAKTIONER!Z719&amp;IF(regnskab_filter_periode&gt;=AB719,"INCLUDE"&amp;IF(regnskab_filter_land&lt;&gt;"",IF(regnskab_filter_land="EU",F719,AD719),""),"EXCLUDE")</f>
        <v>EXCLUDE</v>
      </c>
      <c r="H719" s="158" t="str">
        <f t="shared" si="114"/>
        <v/>
      </c>
      <c r="I719" s="158" t="str">
        <f>TRANSAKTIONER!Z719&amp;IF(regnskab_filter_periode_partner&gt;=AB719,"INCLUDE"&amp;IF(regnskab_filter_land_partner&lt;&gt;"",IF(regnskab_filter_land_partner="EU",F719,AD719),""),"EXCLUDE")&amp;AC719</f>
        <v>EXCLUDE</v>
      </c>
      <c r="J719" s="158" t="e">
        <f t="shared" si="115"/>
        <v>#N/A</v>
      </c>
      <c r="L719" s="158" t="str">
        <f t="shared" si="116"/>
        <v>_EU</v>
      </c>
      <c r="P719" s="340"/>
      <c r="Q719" s="340"/>
      <c r="R719" s="341"/>
      <c r="S719" s="342"/>
      <c r="T719" s="342"/>
      <c r="U719" s="341"/>
      <c r="V719" s="368"/>
      <c r="W719" s="341"/>
      <c r="X719" s="343"/>
      <c r="Y719" s="340"/>
      <c r="Z719" s="341"/>
      <c r="AA719" s="348" t="str">
        <f t="shared" si="117"/>
        <v/>
      </c>
      <c r="AB719" s="349" t="str">
        <f t="shared" si="118"/>
        <v/>
      </c>
      <c r="AC719" s="341"/>
      <c r="AD719" s="350" t="str">
        <f t="shared" si="119"/>
        <v/>
      </c>
    </row>
    <row r="720" spans="2:30" x14ac:dyDescent="0.45">
      <c r="B720" s="145" t="str">
        <f t="shared" si="110"/>
        <v>NOT INCLUDED</v>
      </c>
      <c r="C720" s="146" t="e">
        <f t="shared" si="111"/>
        <v>#N/A</v>
      </c>
      <c r="D720" s="158" t="e">
        <f>AB720&amp;"_"&amp;#REF!&amp;IF(afstemning_partner&lt;&gt;"","_"&amp;AC720,"")</f>
        <v>#REF!</v>
      </c>
      <c r="E720" s="158" t="str">
        <f t="shared" si="112"/>
        <v/>
      </c>
      <c r="F720" s="158" t="e">
        <f t="shared" si="113"/>
        <v>#N/A</v>
      </c>
      <c r="G720" s="158" t="str">
        <f>TRANSAKTIONER!Z720&amp;IF(regnskab_filter_periode&gt;=AB720,"INCLUDE"&amp;IF(regnskab_filter_land&lt;&gt;"",IF(regnskab_filter_land="EU",F720,AD720),""),"EXCLUDE")</f>
        <v>EXCLUDE</v>
      </c>
      <c r="H720" s="158" t="str">
        <f t="shared" si="114"/>
        <v/>
      </c>
      <c r="I720" s="158" t="str">
        <f>TRANSAKTIONER!Z720&amp;IF(regnskab_filter_periode_partner&gt;=AB720,"INCLUDE"&amp;IF(regnskab_filter_land_partner&lt;&gt;"",IF(regnskab_filter_land_partner="EU",F720,AD720),""),"EXCLUDE")&amp;AC720</f>
        <v>EXCLUDE</v>
      </c>
      <c r="J720" s="158" t="e">
        <f t="shared" si="115"/>
        <v>#N/A</v>
      </c>
      <c r="L720" s="158" t="str">
        <f t="shared" si="116"/>
        <v>_EU</v>
      </c>
      <c r="P720" s="340"/>
      <c r="Q720" s="340"/>
      <c r="R720" s="341"/>
      <c r="S720" s="342"/>
      <c r="T720" s="342"/>
      <c r="U720" s="341"/>
      <c r="V720" s="368"/>
      <c r="W720" s="341"/>
      <c r="X720" s="343"/>
      <c r="Y720" s="340"/>
      <c r="Z720" s="341"/>
      <c r="AA720" s="348" t="str">
        <f t="shared" si="117"/>
        <v/>
      </c>
      <c r="AB720" s="349" t="str">
        <f t="shared" si="118"/>
        <v/>
      </c>
      <c r="AC720" s="341"/>
      <c r="AD720" s="350" t="str">
        <f t="shared" si="119"/>
        <v/>
      </c>
    </row>
    <row r="721" spans="2:30" x14ac:dyDescent="0.45">
      <c r="B721" s="145" t="str">
        <f t="shared" si="110"/>
        <v>NOT INCLUDED</v>
      </c>
      <c r="C721" s="146" t="e">
        <f t="shared" si="111"/>
        <v>#N/A</v>
      </c>
      <c r="D721" s="158" t="e">
        <f>AB721&amp;"_"&amp;#REF!&amp;IF(afstemning_partner&lt;&gt;"","_"&amp;AC721,"")</f>
        <v>#REF!</v>
      </c>
      <c r="E721" s="158" t="str">
        <f t="shared" si="112"/>
        <v/>
      </c>
      <c r="F721" s="158" t="e">
        <f t="shared" si="113"/>
        <v>#N/A</v>
      </c>
      <c r="G721" s="158" t="str">
        <f>TRANSAKTIONER!Z721&amp;IF(regnskab_filter_periode&gt;=AB721,"INCLUDE"&amp;IF(regnskab_filter_land&lt;&gt;"",IF(regnskab_filter_land="EU",F721,AD721),""),"EXCLUDE")</f>
        <v>EXCLUDE</v>
      </c>
      <c r="H721" s="158" t="str">
        <f t="shared" si="114"/>
        <v/>
      </c>
      <c r="I721" s="158" t="str">
        <f>TRANSAKTIONER!Z721&amp;IF(regnskab_filter_periode_partner&gt;=AB721,"INCLUDE"&amp;IF(regnskab_filter_land_partner&lt;&gt;"",IF(regnskab_filter_land_partner="EU",F721,AD721),""),"EXCLUDE")&amp;AC721</f>
        <v>EXCLUDE</v>
      </c>
      <c r="J721" s="158" t="e">
        <f t="shared" si="115"/>
        <v>#N/A</v>
      </c>
      <c r="L721" s="158" t="str">
        <f t="shared" si="116"/>
        <v>_EU</v>
      </c>
      <c r="P721" s="340"/>
      <c r="Q721" s="340"/>
      <c r="R721" s="341"/>
      <c r="S721" s="342"/>
      <c r="T721" s="342"/>
      <c r="U721" s="341"/>
      <c r="V721" s="368"/>
      <c r="W721" s="341"/>
      <c r="X721" s="343"/>
      <c r="Y721" s="340"/>
      <c r="Z721" s="341"/>
      <c r="AA721" s="348" t="str">
        <f t="shared" si="117"/>
        <v/>
      </c>
      <c r="AB721" s="349" t="str">
        <f t="shared" si="118"/>
        <v/>
      </c>
      <c r="AC721" s="341"/>
      <c r="AD721" s="350" t="str">
        <f t="shared" si="119"/>
        <v/>
      </c>
    </row>
    <row r="722" spans="2:30" x14ac:dyDescent="0.45">
      <c r="B722" s="145" t="str">
        <f t="shared" si="110"/>
        <v>NOT INCLUDED</v>
      </c>
      <c r="C722" s="146" t="e">
        <f t="shared" si="111"/>
        <v>#N/A</v>
      </c>
      <c r="D722" s="158" t="e">
        <f>AB722&amp;"_"&amp;#REF!&amp;IF(afstemning_partner&lt;&gt;"","_"&amp;AC722,"")</f>
        <v>#REF!</v>
      </c>
      <c r="E722" s="158" t="str">
        <f t="shared" si="112"/>
        <v/>
      </c>
      <c r="F722" s="158" t="e">
        <f t="shared" si="113"/>
        <v>#N/A</v>
      </c>
      <c r="G722" s="158" t="str">
        <f>TRANSAKTIONER!Z722&amp;IF(regnskab_filter_periode&gt;=AB722,"INCLUDE"&amp;IF(regnskab_filter_land&lt;&gt;"",IF(regnskab_filter_land="EU",F722,AD722),""),"EXCLUDE")</f>
        <v>EXCLUDE</v>
      </c>
      <c r="H722" s="158" t="str">
        <f t="shared" si="114"/>
        <v/>
      </c>
      <c r="I722" s="158" t="str">
        <f>TRANSAKTIONER!Z722&amp;IF(regnskab_filter_periode_partner&gt;=AB722,"INCLUDE"&amp;IF(regnskab_filter_land_partner&lt;&gt;"",IF(regnskab_filter_land_partner="EU",F722,AD722),""),"EXCLUDE")&amp;AC722</f>
        <v>EXCLUDE</v>
      </c>
      <c r="J722" s="158" t="e">
        <f t="shared" si="115"/>
        <v>#N/A</v>
      </c>
      <c r="L722" s="158" t="str">
        <f t="shared" si="116"/>
        <v>_EU</v>
      </c>
      <c r="P722" s="340"/>
      <c r="Q722" s="340"/>
      <c r="R722" s="341"/>
      <c r="S722" s="342"/>
      <c r="T722" s="342"/>
      <c r="U722" s="341"/>
      <c r="V722" s="368"/>
      <c r="W722" s="341"/>
      <c r="X722" s="343"/>
      <c r="Y722" s="340"/>
      <c r="Z722" s="341"/>
      <c r="AA722" s="348" t="str">
        <f t="shared" si="117"/>
        <v/>
      </c>
      <c r="AB722" s="349" t="str">
        <f t="shared" si="118"/>
        <v/>
      </c>
      <c r="AC722" s="341"/>
      <c r="AD722" s="350" t="str">
        <f t="shared" si="119"/>
        <v/>
      </c>
    </row>
    <row r="723" spans="2:30" x14ac:dyDescent="0.45">
      <c r="B723" s="145" t="str">
        <f t="shared" si="110"/>
        <v>NOT INCLUDED</v>
      </c>
      <c r="C723" s="146" t="e">
        <f t="shared" si="111"/>
        <v>#N/A</v>
      </c>
      <c r="D723" s="158" t="e">
        <f>AB723&amp;"_"&amp;#REF!&amp;IF(afstemning_partner&lt;&gt;"","_"&amp;AC723,"")</f>
        <v>#REF!</v>
      </c>
      <c r="E723" s="158" t="str">
        <f t="shared" si="112"/>
        <v/>
      </c>
      <c r="F723" s="158" t="e">
        <f t="shared" si="113"/>
        <v>#N/A</v>
      </c>
      <c r="G723" s="158" t="str">
        <f>TRANSAKTIONER!Z723&amp;IF(regnskab_filter_periode&gt;=AB723,"INCLUDE"&amp;IF(regnskab_filter_land&lt;&gt;"",IF(regnskab_filter_land="EU",F723,AD723),""),"EXCLUDE")</f>
        <v>EXCLUDE</v>
      </c>
      <c r="H723" s="158" t="str">
        <f t="shared" si="114"/>
        <v/>
      </c>
      <c r="I723" s="158" t="str">
        <f>TRANSAKTIONER!Z723&amp;IF(regnskab_filter_periode_partner&gt;=AB723,"INCLUDE"&amp;IF(regnskab_filter_land_partner&lt;&gt;"",IF(regnskab_filter_land_partner="EU",F723,AD723),""),"EXCLUDE")&amp;AC723</f>
        <v>EXCLUDE</v>
      </c>
      <c r="J723" s="158" t="e">
        <f t="shared" si="115"/>
        <v>#N/A</v>
      </c>
      <c r="L723" s="158" t="str">
        <f t="shared" si="116"/>
        <v>_EU</v>
      </c>
      <c r="P723" s="340"/>
      <c r="Q723" s="340"/>
      <c r="R723" s="341"/>
      <c r="S723" s="342"/>
      <c r="T723" s="342"/>
      <c r="U723" s="341"/>
      <c r="V723" s="368"/>
      <c r="W723" s="341"/>
      <c r="X723" s="343"/>
      <c r="Y723" s="340"/>
      <c r="Z723" s="341"/>
      <c r="AA723" s="348" t="str">
        <f t="shared" si="117"/>
        <v/>
      </c>
      <c r="AB723" s="349" t="str">
        <f t="shared" si="118"/>
        <v/>
      </c>
      <c r="AC723" s="341"/>
      <c r="AD723" s="350" t="str">
        <f t="shared" si="119"/>
        <v/>
      </c>
    </row>
    <row r="724" spans="2:30" x14ac:dyDescent="0.45">
      <c r="B724" s="145" t="str">
        <f t="shared" si="110"/>
        <v>NOT INCLUDED</v>
      </c>
      <c r="C724" s="146" t="e">
        <f t="shared" si="111"/>
        <v>#N/A</v>
      </c>
      <c r="D724" s="158" t="e">
        <f>AB724&amp;"_"&amp;#REF!&amp;IF(afstemning_partner&lt;&gt;"","_"&amp;AC724,"")</f>
        <v>#REF!</v>
      </c>
      <c r="E724" s="158" t="str">
        <f t="shared" si="112"/>
        <v/>
      </c>
      <c r="F724" s="158" t="e">
        <f t="shared" si="113"/>
        <v>#N/A</v>
      </c>
      <c r="G724" s="158" t="str">
        <f>TRANSAKTIONER!Z724&amp;IF(regnskab_filter_periode&gt;=AB724,"INCLUDE"&amp;IF(regnskab_filter_land&lt;&gt;"",IF(regnskab_filter_land="EU",F724,AD724),""),"EXCLUDE")</f>
        <v>EXCLUDE</v>
      </c>
      <c r="H724" s="158" t="str">
        <f t="shared" si="114"/>
        <v/>
      </c>
      <c r="I724" s="158" t="str">
        <f>TRANSAKTIONER!Z724&amp;IF(regnskab_filter_periode_partner&gt;=AB724,"INCLUDE"&amp;IF(regnskab_filter_land_partner&lt;&gt;"",IF(regnskab_filter_land_partner="EU",F724,AD724),""),"EXCLUDE")&amp;AC724</f>
        <v>EXCLUDE</v>
      </c>
      <c r="J724" s="158" t="e">
        <f t="shared" si="115"/>
        <v>#N/A</v>
      </c>
      <c r="L724" s="158" t="str">
        <f t="shared" si="116"/>
        <v>_EU</v>
      </c>
      <c r="P724" s="340"/>
      <c r="Q724" s="340"/>
      <c r="R724" s="341"/>
      <c r="S724" s="342"/>
      <c r="T724" s="342"/>
      <c r="U724" s="341"/>
      <c r="V724" s="368"/>
      <c r="W724" s="341"/>
      <c r="X724" s="343"/>
      <c r="Y724" s="340"/>
      <c r="Z724" s="341"/>
      <c r="AA724" s="348" t="str">
        <f t="shared" si="117"/>
        <v/>
      </c>
      <c r="AB724" s="349" t="str">
        <f t="shared" si="118"/>
        <v/>
      </c>
      <c r="AC724" s="341"/>
      <c r="AD724" s="350" t="str">
        <f t="shared" si="119"/>
        <v/>
      </c>
    </row>
    <row r="725" spans="2:30" x14ac:dyDescent="0.45">
      <c r="B725" s="145" t="str">
        <f t="shared" si="110"/>
        <v>NOT INCLUDED</v>
      </c>
      <c r="C725" s="146" t="e">
        <f t="shared" si="111"/>
        <v>#N/A</v>
      </c>
      <c r="D725" s="158" t="e">
        <f>AB725&amp;"_"&amp;#REF!&amp;IF(afstemning_partner&lt;&gt;"","_"&amp;AC725,"")</f>
        <v>#REF!</v>
      </c>
      <c r="E725" s="158" t="str">
        <f t="shared" si="112"/>
        <v/>
      </c>
      <c r="F725" s="158" t="e">
        <f t="shared" si="113"/>
        <v>#N/A</v>
      </c>
      <c r="G725" s="158" t="str">
        <f>TRANSAKTIONER!Z725&amp;IF(regnskab_filter_periode&gt;=AB725,"INCLUDE"&amp;IF(regnskab_filter_land&lt;&gt;"",IF(regnskab_filter_land="EU",F725,AD725),""),"EXCLUDE")</f>
        <v>EXCLUDE</v>
      </c>
      <c r="H725" s="158" t="str">
        <f t="shared" si="114"/>
        <v/>
      </c>
      <c r="I725" s="158" t="str">
        <f>TRANSAKTIONER!Z725&amp;IF(regnskab_filter_periode_partner&gt;=AB725,"INCLUDE"&amp;IF(regnskab_filter_land_partner&lt;&gt;"",IF(regnskab_filter_land_partner="EU",F725,AD725),""),"EXCLUDE")&amp;AC725</f>
        <v>EXCLUDE</v>
      </c>
      <c r="J725" s="158" t="e">
        <f t="shared" si="115"/>
        <v>#N/A</v>
      </c>
      <c r="L725" s="158" t="str">
        <f t="shared" si="116"/>
        <v>_EU</v>
      </c>
      <c r="P725" s="340"/>
      <c r="Q725" s="340"/>
      <c r="R725" s="341"/>
      <c r="S725" s="342"/>
      <c r="T725" s="342"/>
      <c r="U725" s="341"/>
      <c r="V725" s="368"/>
      <c r="W725" s="341"/>
      <c r="X725" s="343"/>
      <c r="Y725" s="340"/>
      <c r="Z725" s="341"/>
      <c r="AA725" s="348" t="str">
        <f t="shared" si="117"/>
        <v/>
      </c>
      <c r="AB725" s="349" t="str">
        <f t="shared" si="118"/>
        <v/>
      </c>
      <c r="AC725" s="341"/>
      <c r="AD725" s="350" t="str">
        <f t="shared" si="119"/>
        <v/>
      </c>
    </row>
    <row r="726" spans="2:30" x14ac:dyDescent="0.45">
      <c r="B726" s="145" t="str">
        <f t="shared" si="110"/>
        <v>NOT INCLUDED</v>
      </c>
      <c r="C726" s="146" t="e">
        <f t="shared" si="111"/>
        <v>#N/A</v>
      </c>
      <c r="D726" s="158" t="e">
        <f>AB726&amp;"_"&amp;#REF!&amp;IF(afstemning_partner&lt;&gt;"","_"&amp;AC726,"")</f>
        <v>#REF!</v>
      </c>
      <c r="E726" s="158" t="str">
        <f t="shared" si="112"/>
        <v/>
      </c>
      <c r="F726" s="158" t="e">
        <f t="shared" si="113"/>
        <v>#N/A</v>
      </c>
      <c r="G726" s="158" t="str">
        <f>TRANSAKTIONER!Z726&amp;IF(regnskab_filter_periode&gt;=AB726,"INCLUDE"&amp;IF(regnskab_filter_land&lt;&gt;"",IF(regnskab_filter_land="EU",F726,AD726),""),"EXCLUDE")</f>
        <v>EXCLUDE</v>
      </c>
      <c r="H726" s="158" t="str">
        <f t="shared" si="114"/>
        <v/>
      </c>
      <c r="I726" s="158" t="str">
        <f>TRANSAKTIONER!Z726&amp;IF(regnskab_filter_periode_partner&gt;=AB726,"INCLUDE"&amp;IF(regnskab_filter_land_partner&lt;&gt;"",IF(regnskab_filter_land_partner="EU",F726,AD726),""),"EXCLUDE")&amp;AC726</f>
        <v>EXCLUDE</v>
      </c>
      <c r="J726" s="158" t="e">
        <f t="shared" si="115"/>
        <v>#N/A</v>
      </c>
      <c r="L726" s="158" t="str">
        <f t="shared" si="116"/>
        <v>_EU</v>
      </c>
      <c r="P726" s="340"/>
      <c r="Q726" s="340"/>
      <c r="R726" s="341"/>
      <c r="S726" s="342"/>
      <c r="T726" s="342"/>
      <c r="U726" s="341"/>
      <c r="V726" s="368"/>
      <c r="W726" s="341"/>
      <c r="X726" s="343"/>
      <c r="Y726" s="340"/>
      <c r="Z726" s="341"/>
      <c r="AA726" s="348" t="str">
        <f t="shared" si="117"/>
        <v/>
      </c>
      <c r="AB726" s="349" t="str">
        <f t="shared" si="118"/>
        <v/>
      </c>
      <c r="AC726" s="341"/>
      <c r="AD726" s="350" t="str">
        <f t="shared" si="119"/>
        <v/>
      </c>
    </row>
    <row r="727" spans="2:30" x14ac:dyDescent="0.45">
      <c r="B727" s="145" t="str">
        <f t="shared" si="110"/>
        <v>NOT INCLUDED</v>
      </c>
      <c r="C727" s="146" t="e">
        <f t="shared" si="111"/>
        <v>#N/A</v>
      </c>
      <c r="D727" s="158" t="e">
        <f>AB727&amp;"_"&amp;#REF!&amp;IF(afstemning_partner&lt;&gt;"","_"&amp;AC727,"")</f>
        <v>#REF!</v>
      </c>
      <c r="E727" s="158" t="str">
        <f t="shared" si="112"/>
        <v/>
      </c>
      <c r="F727" s="158" t="e">
        <f t="shared" si="113"/>
        <v>#N/A</v>
      </c>
      <c r="G727" s="158" t="str">
        <f>TRANSAKTIONER!Z727&amp;IF(regnskab_filter_periode&gt;=AB727,"INCLUDE"&amp;IF(regnskab_filter_land&lt;&gt;"",IF(regnskab_filter_land="EU",F727,AD727),""),"EXCLUDE")</f>
        <v>EXCLUDE</v>
      </c>
      <c r="H727" s="158" t="str">
        <f t="shared" si="114"/>
        <v/>
      </c>
      <c r="I727" s="158" t="str">
        <f>TRANSAKTIONER!Z727&amp;IF(regnskab_filter_periode_partner&gt;=AB727,"INCLUDE"&amp;IF(regnskab_filter_land_partner&lt;&gt;"",IF(regnskab_filter_land_partner="EU",F727,AD727),""),"EXCLUDE")&amp;AC727</f>
        <v>EXCLUDE</v>
      </c>
      <c r="J727" s="158" t="e">
        <f t="shared" si="115"/>
        <v>#N/A</v>
      </c>
      <c r="L727" s="158" t="str">
        <f t="shared" si="116"/>
        <v>_EU</v>
      </c>
      <c r="P727" s="340"/>
      <c r="Q727" s="340"/>
      <c r="R727" s="341"/>
      <c r="S727" s="342"/>
      <c r="T727" s="342"/>
      <c r="U727" s="341"/>
      <c r="V727" s="368"/>
      <c r="W727" s="341"/>
      <c r="X727" s="343"/>
      <c r="Y727" s="340"/>
      <c r="Z727" s="341"/>
      <c r="AA727" s="348" t="str">
        <f t="shared" si="117"/>
        <v/>
      </c>
      <c r="AB727" s="349" t="str">
        <f t="shared" si="118"/>
        <v/>
      </c>
      <c r="AC727" s="341"/>
      <c r="AD727" s="350" t="str">
        <f t="shared" si="119"/>
        <v/>
      </c>
    </row>
    <row r="728" spans="2:30" x14ac:dyDescent="0.45">
      <c r="B728" s="145" t="str">
        <f t="shared" si="110"/>
        <v>NOT INCLUDED</v>
      </c>
      <c r="C728" s="146" t="e">
        <f t="shared" si="111"/>
        <v>#N/A</v>
      </c>
      <c r="D728" s="158" t="e">
        <f>AB728&amp;"_"&amp;#REF!&amp;IF(afstemning_partner&lt;&gt;"","_"&amp;AC728,"")</f>
        <v>#REF!</v>
      </c>
      <c r="E728" s="158" t="str">
        <f t="shared" si="112"/>
        <v/>
      </c>
      <c r="F728" s="158" t="e">
        <f t="shared" si="113"/>
        <v>#N/A</v>
      </c>
      <c r="G728" s="158" t="str">
        <f>TRANSAKTIONER!Z728&amp;IF(regnskab_filter_periode&gt;=AB728,"INCLUDE"&amp;IF(regnskab_filter_land&lt;&gt;"",IF(regnskab_filter_land="EU",F728,AD728),""),"EXCLUDE")</f>
        <v>EXCLUDE</v>
      </c>
      <c r="H728" s="158" t="str">
        <f t="shared" si="114"/>
        <v/>
      </c>
      <c r="I728" s="158" t="str">
        <f>TRANSAKTIONER!Z728&amp;IF(regnskab_filter_periode_partner&gt;=AB728,"INCLUDE"&amp;IF(regnskab_filter_land_partner&lt;&gt;"",IF(regnskab_filter_land_partner="EU",F728,AD728),""),"EXCLUDE")&amp;AC728</f>
        <v>EXCLUDE</v>
      </c>
      <c r="J728" s="158" t="e">
        <f t="shared" si="115"/>
        <v>#N/A</v>
      </c>
      <c r="L728" s="158" t="str">
        <f t="shared" si="116"/>
        <v>_EU</v>
      </c>
      <c r="P728" s="340"/>
      <c r="Q728" s="340"/>
      <c r="R728" s="341"/>
      <c r="S728" s="342"/>
      <c r="T728" s="342"/>
      <c r="U728" s="341"/>
      <c r="V728" s="368"/>
      <c r="W728" s="341"/>
      <c r="X728" s="343"/>
      <c r="Y728" s="340"/>
      <c r="Z728" s="341"/>
      <c r="AA728" s="348" t="str">
        <f t="shared" si="117"/>
        <v/>
      </c>
      <c r="AB728" s="349" t="str">
        <f t="shared" si="118"/>
        <v/>
      </c>
      <c r="AC728" s="341"/>
      <c r="AD728" s="350" t="str">
        <f t="shared" si="119"/>
        <v/>
      </c>
    </row>
    <row r="729" spans="2:30" x14ac:dyDescent="0.45">
      <c r="B729" s="145" t="str">
        <f t="shared" si="110"/>
        <v>NOT INCLUDED</v>
      </c>
      <c r="C729" s="146" t="e">
        <f t="shared" si="111"/>
        <v>#N/A</v>
      </c>
      <c r="D729" s="158" t="e">
        <f>AB729&amp;"_"&amp;#REF!&amp;IF(afstemning_partner&lt;&gt;"","_"&amp;AC729,"")</f>
        <v>#REF!</v>
      </c>
      <c r="E729" s="158" t="str">
        <f t="shared" si="112"/>
        <v/>
      </c>
      <c r="F729" s="158" t="e">
        <f t="shared" si="113"/>
        <v>#N/A</v>
      </c>
      <c r="G729" s="158" t="str">
        <f>TRANSAKTIONER!Z729&amp;IF(regnskab_filter_periode&gt;=AB729,"INCLUDE"&amp;IF(regnskab_filter_land&lt;&gt;"",IF(regnskab_filter_land="EU",F729,AD729),""),"EXCLUDE")</f>
        <v>EXCLUDE</v>
      </c>
      <c r="H729" s="158" t="str">
        <f t="shared" si="114"/>
        <v/>
      </c>
      <c r="I729" s="158" t="str">
        <f>TRANSAKTIONER!Z729&amp;IF(regnskab_filter_periode_partner&gt;=AB729,"INCLUDE"&amp;IF(regnskab_filter_land_partner&lt;&gt;"",IF(regnskab_filter_land_partner="EU",F729,AD729),""),"EXCLUDE")&amp;AC729</f>
        <v>EXCLUDE</v>
      </c>
      <c r="J729" s="158" t="e">
        <f t="shared" si="115"/>
        <v>#N/A</v>
      </c>
      <c r="L729" s="158" t="str">
        <f t="shared" si="116"/>
        <v>_EU</v>
      </c>
      <c r="P729" s="340"/>
      <c r="Q729" s="340"/>
      <c r="R729" s="341"/>
      <c r="S729" s="342"/>
      <c r="T729" s="342"/>
      <c r="U729" s="341"/>
      <c r="V729" s="368"/>
      <c r="W729" s="341"/>
      <c r="X729" s="343"/>
      <c r="Y729" s="340"/>
      <c r="Z729" s="341"/>
      <c r="AA729" s="348" t="str">
        <f t="shared" si="117"/>
        <v/>
      </c>
      <c r="AB729" s="349" t="str">
        <f t="shared" si="118"/>
        <v/>
      </c>
      <c r="AC729" s="341"/>
      <c r="AD729" s="350" t="str">
        <f t="shared" si="119"/>
        <v/>
      </c>
    </row>
    <row r="730" spans="2:30" x14ac:dyDescent="0.45">
      <c r="B730" s="145" t="str">
        <f t="shared" si="110"/>
        <v>NOT INCLUDED</v>
      </c>
      <c r="C730" s="146" t="e">
        <f t="shared" si="111"/>
        <v>#N/A</v>
      </c>
      <c r="D730" s="158" t="e">
        <f>AB730&amp;"_"&amp;#REF!&amp;IF(afstemning_partner&lt;&gt;"","_"&amp;AC730,"")</f>
        <v>#REF!</v>
      </c>
      <c r="E730" s="158" t="str">
        <f t="shared" si="112"/>
        <v/>
      </c>
      <c r="F730" s="158" t="e">
        <f t="shared" si="113"/>
        <v>#N/A</v>
      </c>
      <c r="G730" s="158" t="str">
        <f>TRANSAKTIONER!Z730&amp;IF(regnskab_filter_periode&gt;=AB730,"INCLUDE"&amp;IF(regnskab_filter_land&lt;&gt;"",IF(regnskab_filter_land="EU",F730,AD730),""),"EXCLUDE")</f>
        <v>EXCLUDE</v>
      </c>
      <c r="H730" s="158" t="str">
        <f t="shared" si="114"/>
        <v/>
      </c>
      <c r="I730" s="158" t="str">
        <f>TRANSAKTIONER!Z730&amp;IF(regnskab_filter_periode_partner&gt;=AB730,"INCLUDE"&amp;IF(regnskab_filter_land_partner&lt;&gt;"",IF(regnskab_filter_land_partner="EU",F730,AD730),""),"EXCLUDE")&amp;AC730</f>
        <v>EXCLUDE</v>
      </c>
      <c r="J730" s="158" t="e">
        <f t="shared" si="115"/>
        <v>#N/A</v>
      </c>
      <c r="L730" s="158" t="str">
        <f t="shared" si="116"/>
        <v>_EU</v>
      </c>
      <c r="P730" s="340"/>
      <c r="Q730" s="340"/>
      <c r="R730" s="341"/>
      <c r="S730" s="342"/>
      <c r="T730" s="342"/>
      <c r="U730" s="341"/>
      <c r="V730" s="368"/>
      <c r="W730" s="341"/>
      <c r="X730" s="343"/>
      <c r="Y730" s="340"/>
      <c r="Z730" s="341"/>
      <c r="AA730" s="348" t="str">
        <f t="shared" si="117"/>
        <v/>
      </c>
      <c r="AB730" s="349" t="str">
        <f t="shared" si="118"/>
        <v/>
      </c>
      <c r="AC730" s="341"/>
      <c r="AD730" s="350" t="str">
        <f t="shared" si="119"/>
        <v/>
      </c>
    </row>
    <row r="731" spans="2:30" x14ac:dyDescent="0.45">
      <c r="B731" s="145" t="str">
        <f t="shared" si="110"/>
        <v>NOT INCLUDED</v>
      </c>
      <c r="C731" s="146" t="e">
        <f t="shared" si="111"/>
        <v>#N/A</v>
      </c>
      <c r="D731" s="158" t="e">
        <f>AB731&amp;"_"&amp;#REF!&amp;IF(afstemning_partner&lt;&gt;"","_"&amp;AC731,"")</f>
        <v>#REF!</v>
      </c>
      <c r="E731" s="158" t="str">
        <f t="shared" si="112"/>
        <v/>
      </c>
      <c r="F731" s="158" t="e">
        <f t="shared" si="113"/>
        <v>#N/A</v>
      </c>
      <c r="G731" s="158" t="str">
        <f>TRANSAKTIONER!Z731&amp;IF(regnskab_filter_periode&gt;=AB731,"INCLUDE"&amp;IF(regnskab_filter_land&lt;&gt;"",IF(regnskab_filter_land="EU",F731,AD731),""),"EXCLUDE")</f>
        <v>EXCLUDE</v>
      </c>
      <c r="H731" s="158" t="str">
        <f t="shared" si="114"/>
        <v/>
      </c>
      <c r="I731" s="158" t="str">
        <f>TRANSAKTIONER!Z731&amp;IF(regnskab_filter_periode_partner&gt;=AB731,"INCLUDE"&amp;IF(regnskab_filter_land_partner&lt;&gt;"",IF(regnskab_filter_land_partner="EU",F731,AD731),""),"EXCLUDE")&amp;AC731</f>
        <v>EXCLUDE</v>
      </c>
      <c r="J731" s="158" t="e">
        <f t="shared" si="115"/>
        <v>#N/A</v>
      </c>
      <c r="L731" s="158" t="str">
        <f t="shared" si="116"/>
        <v>_EU</v>
      </c>
      <c r="P731" s="340"/>
      <c r="Q731" s="340"/>
      <c r="R731" s="341"/>
      <c r="S731" s="342"/>
      <c r="T731" s="342"/>
      <c r="U731" s="341"/>
      <c r="V731" s="368"/>
      <c r="W731" s="341"/>
      <c r="X731" s="343"/>
      <c r="Y731" s="340"/>
      <c r="Z731" s="341"/>
      <c r="AA731" s="348" t="str">
        <f t="shared" si="117"/>
        <v/>
      </c>
      <c r="AB731" s="349" t="str">
        <f t="shared" si="118"/>
        <v/>
      </c>
      <c r="AC731" s="341"/>
      <c r="AD731" s="350" t="str">
        <f t="shared" si="119"/>
        <v/>
      </c>
    </row>
    <row r="732" spans="2:30" x14ac:dyDescent="0.45">
      <c r="B732" s="145" t="str">
        <f t="shared" si="110"/>
        <v>NOT INCLUDED</v>
      </c>
      <c r="C732" s="146" t="e">
        <f t="shared" si="111"/>
        <v>#N/A</v>
      </c>
      <c r="D732" s="158" t="e">
        <f>AB732&amp;"_"&amp;#REF!&amp;IF(afstemning_partner&lt;&gt;"","_"&amp;AC732,"")</f>
        <v>#REF!</v>
      </c>
      <c r="E732" s="158" t="str">
        <f t="shared" si="112"/>
        <v/>
      </c>
      <c r="F732" s="158" t="e">
        <f t="shared" si="113"/>
        <v>#N/A</v>
      </c>
      <c r="G732" s="158" t="str">
        <f>TRANSAKTIONER!Z732&amp;IF(regnskab_filter_periode&gt;=AB732,"INCLUDE"&amp;IF(regnskab_filter_land&lt;&gt;"",IF(regnskab_filter_land="EU",F732,AD732),""),"EXCLUDE")</f>
        <v>EXCLUDE</v>
      </c>
      <c r="H732" s="158" t="str">
        <f t="shared" si="114"/>
        <v/>
      </c>
      <c r="I732" s="158" t="str">
        <f>TRANSAKTIONER!Z732&amp;IF(regnskab_filter_periode_partner&gt;=AB732,"INCLUDE"&amp;IF(regnskab_filter_land_partner&lt;&gt;"",IF(regnskab_filter_land_partner="EU",F732,AD732),""),"EXCLUDE")&amp;AC732</f>
        <v>EXCLUDE</v>
      </c>
      <c r="J732" s="158" t="e">
        <f t="shared" si="115"/>
        <v>#N/A</v>
      </c>
      <c r="L732" s="158" t="str">
        <f t="shared" si="116"/>
        <v>_EU</v>
      </c>
      <c r="P732" s="340"/>
      <c r="Q732" s="340"/>
      <c r="R732" s="341"/>
      <c r="S732" s="342"/>
      <c r="T732" s="342"/>
      <c r="U732" s="341"/>
      <c r="V732" s="368"/>
      <c r="W732" s="341"/>
      <c r="X732" s="343"/>
      <c r="Y732" s="340"/>
      <c r="Z732" s="341"/>
      <c r="AA732" s="348" t="str">
        <f t="shared" si="117"/>
        <v/>
      </c>
      <c r="AB732" s="349" t="str">
        <f t="shared" si="118"/>
        <v/>
      </c>
      <c r="AC732" s="341"/>
      <c r="AD732" s="350" t="str">
        <f t="shared" si="119"/>
        <v/>
      </c>
    </row>
    <row r="733" spans="2:30" x14ac:dyDescent="0.45">
      <c r="B733" s="145" t="str">
        <f t="shared" si="110"/>
        <v>NOT INCLUDED</v>
      </c>
      <c r="C733" s="146" t="e">
        <f t="shared" si="111"/>
        <v>#N/A</v>
      </c>
      <c r="D733" s="158" t="e">
        <f>AB733&amp;"_"&amp;#REF!&amp;IF(afstemning_partner&lt;&gt;"","_"&amp;AC733,"")</f>
        <v>#REF!</v>
      </c>
      <c r="E733" s="158" t="str">
        <f t="shared" si="112"/>
        <v/>
      </c>
      <c r="F733" s="158" t="e">
        <f t="shared" si="113"/>
        <v>#N/A</v>
      </c>
      <c r="G733" s="158" t="str">
        <f>TRANSAKTIONER!Z733&amp;IF(regnskab_filter_periode&gt;=AB733,"INCLUDE"&amp;IF(regnskab_filter_land&lt;&gt;"",IF(regnskab_filter_land="EU",F733,AD733),""),"EXCLUDE")</f>
        <v>EXCLUDE</v>
      </c>
      <c r="H733" s="158" t="str">
        <f t="shared" si="114"/>
        <v/>
      </c>
      <c r="I733" s="158" t="str">
        <f>TRANSAKTIONER!Z733&amp;IF(regnskab_filter_periode_partner&gt;=AB733,"INCLUDE"&amp;IF(regnskab_filter_land_partner&lt;&gt;"",IF(regnskab_filter_land_partner="EU",F733,AD733),""),"EXCLUDE")&amp;AC733</f>
        <v>EXCLUDE</v>
      </c>
      <c r="J733" s="158" t="e">
        <f t="shared" si="115"/>
        <v>#N/A</v>
      </c>
      <c r="L733" s="158" t="str">
        <f t="shared" si="116"/>
        <v>_EU</v>
      </c>
      <c r="P733" s="340"/>
      <c r="Q733" s="340"/>
      <c r="R733" s="341"/>
      <c r="S733" s="342"/>
      <c r="T733" s="342"/>
      <c r="U733" s="341"/>
      <c r="V733" s="368"/>
      <c r="W733" s="341"/>
      <c r="X733" s="343"/>
      <c r="Y733" s="340"/>
      <c r="Z733" s="341"/>
      <c r="AA733" s="348" t="str">
        <f t="shared" si="117"/>
        <v/>
      </c>
      <c r="AB733" s="349" t="str">
        <f t="shared" si="118"/>
        <v/>
      </c>
      <c r="AC733" s="341"/>
      <c r="AD733" s="350" t="str">
        <f t="shared" si="119"/>
        <v/>
      </c>
    </row>
    <row r="734" spans="2:30" x14ac:dyDescent="0.45">
      <c r="B734" s="145" t="str">
        <f t="shared" si="110"/>
        <v>NOT INCLUDED</v>
      </c>
      <c r="C734" s="146" t="e">
        <f t="shared" si="111"/>
        <v>#N/A</v>
      </c>
      <c r="D734" s="158" t="e">
        <f>AB734&amp;"_"&amp;#REF!&amp;IF(afstemning_partner&lt;&gt;"","_"&amp;AC734,"")</f>
        <v>#REF!</v>
      </c>
      <c r="E734" s="158" t="str">
        <f t="shared" si="112"/>
        <v/>
      </c>
      <c r="F734" s="158" t="e">
        <f t="shared" si="113"/>
        <v>#N/A</v>
      </c>
      <c r="G734" s="158" t="str">
        <f>TRANSAKTIONER!Z734&amp;IF(regnskab_filter_periode&gt;=AB734,"INCLUDE"&amp;IF(regnskab_filter_land&lt;&gt;"",IF(regnskab_filter_land="EU",F734,AD734),""),"EXCLUDE")</f>
        <v>EXCLUDE</v>
      </c>
      <c r="H734" s="158" t="str">
        <f t="shared" si="114"/>
        <v/>
      </c>
      <c r="I734" s="158" t="str">
        <f>TRANSAKTIONER!Z734&amp;IF(regnskab_filter_periode_partner&gt;=AB734,"INCLUDE"&amp;IF(regnskab_filter_land_partner&lt;&gt;"",IF(regnskab_filter_land_partner="EU",F734,AD734),""),"EXCLUDE")&amp;AC734</f>
        <v>EXCLUDE</v>
      </c>
      <c r="J734" s="158" t="e">
        <f t="shared" si="115"/>
        <v>#N/A</v>
      </c>
      <c r="L734" s="158" t="str">
        <f t="shared" si="116"/>
        <v>_EU</v>
      </c>
      <c r="P734" s="340"/>
      <c r="Q734" s="340"/>
      <c r="R734" s="341"/>
      <c r="S734" s="342"/>
      <c r="T734" s="342"/>
      <c r="U734" s="341"/>
      <c r="V734" s="368"/>
      <c r="W734" s="341"/>
      <c r="X734" s="343"/>
      <c r="Y734" s="340"/>
      <c r="Z734" s="341"/>
      <c r="AA734" s="348" t="str">
        <f t="shared" si="117"/>
        <v/>
      </c>
      <c r="AB734" s="349" t="str">
        <f t="shared" si="118"/>
        <v/>
      </c>
      <c r="AC734" s="341"/>
      <c r="AD734" s="350" t="str">
        <f t="shared" si="119"/>
        <v/>
      </c>
    </row>
    <row r="735" spans="2:30" x14ac:dyDescent="0.45">
      <c r="B735" s="145" t="str">
        <f t="shared" si="110"/>
        <v>NOT INCLUDED</v>
      </c>
      <c r="C735" s="146" t="e">
        <f t="shared" si="111"/>
        <v>#N/A</v>
      </c>
      <c r="D735" s="158" t="e">
        <f>AB735&amp;"_"&amp;#REF!&amp;IF(afstemning_partner&lt;&gt;"","_"&amp;AC735,"")</f>
        <v>#REF!</v>
      </c>
      <c r="E735" s="158" t="str">
        <f t="shared" si="112"/>
        <v/>
      </c>
      <c r="F735" s="158" t="e">
        <f t="shared" si="113"/>
        <v>#N/A</v>
      </c>
      <c r="G735" s="158" t="str">
        <f>TRANSAKTIONER!Z735&amp;IF(regnskab_filter_periode&gt;=AB735,"INCLUDE"&amp;IF(regnskab_filter_land&lt;&gt;"",IF(regnskab_filter_land="EU",F735,AD735),""),"EXCLUDE")</f>
        <v>EXCLUDE</v>
      </c>
      <c r="H735" s="158" t="str">
        <f t="shared" si="114"/>
        <v/>
      </c>
      <c r="I735" s="158" t="str">
        <f>TRANSAKTIONER!Z735&amp;IF(regnskab_filter_periode_partner&gt;=AB735,"INCLUDE"&amp;IF(regnskab_filter_land_partner&lt;&gt;"",IF(regnskab_filter_land_partner="EU",F735,AD735),""),"EXCLUDE")&amp;AC735</f>
        <v>EXCLUDE</v>
      </c>
      <c r="J735" s="158" t="e">
        <f t="shared" si="115"/>
        <v>#N/A</v>
      </c>
      <c r="L735" s="158" t="str">
        <f t="shared" si="116"/>
        <v>_EU</v>
      </c>
      <c r="P735" s="340"/>
      <c r="Q735" s="340"/>
      <c r="R735" s="341"/>
      <c r="S735" s="342"/>
      <c r="T735" s="342"/>
      <c r="U735" s="341"/>
      <c r="V735" s="368"/>
      <c r="W735" s="341"/>
      <c r="X735" s="343"/>
      <c r="Y735" s="340"/>
      <c r="Z735" s="341"/>
      <c r="AA735" s="348" t="str">
        <f t="shared" si="117"/>
        <v/>
      </c>
      <c r="AB735" s="349" t="str">
        <f t="shared" si="118"/>
        <v/>
      </c>
      <c r="AC735" s="341"/>
      <c r="AD735" s="350" t="str">
        <f t="shared" si="119"/>
        <v/>
      </c>
    </row>
    <row r="736" spans="2:30" x14ac:dyDescent="0.45">
      <c r="B736" s="145" t="str">
        <f t="shared" si="110"/>
        <v>NOT INCLUDED</v>
      </c>
      <c r="C736" s="146" t="e">
        <f t="shared" si="111"/>
        <v>#N/A</v>
      </c>
      <c r="D736" s="158" t="e">
        <f>AB736&amp;"_"&amp;#REF!&amp;IF(afstemning_partner&lt;&gt;"","_"&amp;AC736,"")</f>
        <v>#REF!</v>
      </c>
      <c r="E736" s="158" t="str">
        <f t="shared" si="112"/>
        <v/>
      </c>
      <c r="F736" s="158" t="e">
        <f t="shared" si="113"/>
        <v>#N/A</v>
      </c>
      <c r="G736" s="158" t="str">
        <f>TRANSAKTIONER!Z736&amp;IF(regnskab_filter_periode&gt;=AB736,"INCLUDE"&amp;IF(regnskab_filter_land&lt;&gt;"",IF(regnskab_filter_land="EU",F736,AD736),""),"EXCLUDE")</f>
        <v>EXCLUDE</v>
      </c>
      <c r="H736" s="158" t="str">
        <f t="shared" si="114"/>
        <v/>
      </c>
      <c r="I736" s="158" t="str">
        <f>TRANSAKTIONER!Z736&amp;IF(regnskab_filter_periode_partner&gt;=AB736,"INCLUDE"&amp;IF(regnskab_filter_land_partner&lt;&gt;"",IF(regnskab_filter_land_partner="EU",F736,AD736),""),"EXCLUDE")&amp;AC736</f>
        <v>EXCLUDE</v>
      </c>
      <c r="J736" s="158" t="e">
        <f t="shared" si="115"/>
        <v>#N/A</v>
      </c>
      <c r="L736" s="158" t="str">
        <f t="shared" si="116"/>
        <v>_EU</v>
      </c>
      <c r="P736" s="340"/>
      <c r="Q736" s="340"/>
      <c r="R736" s="341"/>
      <c r="S736" s="342"/>
      <c r="T736" s="342"/>
      <c r="U736" s="341"/>
      <c r="V736" s="368"/>
      <c r="W736" s="341"/>
      <c r="X736" s="343"/>
      <c r="Y736" s="340"/>
      <c r="Z736" s="341"/>
      <c r="AA736" s="348" t="str">
        <f t="shared" si="117"/>
        <v/>
      </c>
      <c r="AB736" s="349" t="str">
        <f t="shared" si="118"/>
        <v/>
      </c>
      <c r="AC736" s="341"/>
      <c r="AD736" s="350" t="str">
        <f t="shared" si="119"/>
        <v/>
      </c>
    </row>
    <row r="737" spans="2:30" x14ac:dyDescent="0.45">
      <c r="B737" s="145" t="str">
        <f t="shared" si="110"/>
        <v>NOT INCLUDED</v>
      </c>
      <c r="C737" s="146" t="e">
        <f t="shared" si="111"/>
        <v>#N/A</v>
      </c>
      <c r="D737" s="158" t="e">
        <f>AB737&amp;"_"&amp;#REF!&amp;IF(afstemning_partner&lt;&gt;"","_"&amp;AC737,"")</f>
        <v>#REF!</v>
      </c>
      <c r="E737" s="158" t="str">
        <f t="shared" si="112"/>
        <v/>
      </c>
      <c r="F737" s="158" t="e">
        <f t="shared" si="113"/>
        <v>#N/A</v>
      </c>
      <c r="G737" s="158" t="str">
        <f>TRANSAKTIONER!Z737&amp;IF(regnskab_filter_periode&gt;=AB737,"INCLUDE"&amp;IF(regnskab_filter_land&lt;&gt;"",IF(regnskab_filter_land="EU",F737,AD737),""),"EXCLUDE")</f>
        <v>EXCLUDE</v>
      </c>
      <c r="H737" s="158" t="str">
        <f t="shared" si="114"/>
        <v/>
      </c>
      <c r="I737" s="158" t="str">
        <f>TRANSAKTIONER!Z737&amp;IF(regnskab_filter_periode_partner&gt;=AB737,"INCLUDE"&amp;IF(regnskab_filter_land_partner&lt;&gt;"",IF(regnskab_filter_land_partner="EU",F737,AD737),""),"EXCLUDE")&amp;AC737</f>
        <v>EXCLUDE</v>
      </c>
      <c r="J737" s="158" t="e">
        <f t="shared" si="115"/>
        <v>#N/A</v>
      </c>
      <c r="L737" s="158" t="str">
        <f t="shared" si="116"/>
        <v>_EU</v>
      </c>
      <c r="P737" s="340"/>
      <c r="Q737" s="340"/>
      <c r="R737" s="341"/>
      <c r="S737" s="342"/>
      <c r="T737" s="342"/>
      <c r="U737" s="341"/>
      <c r="V737" s="368"/>
      <c r="W737" s="341"/>
      <c r="X737" s="343"/>
      <c r="Y737" s="340"/>
      <c r="Z737" s="341"/>
      <c r="AA737" s="348" t="str">
        <f t="shared" si="117"/>
        <v/>
      </c>
      <c r="AB737" s="349" t="str">
        <f t="shared" si="118"/>
        <v/>
      </c>
      <c r="AC737" s="341"/>
      <c r="AD737" s="350" t="str">
        <f t="shared" si="119"/>
        <v/>
      </c>
    </row>
    <row r="738" spans="2:30" x14ac:dyDescent="0.45">
      <c r="B738" s="145" t="str">
        <f t="shared" si="110"/>
        <v>NOT INCLUDED</v>
      </c>
      <c r="C738" s="146" t="e">
        <f t="shared" si="111"/>
        <v>#N/A</v>
      </c>
      <c r="D738" s="158" t="e">
        <f>AB738&amp;"_"&amp;#REF!&amp;IF(afstemning_partner&lt;&gt;"","_"&amp;AC738,"")</f>
        <v>#REF!</v>
      </c>
      <c r="E738" s="158" t="str">
        <f t="shared" si="112"/>
        <v/>
      </c>
      <c r="F738" s="158" t="e">
        <f t="shared" si="113"/>
        <v>#N/A</v>
      </c>
      <c r="G738" s="158" t="str">
        <f>TRANSAKTIONER!Z738&amp;IF(regnskab_filter_periode&gt;=AB738,"INCLUDE"&amp;IF(regnskab_filter_land&lt;&gt;"",IF(regnskab_filter_land="EU",F738,AD738),""),"EXCLUDE")</f>
        <v>EXCLUDE</v>
      </c>
      <c r="H738" s="158" t="str">
        <f t="shared" si="114"/>
        <v/>
      </c>
      <c r="I738" s="158" t="str">
        <f>TRANSAKTIONER!Z738&amp;IF(regnskab_filter_periode_partner&gt;=AB738,"INCLUDE"&amp;IF(regnskab_filter_land_partner&lt;&gt;"",IF(regnskab_filter_land_partner="EU",F738,AD738),""),"EXCLUDE")&amp;AC738</f>
        <v>EXCLUDE</v>
      </c>
      <c r="J738" s="158" t="e">
        <f t="shared" si="115"/>
        <v>#N/A</v>
      </c>
      <c r="L738" s="158" t="str">
        <f t="shared" si="116"/>
        <v>_EU</v>
      </c>
      <c r="P738" s="340"/>
      <c r="Q738" s="340"/>
      <c r="R738" s="341"/>
      <c r="S738" s="342"/>
      <c r="T738" s="342"/>
      <c r="U738" s="341"/>
      <c r="V738" s="368"/>
      <c r="W738" s="341"/>
      <c r="X738" s="343"/>
      <c r="Y738" s="340"/>
      <c r="Z738" s="341"/>
      <c r="AA738" s="348" t="str">
        <f t="shared" si="117"/>
        <v/>
      </c>
      <c r="AB738" s="349" t="str">
        <f t="shared" si="118"/>
        <v/>
      </c>
      <c r="AC738" s="341"/>
      <c r="AD738" s="350" t="str">
        <f t="shared" si="119"/>
        <v/>
      </c>
    </row>
    <row r="739" spans="2:30" x14ac:dyDescent="0.45">
      <c r="B739" s="145" t="str">
        <f t="shared" si="110"/>
        <v>NOT INCLUDED</v>
      </c>
      <c r="C739" s="146" t="e">
        <f t="shared" si="111"/>
        <v>#N/A</v>
      </c>
      <c r="D739" s="158" t="e">
        <f>AB739&amp;"_"&amp;#REF!&amp;IF(afstemning_partner&lt;&gt;"","_"&amp;AC739,"")</f>
        <v>#REF!</v>
      </c>
      <c r="E739" s="158" t="str">
        <f t="shared" si="112"/>
        <v/>
      </c>
      <c r="F739" s="158" t="e">
        <f t="shared" si="113"/>
        <v>#N/A</v>
      </c>
      <c r="G739" s="158" t="str">
        <f>TRANSAKTIONER!Z739&amp;IF(regnskab_filter_periode&gt;=AB739,"INCLUDE"&amp;IF(regnskab_filter_land&lt;&gt;"",IF(regnskab_filter_land="EU",F739,AD739),""),"EXCLUDE")</f>
        <v>EXCLUDE</v>
      </c>
      <c r="H739" s="158" t="str">
        <f t="shared" si="114"/>
        <v/>
      </c>
      <c r="I739" s="158" t="str">
        <f>TRANSAKTIONER!Z739&amp;IF(regnskab_filter_periode_partner&gt;=AB739,"INCLUDE"&amp;IF(regnskab_filter_land_partner&lt;&gt;"",IF(regnskab_filter_land_partner="EU",F739,AD739),""),"EXCLUDE")&amp;AC739</f>
        <v>EXCLUDE</v>
      </c>
      <c r="J739" s="158" t="e">
        <f t="shared" si="115"/>
        <v>#N/A</v>
      </c>
      <c r="L739" s="158" t="str">
        <f t="shared" si="116"/>
        <v>_EU</v>
      </c>
      <c r="P739" s="340"/>
      <c r="Q739" s="340"/>
      <c r="R739" s="341"/>
      <c r="S739" s="342"/>
      <c r="T739" s="342"/>
      <c r="U739" s="341"/>
      <c r="V739" s="368"/>
      <c r="W739" s="341"/>
      <c r="X739" s="343"/>
      <c r="Y739" s="340"/>
      <c r="Z739" s="341"/>
      <c r="AA739" s="348" t="str">
        <f t="shared" si="117"/>
        <v/>
      </c>
      <c r="AB739" s="349" t="str">
        <f t="shared" si="118"/>
        <v/>
      </c>
      <c r="AC739" s="341"/>
      <c r="AD739" s="350" t="str">
        <f t="shared" si="119"/>
        <v/>
      </c>
    </row>
    <row r="740" spans="2:30" x14ac:dyDescent="0.45">
      <c r="B740" s="145" t="str">
        <f t="shared" si="110"/>
        <v>NOT INCLUDED</v>
      </c>
      <c r="C740" s="146" t="e">
        <f t="shared" si="111"/>
        <v>#N/A</v>
      </c>
      <c r="D740" s="158" t="e">
        <f>AB740&amp;"_"&amp;#REF!&amp;IF(afstemning_partner&lt;&gt;"","_"&amp;AC740,"")</f>
        <v>#REF!</v>
      </c>
      <c r="E740" s="158" t="str">
        <f t="shared" si="112"/>
        <v/>
      </c>
      <c r="F740" s="158" t="e">
        <f t="shared" si="113"/>
        <v>#N/A</v>
      </c>
      <c r="G740" s="158" t="str">
        <f>TRANSAKTIONER!Z740&amp;IF(regnskab_filter_periode&gt;=AB740,"INCLUDE"&amp;IF(regnskab_filter_land&lt;&gt;"",IF(regnskab_filter_land="EU",F740,AD740),""),"EXCLUDE")</f>
        <v>EXCLUDE</v>
      </c>
      <c r="H740" s="158" t="str">
        <f t="shared" si="114"/>
        <v/>
      </c>
      <c r="I740" s="158" t="str">
        <f>TRANSAKTIONER!Z740&amp;IF(regnskab_filter_periode_partner&gt;=AB740,"INCLUDE"&amp;IF(regnskab_filter_land_partner&lt;&gt;"",IF(regnskab_filter_land_partner="EU",F740,AD740),""),"EXCLUDE")&amp;AC740</f>
        <v>EXCLUDE</v>
      </c>
      <c r="J740" s="158" t="e">
        <f t="shared" si="115"/>
        <v>#N/A</v>
      </c>
      <c r="L740" s="158" t="str">
        <f t="shared" si="116"/>
        <v>_EU</v>
      </c>
      <c r="P740" s="340"/>
      <c r="Q740" s="340"/>
      <c r="R740" s="341"/>
      <c r="S740" s="342"/>
      <c r="T740" s="342"/>
      <c r="U740" s="341"/>
      <c r="V740" s="368"/>
      <c r="W740" s="341"/>
      <c r="X740" s="343"/>
      <c r="Y740" s="340"/>
      <c r="Z740" s="341"/>
      <c r="AA740" s="348" t="str">
        <f t="shared" si="117"/>
        <v/>
      </c>
      <c r="AB740" s="349" t="str">
        <f t="shared" si="118"/>
        <v/>
      </c>
      <c r="AC740" s="341"/>
      <c r="AD740" s="350" t="str">
        <f t="shared" si="119"/>
        <v/>
      </c>
    </row>
    <row r="741" spans="2:30" x14ac:dyDescent="0.45">
      <c r="B741" s="145" t="str">
        <f t="shared" si="110"/>
        <v>NOT INCLUDED</v>
      </c>
      <c r="C741" s="146" t="e">
        <f t="shared" si="111"/>
        <v>#N/A</v>
      </c>
      <c r="D741" s="158" t="e">
        <f>AB741&amp;"_"&amp;#REF!&amp;IF(afstemning_partner&lt;&gt;"","_"&amp;AC741,"")</f>
        <v>#REF!</v>
      </c>
      <c r="E741" s="158" t="str">
        <f t="shared" si="112"/>
        <v/>
      </c>
      <c r="F741" s="158" t="e">
        <f t="shared" si="113"/>
        <v>#N/A</v>
      </c>
      <c r="G741" s="158" t="str">
        <f>TRANSAKTIONER!Z741&amp;IF(regnskab_filter_periode&gt;=AB741,"INCLUDE"&amp;IF(regnskab_filter_land&lt;&gt;"",IF(regnskab_filter_land="EU",F741,AD741),""),"EXCLUDE")</f>
        <v>EXCLUDE</v>
      </c>
      <c r="H741" s="158" t="str">
        <f t="shared" si="114"/>
        <v/>
      </c>
      <c r="I741" s="158" t="str">
        <f>TRANSAKTIONER!Z741&amp;IF(regnskab_filter_periode_partner&gt;=AB741,"INCLUDE"&amp;IF(regnskab_filter_land_partner&lt;&gt;"",IF(regnskab_filter_land_partner="EU",F741,AD741),""),"EXCLUDE")&amp;AC741</f>
        <v>EXCLUDE</v>
      </c>
      <c r="J741" s="158" t="e">
        <f t="shared" si="115"/>
        <v>#N/A</v>
      </c>
      <c r="L741" s="158" t="str">
        <f t="shared" si="116"/>
        <v>_EU</v>
      </c>
      <c r="P741" s="340"/>
      <c r="Q741" s="340"/>
      <c r="R741" s="341"/>
      <c r="S741" s="342"/>
      <c r="T741" s="342"/>
      <c r="U741" s="341"/>
      <c r="V741" s="368"/>
      <c r="W741" s="341"/>
      <c r="X741" s="343"/>
      <c r="Y741" s="340"/>
      <c r="Z741" s="341"/>
      <c r="AA741" s="348" t="str">
        <f t="shared" si="117"/>
        <v/>
      </c>
      <c r="AB741" s="349" t="str">
        <f t="shared" si="118"/>
        <v/>
      </c>
      <c r="AC741" s="341"/>
      <c r="AD741" s="350" t="str">
        <f t="shared" si="119"/>
        <v/>
      </c>
    </row>
    <row r="742" spans="2:30" x14ac:dyDescent="0.45">
      <c r="B742" s="145" t="str">
        <f t="shared" si="110"/>
        <v>NOT INCLUDED</v>
      </c>
      <c r="C742" s="146" t="e">
        <f t="shared" si="111"/>
        <v>#N/A</v>
      </c>
      <c r="D742" s="158" t="e">
        <f>AB742&amp;"_"&amp;#REF!&amp;IF(afstemning_partner&lt;&gt;"","_"&amp;AC742,"")</f>
        <v>#REF!</v>
      </c>
      <c r="E742" s="158" t="str">
        <f t="shared" si="112"/>
        <v/>
      </c>
      <c r="F742" s="158" t="e">
        <f t="shared" si="113"/>
        <v>#N/A</v>
      </c>
      <c r="G742" s="158" t="str">
        <f>TRANSAKTIONER!Z742&amp;IF(regnskab_filter_periode&gt;=AB742,"INCLUDE"&amp;IF(regnskab_filter_land&lt;&gt;"",IF(regnskab_filter_land="EU",F742,AD742),""),"EXCLUDE")</f>
        <v>EXCLUDE</v>
      </c>
      <c r="H742" s="158" t="str">
        <f t="shared" si="114"/>
        <v/>
      </c>
      <c r="I742" s="158" t="str">
        <f>TRANSAKTIONER!Z742&amp;IF(regnskab_filter_periode_partner&gt;=AB742,"INCLUDE"&amp;IF(regnskab_filter_land_partner&lt;&gt;"",IF(regnskab_filter_land_partner="EU",F742,AD742),""),"EXCLUDE")&amp;AC742</f>
        <v>EXCLUDE</v>
      </c>
      <c r="J742" s="158" t="e">
        <f t="shared" si="115"/>
        <v>#N/A</v>
      </c>
      <c r="L742" s="158" t="str">
        <f t="shared" si="116"/>
        <v>_EU</v>
      </c>
      <c r="P742" s="340"/>
      <c r="Q742" s="340"/>
      <c r="R742" s="341"/>
      <c r="S742" s="342"/>
      <c r="T742" s="342"/>
      <c r="U742" s="341"/>
      <c r="V742" s="368"/>
      <c r="W742" s="341"/>
      <c r="X742" s="343"/>
      <c r="Y742" s="340"/>
      <c r="Z742" s="341"/>
      <c r="AA742" s="348" t="str">
        <f t="shared" si="117"/>
        <v/>
      </c>
      <c r="AB742" s="349" t="str">
        <f t="shared" si="118"/>
        <v/>
      </c>
      <c r="AC742" s="341"/>
      <c r="AD742" s="350" t="str">
        <f t="shared" si="119"/>
        <v/>
      </c>
    </row>
    <row r="743" spans="2:30" x14ac:dyDescent="0.45">
      <c r="B743" s="145" t="str">
        <f t="shared" si="110"/>
        <v>NOT INCLUDED</v>
      </c>
      <c r="C743" s="146" t="e">
        <f t="shared" si="111"/>
        <v>#N/A</v>
      </c>
      <c r="D743" s="158" t="e">
        <f>AB743&amp;"_"&amp;#REF!&amp;IF(afstemning_partner&lt;&gt;"","_"&amp;AC743,"")</f>
        <v>#REF!</v>
      </c>
      <c r="E743" s="158" t="str">
        <f t="shared" si="112"/>
        <v/>
      </c>
      <c r="F743" s="158" t="e">
        <f t="shared" si="113"/>
        <v>#N/A</v>
      </c>
      <c r="G743" s="158" t="str">
        <f>TRANSAKTIONER!Z743&amp;IF(regnskab_filter_periode&gt;=AB743,"INCLUDE"&amp;IF(regnskab_filter_land&lt;&gt;"",IF(regnskab_filter_land="EU",F743,AD743),""),"EXCLUDE")</f>
        <v>EXCLUDE</v>
      </c>
      <c r="H743" s="158" t="str">
        <f t="shared" si="114"/>
        <v/>
      </c>
      <c r="I743" s="158" t="str">
        <f>TRANSAKTIONER!Z743&amp;IF(regnskab_filter_periode_partner&gt;=AB743,"INCLUDE"&amp;IF(regnskab_filter_land_partner&lt;&gt;"",IF(regnskab_filter_land_partner="EU",F743,AD743),""),"EXCLUDE")&amp;AC743</f>
        <v>EXCLUDE</v>
      </c>
      <c r="J743" s="158" t="e">
        <f t="shared" si="115"/>
        <v>#N/A</v>
      </c>
      <c r="L743" s="158" t="str">
        <f t="shared" si="116"/>
        <v>_EU</v>
      </c>
      <c r="P743" s="340"/>
      <c r="Q743" s="340"/>
      <c r="R743" s="341"/>
      <c r="S743" s="342"/>
      <c r="T743" s="342"/>
      <c r="U743" s="341"/>
      <c r="V743" s="368"/>
      <c r="W743" s="341"/>
      <c r="X743" s="343"/>
      <c r="Y743" s="340"/>
      <c r="Z743" s="341"/>
      <c r="AA743" s="348" t="str">
        <f t="shared" si="117"/>
        <v/>
      </c>
      <c r="AB743" s="349" t="str">
        <f t="shared" si="118"/>
        <v/>
      </c>
      <c r="AC743" s="341"/>
      <c r="AD743" s="350" t="str">
        <f t="shared" si="119"/>
        <v/>
      </c>
    </row>
    <row r="744" spans="2:30" x14ac:dyDescent="0.45">
      <c r="B744" s="145" t="str">
        <f t="shared" si="110"/>
        <v>NOT INCLUDED</v>
      </c>
      <c r="C744" s="146" t="e">
        <f t="shared" si="111"/>
        <v>#N/A</v>
      </c>
      <c r="D744" s="158" t="e">
        <f>AB744&amp;"_"&amp;#REF!&amp;IF(afstemning_partner&lt;&gt;"","_"&amp;AC744,"")</f>
        <v>#REF!</v>
      </c>
      <c r="E744" s="158" t="str">
        <f t="shared" si="112"/>
        <v/>
      </c>
      <c r="F744" s="158" t="e">
        <f t="shared" si="113"/>
        <v>#N/A</v>
      </c>
      <c r="G744" s="158" t="str">
        <f>TRANSAKTIONER!Z744&amp;IF(regnskab_filter_periode&gt;=AB744,"INCLUDE"&amp;IF(regnskab_filter_land&lt;&gt;"",IF(regnskab_filter_land="EU",F744,AD744),""),"EXCLUDE")</f>
        <v>EXCLUDE</v>
      </c>
      <c r="H744" s="158" t="str">
        <f t="shared" si="114"/>
        <v/>
      </c>
      <c r="I744" s="158" t="str">
        <f>TRANSAKTIONER!Z744&amp;IF(regnskab_filter_periode_partner&gt;=AB744,"INCLUDE"&amp;IF(regnskab_filter_land_partner&lt;&gt;"",IF(regnskab_filter_land_partner="EU",F744,AD744),""),"EXCLUDE")&amp;AC744</f>
        <v>EXCLUDE</v>
      </c>
      <c r="J744" s="158" t="e">
        <f t="shared" si="115"/>
        <v>#N/A</v>
      </c>
      <c r="L744" s="158" t="str">
        <f t="shared" si="116"/>
        <v>_EU</v>
      </c>
      <c r="P744" s="340"/>
      <c r="Q744" s="340"/>
      <c r="R744" s="341"/>
      <c r="S744" s="342"/>
      <c r="T744" s="342"/>
      <c r="U744" s="341"/>
      <c r="V744" s="368"/>
      <c r="W744" s="341"/>
      <c r="X744" s="343"/>
      <c r="Y744" s="340"/>
      <c r="Z744" s="341"/>
      <c r="AA744" s="348" t="str">
        <f t="shared" si="117"/>
        <v/>
      </c>
      <c r="AB744" s="349" t="str">
        <f t="shared" si="118"/>
        <v/>
      </c>
      <c r="AC744" s="341"/>
      <c r="AD744" s="350" t="str">
        <f t="shared" si="119"/>
        <v/>
      </c>
    </row>
    <row r="745" spans="2:30" x14ac:dyDescent="0.45">
      <c r="B745" s="145" t="str">
        <f t="shared" si="110"/>
        <v>NOT INCLUDED</v>
      </c>
      <c r="C745" s="146" t="e">
        <f t="shared" si="111"/>
        <v>#N/A</v>
      </c>
      <c r="D745" s="158" t="e">
        <f>AB745&amp;"_"&amp;#REF!&amp;IF(afstemning_partner&lt;&gt;"","_"&amp;AC745,"")</f>
        <v>#REF!</v>
      </c>
      <c r="E745" s="158" t="str">
        <f t="shared" si="112"/>
        <v/>
      </c>
      <c r="F745" s="158" t="e">
        <f t="shared" si="113"/>
        <v>#N/A</v>
      </c>
      <c r="G745" s="158" t="str">
        <f>TRANSAKTIONER!Z745&amp;IF(regnskab_filter_periode&gt;=AB745,"INCLUDE"&amp;IF(regnskab_filter_land&lt;&gt;"",IF(regnskab_filter_land="EU",F745,AD745),""),"EXCLUDE")</f>
        <v>EXCLUDE</v>
      </c>
      <c r="H745" s="158" t="str">
        <f t="shared" si="114"/>
        <v/>
      </c>
      <c r="I745" s="158" t="str">
        <f>TRANSAKTIONER!Z745&amp;IF(regnskab_filter_periode_partner&gt;=AB745,"INCLUDE"&amp;IF(regnskab_filter_land_partner&lt;&gt;"",IF(regnskab_filter_land_partner="EU",F745,AD745),""),"EXCLUDE")&amp;AC745</f>
        <v>EXCLUDE</v>
      </c>
      <c r="J745" s="158" t="e">
        <f t="shared" si="115"/>
        <v>#N/A</v>
      </c>
      <c r="L745" s="158" t="str">
        <f t="shared" si="116"/>
        <v>_EU</v>
      </c>
      <c r="P745" s="340"/>
      <c r="Q745" s="340"/>
      <c r="R745" s="341"/>
      <c r="S745" s="342"/>
      <c r="T745" s="342"/>
      <c r="U745" s="341"/>
      <c r="V745" s="368"/>
      <c r="W745" s="341"/>
      <c r="X745" s="343"/>
      <c r="Y745" s="340"/>
      <c r="Z745" s="341"/>
      <c r="AA745" s="348" t="str">
        <f t="shared" si="117"/>
        <v/>
      </c>
      <c r="AB745" s="349" t="str">
        <f t="shared" si="118"/>
        <v/>
      </c>
      <c r="AC745" s="341"/>
      <c r="AD745" s="350" t="str">
        <f t="shared" si="119"/>
        <v/>
      </c>
    </row>
    <row r="746" spans="2:30" x14ac:dyDescent="0.45">
      <c r="B746" s="145" t="str">
        <f t="shared" si="110"/>
        <v>NOT INCLUDED</v>
      </c>
      <c r="C746" s="146" t="e">
        <f t="shared" si="111"/>
        <v>#N/A</v>
      </c>
      <c r="D746" s="158" t="e">
        <f>AB746&amp;"_"&amp;#REF!&amp;IF(afstemning_partner&lt;&gt;"","_"&amp;AC746,"")</f>
        <v>#REF!</v>
      </c>
      <c r="E746" s="158" t="str">
        <f t="shared" si="112"/>
        <v/>
      </c>
      <c r="F746" s="158" t="e">
        <f t="shared" si="113"/>
        <v>#N/A</v>
      </c>
      <c r="G746" s="158" t="str">
        <f>TRANSAKTIONER!Z746&amp;IF(regnskab_filter_periode&gt;=AB746,"INCLUDE"&amp;IF(regnskab_filter_land&lt;&gt;"",IF(regnskab_filter_land="EU",F746,AD746),""),"EXCLUDE")</f>
        <v>EXCLUDE</v>
      </c>
      <c r="H746" s="158" t="str">
        <f t="shared" si="114"/>
        <v/>
      </c>
      <c r="I746" s="158" t="str">
        <f>TRANSAKTIONER!Z746&amp;IF(regnskab_filter_periode_partner&gt;=AB746,"INCLUDE"&amp;IF(regnskab_filter_land_partner&lt;&gt;"",IF(regnskab_filter_land_partner="EU",F746,AD746),""),"EXCLUDE")&amp;AC746</f>
        <v>EXCLUDE</v>
      </c>
      <c r="J746" s="158" t="e">
        <f t="shared" si="115"/>
        <v>#N/A</v>
      </c>
      <c r="L746" s="158" t="str">
        <f t="shared" si="116"/>
        <v>_EU</v>
      </c>
      <c r="P746" s="340"/>
      <c r="Q746" s="340"/>
      <c r="R746" s="341"/>
      <c r="S746" s="342"/>
      <c r="T746" s="342"/>
      <c r="U746" s="341"/>
      <c r="V746" s="368"/>
      <c r="W746" s="341"/>
      <c r="X746" s="343"/>
      <c r="Y746" s="340"/>
      <c r="Z746" s="341"/>
      <c r="AA746" s="348" t="str">
        <f t="shared" si="117"/>
        <v/>
      </c>
      <c r="AB746" s="349" t="str">
        <f t="shared" si="118"/>
        <v/>
      </c>
      <c r="AC746" s="341"/>
      <c r="AD746" s="350" t="str">
        <f t="shared" si="119"/>
        <v/>
      </c>
    </row>
    <row r="747" spans="2:30" x14ac:dyDescent="0.45">
      <c r="B747" s="145" t="str">
        <f t="shared" si="110"/>
        <v>NOT INCLUDED</v>
      </c>
      <c r="C747" s="146" t="e">
        <f t="shared" si="111"/>
        <v>#N/A</v>
      </c>
      <c r="D747" s="158" t="e">
        <f>AB747&amp;"_"&amp;#REF!&amp;IF(afstemning_partner&lt;&gt;"","_"&amp;AC747,"")</f>
        <v>#REF!</v>
      </c>
      <c r="E747" s="158" t="str">
        <f t="shared" si="112"/>
        <v/>
      </c>
      <c r="F747" s="158" t="e">
        <f t="shared" si="113"/>
        <v>#N/A</v>
      </c>
      <c r="G747" s="158" t="str">
        <f>TRANSAKTIONER!Z747&amp;IF(regnskab_filter_periode&gt;=AB747,"INCLUDE"&amp;IF(regnskab_filter_land&lt;&gt;"",IF(regnskab_filter_land="EU",F747,AD747),""),"EXCLUDE")</f>
        <v>EXCLUDE</v>
      </c>
      <c r="H747" s="158" t="str">
        <f t="shared" si="114"/>
        <v/>
      </c>
      <c r="I747" s="158" t="str">
        <f>TRANSAKTIONER!Z747&amp;IF(regnskab_filter_periode_partner&gt;=AB747,"INCLUDE"&amp;IF(regnskab_filter_land_partner&lt;&gt;"",IF(regnskab_filter_land_partner="EU",F747,AD747),""),"EXCLUDE")&amp;AC747</f>
        <v>EXCLUDE</v>
      </c>
      <c r="J747" s="158" t="e">
        <f t="shared" si="115"/>
        <v>#N/A</v>
      </c>
      <c r="L747" s="158" t="str">
        <f t="shared" si="116"/>
        <v>_EU</v>
      </c>
      <c r="P747" s="340"/>
      <c r="Q747" s="340"/>
      <c r="R747" s="341"/>
      <c r="S747" s="342"/>
      <c r="T747" s="342"/>
      <c r="U747" s="341"/>
      <c r="V747" s="368"/>
      <c r="W747" s="341"/>
      <c r="X747" s="343"/>
      <c r="Y747" s="340"/>
      <c r="Z747" s="341"/>
      <c r="AA747" s="348" t="str">
        <f t="shared" si="117"/>
        <v/>
      </c>
      <c r="AB747" s="349" t="str">
        <f t="shared" si="118"/>
        <v/>
      </c>
      <c r="AC747" s="341"/>
      <c r="AD747" s="350" t="str">
        <f t="shared" si="119"/>
        <v/>
      </c>
    </row>
    <row r="748" spans="2:30" x14ac:dyDescent="0.45">
      <c r="B748" s="145" t="str">
        <f t="shared" si="110"/>
        <v>NOT INCLUDED</v>
      </c>
      <c r="C748" s="146" t="e">
        <f t="shared" si="111"/>
        <v>#N/A</v>
      </c>
      <c r="D748" s="158" t="e">
        <f>AB748&amp;"_"&amp;#REF!&amp;IF(afstemning_partner&lt;&gt;"","_"&amp;AC748,"")</f>
        <v>#REF!</v>
      </c>
      <c r="E748" s="158" t="str">
        <f t="shared" si="112"/>
        <v/>
      </c>
      <c r="F748" s="158" t="e">
        <f t="shared" si="113"/>
        <v>#N/A</v>
      </c>
      <c r="G748" s="158" t="str">
        <f>TRANSAKTIONER!Z748&amp;IF(regnskab_filter_periode&gt;=AB748,"INCLUDE"&amp;IF(regnskab_filter_land&lt;&gt;"",IF(regnskab_filter_land="EU",F748,AD748),""),"EXCLUDE")</f>
        <v>EXCLUDE</v>
      </c>
      <c r="H748" s="158" t="str">
        <f t="shared" si="114"/>
        <v/>
      </c>
      <c r="I748" s="158" t="str">
        <f>TRANSAKTIONER!Z748&amp;IF(regnskab_filter_periode_partner&gt;=AB748,"INCLUDE"&amp;IF(regnskab_filter_land_partner&lt;&gt;"",IF(regnskab_filter_land_partner="EU",F748,AD748),""),"EXCLUDE")&amp;AC748</f>
        <v>EXCLUDE</v>
      </c>
      <c r="J748" s="158" t="e">
        <f t="shared" si="115"/>
        <v>#N/A</v>
      </c>
      <c r="L748" s="158" t="str">
        <f t="shared" si="116"/>
        <v>_EU</v>
      </c>
      <c r="P748" s="340"/>
      <c r="Q748" s="340"/>
      <c r="R748" s="341"/>
      <c r="S748" s="342"/>
      <c r="T748" s="342"/>
      <c r="U748" s="341"/>
      <c r="V748" s="368"/>
      <c r="W748" s="341"/>
      <c r="X748" s="343"/>
      <c r="Y748" s="340"/>
      <c r="Z748" s="341"/>
      <c r="AA748" s="348" t="str">
        <f t="shared" si="117"/>
        <v/>
      </c>
      <c r="AB748" s="349" t="str">
        <f t="shared" si="118"/>
        <v/>
      </c>
      <c r="AC748" s="341"/>
      <c r="AD748" s="350" t="str">
        <f t="shared" si="119"/>
        <v/>
      </c>
    </row>
    <row r="749" spans="2:30" x14ac:dyDescent="0.45">
      <c r="B749" s="145" t="str">
        <f t="shared" si="110"/>
        <v>NOT INCLUDED</v>
      </c>
      <c r="C749" s="146" t="e">
        <f t="shared" si="111"/>
        <v>#N/A</v>
      </c>
      <c r="D749" s="158" t="e">
        <f>AB749&amp;"_"&amp;#REF!&amp;IF(afstemning_partner&lt;&gt;"","_"&amp;AC749,"")</f>
        <v>#REF!</v>
      </c>
      <c r="E749" s="158" t="str">
        <f t="shared" si="112"/>
        <v/>
      </c>
      <c r="F749" s="158" t="e">
        <f t="shared" si="113"/>
        <v>#N/A</v>
      </c>
      <c r="G749" s="158" t="str">
        <f>TRANSAKTIONER!Z749&amp;IF(regnskab_filter_periode&gt;=AB749,"INCLUDE"&amp;IF(regnskab_filter_land&lt;&gt;"",IF(regnskab_filter_land="EU",F749,AD749),""),"EXCLUDE")</f>
        <v>EXCLUDE</v>
      </c>
      <c r="H749" s="158" t="str">
        <f t="shared" si="114"/>
        <v/>
      </c>
      <c r="I749" s="158" t="str">
        <f>TRANSAKTIONER!Z749&amp;IF(regnskab_filter_periode_partner&gt;=AB749,"INCLUDE"&amp;IF(regnskab_filter_land_partner&lt;&gt;"",IF(regnskab_filter_land_partner="EU",F749,AD749),""),"EXCLUDE")&amp;AC749</f>
        <v>EXCLUDE</v>
      </c>
      <c r="J749" s="158" t="e">
        <f t="shared" si="115"/>
        <v>#N/A</v>
      </c>
      <c r="L749" s="158" t="str">
        <f t="shared" si="116"/>
        <v>_EU</v>
      </c>
      <c r="P749" s="340"/>
      <c r="Q749" s="340"/>
      <c r="R749" s="341"/>
      <c r="S749" s="342"/>
      <c r="T749" s="342"/>
      <c r="U749" s="341"/>
      <c r="V749" s="368"/>
      <c r="W749" s="341"/>
      <c r="X749" s="343"/>
      <c r="Y749" s="340"/>
      <c r="Z749" s="341"/>
      <c r="AA749" s="348" t="str">
        <f t="shared" si="117"/>
        <v/>
      </c>
      <c r="AB749" s="349" t="str">
        <f t="shared" si="118"/>
        <v/>
      </c>
      <c r="AC749" s="341"/>
      <c r="AD749" s="350" t="str">
        <f t="shared" si="119"/>
        <v/>
      </c>
    </row>
    <row r="750" spans="2:30" x14ac:dyDescent="0.45">
      <c r="B750" s="145" t="str">
        <f t="shared" si="110"/>
        <v>NOT INCLUDED</v>
      </c>
      <c r="C750" s="146" t="e">
        <f t="shared" si="111"/>
        <v>#N/A</v>
      </c>
      <c r="D750" s="158" t="e">
        <f>AB750&amp;"_"&amp;#REF!&amp;IF(afstemning_partner&lt;&gt;"","_"&amp;AC750,"")</f>
        <v>#REF!</v>
      </c>
      <c r="E750" s="158" t="str">
        <f t="shared" si="112"/>
        <v/>
      </c>
      <c r="F750" s="158" t="e">
        <f t="shared" si="113"/>
        <v>#N/A</v>
      </c>
      <c r="G750" s="158" t="str">
        <f>TRANSAKTIONER!Z750&amp;IF(regnskab_filter_periode&gt;=AB750,"INCLUDE"&amp;IF(regnskab_filter_land&lt;&gt;"",IF(regnskab_filter_land="EU",F750,AD750),""),"EXCLUDE")</f>
        <v>EXCLUDE</v>
      </c>
      <c r="H750" s="158" t="str">
        <f t="shared" si="114"/>
        <v/>
      </c>
      <c r="I750" s="158" t="str">
        <f>TRANSAKTIONER!Z750&amp;IF(regnskab_filter_periode_partner&gt;=AB750,"INCLUDE"&amp;IF(regnskab_filter_land_partner&lt;&gt;"",IF(regnskab_filter_land_partner="EU",F750,AD750),""),"EXCLUDE")&amp;AC750</f>
        <v>EXCLUDE</v>
      </c>
      <c r="J750" s="158" t="e">
        <f t="shared" si="115"/>
        <v>#N/A</v>
      </c>
      <c r="L750" s="158" t="str">
        <f t="shared" si="116"/>
        <v>_EU</v>
      </c>
      <c r="P750" s="340"/>
      <c r="Q750" s="340"/>
      <c r="R750" s="341"/>
      <c r="S750" s="342"/>
      <c r="T750" s="342"/>
      <c r="U750" s="341"/>
      <c r="V750" s="368"/>
      <c r="W750" s="341"/>
      <c r="X750" s="343"/>
      <c r="Y750" s="340"/>
      <c r="Z750" s="341"/>
      <c r="AA750" s="348" t="str">
        <f t="shared" si="117"/>
        <v/>
      </c>
      <c r="AB750" s="349" t="str">
        <f t="shared" si="118"/>
        <v/>
      </c>
      <c r="AC750" s="341"/>
      <c r="AD750" s="350" t="str">
        <f t="shared" si="119"/>
        <v/>
      </c>
    </row>
    <row r="751" spans="2:30" x14ac:dyDescent="0.45">
      <c r="B751" s="145" t="str">
        <f t="shared" si="110"/>
        <v>NOT INCLUDED</v>
      </c>
      <c r="C751" s="146" t="e">
        <f t="shared" si="111"/>
        <v>#N/A</v>
      </c>
      <c r="D751" s="158" t="e">
        <f>AB751&amp;"_"&amp;#REF!&amp;IF(afstemning_partner&lt;&gt;"","_"&amp;AC751,"")</f>
        <v>#REF!</v>
      </c>
      <c r="E751" s="158" t="str">
        <f t="shared" si="112"/>
        <v/>
      </c>
      <c r="F751" s="158" t="e">
        <f t="shared" si="113"/>
        <v>#N/A</v>
      </c>
      <c r="G751" s="158" t="str">
        <f>TRANSAKTIONER!Z751&amp;IF(regnskab_filter_periode&gt;=AB751,"INCLUDE"&amp;IF(regnskab_filter_land&lt;&gt;"",IF(regnskab_filter_land="EU",F751,AD751),""),"EXCLUDE")</f>
        <v>EXCLUDE</v>
      </c>
      <c r="H751" s="158" t="str">
        <f t="shared" si="114"/>
        <v/>
      </c>
      <c r="I751" s="158" t="str">
        <f>TRANSAKTIONER!Z751&amp;IF(regnskab_filter_periode_partner&gt;=AB751,"INCLUDE"&amp;IF(regnskab_filter_land_partner&lt;&gt;"",IF(regnskab_filter_land_partner="EU",F751,AD751),""),"EXCLUDE")&amp;AC751</f>
        <v>EXCLUDE</v>
      </c>
      <c r="J751" s="158" t="e">
        <f t="shared" si="115"/>
        <v>#N/A</v>
      </c>
      <c r="L751" s="158" t="str">
        <f t="shared" si="116"/>
        <v>_EU</v>
      </c>
      <c r="P751" s="340"/>
      <c r="Q751" s="340"/>
      <c r="R751" s="341"/>
      <c r="S751" s="342"/>
      <c r="T751" s="342"/>
      <c r="U751" s="341"/>
      <c r="V751" s="368"/>
      <c r="W751" s="341"/>
      <c r="X751" s="343"/>
      <c r="Y751" s="340"/>
      <c r="Z751" s="341"/>
      <c r="AA751" s="348" t="str">
        <f t="shared" si="117"/>
        <v/>
      </c>
      <c r="AB751" s="349" t="str">
        <f t="shared" si="118"/>
        <v/>
      </c>
      <c r="AC751" s="341"/>
      <c r="AD751" s="350" t="str">
        <f t="shared" si="119"/>
        <v/>
      </c>
    </row>
    <row r="752" spans="2:30" x14ac:dyDescent="0.45">
      <c r="B752" s="145" t="str">
        <f t="shared" si="110"/>
        <v>NOT INCLUDED</v>
      </c>
      <c r="C752" s="146" t="e">
        <f t="shared" si="111"/>
        <v>#N/A</v>
      </c>
      <c r="D752" s="158" t="e">
        <f>AB752&amp;"_"&amp;#REF!&amp;IF(afstemning_partner&lt;&gt;"","_"&amp;AC752,"")</f>
        <v>#REF!</v>
      </c>
      <c r="E752" s="158" t="str">
        <f t="shared" si="112"/>
        <v/>
      </c>
      <c r="F752" s="158" t="e">
        <f t="shared" si="113"/>
        <v>#N/A</v>
      </c>
      <c r="G752" s="158" t="str">
        <f>TRANSAKTIONER!Z752&amp;IF(regnskab_filter_periode&gt;=AB752,"INCLUDE"&amp;IF(regnskab_filter_land&lt;&gt;"",IF(regnskab_filter_land="EU",F752,AD752),""),"EXCLUDE")</f>
        <v>EXCLUDE</v>
      </c>
      <c r="H752" s="158" t="str">
        <f t="shared" si="114"/>
        <v/>
      </c>
      <c r="I752" s="158" t="str">
        <f>TRANSAKTIONER!Z752&amp;IF(regnskab_filter_periode_partner&gt;=AB752,"INCLUDE"&amp;IF(regnskab_filter_land_partner&lt;&gt;"",IF(regnskab_filter_land_partner="EU",F752,AD752),""),"EXCLUDE")&amp;AC752</f>
        <v>EXCLUDE</v>
      </c>
      <c r="J752" s="158" t="e">
        <f t="shared" si="115"/>
        <v>#N/A</v>
      </c>
      <c r="L752" s="158" t="str">
        <f t="shared" si="116"/>
        <v>_EU</v>
      </c>
      <c r="P752" s="340"/>
      <c r="Q752" s="340"/>
      <c r="R752" s="341"/>
      <c r="S752" s="342"/>
      <c r="T752" s="342"/>
      <c r="U752" s="341"/>
      <c r="V752" s="368"/>
      <c r="W752" s="341"/>
      <c r="X752" s="343"/>
      <c r="Y752" s="340"/>
      <c r="Z752" s="341"/>
      <c r="AA752" s="348" t="str">
        <f t="shared" si="117"/>
        <v/>
      </c>
      <c r="AB752" s="349" t="str">
        <f t="shared" si="118"/>
        <v/>
      </c>
      <c r="AC752" s="341"/>
      <c r="AD752" s="350" t="str">
        <f t="shared" si="119"/>
        <v/>
      </c>
    </row>
    <row r="753" spans="2:30" x14ac:dyDescent="0.45">
      <c r="B753" s="145" t="str">
        <f t="shared" si="110"/>
        <v>NOT INCLUDED</v>
      </c>
      <c r="C753" s="146" t="e">
        <f t="shared" si="111"/>
        <v>#N/A</v>
      </c>
      <c r="D753" s="158" t="e">
        <f>AB753&amp;"_"&amp;#REF!&amp;IF(afstemning_partner&lt;&gt;"","_"&amp;AC753,"")</f>
        <v>#REF!</v>
      </c>
      <c r="E753" s="158" t="str">
        <f t="shared" si="112"/>
        <v/>
      </c>
      <c r="F753" s="158" t="e">
        <f t="shared" si="113"/>
        <v>#N/A</v>
      </c>
      <c r="G753" s="158" t="str">
        <f>TRANSAKTIONER!Z753&amp;IF(regnskab_filter_periode&gt;=AB753,"INCLUDE"&amp;IF(regnskab_filter_land&lt;&gt;"",IF(regnskab_filter_land="EU",F753,AD753),""),"EXCLUDE")</f>
        <v>EXCLUDE</v>
      </c>
      <c r="H753" s="158" t="str">
        <f t="shared" si="114"/>
        <v/>
      </c>
      <c r="I753" s="158" t="str">
        <f>TRANSAKTIONER!Z753&amp;IF(regnskab_filter_periode_partner&gt;=AB753,"INCLUDE"&amp;IF(regnskab_filter_land_partner&lt;&gt;"",IF(regnskab_filter_land_partner="EU",F753,AD753),""),"EXCLUDE")&amp;AC753</f>
        <v>EXCLUDE</v>
      </c>
      <c r="J753" s="158" t="e">
        <f t="shared" si="115"/>
        <v>#N/A</v>
      </c>
      <c r="L753" s="158" t="str">
        <f t="shared" si="116"/>
        <v>_EU</v>
      </c>
      <c r="P753" s="340"/>
      <c r="Q753" s="340"/>
      <c r="R753" s="341"/>
      <c r="S753" s="342"/>
      <c r="T753" s="342"/>
      <c r="U753" s="341"/>
      <c r="V753" s="368"/>
      <c r="W753" s="341"/>
      <c r="X753" s="343"/>
      <c r="Y753" s="340"/>
      <c r="Z753" s="341"/>
      <c r="AA753" s="348" t="str">
        <f t="shared" si="117"/>
        <v/>
      </c>
      <c r="AB753" s="349" t="str">
        <f t="shared" si="118"/>
        <v/>
      </c>
      <c r="AC753" s="341"/>
      <c r="AD753" s="350" t="str">
        <f t="shared" si="119"/>
        <v/>
      </c>
    </row>
    <row r="754" spans="2:30" x14ac:dyDescent="0.45">
      <c r="B754" s="145" t="str">
        <f t="shared" si="110"/>
        <v>NOT INCLUDED</v>
      </c>
      <c r="C754" s="146" t="e">
        <f t="shared" si="111"/>
        <v>#N/A</v>
      </c>
      <c r="D754" s="158" t="e">
        <f>AB754&amp;"_"&amp;#REF!&amp;IF(afstemning_partner&lt;&gt;"","_"&amp;AC754,"")</f>
        <v>#REF!</v>
      </c>
      <c r="E754" s="158" t="str">
        <f t="shared" si="112"/>
        <v/>
      </c>
      <c r="F754" s="158" t="e">
        <f t="shared" si="113"/>
        <v>#N/A</v>
      </c>
      <c r="G754" s="158" t="str">
        <f>TRANSAKTIONER!Z754&amp;IF(regnskab_filter_periode&gt;=AB754,"INCLUDE"&amp;IF(regnskab_filter_land&lt;&gt;"",IF(regnskab_filter_land="EU",F754,AD754),""),"EXCLUDE")</f>
        <v>EXCLUDE</v>
      </c>
      <c r="H754" s="158" t="str">
        <f t="shared" si="114"/>
        <v/>
      </c>
      <c r="I754" s="158" t="str">
        <f>TRANSAKTIONER!Z754&amp;IF(regnskab_filter_periode_partner&gt;=AB754,"INCLUDE"&amp;IF(regnskab_filter_land_partner&lt;&gt;"",IF(regnskab_filter_land_partner="EU",F754,AD754),""),"EXCLUDE")&amp;AC754</f>
        <v>EXCLUDE</v>
      </c>
      <c r="J754" s="158" t="e">
        <f t="shared" si="115"/>
        <v>#N/A</v>
      </c>
      <c r="L754" s="158" t="str">
        <f t="shared" si="116"/>
        <v>_EU</v>
      </c>
      <c r="P754" s="340"/>
      <c r="Q754" s="340"/>
      <c r="R754" s="341"/>
      <c r="S754" s="342"/>
      <c r="T754" s="342"/>
      <c r="U754" s="341"/>
      <c r="V754" s="368"/>
      <c r="W754" s="341"/>
      <c r="X754" s="343"/>
      <c r="Y754" s="340"/>
      <c r="Z754" s="341"/>
      <c r="AA754" s="348" t="str">
        <f t="shared" si="117"/>
        <v/>
      </c>
      <c r="AB754" s="349" t="str">
        <f t="shared" si="118"/>
        <v/>
      </c>
      <c r="AC754" s="341"/>
      <c r="AD754" s="350" t="str">
        <f t="shared" si="119"/>
        <v/>
      </c>
    </row>
    <row r="755" spans="2:30" x14ac:dyDescent="0.45">
      <c r="B755" s="145" t="str">
        <f t="shared" si="110"/>
        <v>NOT INCLUDED</v>
      </c>
      <c r="C755" s="146" t="e">
        <f t="shared" si="111"/>
        <v>#N/A</v>
      </c>
      <c r="D755" s="158" t="e">
        <f>AB755&amp;"_"&amp;#REF!&amp;IF(afstemning_partner&lt;&gt;"","_"&amp;AC755,"")</f>
        <v>#REF!</v>
      </c>
      <c r="E755" s="158" t="str">
        <f t="shared" si="112"/>
        <v/>
      </c>
      <c r="F755" s="158" t="e">
        <f t="shared" si="113"/>
        <v>#N/A</v>
      </c>
      <c r="G755" s="158" t="str">
        <f>TRANSAKTIONER!Z755&amp;IF(regnskab_filter_periode&gt;=AB755,"INCLUDE"&amp;IF(regnskab_filter_land&lt;&gt;"",IF(regnskab_filter_land="EU",F755,AD755),""),"EXCLUDE")</f>
        <v>EXCLUDE</v>
      </c>
      <c r="H755" s="158" t="str">
        <f t="shared" si="114"/>
        <v/>
      </c>
      <c r="I755" s="158" t="str">
        <f>TRANSAKTIONER!Z755&amp;IF(regnskab_filter_periode_partner&gt;=AB755,"INCLUDE"&amp;IF(regnskab_filter_land_partner&lt;&gt;"",IF(regnskab_filter_land_partner="EU",F755,AD755),""),"EXCLUDE")&amp;AC755</f>
        <v>EXCLUDE</v>
      </c>
      <c r="J755" s="158" t="e">
        <f t="shared" si="115"/>
        <v>#N/A</v>
      </c>
      <c r="L755" s="158" t="str">
        <f t="shared" si="116"/>
        <v>_EU</v>
      </c>
      <c r="P755" s="340"/>
      <c r="Q755" s="340"/>
      <c r="R755" s="341"/>
      <c r="S755" s="342"/>
      <c r="T755" s="342"/>
      <c r="U755" s="341"/>
      <c r="V755" s="368"/>
      <c r="W755" s="341"/>
      <c r="X755" s="343"/>
      <c r="Y755" s="340"/>
      <c r="Z755" s="341"/>
      <c r="AA755" s="348" t="str">
        <f t="shared" si="117"/>
        <v/>
      </c>
      <c r="AB755" s="349" t="str">
        <f t="shared" si="118"/>
        <v/>
      </c>
      <c r="AC755" s="341"/>
      <c r="AD755" s="350" t="str">
        <f t="shared" si="119"/>
        <v/>
      </c>
    </row>
    <row r="756" spans="2:30" x14ac:dyDescent="0.45">
      <c r="B756" s="145" t="str">
        <f t="shared" si="110"/>
        <v>NOT INCLUDED</v>
      </c>
      <c r="C756" s="146" t="e">
        <f t="shared" si="111"/>
        <v>#N/A</v>
      </c>
      <c r="D756" s="158" t="e">
        <f>AB756&amp;"_"&amp;#REF!&amp;IF(afstemning_partner&lt;&gt;"","_"&amp;AC756,"")</f>
        <v>#REF!</v>
      </c>
      <c r="E756" s="158" t="str">
        <f t="shared" si="112"/>
        <v/>
      </c>
      <c r="F756" s="158" t="e">
        <f t="shared" si="113"/>
        <v>#N/A</v>
      </c>
      <c r="G756" s="158" t="str">
        <f>TRANSAKTIONER!Z756&amp;IF(regnskab_filter_periode&gt;=AB756,"INCLUDE"&amp;IF(regnskab_filter_land&lt;&gt;"",IF(regnskab_filter_land="EU",F756,AD756),""),"EXCLUDE")</f>
        <v>EXCLUDE</v>
      </c>
      <c r="H756" s="158" t="str">
        <f t="shared" si="114"/>
        <v/>
      </c>
      <c r="I756" s="158" t="str">
        <f>TRANSAKTIONER!Z756&amp;IF(regnskab_filter_periode_partner&gt;=AB756,"INCLUDE"&amp;IF(regnskab_filter_land_partner&lt;&gt;"",IF(regnskab_filter_land_partner="EU",F756,AD756),""),"EXCLUDE")&amp;AC756</f>
        <v>EXCLUDE</v>
      </c>
      <c r="J756" s="158" t="e">
        <f t="shared" si="115"/>
        <v>#N/A</v>
      </c>
      <c r="L756" s="158" t="str">
        <f t="shared" si="116"/>
        <v>_EU</v>
      </c>
      <c r="P756" s="340"/>
      <c r="Q756" s="340"/>
      <c r="R756" s="341"/>
      <c r="S756" s="342"/>
      <c r="T756" s="342"/>
      <c r="U756" s="341"/>
      <c r="V756" s="368"/>
      <c r="W756" s="341"/>
      <c r="X756" s="343"/>
      <c r="Y756" s="340"/>
      <c r="Z756" s="341"/>
      <c r="AA756" s="348" t="str">
        <f t="shared" si="117"/>
        <v/>
      </c>
      <c r="AB756" s="349" t="str">
        <f t="shared" si="118"/>
        <v/>
      </c>
      <c r="AC756" s="341"/>
      <c r="AD756" s="350" t="str">
        <f t="shared" si="119"/>
        <v/>
      </c>
    </row>
    <row r="757" spans="2:30" x14ac:dyDescent="0.45">
      <c r="B757" s="145" t="str">
        <f t="shared" si="110"/>
        <v>NOT INCLUDED</v>
      </c>
      <c r="C757" s="146" t="e">
        <f t="shared" si="111"/>
        <v>#N/A</v>
      </c>
      <c r="D757" s="158" t="e">
        <f>AB757&amp;"_"&amp;#REF!&amp;IF(afstemning_partner&lt;&gt;"","_"&amp;AC757,"")</f>
        <v>#REF!</v>
      </c>
      <c r="E757" s="158" t="str">
        <f t="shared" si="112"/>
        <v/>
      </c>
      <c r="F757" s="158" t="e">
        <f t="shared" si="113"/>
        <v>#N/A</v>
      </c>
      <c r="G757" s="158" t="str">
        <f>TRANSAKTIONER!Z757&amp;IF(regnskab_filter_periode&gt;=AB757,"INCLUDE"&amp;IF(regnskab_filter_land&lt;&gt;"",IF(regnskab_filter_land="EU",F757,AD757),""),"EXCLUDE")</f>
        <v>EXCLUDE</v>
      </c>
      <c r="H757" s="158" t="str">
        <f t="shared" si="114"/>
        <v/>
      </c>
      <c r="I757" s="158" t="str">
        <f>TRANSAKTIONER!Z757&amp;IF(regnskab_filter_periode_partner&gt;=AB757,"INCLUDE"&amp;IF(regnskab_filter_land_partner&lt;&gt;"",IF(regnskab_filter_land_partner="EU",F757,AD757),""),"EXCLUDE")&amp;AC757</f>
        <v>EXCLUDE</v>
      </c>
      <c r="J757" s="158" t="e">
        <f t="shared" si="115"/>
        <v>#N/A</v>
      </c>
      <c r="L757" s="158" t="str">
        <f t="shared" si="116"/>
        <v>_EU</v>
      </c>
      <c r="P757" s="340"/>
      <c r="Q757" s="340"/>
      <c r="R757" s="341"/>
      <c r="S757" s="342"/>
      <c r="T757" s="342"/>
      <c r="U757" s="341"/>
      <c r="V757" s="368"/>
      <c r="W757" s="341"/>
      <c r="X757" s="343"/>
      <c r="Y757" s="340"/>
      <c r="Z757" s="341"/>
      <c r="AA757" s="348" t="str">
        <f t="shared" si="117"/>
        <v/>
      </c>
      <c r="AB757" s="349" t="str">
        <f t="shared" si="118"/>
        <v/>
      </c>
      <c r="AC757" s="341"/>
      <c r="AD757" s="350" t="str">
        <f t="shared" si="119"/>
        <v/>
      </c>
    </row>
    <row r="758" spans="2:30" x14ac:dyDescent="0.45">
      <c r="B758" s="145" t="str">
        <f t="shared" si="110"/>
        <v>NOT INCLUDED</v>
      </c>
      <c r="C758" s="146" t="e">
        <f t="shared" si="111"/>
        <v>#N/A</v>
      </c>
      <c r="D758" s="158" t="e">
        <f>AB758&amp;"_"&amp;#REF!&amp;IF(afstemning_partner&lt;&gt;"","_"&amp;AC758,"")</f>
        <v>#REF!</v>
      </c>
      <c r="E758" s="158" t="str">
        <f t="shared" si="112"/>
        <v/>
      </c>
      <c r="F758" s="158" t="e">
        <f t="shared" si="113"/>
        <v>#N/A</v>
      </c>
      <c r="G758" s="158" t="str">
        <f>TRANSAKTIONER!Z758&amp;IF(regnskab_filter_periode&gt;=AB758,"INCLUDE"&amp;IF(regnskab_filter_land&lt;&gt;"",IF(regnskab_filter_land="EU",F758,AD758),""),"EXCLUDE")</f>
        <v>EXCLUDE</v>
      </c>
      <c r="H758" s="158" t="str">
        <f t="shared" si="114"/>
        <v/>
      </c>
      <c r="I758" s="158" t="str">
        <f>TRANSAKTIONER!Z758&amp;IF(regnskab_filter_periode_partner&gt;=AB758,"INCLUDE"&amp;IF(regnskab_filter_land_partner&lt;&gt;"",IF(regnskab_filter_land_partner="EU",F758,AD758),""),"EXCLUDE")&amp;AC758</f>
        <v>EXCLUDE</v>
      </c>
      <c r="J758" s="158" t="e">
        <f t="shared" si="115"/>
        <v>#N/A</v>
      </c>
      <c r="L758" s="158" t="str">
        <f t="shared" si="116"/>
        <v>_EU</v>
      </c>
      <c r="P758" s="340"/>
      <c r="Q758" s="340"/>
      <c r="R758" s="341"/>
      <c r="S758" s="342"/>
      <c r="T758" s="342"/>
      <c r="U758" s="341"/>
      <c r="V758" s="368"/>
      <c r="W758" s="341"/>
      <c r="X758" s="343"/>
      <c r="Y758" s="340"/>
      <c r="Z758" s="341"/>
      <c r="AA758" s="348" t="str">
        <f t="shared" si="117"/>
        <v/>
      </c>
      <c r="AB758" s="349" t="str">
        <f t="shared" si="118"/>
        <v/>
      </c>
      <c r="AC758" s="341"/>
      <c r="AD758" s="350" t="str">
        <f t="shared" si="119"/>
        <v/>
      </c>
    </row>
    <row r="759" spans="2:30" x14ac:dyDescent="0.45">
      <c r="B759" s="145" t="str">
        <f t="shared" si="110"/>
        <v>NOT INCLUDED</v>
      </c>
      <c r="C759" s="146" t="e">
        <f t="shared" si="111"/>
        <v>#N/A</v>
      </c>
      <c r="D759" s="158" t="e">
        <f>AB759&amp;"_"&amp;#REF!&amp;IF(afstemning_partner&lt;&gt;"","_"&amp;AC759,"")</f>
        <v>#REF!</v>
      </c>
      <c r="E759" s="158" t="str">
        <f t="shared" si="112"/>
        <v/>
      </c>
      <c r="F759" s="158" t="e">
        <f t="shared" si="113"/>
        <v>#N/A</v>
      </c>
      <c r="G759" s="158" t="str">
        <f>TRANSAKTIONER!Z759&amp;IF(regnskab_filter_periode&gt;=AB759,"INCLUDE"&amp;IF(regnskab_filter_land&lt;&gt;"",IF(regnskab_filter_land="EU",F759,AD759),""),"EXCLUDE")</f>
        <v>EXCLUDE</v>
      </c>
      <c r="H759" s="158" t="str">
        <f t="shared" si="114"/>
        <v/>
      </c>
      <c r="I759" s="158" t="str">
        <f>TRANSAKTIONER!Z759&amp;IF(regnskab_filter_periode_partner&gt;=AB759,"INCLUDE"&amp;IF(regnskab_filter_land_partner&lt;&gt;"",IF(regnskab_filter_land_partner="EU",F759,AD759),""),"EXCLUDE")&amp;AC759</f>
        <v>EXCLUDE</v>
      </c>
      <c r="J759" s="158" t="e">
        <f t="shared" si="115"/>
        <v>#N/A</v>
      </c>
      <c r="L759" s="158" t="str">
        <f t="shared" si="116"/>
        <v>_EU</v>
      </c>
      <c r="P759" s="340"/>
      <c r="Q759" s="340"/>
      <c r="R759" s="341"/>
      <c r="S759" s="342"/>
      <c r="T759" s="342"/>
      <c r="U759" s="341"/>
      <c r="V759" s="368"/>
      <c r="W759" s="341"/>
      <c r="X759" s="343"/>
      <c r="Y759" s="340"/>
      <c r="Z759" s="341"/>
      <c r="AA759" s="348" t="str">
        <f t="shared" si="117"/>
        <v/>
      </c>
      <c r="AB759" s="349" t="str">
        <f t="shared" si="118"/>
        <v/>
      </c>
      <c r="AC759" s="341"/>
      <c r="AD759" s="350" t="str">
        <f t="shared" si="119"/>
        <v/>
      </c>
    </row>
    <row r="760" spans="2:30" x14ac:dyDescent="0.45">
      <c r="B760" s="145" t="str">
        <f t="shared" si="110"/>
        <v>NOT INCLUDED</v>
      </c>
      <c r="C760" s="146" t="e">
        <f t="shared" si="111"/>
        <v>#N/A</v>
      </c>
      <c r="D760" s="158" t="e">
        <f>AB760&amp;"_"&amp;#REF!&amp;IF(afstemning_partner&lt;&gt;"","_"&amp;AC760,"")</f>
        <v>#REF!</v>
      </c>
      <c r="E760" s="158" t="str">
        <f t="shared" si="112"/>
        <v/>
      </c>
      <c r="F760" s="158" t="e">
        <f t="shared" si="113"/>
        <v>#N/A</v>
      </c>
      <c r="G760" s="158" t="str">
        <f>TRANSAKTIONER!Z760&amp;IF(regnskab_filter_periode&gt;=AB760,"INCLUDE"&amp;IF(regnskab_filter_land&lt;&gt;"",IF(regnskab_filter_land="EU",F760,AD760),""),"EXCLUDE")</f>
        <v>EXCLUDE</v>
      </c>
      <c r="H760" s="158" t="str">
        <f t="shared" si="114"/>
        <v/>
      </c>
      <c r="I760" s="158" t="str">
        <f>TRANSAKTIONER!Z760&amp;IF(regnskab_filter_periode_partner&gt;=AB760,"INCLUDE"&amp;IF(regnskab_filter_land_partner&lt;&gt;"",IF(regnskab_filter_land_partner="EU",F760,AD760),""),"EXCLUDE")&amp;AC760</f>
        <v>EXCLUDE</v>
      </c>
      <c r="J760" s="158" t="e">
        <f t="shared" si="115"/>
        <v>#N/A</v>
      </c>
      <c r="L760" s="158" t="str">
        <f t="shared" si="116"/>
        <v>_EU</v>
      </c>
      <c r="P760" s="340"/>
      <c r="Q760" s="340"/>
      <c r="R760" s="341"/>
      <c r="S760" s="342"/>
      <c r="T760" s="342"/>
      <c r="U760" s="341"/>
      <c r="V760" s="368"/>
      <c r="W760" s="341"/>
      <c r="X760" s="343"/>
      <c r="Y760" s="340"/>
      <c r="Z760" s="341"/>
      <c r="AA760" s="348" t="str">
        <f t="shared" si="117"/>
        <v/>
      </c>
      <c r="AB760" s="349" t="str">
        <f t="shared" si="118"/>
        <v/>
      </c>
      <c r="AC760" s="341"/>
      <c r="AD760" s="350" t="str">
        <f t="shared" si="119"/>
        <v/>
      </c>
    </row>
    <row r="761" spans="2:30" x14ac:dyDescent="0.45">
      <c r="B761" s="145" t="str">
        <f t="shared" si="110"/>
        <v>NOT INCLUDED</v>
      </c>
      <c r="C761" s="146" t="e">
        <f t="shared" si="111"/>
        <v>#N/A</v>
      </c>
      <c r="D761" s="158" t="e">
        <f>AB761&amp;"_"&amp;#REF!&amp;IF(afstemning_partner&lt;&gt;"","_"&amp;AC761,"")</f>
        <v>#REF!</v>
      </c>
      <c r="E761" s="158" t="str">
        <f t="shared" si="112"/>
        <v/>
      </c>
      <c r="F761" s="158" t="e">
        <f t="shared" si="113"/>
        <v>#N/A</v>
      </c>
      <c r="G761" s="158" t="str">
        <f>TRANSAKTIONER!Z761&amp;IF(regnskab_filter_periode&gt;=AB761,"INCLUDE"&amp;IF(regnskab_filter_land&lt;&gt;"",IF(regnskab_filter_land="EU",F761,AD761),""),"EXCLUDE")</f>
        <v>EXCLUDE</v>
      </c>
      <c r="H761" s="158" t="str">
        <f t="shared" si="114"/>
        <v/>
      </c>
      <c r="I761" s="158" t="str">
        <f>TRANSAKTIONER!Z761&amp;IF(regnskab_filter_periode_partner&gt;=AB761,"INCLUDE"&amp;IF(regnskab_filter_land_partner&lt;&gt;"",IF(regnskab_filter_land_partner="EU",F761,AD761),""),"EXCLUDE")&amp;AC761</f>
        <v>EXCLUDE</v>
      </c>
      <c r="J761" s="158" t="e">
        <f t="shared" si="115"/>
        <v>#N/A</v>
      </c>
      <c r="L761" s="158" t="str">
        <f t="shared" si="116"/>
        <v>_EU</v>
      </c>
      <c r="P761" s="340"/>
      <c r="Q761" s="340"/>
      <c r="R761" s="341"/>
      <c r="S761" s="342"/>
      <c r="T761" s="342"/>
      <c r="U761" s="341"/>
      <c r="V761" s="368"/>
      <c r="W761" s="341"/>
      <c r="X761" s="343"/>
      <c r="Y761" s="340"/>
      <c r="Z761" s="341"/>
      <c r="AA761" s="348" t="str">
        <f t="shared" si="117"/>
        <v/>
      </c>
      <c r="AB761" s="349" t="str">
        <f t="shared" si="118"/>
        <v/>
      </c>
      <c r="AC761" s="341"/>
      <c r="AD761" s="350" t="str">
        <f t="shared" si="119"/>
        <v/>
      </c>
    </row>
    <row r="762" spans="2:30" x14ac:dyDescent="0.45">
      <c r="B762" s="145" t="str">
        <f t="shared" si="110"/>
        <v>NOT INCLUDED</v>
      </c>
      <c r="C762" s="146" t="e">
        <f t="shared" si="111"/>
        <v>#N/A</v>
      </c>
      <c r="D762" s="158" t="e">
        <f>AB762&amp;"_"&amp;#REF!&amp;IF(afstemning_partner&lt;&gt;"","_"&amp;AC762,"")</f>
        <v>#REF!</v>
      </c>
      <c r="E762" s="158" t="str">
        <f t="shared" si="112"/>
        <v/>
      </c>
      <c r="F762" s="158" t="e">
        <f t="shared" si="113"/>
        <v>#N/A</v>
      </c>
      <c r="G762" s="158" t="str">
        <f>TRANSAKTIONER!Z762&amp;IF(regnskab_filter_periode&gt;=AB762,"INCLUDE"&amp;IF(regnskab_filter_land&lt;&gt;"",IF(regnskab_filter_land="EU",F762,AD762),""),"EXCLUDE")</f>
        <v>EXCLUDE</v>
      </c>
      <c r="H762" s="158" t="str">
        <f t="shared" si="114"/>
        <v/>
      </c>
      <c r="I762" s="158" t="str">
        <f>TRANSAKTIONER!Z762&amp;IF(regnskab_filter_periode_partner&gt;=AB762,"INCLUDE"&amp;IF(regnskab_filter_land_partner&lt;&gt;"",IF(regnskab_filter_land_partner="EU",F762,AD762),""),"EXCLUDE")&amp;AC762</f>
        <v>EXCLUDE</v>
      </c>
      <c r="J762" s="158" t="e">
        <f t="shared" si="115"/>
        <v>#N/A</v>
      </c>
      <c r="L762" s="158" t="str">
        <f t="shared" si="116"/>
        <v>_EU</v>
      </c>
      <c r="P762" s="340"/>
      <c r="Q762" s="340"/>
      <c r="R762" s="341"/>
      <c r="S762" s="342"/>
      <c r="T762" s="342"/>
      <c r="U762" s="341"/>
      <c r="V762" s="368"/>
      <c r="W762" s="341"/>
      <c r="X762" s="343"/>
      <c r="Y762" s="340"/>
      <c r="Z762" s="341"/>
      <c r="AA762" s="348" t="str">
        <f t="shared" si="117"/>
        <v/>
      </c>
      <c r="AB762" s="349" t="str">
        <f t="shared" si="118"/>
        <v/>
      </c>
      <c r="AC762" s="341"/>
      <c r="AD762" s="350" t="str">
        <f t="shared" si="119"/>
        <v/>
      </c>
    </row>
    <row r="763" spans="2:30" x14ac:dyDescent="0.45">
      <c r="B763" s="145" t="str">
        <f t="shared" si="110"/>
        <v>NOT INCLUDED</v>
      </c>
      <c r="C763" s="146" t="e">
        <f t="shared" si="111"/>
        <v>#N/A</v>
      </c>
      <c r="D763" s="158" t="e">
        <f>AB763&amp;"_"&amp;#REF!&amp;IF(afstemning_partner&lt;&gt;"","_"&amp;AC763,"")</f>
        <v>#REF!</v>
      </c>
      <c r="E763" s="158" t="str">
        <f t="shared" si="112"/>
        <v/>
      </c>
      <c r="F763" s="158" t="e">
        <f t="shared" si="113"/>
        <v>#N/A</v>
      </c>
      <c r="G763" s="158" t="str">
        <f>TRANSAKTIONER!Z763&amp;IF(regnskab_filter_periode&gt;=AB763,"INCLUDE"&amp;IF(regnskab_filter_land&lt;&gt;"",IF(regnskab_filter_land="EU",F763,AD763),""),"EXCLUDE")</f>
        <v>EXCLUDE</v>
      </c>
      <c r="H763" s="158" t="str">
        <f t="shared" si="114"/>
        <v/>
      </c>
      <c r="I763" s="158" t="str">
        <f>TRANSAKTIONER!Z763&amp;IF(regnskab_filter_periode_partner&gt;=AB763,"INCLUDE"&amp;IF(regnskab_filter_land_partner&lt;&gt;"",IF(regnskab_filter_land_partner="EU",F763,AD763),""),"EXCLUDE")&amp;AC763</f>
        <v>EXCLUDE</v>
      </c>
      <c r="J763" s="158" t="e">
        <f t="shared" si="115"/>
        <v>#N/A</v>
      </c>
      <c r="L763" s="158" t="str">
        <f t="shared" si="116"/>
        <v>_EU</v>
      </c>
      <c r="P763" s="340"/>
      <c r="Q763" s="340"/>
      <c r="R763" s="341"/>
      <c r="S763" s="342"/>
      <c r="T763" s="342"/>
      <c r="U763" s="341"/>
      <c r="V763" s="368"/>
      <c r="W763" s="341"/>
      <c r="X763" s="343"/>
      <c r="Y763" s="340"/>
      <c r="Z763" s="341"/>
      <c r="AA763" s="348" t="str">
        <f t="shared" si="117"/>
        <v/>
      </c>
      <c r="AB763" s="349" t="str">
        <f t="shared" si="118"/>
        <v/>
      </c>
      <c r="AC763" s="341"/>
      <c r="AD763" s="350" t="str">
        <f t="shared" si="119"/>
        <v/>
      </c>
    </row>
    <row r="764" spans="2:30" x14ac:dyDescent="0.45">
      <c r="B764" s="145" t="str">
        <f t="shared" si="110"/>
        <v>NOT INCLUDED</v>
      </c>
      <c r="C764" s="146" t="e">
        <f t="shared" si="111"/>
        <v>#N/A</v>
      </c>
      <c r="D764" s="158" t="e">
        <f>AB764&amp;"_"&amp;#REF!&amp;IF(afstemning_partner&lt;&gt;"","_"&amp;AC764,"")</f>
        <v>#REF!</v>
      </c>
      <c r="E764" s="158" t="str">
        <f t="shared" si="112"/>
        <v/>
      </c>
      <c r="F764" s="158" t="e">
        <f t="shared" si="113"/>
        <v>#N/A</v>
      </c>
      <c r="G764" s="158" t="str">
        <f>TRANSAKTIONER!Z764&amp;IF(regnskab_filter_periode&gt;=AB764,"INCLUDE"&amp;IF(regnskab_filter_land&lt;&gt;"",IF(regnskab_filter_land="EU",F764,AD764),""),"EXCLUDE")</f>
        <v>EXCLUDE</v>
      </c>
      <c r="H764" s="158" t="str">
        <f t="shared" si="114"/>
        <v/>
      </c>
      <c r="I764" s="158" t="str">
        <f>TRANSAKTIONER!Z764&amp;IF(regnskab_filter_periode_partner&gt;=AB764,"INCLUDE"&amp;IF(regnskab_filter_land_partner&lt;&gt;"",IF(regnskab_filter_land_partner="EU",F764,AD764),""),"EXCLUDE")&amp;AC764</f>
        <v>EXCLUDE</v>
      </c>
      <c r="J764" s="158" t="e">
        <f t="shared" si="115"/>
        <v>#N/A</v>
      </c>
      <c r="L764" s="158" t="str">
        <f t="shared" si="116"/>
        <v>_EU</v>
      </c>
      <c r="P764" s="340"/>
      <c r="Q764" s="340"/>
      <c r="R764" s="341"/>
      <c r="S764" s="342"/>
      <c r="T764" s="342"/>
      <c r="U764" s="341"/>
      <c r="V764" s="368"/>
      <c r="W764" s="341"/>
      <c r="X764" s="343"/>
      <c r="Y764" s="340"/>
      <c r="Z764" s="341"/>
      <c r="AA764" s="348" t="str">
        <f t="shared" si="117"/>
        <v/>
      </c>
      <c r="AB764" s="349" t="str">
        <f t="shared" si="118"/>
        <v/>
      </c>
      <c r="AC764" s="341"/>
      <c r="AD764" s="350" t="str">
        <f t="shared" si="119"/>
        <v/>
      </c>
    </row>
    <row r="765" spans="2:30" x14ac:dyDescent="0.45">
      <c r="B765" s="145" t="str">
        <f t="shared" si="110"/>
        <v>NOT INCLUDED</v>
      </c>
      <c r="C765" s="146" t="e">
        <f t="shared" si="111"/>
        <v>#N/A</v>
      </c>
      <c r="D765" s="158" t="e">
        <f>AB765&amp;"_"&amp;#REF!&amp;IF(afstemning_partner&lt;&gt;"","_"&amp;AC765,"")</f>
        <v>#REF!</v>
      </c>
      <c r="E765" s="158" t="str">
        <f t="shared" si="112"/>
        <v/>
      </c>
      <c r="F765" s="158" t="e">
        <f t="shared" si="113"/>
        <v>#N/A</v>
      </c>
      <c r="G765" s="158" t="str">
        <f>TRANSAKTIONER!Z765&amp;IF(regnskab_filter_periode&gt;=AB765,"INCLUDE"&amp;IF(regnskab_filter_land&lt;&gt;"",IF(regnskab_filter_land="EU",F765,AD765),""),"EXCLUDE")</f>
        <v>EXCLUDE</v>
      </c>
      <c r="H765" s="158" t="str">
        <f t="shared" si="114"/>
        <v/>
      </c>
      <c r="I765" s="158" t="str">
        <f>TRANSAKTIONER!Z765&amp;IF(regnskab_filter_periode_partner&gt;=AB765,"INCLUDE"&amp;IF(regnskab_filter_land_partner&lt;&gt;"",IF(regnskab_filter_land_partner="EU",F765,AD765),""),"EXCLUDE")&amp;AC765</f>
        <v>EXCLUDE</v>
      </c>
      <c r="J765" s="158" t="e">
        <f t="shared" si="115"/>
        <v>#N/A</v>
      </c>
      <c r="L765" s="158" t="str">
        <f t="shared" si="116"/>
        <v>_EU</v>
      </c>
      <c r="P765" s="340"/>
      <c r="Q765" s="340"/>
      <c r="R765" s="341"/>
      <c r="S765" s="342"/>
      <c r="T765" s="342"/>
      <c r="U765" s="341"/>
      <c r="V765" s="368"/>
      <c r="W765" s="341"/>
      <c r="X765" s="343"/>
      <c r="Y765" s="340"/>
      <c r="Z765" s="341"/>
      <c r="AA765" s="348" t="str">
        <f t="shared" si="117"/>
        <v/>
      </c>
      <c r="AB765" s="349" t="str">
        <f t="shared" si="118"/>
        <v/>
      </c>
      <c r="AC765" s="341"/>
      <c r="AD765" s="350" t="str">
        <f t="shared" si="119"/>
        <v/>
      </c>
    </row>
    <row r="766" spans="2:30" x14ac:dyDescent="0.45">
      <c r="B766" s="145" t="str">
        <f t="shared" si="110"/>
        <v>NOT INCLUDED</v>
      </c>
      <c r="C766" s="146" t="e">
        <f t="shared" si="111"/>
        <v>#N/A</v>
      </c>
      <c r="D766" s="158" t="e">
        <f>AB766&amp;"_"&amp;#REF!&amp;IF(afstemning_partner&lt;&gt;"","_"&amp;AC766,"")</f>
        <v>#REF!</v>
      </c>
      <c r="E766" s="158" t="str">
        <f t="shared" si="112"/>
        <v/>
      </c>
      <c r="F766" s="158" t="e">
        <f t="shared" si="113"/>
        <v>#N/A</v>
      </c>
      <c r="G766" s="158" t="str">
        <f>TRANSAKTIONER!Z766&amp;IF(regnskab_filter_periode&gt;=AB766,"INCLUDE"&amp;IF(regnskab_filter_land&lt;&gt;"",IF(regnskab_filter_land="EU",F766,AD766),""),"EXCLUDE")</f>
        <v>EXCLUDE</v>
      </c>
      <c r="H766" s="158" t="str">
        <f t="shared" si="114"/>
        <v/>
      </c>
      <c r="I766" s="158" t="str">
        <f>TRANSAKTIONER!Z766&amp;IF(regnskab_filter_periode_partner&gt;=AB766,"INCLUDE"&amp;IF(regnskab_filter_land_partner&lt;&gt;"",IF(regnskab_filter_land_partner="EU",F766,AD766),""),"EXCLUDE")&amp;AC766</f>
        <v>EXCLUDE</v>
      </c>
      <c r="J766" s="158" t="e">
        <f t="shared" si="115"/>
        <v>#N/A</v>
      </c>
      <c r="L766" s="158" t="str">
        <f t="shared" si="116"/>
        <v>_EU</v>
      </c>
      <c r="P766" s="340"/>
      <c r="Q766" s="340"/>
      <c r="R766" s="341"/>
      <c r="S766" s="342"/>
      <c r="T766" s="342"/>
      <c r="U766" s="341"/>
      <c r="V766" s="368"/>
      <c r="W766" s="341"/>
      <c r="X766" s="343"/>
      <c r="Y766" s="340"/>
      <c r="Z766" s="341"/>
      <c r="AA766" s="348" t="str">
        <f t="shared" si="117"/>
        <v/>
      </c>
      <c r="AB766" s="349" t="str">
        <f t="shared" si="118"/>
        <v/>
      </c>
      <c r="AC766" s="341"/>
      <c r="AD766" s="350" t="str">
        <f t="shared" si="119"/>
        <v/>
      </c>
    </row>
    <row r="767" spans="2:30" x14ac:dyDescent="0.45">
      <c r="B767" s="145" t="str">
        <f t="shared" si="110"/>
        <v>NOT INCLUDED</v>
      </c>
      <c r="C767" s="146" t="e">
        <f t="shared" si="111"/>
        <v>#N/A</v>
      </c>
      <c r="D767" s="158" t="e">
        <f>AB767&amp;"_"&amp;#REF!&amp;IF(afstemning_partner&lt;&gt;"","_"&amp;AC767,"")</f>
        <v>#REF!</v>
      </c>
      <c r="E767" s="158" t="str">
        <f t="shared" si="112"/>
        <v/>
      </c>
      <c r="F767" s="158" t="e">
        <f t="shared" si="113"/>
        <v>#N/A</v>
      </c>
      <c r="G767" s="158" t="str">
        <f>TRANSAKTIONER!Z767&amp;IF(regnskab_filter_periode&gt;=AB767,"INCLUDE"&amp;IF(regnskab_filter_land&lt;&gt;"",IF(regnskab_filter_land="EU",F767,AD767),""),"EXCLUDE")</f>
        <v>EXCLUDE</v>
      </c>
      <c r="H767" s="158" t="str">
        <f t="shared" si="114"/>
        <v/>
      </c>
      <c r="I767" s="158" t="str">
        <f>TRANSAKTIONER!Z767&amp;IF(regnskab_filter_periode_partner&gt;=AB767,"INCLUDE"&amp;IF(regnskab_filter_land_partner&lt;&gt;"",IF(regnskab_filter_land_partner="EU",F767,AD767),""),"EXCLUDE")&amp;AC767</f>
        <v>EXCLUDE</v>
      </c>
      <c r="J767" s="158" t="e">
        <f t="shared" si="115"/>
        <v>#N/A</v>
      </c>
      <c r="L767" s="158" t="str">
        <f t="shared" si="116"/>
        <v>_EU</v>
      </c>
      <c r="P767" s="340"/>
      <c r="Q767" s="340"/>
      <c r="R767" s="341"/>
      <c r="S767" s="342"/>
      <c r="T767" s="342"/>
      <c r="U767" s="341"/>
      <c r="V767" s="368"/>
      <c r="W767" s="341"/>
      <c r="X767" s="343"/>
      <c r="Y767" s="340"/>
      <c r="Z767" s="341"/>
      <c r="AA767" s="348" t="str">
        <f t="shared" si="117"/>
        <v/>
      </c>
      <c r="AB767" s="349" t="str">
        <f t="shared" si="118"/>
        <v/>
      </c>
      <c r="AC767" s="341"/>
      <c r="AD767" s="350" t="str">
        <f t="shared" si="119"/>
        <v/>
      </c>
    </row>
    <row r="768" spans="2:30" x14ac:dyDescent="0.45">
      <c r="B768" s="145" t="str">
        <f t="shared" si="110"/>
        <v>NOT INCLUDED</v>
      </c>
      <c r="C768" s="146" t="e">
        <f t="shared" si="111"/>
        <v>#N/A</v>
      </c>
      <c r="D768" s="158" t="e">
        <f>AB768&amp;"_"&amp;#REF!&amp;IF(afstemning_partner&lt;&gt;"","_"&amp;AC768,"")</f>
        <v>#REF!</v>
      </c>
      <c r="E768" s="158" t="str">
        <f t="shared" si="112"/>
        <v/>
      </c>
      <c r="F768" s="158" t="e">
        <f t="shared" si="113"/>
        <v>#N/A</v>
      </c>
      <c r="G768" s="158" t="str">
        <f>TRANSAKTIONER!Z768&amp;IF(regnskab_filter_periode&gt;=AB768,"INCLUDE"&amp;IF(regnskab_filter_land&lt;&gt;"",IF(regnskab_filter_land="EU",F768,AD768),""),"EXCLUDE")</f>
        <v>EXCLUDE</v>
      </c>
      <c r="H768" s="158" t="str">
        <f t="shared" si="114"/>
        <v/>
      </c>
      <c r="I768" s="158" t="str">
        <f>TRANSAKTIONER!Z768&amp;IF(regnskab_filter_periode_partner&gt;=AB768,"INCLUDE"&amp;IF(regnskab_filter_land_partner&lt;&gt;"",IF(regnskab_filter_land_partner="EU",F768,AD768),""),"EXCLUDE")&amp;AC768</f>
        <v>EXCLUDE</v>
      </c>
      <c r="J768" s="158" t="e">
        <f t="shared" si="115"/>
        <v>#N/A</v>
      </c>
      <c r="L768" s="158" t="str">
        <f t="shared" si="116"/>
        <v>_EU</v>
      </c>
      <c r="P768" s="340"/>
      <c r="Q768" s="340"/>
      <c r="R768" s="341"/>
      <c r="S768" s="342"/>
      <c r="T768" s="342"/>
      <c r="U768" s="341"/>
      <c r="V768" s="368"/>
      <c r="W768" s="341"/>
      <c r="X768" s="343"/>
      <c r="Y768" s="340"/>
      <c r="Z768" s="341"/>
      <c r="AA768" s="348" t="str">
        <f t="shared" si="117"/>
        <v/>
      </c>
      <c r="AB768" s="349" t="str">
        <f t="shared" si="118"/>
        <v/>
      </c>
      <c r="AC768" s="341"/>
      <c r="AD768" s="350" t="str">
        <f t="shared" si="119"/>
        <v/>
      </c>
    </row>
    <row r="769" spans="2:30" x14ac:dyDescent="0.45">
      <c r="B769" s="145" t="str">
        <f t="shared" si="110"/>
        <v>NOT INCLUDED</v>
      </c>
      <c r="C769" s="146" t="e">
        <f t="shared" si="111"/>
        <v>#N/A</v>
      </c>
      <c r="D769" s="158" t="e">
        <f>AB769&amp;"_"&amp;#REF!&amp;IF(afstemning_partner&lt;&gt;"","_"&amp;AC769,"")</f>
        <v>#REF!</v>
      </c>
      <c r="E769" s="158" t="str">
        <f t="shared" si="112"/>
        <v/>
      </c>
      <c r="F769" s="158" t="e">
        <f t="shared" si="113"/>
        <v>#N/A</v>
      </c>
      <c r="G769" s="158" t="str">
        <f>TRANSAKTIONER!Z769&amp;IF(regnskab_filter_periode&gt;=AB769,"INCLUDE"&amp;IF(regnskab_filter_land&lt;&gt;"",IF(regnskab_filter_land="EU",F769,AD769),""),"EXCLUDE")</f>
        <v>EXCLUDE</v>
      </c>
      <c r="H769" s="158" t="str">
        <f t="shared" si="114"/>
        <v/>
      </c>
      <c r="I769" s="158" t="str">
        <f>TRANSAKTIONER!Z769&amp;IF(regnskab_filter_periode_partner&gt;=AB769,"INCLUDE"&amp;IF(regnskab_filter_land_partner&lt;&gt;"",IF(regnskab_filter_land_partner="EU",F769,AD769),""),"EXCLUDE")&amp;AC769</f>
        <v>EXCLUDE</v>
      </c>
      <c r="J769" s="158" t="e">
        <f t="shared" si="115"/>
        <v>#N/A</v>
      </c>
      <c r="L769" s="158" t="str">
        <f t="shared" si="116"/>
        <v>_EU</v>
      </c>
      <c r="P769" s="340"/>
      <c r="Q769" s="340"/>
      <c r="R769" s="341"/>
      <c r="S769" s="342"/>
      <c r="T769" s="342"/>
      <c r="U769" s="341"/>
      <c r="V769" s="368"/>
      <c r="W769" s="341"/>
      <c r="X769" s="343"/>
      <c r="Y769" s="340"/>
      <c r="Z769" s="341"/>
      <c r="AA769" s="348" t="str">
        <f t="shared" si="117"/>
        <v/>
      </c>
      <c r="AB769" s="349" t="str">
        <f t="shared" si="118"/>
        <v/>
      </c>
      <c r="AC769" s="341"/>
      <c r="AD769" s="350" t="str">
        <f t="shared" si="119"/>
        <v/>
      </c>
    </row>
    <row r="770" spans="2:30" x14ac:dyDescent="0.45">
      <c r="B770" s="145" t="str">
        <f t="shared" si="110"/>
        <v>NOT INCLUDED</v>
      </c>
      <c r="C770" s="146" t="e">
        <f t="shared" si="111"/>
        <v>#N/A</v>
      </c>
      <c r="D770" s="158" t="e">
        <f>AB770&amp;"_"&amp;#REF!&amp;IF(afstemning_partner&lt;&gt;"","_"&amp;AC770,"")</f>
        <v>#REF!</v>
      </c>
      <c r="E770" s="158" t="str">
        <f t="shared" si="112"/>
        <v/>
      </c>
      <c r="F770" s="158" t="e">
        <f t="shared" si="113"/>
        <v>#N/A</v>
      </c>
      <c r="G770" s="158" t="str">
        <f>TRANSAKTIONER!Z770&amp;IF(regnskab_filter_periode&gt;=AB770,"INCLUDE"&amp;IF(regnskab_filter_land&lt;&gt;"",IF(regnskab_filter_land="EU",F770,AD770),""),"EXCLUDE")</f>
        <v>EXCLUDE</v>
      </c>
      <c r="H770" s="158" t="str">
        <f t="shared" si="114"/>
        <v/>
      </c>
      <c r="I770" s="158" t="str">
        <f>TRANSAKTIONER!Z770&amp;IF(regnskab_filter_periode_partner&gt;=AB770,"INCLUDE"&amp;IF(regnskab_filter_land_partner&lt;&gt;"",IF(regnskab_filter_land_partner="EU",F770,AD770),""),"EXCLUDE")&amp;AC770</f>
        <v>EXCLUDE</v>
      </c>
      <c r="J770" s="158" t="e">
        <f t="shared" si="115"/>
        <v>#N/A</v>
      </c>
      <c r="L770" s="158" t="str">
        <f t="shared" si="116"/>
        <v>_EU</v>
      </c>
      <c r="P770" s="340"/>
      <c r="Q770" s="340"/>
      <c r="R770" s="341"/>
      <c r="S770" s="342"/>
      <c r="T770" s="342"/>
      <c r="U770" s="341"/>
      <c r="V770" s="368"/>
      <c r="W770" s="341"/>
      <c r="X770" s="343"/>
      <c r="Y770" s="340"/>
      <c r="Z770" s="341"/>
      <c r="AA770" s="348" t="str">
        <f t="shared" si="117"/>
        <v/>
      </c>
      <c r="AB770" s="349" t="str">
        <f t="shared" si="118"/>
        <v/>
      </c>
      <c r="AC770" s="341"/>
      <c r="AD770" s="350" t="str">
        <f t="shared" si="119"/>
        <v/>
      </c>
    </row>
    <row r="771" spans="2:30" x14ac:dyDescent="0.45">
      <c r="B771" s="145" t="str">
        <f t="shared" si="110"/>
        <v>NOT INCLUDED</v>
      </c>
      <c r="C771" s="146" t="e">
        <f t="shared" si="111"/>
        <v>#N/A</v>
      </c>
      <c r="D771" s="158" t="e">
        <f>AB771&amp;"_"&amp;#REF!&amp;IF(afstemning_partner&lt;&gt;"","_"&amp;AC771,"")</f>
        <v>#REF!</v>
      </c>
      <c r="E771" s="158" t="str">
        <f t="shared" si="112"/>
        <v/>
      </c>
      <c r="F771" s="158" t="e">
        <f t="shared" si="113"/>
        <v>#N/A</v>
      </c>
      <c r="G771" s="158" t="str">
        <f>TRANSAKTIONER!Z771&amp;IF(regnskab_filter_periode&gt;=AB771,"INCLUDE"&amp;IF(regnskab_filter_land&lt;&gt;"",IF(regnskab_filter_land="EU",F771,AD771),""),"EXCLUDE")</f>
        <v>EXCLUDE</v>
      </c>
      <c r="H771" s="158" t="str">
        <f t="shared" si="114"/>
        <v/>
      </c>
      <c r="I771" s="158" t="str">
        <f>TRANSAKTIONER!Z771&amp;IF(regnskab_filter_periode_partner&gt;=AB771,"INCLUDE"&amp;IF(regnskab_filter_land_partner&lt;&gt;"",IF(regnskab_filter_land_partner="EU",F771,AD771),""),"EXCLUDE")&amp;AC771</f>
        <v>EXCLUDE</v>
      </c>
      <c r="J771" s="158" t="e">
        <f t="shared" si="115"/>
        <v>#N/A</v>
      </c>
      <c r="L771" s="158" t="str">
        <f t="shared" si="116"/>
        <v>_EU</v>
      </c>
      <c r="P771" s="340"/>
      <c r="Q771" s="340"/>
      <c r="R771" s="341"/>
      <c r="S771" s="342"/>
      <c r="T771" s="342"/>
      <c r="U771" s="341"/>
      <c r="V771" s="368"/>
      <c r="W771" s="341"/>
      <c r="X771" s="343"/>
      <c r="Y771" s="340"/>
      <c r="Z771" s="341"/>
      <c r="AA771" s="348" t="str">
        <f t="shared" si="117"/>
        <v/>
      </c>
      <c r="AB771" s="349" t="str">
        <f t="shared" si="118"/>
        <v/>
      </c>
      <c r="AC771" s="341"/>
      <c r="AD771" s="350" t="str">
        <f t="shared" si="119"/>
        <v/>
      </c>
    </row>
    <row r="772" spans="2:30" x14ac:dyDescent="0.45">
      <c r="B772" s="145" t="str">
        <f t="shared" si="110"/>
        <v>NOT INCLUDED</v>
      </c>
      <c r="C772" s="146" t="e">
        <f t="shared" si="111"/>
        <v>#N/A</v>
      </c>
      <c r="D772" s="158" t="e">
        <f>AB772&amp;"_"&amp;#REF!&amp;IF(afstemning_partner&lt;&gt;"","_"&amp;AC772,"")</f>
        <v>#REF!</v>
      </c>
      <c r="E772" s="158" t="str">
        <f t="shared" si="112"/>
        <v/>
      </c>
      <c r="F772" s="158" t="e">
        <f t="shared" si="113"/>
        <v>#N/A</v>
      </c>
      <c r="G772" s="158" t="str">
        <f>TRANSAKTIONER!Z772&amp;IF(regnskab_filter_periode&gt;=AB772,"INCLUDE"&amp;IF(regnskab_filter_land&lt;&gt;"",IF(regnskab_filter_land="EU",F772,AD772),""),"EXCLUDE")</f>
        <v>EXCLUDE</v>
      </c>
      <c r="H772" s="158" t="str">
        <f t="shared" si="114"/>
        <v/>
      </c>
      <c r="I772" s="158" t="str">
        <f>TRANSAKTIONER!Z772&amp;IF(regnskab_filter_periode_partner&gt;=AB772,"INCLUDE"&amp;IF(regnskab_filter_land_partner&lt;&gt;"",IF(regnskab_filter_land_partner="EU",F772,AD772),""),"EXCLUDE")&amp;AC772</f>
        <v>EXCLUDE</v>
      </c>
      <c r="J772" s="158" t="e">
        <f t="shared" si="115"/>
        <v>#N/A</v>
      </c>
      <c r="L772" s="158" t="str">
        <f t="shared" si="116"/>
        <v>_EU</v>
      </c>
      <c r="P772" s="340"/>
      <c r="Q772" s="340"/>
      <c r="R772" s="341"/>
      <c r="S772" s="342"/>
      <c r="T772" s="342"/>
      <c r="U772" s="341"/>
      <c r="V772" s="368"/>
      <c r="W772" s="341"/>
      <c r="X772" s="343"/>
      <c r="Y772" s="340"/>
      <c r="Z772" s="341"/>
      <c r="AA772" s="348" t="str">
        <f t="shared" si="117"/>
        <v/>
      </c>
      <c r="AB772" s="349" t="str">
        <f t="shared" si="118"/>
        <v/>
      </c>
      <c r="AC772" s="341"/>
      <c r="AD772" s="350" t="str">
        <f t="shared" si="119"/>
        <v/>
      </c>
    </row>
    <row r="773" spans="2:30" x14ac:dyDescent="0.45">
      <c r="B773" s="145" t="str">
        <f t="shared" si="110"/>
        <v>NOT INCLUDED</v>
      </c>
      <c r="C773" s="146" t="e">
        <f t="shared" si="111"/>
        <v>#N/A</v>
      </c>
      <c r="D773" s="158" t="e">
        <f>AB773&amp;"_"&amp;#REF!&amp;IF(afstemning_partner&lt;&gt;"","_"&amp;AC773,"")</f>
        <v>#REF!</v>
      </c>
      <c r="E773" s="158" t="str">
        <f t="shared" si="112"/>
        <v/>
      </c>
      <c r="F773" s="158" t="e">
        <f t="shared" si="113"/>
        <v>#N/A</v>
      </c>
      <c r="G773" s="158" t="str">
        <f>TRANSAKTIONER!Z773&amp;IF(regnskab_filter_periode&gt;=AB773,"INCLUDE"&amp;IF(regnskab_filter_land&lt;&gt;"",IF(regnskab_filter_land="EU",F773,AD773),""),"EXCLUDE")</f>
        <v>EXCLUDE</v>
      </c>
      <c r="H773" s="158" t="str">
        <f t="shared" si="114"/>
        <v/>
      </c>
      <c r="I773" s="158" t="str">
        <f>TRANSAKTIONER!Z773&amp;IF(regnskab_filter_periode_partner&gt;=AB773,"INCLUDE"&amp;IF(regnskab_filter_land_partner&lt;&gt;"",IF(regnskab_filter_land_partner="EU",F773,AD773),""),"EXCLUDE")&amp;AC773</f>
        <v>EXCLUDE</v>
      </c>
      <c r="J773" s="158" t="e">
        <f t="shared" si="115"/>
        <v>#N/A</v>
      </c>
      <c r="L773" s="158" t="str">
        <f t="shared" si="116"/>
        <v>_EU</v>
      </c>
      <c r="P773" s="340"/>
      <c r="Q773" s="340"/>
      <c r="R773" s="341"/>
      <c r="S773" s="342"/>
      <c r="T773" s="342"/>
      <c r="U773" s="341"/>
      <c r="V773" s="368"/>
      <c r="W773" s="341"/>
      <c r="X773" s="343"/>
      <c r="Y773" s="340"/>
      <c r="Z773" s="341"/>
      <c r="AA773" s="348" t="str">
        <f t="shared" si="117"/>
        <v/>
      </c>
      <c r="AB773" s="349" t="str">
        <f t="shared" si="118"/>
        <v/>
      </c>
      <c r="AC773" s="341"/>
      <c r="AD773" s="350" t="str">
        <f t="shared" si="119"/>
        <v/>
      </c>
    </row>
    <row r="774" spans="2:30" x14ac:dyDescent="0.45">
      <c r="B774" s="145" t="str">
        <f t="shared" si="110"/>
        <v>NOT INCLUDED</v>
      </c>
      <c r="C774" s="146" t="e">
        <f t="shared" si="111"/>
        <v>#N/A</v>
      </c>
      <c r="D774" s="158" t="e">
        <f>AB774&amp;"_"&amp;#REF!&amp;IF(afstemning_partner&lt;&gt;"","_"&amp;AC774,"")</f>
        <v>#REF!</v>
      </c>
      <c r="E774" s="158" t="str">
        <f t="shared" si="112"/>
        <v/>
      </c>
      <c r="F774" s="158" t="e">
        <f t="shared" si="113"/>
        <v>#N/A</v>
      </c>
      <c r="G774" s="158" t="str">
        <f>TRANSAKTIONER!Z774&amp;IF(regnskab_filter_periode&gt;=AB774,"INCLUDE"&amp;IF(regnskab_filter_land&lt;&gt;"",IF(regnskab_filter_land="EU",F774,AD774),""),"EXCLUDE")</f>
        <v>EXCLUDE</v>
      </c>
      <c r="H774" s="158" t="str">
        <f t="shared" si="114"/>
        <v/>
      </c>
      <c r="I774" s="158" t="str">
        <f>TRANSAKTIONER!Z774&amp;IF(regnskab_filter_periode_partner&gt;=AB774,"INCLUDE"&amp;IF(regnskab_filter_land_partner&lt;&gt;"",IF(regnskab_filter_land_partner="EU",F774,AD774),""),"EXCLUDE")&amp;AC774</f>
        <v>EXCLUDE</v>
      </c>
      <c r="J774" s="158" t="e">
        <f t="shared" si="115"/>
        <v>#N/A</v>
      </c>
      <c r="L774" s="158" t="str">
        <f t="shared" si="116"/>
        <v>_EU</v>
      </c>
      <c r="P774" s="340"/>
      <c r="Q774" s="340"/>
      <c r="R774" s="341"/>
      <c r="S774" s="342"/>
      <c r="T774" s="342"/>
      <c r="U774" s="341"/>
      <c r="V774" s="368"/>
      <c r="W774" s="341"/>
      <c r="X774" s="343"/>
      <c r="Y774" s="340"/>
      <c r="Z774" s="341"/>
      <c r="AA774" s="348" t="str">
        <f t="shared" si="117"/>
        <v/>
      </c>
      <c r="AB774" s="349" t="str">
        <f t="shared" si="118"/>
        <v/>
      </c>
      <c r="AC774" s="341"/>
      <c r="AD774" s="350" t="str">
        <f t="shared" si="119"/>
        <v/>
      </c>
    </row>
    <row r="775" spans="2:30" x14ac:dyDescent="0.45">
      <c r="B775" s="145" t="str">
        <f t="shared" ref="B775:B838" si="120">IF(AB775=report_period,"INCLUDE_CURRENT",IF(AB775&lt;report_period,"INCLUDE_PREVIOUS","NOT INCLUDED"))</f>
        <v>NOT INCLUDED</v>
      </c>
      <c r="C775" s="146" t="e">
        <f t="shared" ref="C775:C838" si="121">B775&amp;"_"&amp;VLOOKUP(AD775,setup_country_group,3,FALSE)&amp;"_"&amp;Z775</f>
        <v>#N/A</v>
      </c>
      <c r="D775" s="158" t="e">
        <f>AB775&amp;"_"&amp;#REF!&amp;IF(afstemning_partner&lt;&gt;"","_"&amp;AC775,"")</f>
        <v>#REF!</v>
      </c>
      <c r="E775" s="158" t="str">
        <f t="shared" ref="E775:E838" si="122">Z775&amp;IF(regnskab_filter_periode&lt;&gt;"",AB775,"")&amp;IF(regnskab_filter_land&lt;&gt;"",IF(regnskab_filter_land="EU",F775,AD775),"")</f>
        <v/>
      </c>
      <c r="F775" s="158" t="e">
        <f t="shared" ref="F775:F838" si="123">VLOOKUP(AD775,setup_country_group,3,FALSE)</f>
        <v>#N/A</v>
      </c>
      <c r="G775" s="158" t="str">
        <f>TRANSAKTIONER!Z775&amp;IF(regnskab_filter_periode&gt;=AB775,"INCLUDE"&amp;IF(regnskab_filter_land&lt;&gt;"",IF(regnskab_filter_land="EU",F775,AD775),""),"EXCLUDE")</f>
        <v>EXCLUDE</v>
      </c>
      <c r="H775" s="158" t="str">
        <f t="shared" ref="H775:H838" si="124">Z775&amp;IF(regnskab_filter_periode_partner&lt;&gt;"",AB775,"")&amp;IF(regnskab_filter_land_partner&lt;&gt;"",IF(regnskab_filter_land_partner="EU",F775,AD775),"")&amp;AC775</f>
        <v/>
      </c>
      <c r="I775" s="158" t="str">
        <f>TRANSAKTIONER!Z775&amp;IF(regnskab_filter_periode_partner&gt;=AB775,"INCLUDE"&amp;IF(regnskab_filter_land_partner&lt;&gt;"",IF(regnskab_filter_land_partner="EU",F775,AD775),""),"EXCLUDE")&amp;AC775</f>
        <v>EXCLUDE</v>
      </c>
      <c r="J775" s="158" t="e">
        <f t="shared" ref="J775:J838" si="125">C775&amp;"_"&amp;AC775</f>
        <v>#N/A</v>
      </c>
      <c r="L775" s="158" t="str">
        <f t="shared" ref="L775:L838" si="126">Z775&amp;"_"&amp;IF(AD775&lt;&gt;"Norge","EU","Norge")</f>
        <v>_EU</v>
      </c>
      <c r="P775" s="340"/>
      <c r="Q775" s="340"/>
      <c r="R775" s="341"/>
      <c r="S775" s="342"/>
      <c r="T775" s="342"/>
      <c r="U775" s="341"/>
      <c r="V775" s="368"/>
      <c r="W775" s="341"/>
      <c r="X775" s="343"/>
      <c r="Y775" s="340"/>
      <c r="Z775" s="341"/>
      <c r="AA775" s="348" t="str">
        <f t="shared" ref="AA775:AA838" si="127">IF(OR(AB775="",Y775="",X775=""),"",ROUND(X775/VLOOKUP(AB775,setup_currency,MATCH(Y775&amp;"/EUR",setup_currency_header,0),FALSE),2))</f>
        <v/>
      </c>
      <c r="AB775" s="349" t="str">
        <f t="shared" ref="AB775:AB838" si="128">IF(T775="","",IF(OR(T775&lt;setup_start_date,T775&gt;setup_end_date),"INVALID DATE",VLOOKUP(T775,setup_periods,2,TRUE)))</f>
        <v/>
      </c>
      <c r="AC775" s="341"/>
      <c r="AD775" s="350" t="str">
        <f t="shared" ref="AD775:AD838" si="129">IF(AC775="","",VLOOKUP(AC775,setup_partners,2,FALSE))</f>
        <v/>
      </c>
    </row>
    <row r="776" spans="2:30" x14ac:dyDescent="0.45">
      <c r="B776" s="145" t="str">
        <f t="shared" si="120"/>
        <v>NOT INCLUDED</v>
      </c>
      <c r="C776" s="146" t="e">
        <f t="shared" si="121"/>
        <v>#N/A</v>
      </c>
      <c r="D776" s="158" t="e">
        <f>AB776&amp;"_"&amp;#REF!&amp;IF(afstemning_partner&lt;&gt;"","_"&amp;AC776,"")</f>
        <v>#REF!</v>
      </c>
      <c r="E776" s="158" t="str">
        <f t="shared" si="122"/>
        <v/>
      </c>
      <c r="F776" s="158" t="e">
        <f t="shared" si="123"/>
        <v>#N/A</v>
      </c>
      <c r="G776" s="158" t="str">
        <f>TRANSAKTIONER!Z776&amp;IF(regnskab_filter_periode&gt;=AB776,"INCLUDE"&amp;IF(regnskab_filter_land&lt;&gt;"",IF(regnskab_filter_land="EU",F776,AD776),""),"EXCLUDE")</f>
        <v>EXCLUDE</v>
      </c>
      <c r="H776" s="158" t="str">
        <f t="shared" si="124"/>
        <v/>
      </c>
      <c r="I776" s="158" t="str">
        <f>TRANSAKTIONER!Z776&amp;IF(regnskab_filter_periode_partner&gt;=AB776,"INCLUDE"&amp;IF(regnskab_filter_land_partner&lt;&gt;"",IF(regnskab_filter_land_partner="EU",F776,AD776),""),"EXCLUDE")&amp;AC776</f>
        <v>EXCLUDE</v>
      </c>
      <c r="J776" s="158" t="e">
        <f t="shared" si="125"/>
        <v>#N/A</v>
      </c>
      <c r="L776" s="158" t="str">
        <f t="shared" si="126"/>
        <v>_EU</v>
      </c>
      <c r="P776" s="340"/>
      <c r="Q776" s="340"/>
      <c r="R776" s="341"/>
      <c r="S776" s="342"/>
      <c r="T776" s="342"/>
      <c r="U776" s="341"/>
      <c r="V776" s="368"/>
      <c r="W776" s="341"/>
      <c r="X776" s="343"/>
      <c r="Y776" s="340"/>
      <c r="Z776" s="341"/>
      <c r="AA776" s="348" t="str">
        <f t="shared" si="127"/>
        <v/>
      </c>
      <c r="AB776" s="349" t="str">
        <f t="shared" si="128"/>
        <v/>
      </c>
      <c r="AC776" s="341"/>
      <c r="AD776" s="350" t="str">
        <f t="shared" si="129"/>
        <v/>
      </c>
    </row>
    <row r="777" spans="2:30" x14ac:dyDescent="0.45">
      <c r="B777" s="145" t="str">
        <f t="shared" si="120"/>
        <v>NOT INCLUDED</v>
      </c>
      <c r="C777" s="146" t="e">
        <f t="shared" si="121"/>
        <v>#N/A</v>
      </c>
      <c r="D777" s="158" t="e">
        <f>AB777&amp;"_"&amp;#REF!&amp;IF(afstemning_partner&lt;&gt;"","_"&amp;AC777,"")</f>
        <v>#REF!</v>
      </c>
      <c r="E777" s="158" t="str">
        <f t="shared" si="122"/>
        <v/>
      </c>
      <c r="F777" s="158" t="e">
        <f t="shared" si="123"/>
        <v>#N/A</v>
      </c>
      <c r="G777" s="158" t="str">
        <f>TRANSAKTIONER!Z777&amp;IF(regnskab_filter_periode&gt;=AB777,"INCLUDE"&amp;IF(regnskab_filter_land&lt;&gt;"",IF(regnskab_filter_land="EU",F777,AD777),""),"EXCLUDE")</f>
        <v>EXCLUDE</v>
      </c>
      <c r="H777" s="158" t="str">
        <f t="shared" si="124"/>
        <v/>
      </c>
      <c r="I777" s="158" t="str">
        <f>TRANSAKTIONER!Z777&amp;IF(regnskab_filter_periode_partner&gt;=AB777,"INCLUDE"&amp;IF(regnskab_filter_land_partner&lt;&gt;"",IF(regnskab_filter_land_partner="EU",F777,AD777),""),"EXCLUDE")&amp;AC777</f>
        <v>EXCLUDE</v>
      </c>
      <c r="J777" s="158" t="e">
        <f t="shared" si="125"/>
        <v>#N/A</v>
      </c>
      <c r="L777" s="158" t="str">
        <f t="shared" si="126"/>
        <v>_EU</v>
      </c>
      <c r="P777" s="340"/>
      <c r="Q777" s="340"/>
      <c r="R777" s="341"/>
      <c r="S777" s="342"/>
      <c r="T777" s="342"/>
      <c r="U777" s="341"/>
      <c r="V777" s="368"/>
      <c r="W777" s="341"/>
      <c r="X777" s="343"/>
      <c r="Y777" s="340"/>
      <c r="Z777" s="341"/>
      <c r="AA777" s="348" t="str">
        <f t="shared" si="127"/>
        <v/>
      </c>
      <c r="AB777" s="349" t="str">
        <f t="shared" si="128"/>
        <v/>
      </c>
      <c r="AC777" s="341"/>
      <c r="AD777" s="350" t="str">
        <f t="shared" si="129"/>
        <v/>
      </c>
    </row>
    <row r="778" spans="2:30" x14ac:dyDescent="0.45">
      <c r="B778" s="145" t="str">
        <f t="shared" si="120"/>
        <v>NOT INCLUDED</v>
      </c>
      <c r="C778" s="146" t="e">
        <f t="shared" si="121"/>
        <v>#N/A</v>
      </c>
      <c r="D778" s="158" t="e">
        <f>AB778&amp;"_"&amp;#REF!&amp;IF(afstemning_partner&lt;&gt;"","_"&amp;AC778,"")</f>
        <v>#REF!</v>
      </c>
      <c r="E778" s="158" t="str">
        <f t="shared" si="122"/>
        <v/>
      </c>
      <c r="F778" s="158" t="e">
        <f t="shared" si="123"/>
        <v>#N/A</v>
      </c>
      <c r="G778" s="158" t="str">
        <f>TRANSAKTIONER!Z778&amp;IF(regnskab_filter_periode&gt;=AB778,"INCLUDE"&amp;IF(regnskab_filter_land&lt;&gt;"",IF(regnskab_filter_land="EU",F778,AD778),""),"EXCLUDE")</f>
        <v>EXCLUDE</v>
      </c>
      <c r="H778" s="158" t="str">
        <f t="shared" si="124"/>
        <v/>
      </c>
      <c r="I778" s="158" t="str">
        <f>TRANSAKTIONER!Z778&amp;IF(regnskab_filter_periode_partner&gt;=AB778,"INCLUDE"&amp;IF(regnskab_filter_land_partner&lt;&gt;"",IF(regnskab_filter_land_partner="EU",F778,AD778),""),"EXCLUDE")&amp;AC778</f>
        <v>EXCLUDE</v>
      </c>
      <c r="J778" s="158" t="e">
        <f t="shared" si="125"/>
        <v>#N/A</v>
      </c>
      <c r="L778" s="158" t="str">
        <f t="shared" si="126"/>
        <v>_EU</v>
      </c>
      <c r="P778" s="340"/>
      <c r="Q778" s="340"/>
      <c r="R778" s="341"/>
      <c r="S778" s="342"/>
      <c r="T778" s="342"/>
      <c r="U778" s="341"/>
      <c r="V778" s="368"/>
      <c r="W778" s="341"/>
      <c r="X778" s="343"/>
      <c r="Y778" s="340"/>
      <c r="Z778" s="341"/>
      <c r="AA778" s="348" t="str">
        <f t="shared" si="127"/>
        <v/>
      </c>
      <c r="AB778" s="349" t="str">
        <f t="shared" si="128"/>
        <v/>
      </c>
      <c r="AC778" s="341"/>
      <c r="AD778" s="350" t="str">
        <f t="shared" si="129"/>
        <v/>
      </c>
    </row>
    <row r="779" spans="2:30" x14ac:dyDescent="0.45">
      <c r="B779" s="145" t="str">
        <f t="shared" si="120"/>
        <v>NOT INCLUDED</v>
      </c>
      <c r="C779" s="146" t="e">
        <f t="shared" si="121"/>
        <v>#N/A</v>
      </c>
      <c r="D779" s="158" t="e">
        <f>AB779&amp;"_"&amp;#REF!&amp;IF(afstemning_partner&lt;&gt;"","_"&amp;AC779,"")</f>
        <v>#REF!</v>
      </c>
      <c r="E779" s="158" t="str">
        <f t="shared" si="122"/>
        <v/>
      </c>
      <c r="F779" s="158" t="e">
        <f t="shared" si="123"/>
        <v>#N/A</v>
      </c>
      <c r="G779" s="158" t="str">
        <f>TRANSAKTIONER!Z779&amp;IF(regnskab_filter_periode&gt;=AB779,"INCLUDE"&amp;IF(regnskab_filter_land&lt;&gt;"",IF(regnskab_filter_land="EU",F779,AD779),""),"EXCLUDE")</f>
        <v>EXCLUDE</v>
      </c>
      <c r="H779" s="158" t="str">
        <f t="shared" si="124"/>
        <v/>
      </c>
      <c r="I779" s="158" t="str">
        <f>TRANSAKTIONER!Z779&amp;IF(regnskab_filter_periode_partner&gt;=AB779,"INCLUDE"&amp;IF(regnskab_filter_land_partner&lt;&gt;"",IF(regnskab_filter_land_partner="EU",F779,AD779),""),"EXCLUDE")&amp;AC779</f>
        <v>EXCLUDE</v>
      </c>
      <c r="J779" s="158" t="e">
        <f t="shared" si="125"/>
        <v>#N/A</v>
      </c>
      <c r="L779" s="158" t="str">
        <f t="shared" si="126"/>
        <v>_EU</v>
      </c>
      <c r="P779" s="340"/>
      <c r="Q779" s="340"/>
      <c r="R779" s="341"/>
      <c r="S779" s="342"/>
      <c r="T779" s="342"/>
      <c r="U779" s="341"/>
      <c r="V779" s="368"/>
      <c r="W779" s="341"/>
      <c r="X779" s="343"/>
      <c r="Y779" s="340"/>
      <c r="Z779" s="341"/>
      <c r="AA779" s="348" t="str">
        <f t="shared" si="127"/>
        <v/>
      </c>
      <c r="AB779" s="349" t="str">
        <f t="shared" si="128"/>
        <v/>
      </c>
      <c r="AC779" s="341"/>
      <c r="AD779" s="350" t="str">
        <f t="shared" si="129"/>
        <v/>
      </c>
    </row>
    <row r="780" spans="2:30" x14ac:dyDescent="0.45">
      <c r="B780" s="145" t="str">
        <f t="shared" si="120"/>
        <v>NOT INCLUDED</v>
      </c>
      <c r="C780" s="146" t="e">
        <f t="shared" si="121"/>
        <v>#N/A</v>
      </c>
      <c r="D780" s="158" t="e">
        <f>AB780&amp;"_"&amp;#REF!&amp;IF(afstemning_partner&lt;&gt;"","_"&amp;AC780,"")</f>
        <v>#REF!</v>
      </c>
      <c r="E780" s="158" t="str">
        <f t="shared" si="122"/>
        <v/>
      </c>
      <c r="F780" s="158" t="e">
        <f t="shared" si="123"/>
        <v>#N/A</v>
      </c>
      <c r="G780" s="158" t="str">
        <f>TRANSAKTIONER!Z780&amp;IF(regnskab_filter_periode&gt;=AB780,"INCLUDE"&amp;IF(regnskab_filter_land&lt;&gt;"",IF(regnskab_filter_land="EU",F780,AD780),""),"EXCLUDE")</f>
        <v>EXCLUDE</v>
      </c>
      <c r="H780" s="158" t="str">
        <f t="shared" si="124"/>
        <v/>
      </c>
      <c r="I780" s="158" t="str">
        <f>TRANSAKTIONER!Z780&amp;IF(regnskab_filter_periode_partner&gt;=AB780,"INCLUDE"&amp;IF(regnskab_filter_land_partner&lt;&gt;"",IF(regnskab_filter_land_partner="EU",F780,AD780),""),"EXCLUDE")&amp;AC780</f>
        <v>EXCLUDE</v>
      </c>
      <c r="J780" s="158" t="e">
        <f t="shared" si="125"/>
        <v>#N/A</v>
      </c>
      <c r="L780" s="158" t="str">
        <f t="shared" si="126"/>
        <v>_EU</v>
      </c>
      <c r="P780" s="340"/>
      <c r="Q780" s="340"/>
      <c r="R780" s="341"/>
      <c r="S780" s="342"/>
      <c r="T780" s="342"/>
      <c r="U780" s="341"/>
      <c r="V780" s="368"/>
      <c r="W780" s="341"/>
      <c r="X780" s="343"/>
      <c r="Y780" s="340"/>
      <c r="Z780" s="341"/>
      <c r="AA780" s="348" t="str">
        <f t="shared" si="127"/>
        <v/>
      </c>
      <c r="AB780" s="349" t="str">
        <f t="shared" si="128"/>
        <v/>
      </c>
      <c r="AC780" s="341"/>
      <c r="AD780" s="350" t="str">
        <f t="shared" si="129"/>
        <v/>
      </c>
    </row>
    <row r="781" spans="2:30" x14ac:dyDescent="0.45">
      <c r="B781" s="145" t="str">
        <f t="shared" si="120"/>
        <v>NOT INCLUDED</v>
      </c>
      <c r="C781" s="146" t="e">
        <f t="shared" si="121"/>
        <v>#N/A</v>
      </c>
      <c r="D781" s="158" t="e">
        <f>AB781&amp;"_"&amp;#REF!&amp;IF(afstemning_partner&lt;&gt;"","_"&amp;AC781,"")</f>
        <v>#REF!</v>
      </c>
      <c r="E781" s="158" t="str">
        <f t="shared" si="122"/>
        <v/>
      </c>
      <c r="F781" s="158" t="e">
        <f t="shared" si="123"/>
        <v>#N/A</v>
      </c>
      <c r="G781" s="158" t="str">
        <f>TRANSAKTIONER!Z781&amp;IF(regnskab_filter_periode&gt;=AB781,"INCLUDE"&amp;IF(regnskab_filter_land&lt;&gt;"",IF(regnskab_filter_land="EU",F781,AD781),""),"EXCLUDE")</f>
        <v>EXCLUDE</v>
      </c>
      <c r="H781" s="158" t="str">
        <f t="shared" si="124"/>
        <v/>
      </c>
      <c r="I781" s="158" t="str">
        <f>TRANSAKTIONER!Z781&amp;IF(regnskab_filter_periode_partner&gt;=AB781,"INCLUDE"&amp;IF(regnskab_filter_land_partner&lt;&gt;"",IF(regnskab_filter_land_partner="EU",F781,AD781),""),"EXCLUDE")&amp;AC781</f>
        <v>EXCLUDE</v>
      </c>
      <c r="J781" s="158" t="e">
        <f t="shared" si="125"/>
        <v>#N/A</v>
      </c>
      <c r="L781" s="158" t="str">
        <f t="shared" si="126"/>
        <v>_EU</v>
      </c>
      <c r="P781" s="340"/>
      <c r="Q781" s="340"/>
      <c r="R781" s="341"/>
      <c r="S781" s="342"/>
      <c r="T781" s="342"/>
      <c r="U781" s="341"/>
      <c r="V781" s="368"/>
      <c r="W781" s="341"/>
      <c r="X781" s="343"/>
      <c r="Y781" s="340"/>
      <c r="Z781" s="341"/>
      <c r="AA781" s="348" t="str">
        <f t="shared" si="127"/>
        <v/>
      </c>
      <c r="AB781" s="349" t="str">
        <f t="shared" si="128"/>
        <v/>
      </c>
      <c r="AC781" s="341"/>
      <c r="AD781" s="350" t="str">
        <f t="shared" si="129"/>
        <v/>
      </c>
    </row>
    <row r="782" spans="2:30" x14ac:dyDescent="0.45">
      <c r="B782" s="145" t="str">
        <f t="shared" si="120"/>
        <v>NOT INCLUDED</v>
      </c>
      <c r="C782" s="146" t="e">
        <f t="shared" si="121"/>
        <v>#N/A</v>
      </c>
      <c r="D782" s="158" t="e">
        <f>AB782&amp;"_"&amp;#REF!&amp;IF(afstemning_partner&lt;&gt;"","_"&amp;AC782,"")</f>
        <v>#REF!</v>
      </c>
      <c r="E782" s="158" t="str">
        <f t="shared" si="122"/>
        <v/>
      </c>
      <c r="F782" s="158" t="e">
        <f t="shared" si="123"/>
        <v>#N/A</v>
      </c>
      <c r="G782" s="158" t="str">
        <f>TRANSAKTIONER!Z782&amp;IF(regnskab_filter_periode&gt;=AB782,"INCLUDE"&amp;IF(regnskab_filter_land&lt;&gt;"",IF(regnskab_filter_land="EU",F782,AD782),""),"EXCLUDE")</f>
        <v>EXCLUDE</v>
      </c>
      <c r="H782" s="158" t="str">
        <f t="shared" si="124"/>
        <v/>
      </c>
      <c r="I782" s="158" t="str">
        <f>TRANSAKTIONER!Z782&amp;IF(regnskab_filter_periode_partner&gt;=AB782,"INCLUDE"&amp;IF(regnskab_filter_land_partner&lt;&gt;"",IF(regnskab_filter_land_partner="EU",F782,AD782),""),"EXCLUDE")&amp;AC782</f>
        <v>EXCLUDE</v>
      </c>
      <c r="J782" s="158" t="e">
        <f t="shared" si="125"/>
        <v>#N/A</v>
      </c>
      <c r="L782" s="158" t="str">
        <f t="shared" si="126"/>
        <v>_EU</v>
      </c>
      <c r="P782" s="340"/>
      <c r="Q782" s="340"/>
      <c r="R782" s="341"/>
      <c r="S782" s="342"/>
      <c r="T782" s="342"/>
      <c r="U782" s="341"/>
      <c r="V782" s="368"/>
      <c r="W782" s="341"/>
      <c r="X782" s="343"/>
      <c r="Y782" s="340"/>
      <c r="Z782" s="341"/>
      <c r="AA782" s="348" t="str">
        <f t="shared" si="127"/>
        <v/>
      </c>
      <c r="AB782" s="349" t="str">
        <f t="shared" si="128"/>
        <v/>
      </c>
      <c r="AC782" s="341"/>
      <c r="AD782" s="350" t="str">
        <f t="shared" si="129"/>
        <v/>
      </c>
    </row>
    <row r="783" spans="2:30" x14ac:dyDescent="0.45">
      <c r="B783" s="145" t="str">
        <f t="shared" si="120"/>
        <v>NOT INCLUDED</v>
      </c>
      <c r="C783" s="146" t="e">
        <f t="shared" si="121"/>
        <v>#N/A</v>
      </c>
      <c r="D783" s="158" t="e">
        <f>AB783&amp;"_"&amp;#REF!&amp;IF(afstemning_partner&lt;&gt;"","_"&amp;AC783,"")</f>
        <v>#REF!</v>
      </c>
      <c r="E783" s="158" t="str">
        <f t="shared" si="122"/>
        <v/>
      </c>
      <c r="F783" s="158" t="e">
        <f t="shared" si="123"/>
        <v>#N/A</v>
      </c>
      <c r="G783" s="158" t="str">
        <f>TRANSAKTIONER!Z783&amp;IF(regnskab_filter_periode&gt;=AB783,"INCLUDE"&amp;IF(regnskab_filter_land&lt;&gt;"",IF(regnskab_filter_land="EU",F783,AD783),""),"EXCLUDE")</f>
        <v>EXCLUDE</v>
      </c>
      <c r="H783" s="158" t="str">
        <f t="shared" si="124"/>
        <v/>
      </c>
      <c r="I783" s="158" t="str">
        <f>TRANSAKTIONER!Z783&amp;IF(regnskab_filter_periode_partner&gt;=AB783,"INCLUDE"&amp;IF(regnskab_filter_land_partner&lt;&gt;"",IF(regnskab_filter_land_partner="EU",F783,AD783),""),"EXCLUDE")&amp;AC783</f>
        <v>EXCLUDE</v>
      </c>
      <c r="J783" s="158" t="e">
        <f t="shared" si="125"/>
        <v>#N/A</v>
      </c>
      <c r="L783" s="158" t="str">
        <f t="shared" si="126"/>
        <v>_EU</v>
      </c>
      <c r="P783" s="340"/>
      <c r="Q783" s="340"/>
      <c r="R783" s="341"/>
      <c r="S783" s="342"/>
      <c r="T783" s="342"/>
      <c r="U783" s="341"/>
      <c r="V783" s="368"/>
      <c r="W783" s="341"/>
      <c r="X783" s="343"/>
      <c r="Y783" s="340"/>
      <c r="Z783" s="341"/>
      <c r="AA783" s="348" t="str">
        <f t="shared" si="127"/>
        <v/>
      </c>
      <c r="AB783" s="349" t="str">
        <f t="shared" si="128"/>
        <v/>
      </c>
      <c r="AC783" s="341"/>
      <c r="AD783" s="350" t="str">
        <f t="shared" si="129"/>
        <v/>
      </c>
    </row>
    <row r="784" spans="2:30" x14ac:dyDescent="0.45">
      <c r="B784" s="145" t="str">
        <f t="shared" si="120"/>
        <v>NOT INCLUDED</v>
      </c>
      <c r="C784" s="146" t="e">
        <f t="shared" si="121"/>
        <v>#N/A</v>
      </c>
      <c r="D784" s="158" t="e">
        <f>AB784&amp;"_"&amp;#REF!&amp;IF(afstemning_partner&lt;&gt;"","_"&amp;AC784,"")</f>
        <v>#REF!</v>
      </c>
      <c r="E784" s="158" t="str">
        <f t="shared" si="122"/>
        <v/>
      </c>
      <c r="F784" s="158" t="e">
        <f t="shared" si="123"/>
        <v>#N/A</v>
      </c>
      <c r="G784" s="158" t="str">
        <f>TRANSAKTIONER!Z784&amp;IF(regnskab_filter_periode&gt;=AB784,"INCLUDE"&amp;IF(regnskab_filter_land&lt;&gt;"",IF(regnskab_filter_land="EU",F784,AD784),""),"EXCLUDE")</f>
        <v>EXCLUDE</v>
      </c>
      <c r="H784" s="158" t="str">
        <f t="shared" si="124"/>
        <v/>
      </c>
      <c r="I784" s="158" t="str">
        <f>TRANSAKTIONER!Z784&amp;IF(regnskab_filter_periode_partner&gt;=AB784,"INCLUDE"&amp;IF(regnskab_filter_land_partner&lt;&gt;"",IF(regnskab_filter_land_partner="EU",F784,AD784),""),"EXCLUDE")&amp;AC784</f>
        <v>EXCLUDE</v>
      </c>
      <c r="J784" s="158" t="e">
        <f t="shared" si="125"/>
        <v>#N/A</v>
      </c>
      <c r="L784" s="158" t="str">
        <f t="shared" si="126"/>
        <v>_EU</v>
      </c>
      <c r="P784" s="340"/>
      <c r="Q784" s="340"/>
      <c r="R784" s="341"/>
      <c r="S784" s="342"/>
      <c r="T784" s="342"/>
      <c r="U784" s="341"/>
      <c r="V784" s="368"/>
      <c r="W784" s="341"/>
      <c r="X784" s="343"/>
      <c r="Y784" s="340"/>
      <c r="Z784" s="341"/>
      <c r="AA784" s="348" t="str">
        <f t="shared" si="127"/>
        <v/>
      </c>
      <c r="AB784" s="349" t="str">
        <f t="shared" si="128"/>
        <v/>
      </c>
      <c r="AC784" s="341"/>
      <c r="AD784" s="350" t="str">
        <f t="shared" si="129"/>
        <v/>
      </c>
    </row>
    <row r="785" spans="2:30" x14ac:dyDescent="0.45">
      <c r="B785" s="145" t="str">
        <f t="shared" si="120"/>
        <v>NOT INCLUDED</v>
      </c>
      <c r="C785" s="146" t="e">
        <f t="shared" si="121"/>
        <v>#N/A</v>
      </c>
      <c r="D785" s="158" t="e">
        <f>AB785&amp;"_"&amp;#REF!&amp;IF(afstemning_partner&lt;&gt;"","_"&amp;AC785,"")</f>
        <v>#REF!</v>
      </c>
      <c r="E785" s="158" t="str">
        <f t="shared" si="122"/>
        <v/>
      </c>
      <c r="F785" s="158" t="e">
        <f t="shared" si="123"/>
        <v>#N/A</v>
      </c>
      <c r="G785" s="158" t="str">
        <f>TRANSAKTIONER!Z785&amp;IF(regnskab_filter_periode&gt;=AB785,"INCLUDE"&amp;IF(regnskab_filter_land&lt;&gt;"",IF(regnskab_filter_land="EU",F785,AD785),""),"EXCLUDE")</f>
        <v>EXCLUDE</v>
      </c>
      <c r="H785" s="158" t="str">
        <f t="shared" si="124"/>
        <v/>
      </c>
      <c r="I785" s="158" t="str">
        <f>TRANSAKTIONER!Z785&amp;IF(regnskab_filter_periode_partner&gt;=AB785,"INCLUDE"&amp;IF(regnskab_filter_land_partner&lt;&gt;"",IF(regnskab_filter_land_partner="EU",F785,AD785),""),"EXCLUDE")&amp;AC785</f>
        <v>EXCLUDE</v>
      </c>
      <c r="J785" s="158" t="e">
        <f t="shared" si="125"/>
        <v>#N/A</v>
      </c>
      <c r="L785" s="158" t="str">
        <f t="shared" si="126"/>
        <v>_EU</v>
      </c>
      <c r="P785" s="340"/>
      <c r="Q785" s="340"/>
      <c r="R785" s="341"/>
      <c r="S785" s="342"/>
      <c r="T785" s="342"/>
      <c r="U785" s="341"/>
      <c r="V785" s="368"/>
      <c r="W785" s="341"/>
      <c r="X785" s="343"/>
      <c r="Y785" s="340"/>
      <c r="Z785" s="341"/>
      <c r="AA785" s="348" t="str">
        <f t="shared" si="127"/>
        <v/>
      </c>
      <c r="AB785" s="349" t="str">
        <f t="shared" si="128"/>
        <v/>
      </c>
      <c r="AC785" s="341"/>
      <c r="AD785" s="350" t="str">
        <f t="shared" si="129"/>
        <v/>
      </c>
    </row>
    <row r="786" spans="2:30" x14ac:dyDescent="0.45">
      <c r="B786" s="145" t="str">
        <f t="shared" si="120"/>
        <v>NOT INCLUDED</v>
      </c>
      <c r="C786" s="146" t="e">
        <f t="shared" si="121"/>
        <v>#N/A</v>
      </c>
      <c r="D786" s="158" t="e">
        <f>AB786&amp;"_"&amp;#REF!&amp;IF(afstemning_partner&lt;&gt;"","_"&amp;AC786,"")</f>
        <v>#REF!</v>
      </c>
      <c r="E786" s="158" t="str">
        <f t="shared" si="122"/>
        <v/>
      </c>
      <c r="F786" s="158" t="e">
        <f t="shared" si="123"/>
        <v>#N/A</v>
      </c>
      <c r="G786" s="158" t="str">
        <f>TRANSAKTIONER!Z786&amp;IF(regnskab_filter_periode&gt;=AB786,"INCLUDE"&amp;IF(regnskab_filter_land&lt;&gt;"",IF(regnskab_filter_land="EU",F786,AD786),""),"EXCLUDE")</f>
        <v>EXCLUDE</v>
      </c>
      <c r="H786" s="158" t="str">
        <f t="shared" si="124"/>
        <v/>
      </c>
      <c r="I786" s="158" t="str">
        <f>TRANSAKTIONER!Z786&amp;IF(regnskab_filter_periode_partner&gt;=AB786,"INCLUDE"&amp;IF(regnskab_filter_land_partner&lt;&gt;"",IF(regnskab_filter_land_partner="EU",F786,AD786),""),"EXCLUDE")&amp;AC786</f>
        <v>EXCLUDE</v>
      </c>
      <c r="J786" s="158" t="e">
        <f t="shared" si="125"/>
        <v>#N/A</v>
      </c>
      <c r="L786" s="158" t="str">
        <f t="shared" si="126"/>
        <v>_EU</v>
      </c>
      <c r="P786" s="340"/>
      <c r="Q786" s="340"/>
      <c r="R786" s="341"/>
      <c r="S786" s="342"/>
      <c r="T786" s="342"/>
      <c r="U786" s="341"/>
      <c r="V786" s="368"/>
      <c r="W786" s="341"/>
      <c r="X786" s="343"/>
      <c r="Y786" s="340"/>
      <c r="Z786" s="341"/>
      <c r="AA786" s="348" t="str">
        <f t="shared" si="127"/>
        <v/>
      </c>
      <c r="AB786" s="349" t="str">
        <f t="shared" si="128"/>
        <v/>
      </c>
      <c r="AC786" s="341"/>
      <c r="AD786" s="350" t="str">
        <f t="shared" si="129"/>
        <v/>
      </c>
    </row>
    <row r="787" spans="2:30" x14ac:dyDescent="0.45">
      <c r="B787" s="145" t="str">
        <f t="shared" si="120"/>
        <v>NOT INCLUDED</v>
      </c>
      <c r="C787" s="146" t="e">
        <f t="shared" si="121"/>
        <v>#N/A</v>
      </c>
      <c r="D787" s="158" t="e">
        <f>AB787&amp;"_"&amp;#REF!&amp;IF(afstemning_partner&lt;&gt;"","_"&amp;AC787,"")</f>
        <v>#REF!</v>
      </c>
      <c r="E787" s="158" t="str">
        <f t="shared" si="122"/>
        <v/>
      </c>
      <c r="F787" s="158" t="e">
        <f t="shared" si="123"/>
        <v>#N/A</v>
      </c>
      <c r="G787" s="158" t="str">
        <f>TRANSAKTIONER!Z787&amp;IF(regnskab_filter_periode&gt;=AB787,"INCLUDE"&amp;IF(regnskab_filter_land&lt;&gt;"",IF(regnskab_filter_land="EU",F787,AD787),""),"EXCLUDE")</f>
        <v>EXCLUDE</v>
      </c>
      <c r="H787" s="158" t="str">
        <f t="shared" si="124"/>
        <v/>
      </c>
      <c r="I787" s="158" t="str">
        <f>TRANSAKTIONER!Z787&amp;IF(regnskab_filter_periode_partner&gt;=AB787,"INCLUDE"&amp;IF(regnskab_filter_land_partner&lt;&gt;"",IF(regnskab_filter_land_partner="EU",F787,AD787),""),"EXCLUDE")&amp;AC787</f>
        <v>EXCLUDE</v>
      </c>
      <c r="J787" s="158" t="e">
        <f t="shared" si="125"/>
        <v>#N/A</v>
      </c>
      <c r="L787" s="158" t="str">
        <f t="shared" si="126"/>
        <v>_EU</v>
      </c>
      <c r="P787" s="340"/>
      <c r="Q787" s="340"/>
      <c r="R787" s="341"/>
      <c r="S787" s="342"/>
      <c r="T787" s="342"/>
      <c r="U787" s="341"/>
      <c r="V787" s="368"/>
      <c r="W787" s="341"/>
      <c r="X787" s="343"/>
      <c r="Y787" s="340"/>
      <c r="Z787" s="341"/>
      <c r="AA787" s="348" t="str">
        <f t="shared" si="127"/>
        <v/>
      </c>
      <c r="AB787" s="349" t="str">
        <f t="shared" si="128"/>
        <v/>
      </c>
      <c r="AC787" s="341"/>
      <c r="AD787" s="350" t="str">
        <f t="shared" si="129"/>
        <v/>
      </c>
    </row>
    <row r="788" spans="2:30" x14ac:dyDescent="0.45">
      <c r="B788" s="145" t="str">
        <f t="shared" si="120"/>
        <v>NOT INCLUDED</v>
      </c>
      <c r="C788" s="146" t="e">
        <f t="shared" si="121"/>
        <v>#N/A</v>
      </c>
      <c r="D788" s="158" t="e">
        <f>AB788&amp;"_"&amp;#REF!&amp;IF(afstemning_partner&lt;&gt;"","_"&amp;AC788,"")</f>
        <v>#REF!</v>
      </c>
      <c r="E788" s="158" t="str">
        <f t="shared" si="122"/>
        <v/>
      </c>
      <c r="F788" s="158" t="e">
        <f t="shared" si="123"/>
        <v>#N/A</v>
      </c>
      <c r="G788" s="158" t="str">
        <f>TRANSAKTIONER!Z788&amp;IF(regnskab_filter_periode&gt;=AB788,"INCLUDE"&amp;IF(regnskab_filter_land&lt;&gt;"",IF(regnskab_filter_land="EU",F788,AD788),""),"EXCLUDE")</f>
        <v>EXCLUDE</v>
      </c>
      <c r="H788" s="158" t="str">
        <f t="shared" si="124"/>
        <v/>
      </c>
      <c r="I788" s="158" t="str">
        <f>TRANSAKTIONER!Z788&amp;IF(regnskab_filter_periode_partner&gt;=AB788,"INCLUDE"&amp;IF(regnskab_filter_land_partner&lt;&gt;"",IF(regnskab_filter_land_partner="EU",F788,AD788),""),"EXCLUDE")&amp;AC788</f>
        <v>EXCLUDE</v>
      </c>
      <c r="J788" s="158" t="e">
        <f t="shared" si="125"/>
        <v>#N/A</v>
      </c>
      <c r="L788" s="158" t="str">
        <f t="shared" si="126"/>
        <v>_EU</v>
      </c>
      <c r="P788" s="340"/>
      <c r="Q788" s="340"/>
      <c r="R788" s="341"/>
      <c r="S788" s="342"/>
      <c r="T788" s="342"/>
      <c r="U788" s="341"/>
      <c r="V788" s="368"/>
      <c r="W788" s="341"/>
      <c r="X788" s="343"/>
      <c r="Y788" s="340"/>
      <c r="Z788" s="341"/>
      <c r="AA788" s="348" t="str">
        <f t="shared" si="127"/>
        <v/>
      </c>
      <c r="AB788" s="349" t="str">
        <f t="shared" si="128"/>
        <v/>
      </c>
      <c r="AC788" s="341"/>
      <c r="AD788" s="350" t="str">
        <f t="shared" si="129"/>
        <v/>
      </c>
    </row>
    <row r="789" spans="2:30" x14ac:dyDescent="0.45">
      <c r="B789" s="145" t="str">
        <f t="shared" si="120"/>
        <v>NOT INCLUDED</v>
      </c>
      <c r="C789" s="146" t="e">
        <f t="shared" si="121"/>
        <v>#N/A</v>
      </c>
      <c r="D789" s="158" t="e">
        <f>AB789&amp;"_"&amp;#REF!&amp;IF(afstemning_partner&lt;&gt;"","_"&amp;AC789,"")</f>
        <v>#REF!</v>
      </c>
      <c r="E789" s="158" t="str">
        <f t="shared" si="122"/>
        <v/>
      </c>
      <c r="F789" s="158" t="e">
        <f t="shared" si="123"/>
        <v>#N/A</v>
      </c>
      <c r="G789" s="158" t="str">
        <f>TRANSAKTIONER!Z789&amp;IF(regnskab_filter_periode&gt;=AB789,"INCLUDE"&amp;IF(regnskab_filter_land&lt;&gt;"",IF(regnskab_filter_land="EU",F789,AD789),""),"EXCLUDE")</f>
        <v>EXCLUDE</v>
      </c>
      <c r="H789" s="158" t="str">
        <f t="shared" si="124"/>
        <v/>
      </c>
      <c r="I789" s="158" t="str">
        <f>TRANSAKTIONER!Z789&amp;IF(regnskab_filter_periode_partner&gt;=AB789,"INCLUDE"&amp;IF(regnskab_filter_land_partner&lt;&gt;"",IF(regnskab_filter_land_partner="EU",F789,AD789),""),"EXCLUDE")&amp;AC789</f>
        <v>EXCLUDE</v>
      </c>
      <c r="J789" s="158" t="e">
        <f t="shared" si="125"/>
        <v>#N/A</v>
      </c>
      <c r="L789" s="158" t="str">
        <f t="shared" si="126"/>
        <v>_EU</v>
      </c>
      <c r="P789" s="340"/>
      <c r="Q789" s="340"/>
      <c r="R789" s="341"/>
      <c r="S789" s="342"/>
      <c r="T789" s="342"/>
      <c r="U789" s="341"/>
      <c r="V789" s="368"/>
      <c r="W789" s="341"/>
      <c r="X789" s="343"/>
      <c r="Y789" s="340"/>
      <c r="Z789" s="341"/>
      <c r="AA789" s="348" t="str">
        <f t="shared" si="127"/>
        <v/>
      </c>
      <c r="AB789" s="349" t="str">
        <f t="shared" si="128"/>
        <v/>
      </c>
      <c r="AC789" s="341"/>
      <c r="AD789" s="350" t="str">
        <f t="shared" si="129"/>
        <v/>
      </c>
    </row>
    <row r="790" spans="2:30" x14ac:dyDescent="0.45">
      <c r="B790" s="145" t="str">
        <f t="shared" si="120"/>
        <v>NOT INCLUDED</v>
      </c>
      <c r="C790" s="146" t="e">
        <f t="shared" si="121"/>
        <v>#N/A</v>
      </c>
      <c r="D790" s="158" t="e">
        <f>AB790&amp;"_"&amp;#REF!&amp;IF(afstemning_partner&lt;&gt;"","_"&amp;AC790,"")</f>
        <v>#REF!</v>
      </c>
      <c r="E790" s="158" t="str">
        <f t="shared" si="122"/>
        <v/>
      </c>
      <c r="F790" s="158" t="e">
        <f t="shared" si="123"/>
        <v>#N/A</v>
      </c>
      <c r="G790" s="158" t="str">
        <f>TRANSAKTIONER!Z790&amp;IF(regnskab_filter_periode&gt;=AB790,"INCLUDE"&amp;IF(regnskab_filter_land&lt;&gt;"",IF(regnskab_filter_land="EU",F790,AD790),""),"EXCLUDE")</f>
        <v>EXCLUDE</v>
      </c>
      <c r="H790" s="158" t="str">
        <f t="shared" si="124"/>
        <v/>
      </c>
      <c r="I790" s="158" t="str">
        <f>TRANSAKTIONER!Z790&amp;IF(regnskab_filter_periode_partner&gt;=AB790,"INCLUDE"&amp;IF(regnskab_filter_land_partner&lt;&gt;"",IF(regnskab_filter_land_partner="EU",F790,AD790),""),"EXCLUDE")&amp;AC790</f>
        <v>EXCLUDE</v>
      </c>
      <c r="J790" s="158" t="e">
        <f t="shared" si="125"/>
        <v>#N/A</v>
      </c>
      <c r="L790" s="158" t="str">
        <f t="shared" si="126"/>
        <v>_EU</v>
      </c>
      <c r="P790" s="340"/>
      <c r="Q790" s="340"/>
      <c r="R790" s="341"/>
      <c r="S790" s="342"/>
      <c r="T790" s="342"/>
      <c r="U790" s="341"/>
      <c r="V790" s="368"/>
      <c r="W790" s="341"/>
      <c r="X790" s="343"/>
      <c r="Y790" s="340"/>
      <c r="Z790" s="341"/>
      <c r="AA790" s="348" t="str">
        <f t="shared" si="127"/>
        <v/>
      </c>
      <c r="AB790" s="349" t="str">
        <f t="shared" si="128"/>
        <v/>
      </c>
      <c r="AC790" s="341"/>
      <c r="AD790" s="350" t="str">
        <f t="shared" si="129"/>
        <v/>
      </c>
    </row>
    <row r="791" spans="2:30" x14ac:dyDescent="0.45">
      <c r="B791" s="145" t="str">
        <f t="shared" si="120"/>
        <v>NOT INCLUDED</v>
      </c>
      <c r="C791" s="146" t="e">
        <f t="shared" si="121"/>
        <v>#N/A</v>
      </c>
      <c r="D791" s="158" t="e">
        <f>AB791&amp;"_"&amp;#REF!&amp;IF(afstemning_partner&lt;&gt;"","_"&amp;AC791,"")</f>
        <v>#REF!</v>
      </c>
      <c r="E791" s="158" t="str">
        <f t="shared" si="122"/>
        <v/>
      </c>
      <c r="F791" s="158" t="e">
        <f t="shared" si="123"/>
        <v>#N/A</v>
      </c>
      <c r="G791" s="158" t="str">
        <f>TRANSAKTIONER!Z791&amp;IF(regnskab_filter_periode&gt;=AB791,"INCLUDE"&amp;IF(regnskab_filter_land&lt;&gt;"",IF(regnskab_filter_land="EU",F791,AD791),""),"EXCLUDE")</f>
        <v>EXCLUDE</v>
      </c>
      <c r="H791" s="158" t="str">
        <f t="shared" si="124"/>
        <v/>
      </c>
      <c r="I791" s="158" t="str">
        <f>TRANSAKTIONER!Z791&amp;IF(regnskab_filter_periode_partner&gt;=AB791,"INCLUDE"&amp;IF(regnskab_filter_land_partner&lt;&gt;"",IF(regnskab_filter_land_partner="EU",F791,AD791),""),"EXCLUDE")&amp;AC791</f>
        <v>EXCLUDE</v>
      </c>
      <c r="J791" s="158" t="e">
        <f t="shared" si="125"/>
        <v>#N/A</v>
      </c>
      <c r="L791" s="158" t="str">
        <f t="shared" si="126"/>
        <v>_EU</v>
      </c>
      <c r="P791" s="340"/>
      <c r="Q791" s="340"/>
      <c r="R791" s="341"/>
      <c r="S791" s="342"/>
      <c r="T791" s="342"/>
      <c r="U791" s="341"/>
      <c r="V791" s="368"/>
      <c r="W791" s="341"/>
      <c r="X791" s="343"/>
      <c r="Y791" s="340"/>
      <c r="Z791" s="341"/>
      <c r="AA791" s="348" t="str">
        <f t="shared" si="127"/>
        <v/>
      </c>
      <c r="AB791" s="349" t="str">
        <f t="shared" si="128"/>
        <v/>
      </c>
      <c r="AC791" s="341"/>
      <c r="AD791" s="350" t="str">
        <f t="shared" si="129"/>
        <v/>
      </c>
    </row>
    <row r="792" spans="2:30" x14ac:dyDescent="0.45">
      <c r="B792" s="145" t="str">
        <f t="shared" si="120"/>
        <v>NOT INCLUDED</v>
      </c>
      <c r="C792" s="146" t="e">
        <f t="shared" si="121"/>
        <v>#N/A</v>
      </c>
      <c r="D792" s="158" t="e">
        <f>AB792&amp;"_"&amp;#REF!&amp;IF(afstemning_partner&lt;&gt;"","_"&amp;AC792,"")</f>
        <v>#REF!</v>
      </c>
      <c r="E792" s="158" t="str">
        <f t="shared" si="122"/>
        <v/>
      </c>
      <c r="F792" s="158" t="e">
        <f t="shared" si="123"/>
        <v>#N/A</v>
      </c>
      <c r="G792" s="158" t="str">
        <f>TRANSAKTIONER!Z792&amp;IF(regnskab_filter_periode&gt;=AB792,"INCLUDE"&amp;IF(regnskab_filter_land&lt;&gt;"",IF(regnskab_filter_land="EU",F792,AD792),""),"EXCLUDE")</f>
        <v>EXCLUDE</v>
      </c>
      <c r="H792" s="158" t="str">
        <f t="shared" si="124"/>
        <v/>
      </c>
      <c r="I792" s="158" t="str">
        <f>TRANSAKTIONER!Z792&amp;IF(regnskab_filter_periode_partner&gt;=AB792,"INCLUDE"&amp;IF(regnskab_filter_land_partner&lt;&gt;"",IF(regnskab_filter_land_partner="EU",F792,AD792),""),"EXCLUDE")&amp;AC792</f>
        <v>EXCLUDE</v>
      </c>
      <c r="J792" s="158" t="e">
        <f t="shared" si="125"/>
        <v>#N/A</v>
      </c>
      <c r="L792" s="158" t="str">
        <f t="shared" si="126"/>
        <v>_EU</v>
      </c>
      <c r="P792" s="340"/>
      <c r="Q792" s="340"/>
      <c r="R792" s="341"/>
      <c r="S792" s="342"/>
      <c r="T792" s="342"/>
      <c r="U792" s="341"/>
      <c r="V792" s="368"/>
      <c r="W792" s="341"/>
      <c r="X792" s="343"/>
      <c r="Y792" s="340"/>
      <c r="Z792" s="341"/>
      <c r="AA792" s="348" t="str">
        <f t="shared" si="127"/>
        <v/>
      </c>
      <c r="AB792" s="349" t="str">
        <f t="shared" si="128"/>
        <v/>
      </c>
      <c r="AC792" s="341"/>
      <c r="AD792" s="350" t="str">
        <f t="shared" si="129"/>
        <v/>
      </c>
    </row>
    <row r="793" spans="2:30" x14ac:dyDescent="0.45">
      <c r="B793" s="145" t="str">
        <f t="shared" si="120"/>
        <v>NOT INCLUDED</v>
      </c>
      <c r="C793" s="146" t="e">
        <f t="shared" si="121"/>
        <v>#N/A</v>
      </c>
      <c r="D793" s="158" t="e">
        <f>AB793&amp;"_"&amp;#REF!&amp;IF(afstemning_partner&lt;&gt;"","_"&amp;AC793,"")</f>
        <v>#REF!</v>
      </c>
      <c r="E793" s="158" t="str">
        <f t="shared" si="122"/>
        <v/>
      </c>
      <c r="F793" s="158" t="e">
        <f t="shared" si="123"/>
        <v>#N/A</v>
      </c>
      <c r="G793" s="158" t="str">
        <f>TRANSAKTIONER!Z793&amp;IF(regnskab_filter_periode&gt;=AB793,"INCLUDE"&amp;IF(regnskab_filter_land&lt;&gt;"",IF(regnskab_filter_land="EU",F793,AD793),""),"EXCLUDE")</f>
        <v>EXCLUDE</v>
      </c>
      <c r="H793" s="158" t="str">
        <f t="shared" si="124"/>
        <v/>
      </c>
      <c r="I793" s="158" t="str">
        <f>TRANSAKTIONER!Z793&amp;IF(regnskab_filter_periode_partner&gt;=AB793,"INCLUDE"&amp;IF(regnskab_filter_land_partner&lt;&gt;"",IF(regnskab_filter_land_partner="EU",F793,AD793),""),"EXCLUDE")&amp;AC793</f>
        <v>EXCLUDE</v>
      </c>
      <c r="J793" s="158" t="e">
        <f t="shared" si="125"/>
        <v>#N/A</v>
      </c>
      <c r="L793" s="158" t="str">
        <f t="shared" si="126"/>
        <v>_EU</v>
      </c>
      <c r="P793" s="340"/>
      <c r="Q793" s="340"/>
      <c r="R793" s="341"/>
      <c r="S793" s="342"/>
      <c r="T793" s="342"/>
      <c r="U793" s="341"/>
      <c r="V793" s="368"/>
      <c r="W793" s="341"/>
      <c r="X793" s="343"/>
      <c r="Y793" s="340"/>
      <c r="Z793" s="341"/>
      <c r="AA793" s="348" t="str">
        <f t="shared" si="127"/>
        <v/>
      </c>
      <c r="AB793" s="349" t="str">
        <f t="shared" si="128"/>
        <v/>
      </c>
      <c r="AC793" s="341"/>
      <c r="AD793" s="350" t="str">
        <f t="shared" si="129"/>
        <v/>
      </c>
    </row>
    <row r="794" spans="2:30" x14ac:dyDescent="0.45">
      <c r="B794" s="145" t="str">
        <f t="shared" si="120"/>
        <v>NOT INCLUDED</v>
      </c>
      <c r="C794" s="146" t="e">
        <f t="shared" si="121"/>
        <v>#N/A</v>
      </c>
      <c r="D794" s="158" t="e">
        <f>AB794&amp;"_"&amp;#REF!&amp;IF(afstemning_partner&lt;&gt;"","_"&amp;AC794,"")</f>
        <v>#REF!</v>
      </c>
      <c r="E794" s="158" t="str">
        <f t="shared" si="122"/>
        <v/>
      </c>
      <c r="F794" s="158" t="e">
        <f t="shared" si="123"/>
        <v>#N/A</v>
      </c>
      <c r="G794" s="158" t="str">
        <f>TRANSAKTIONER!Z794&amp;IF(regnskab_filter_periode&gt;=AB794,"INCLUDE"&amp;IF(regnskab_filter_land&lt;&gt;"",IF(regnskab_filter_land="EU",F794,AD794),""),"EXCLUDE")</f>
        <v>EXCLUDE</v>
      </c>
      <c r="H794" s="158" t="str">
        <f t="shared" si="124"/>
        <v/>
      </c>
      <c r="I794" s="158" t="str">
        <f>TRANSAKTIONER!Z794&amp;IF(regnskab_filter_periode_partner&gt;=AB794,"INCLUDE"&amp;IF(regnskab_filter_land_partner&lt;&gt;"",IF(regnskab_filter_land_partner="EU",F794,AD794),""),"EXCLUDE")&amp;AC794</f>
        <v>EXCLUDE</v>
      </c>
      <c r="J794" s="158" t="e">
        <f t="shared" si="125"/>
        <v>#N/A</v>
      </c>
      <c r="L794" s="158" t="str">
        <f t="shared" si="126"/>
        <v>_EU</v>
      </c>
      <c r="P794" s="340"/>
      <c r="Q794" s="340"/>
      <c r="R794" s="341"/>
      <c r="S794" s="342"/>
      <c r="T794" s="342"/>
      <c r="U794" s="341"/>
      <c r="V794" s="368"/>
      <c r="W794" s="341"/>
      <c r="X794" s="343"/>
      <c r="Y794" s="340"/>
      <c r="Z794" s="341"/>
      <c r="AA794" s="348" t="str">
        <f t="shared" si="127"/>
        <v/>
      </c>
      <c r="AB794" s="349" t="str">
        <f t="shared" si="128"/>
        <v/>
      </c>
      <c r="AC794" s="341"/>
      <c r="AD794" s="350" t="str">
        <f t="shared" si="129"/>
        <v/>
      </c>
    </row>
    <row r="795" spans="2:30" x14ac:dyDescent="0.45">
      <c r="B795" s="145" t="str">
        <f t="shared" si="120"/>
        <v>NOT INCLUDED</v>
      </c>
      <c r="C795" s="146" t="e">
        <f t="shared" si="121"/>
        <v>#N/A</v>
      </c>
      <c r="D795" s="158" t="e">
        <f>AB795&amp;"_"&amp;#REF!&amp;IF(afstemning_partner&lt;&gt;"","_"&amp;AC795,"")</f>
        <v>#REF!</v>
      </c>
      <c r="E795" s="158" t="str">
        <f t="shared" si="122"/>
        <v/>
      </c>
      <c r="F795" s="158" t="e">
        <f t="shared" si="123"/>
        <v>#N/A</v>
      </c>
      <c r="G795" s="158" t="str">
        <f>TRANSAKTIONER!Z795&amp;IF(regnskab_filter_periode&gt;=AB795,"INCLUDE"&amp;IF(regnskab_filter_land&lt;&gt;"",IF(regnskab_filter_land="EU",F795,AD795),""),"EXCLUDE")</f>
        <v>EXCLUDE</v>
      </c>
      <c r="H795" s="158" t="str">
        <f t="shared" si="124"/>
        <v/>
      </c>
      <c r="I795" s="158" t="str">
        <f>TRANSAKTIONER!Z795&amp;IF(regnskab_filter_periode_partner&gt;=AB795,"INCLUDE"&amp;IF(regnskab_filter_land_partner&lt;&gt;"",IF(regnskab_filter_land_partner="EU",F795,AD795),""),"EXCLUDE")&amp;AC795</f>
        <v>EXCLUDE</v>
      </c>
      <c r="J795" s="158" t="e">
        <f t="shared" si="125"/>
        <v>#N/A</v>
      </c>
      <c r="L795" s="158" t="str">
        <f t="shared" si="126"/>
        <v>_EU</v>
      </c>
      <c r="P795" s="340"/>
      <c r="Q795" s="340"/>
      <c r="R795" s="341"/>
      <c r="S795" s="342"/>
      <c r="T795" s="342"/>
      <c r="U795" s="341"/>
      <c r="V795" s="368"/>
      <c r="W795" s="341"/>
      <c r="X795" s="343"/>
      <c r="Y795" s="340"/>
      <c r="Z795" s="341"/>
      <c r="AA795" s="348" t="str">
        <f t="shared" si="127"/>
        <v/>
      </c>
      <c r="AB795" s="349" t="str">
        <f t="shared" si="128"/>
        <v/>
      </c>
      <c r="AC795" s="341"/>
      <c r="AD795" s="350" t="str">
        <f t="shared" si="129"/>
        <v/>
      </c>
    </row>
    <row r="796" spans="2:30" x14ac:dyDescent="0.45">
      <c r="B796" s="145" t="str">
        <f t="shared" si="120"/>
        <v>NOT INCLUDED</v>
      </c>
      <c r="C796" s="146" t="e">
        <f t="shared" si="121"/>
        <v>#N/A</v>
      </c>
      <c r="D796" s="158" t="e">
        <f>AB796&amp;"_"&amp;#REF!&amp;IF(afstemning_partner&lt;&gt;"","_"&amp;AC796,"")</f>
        <v>#REF!</v>
      </c>
      <c r="E796" s="158" t="str">
        <f t="shared" si="122"/>
        <v/>
      </c>
      <c r="F796" s="158" t="e">
        <f t="shared" si="123"/>
        <v>#N/A</v>
      </c>
      <c r="G796" s="158" t="str">
        <f>TRANSAKTIONER!Z796&amp;IF(regnskab_filter_periode&gt;=AB796,"INCLUDE"&amp;IF(regnskab_filter_land&lt;&gt;"",IF(regnskab_filter_land="EU",F796,AD796),""),"EXCLUDE")</f>
        <v>EXCLUDE</v>
      </c>
      <c r="H796" s="158" t="str">
        <f t="shared" si="124"/>
        <v/>
      </c>
      <c r="I796" s="158" t="str">
        <f>TRANSAKTIONER!Z796&amp;IF(regnskab_filter_periode_partner&gt;=AB796,"INCLUDE"&amp;IF(regnskab_filter_land_partner&lt;&gt;"",IF(regnskab_filter_land_partner="EU",F796,AD796),""),"EXCLUDE")&amp;AC796</f>
        <v>EXCLUDE</v>
      </c>
      <c r="J796" s="158" t="e">
        <f t="shared" si="125"/>
        <v>#N/A</v>
      </c>
      <c r="L796" s="158" t="str">
        <f t="shared" si="126"/>
        <v>_EU</v>
      </c>
      <c r="P796" s="340"/>
      <c r="Q796" s="340"/>
      <c r="R796" s="341"/>
      <c r="S796" s="342"/>
      <c r="T796" s="342"/>
      <c r="U796" s="341"/>
      <c r="V796" s="368"/>
      <c r="W796" s="341"/>
      <c r="X796" s="343"/>
      <c r="Y796" s="340"/>
      <c r="Z796" s="341"/>
      <c r="AA796" s="348" t="str">
        <f t="shared" si="127"/>
        <v/>
      </c>
      <c r="AB796" s="349" t="str">
        <f t="shared" si="128"/>
        <v/>
      </c>
      <c r="AC796" s="341"/>
      <c r="AD796" s="350" t="str">
        <f t="shared" si="129"/>
        <v/>
      </c>
    </row>
    <row r="797" spans="2:30" x14ac:dyDescent="0.45">
      <c r="B797" s="145" t="str">
        <f t="shared" si="120"/>
        <v>NOT INCLUDED</v>
      </c>
      <c r="C797" s="146" t="e">
        <f t="shared" si="121"/>
        <v>#N/A</v>
      </c>
      <c r="D797" s="158" t="e">
        <f>AB797&amp;"_"&amp;#REF!&amp;IF(afstemning_partner&lt;&gt;"","_"&amp;AC797,"")</f>
        <v>#REF!</v>
      </c>
      <c r="E797" s="158" t="str">
        <f t="shared" si="122"/>
        <v/>
      </c>
      <c r="F797" s="158" t="e">
        <f t="shared" si="123"/>
        <v>#N/A</v>
      </c>
      <c r="G797" s="158" t="str">
        <f>TRANSAKTIONER!Z797&amp;IF(regnskab_filter_periode&gt;=AB797,"INCLUDE"&amp;IF(regnskab_filter_land&lt;&gt;"",IF(regnskab_filter_land="EU",F797,AD797),""),"EXCLUDE")</f>
        <v>EXCLUDE</v>
      </c>
      <c r="H797" s="158" t="str">
        <f t="shared" si="124"/>
        <v/>
      </c>
      <c r="I797" s="158" t="str">
        <f>TRANSAKTIONER!Z797&amp;IF(regnskab_filter_periode_partner&gt;=AB797,"INCLUDE"&amp;IF(regnskab_filter_land_partner&lt;&gt;"",IF(regnskab_filter_land_partner="EU",F797,AD797),""),"EXCLUDE")&amp;AC797</f>
        <v>EXCLUDE</v>
      </c>
      <c r="J797" s="158" t="e">
        <f t="shared" si="125"/>
        <v>#N/A</v>
      </c>
      <c r="L797" s="158" t="str">
        <f t="shared" si="126"/>
        <v>_EU</v>
      </c>
      <c r="P797" s="340"/>
      <c r="Q797" s="340"/>
      <c r="R797" s="341"/>
      <c r="S797" s="342"/>
      <c r="T797" s="342"/>
      <c r="U797" s="341"/>
      <c r="V797" s="368"/>
      <c r="W797" s="341"/>
      <c r="X797" s="343"/>
      <c r="Y797" s="340"/>
      <c r="Z797" s="341"/>
      <c r="AA797" s="348" t="str">
        <f t="shared" si="127"/>
        <v/>
      </c>
      <c r="AB797" s="349" t="str">
        <f t="shared" si="128"/>
        <v/>
      </c>
      <c r="AC797" s="341"/>
      <c r="AD797" s="350" t="str">
        <f t="shared" si="129"/>
        <v/>
      </c>
    </row>
    <row r="798" spans="2:30" x14ac:dyDescent="0.45">
      <c r="B798" s="145" t="str">
        <f t="shared" si="120"/>
        <v>NOT INCLUDED</v>
      </c>
      <c r="C798" s="146" t="e">
        <f t="shared" si="121"/>
        <v>#N/A</v>
      </c>
      <c r="D798" s="158" t="e">
        <f>AB798&amp;"_"&amp;#REF!&amp;IF(afstemning_partner&lt;&gt;"","_"&amp;AC798,"")</f>
        <v>#REF!</v>
      </c>
      <c r="E798" s="158" t="str">
        <f t="shared" si="122"/>
        <v/>
      </c>
      <c r="F798" s="158" t="e">
        <f t="shared" si="123"/>
        <v>#N/A</v>
      </c>
      <c r="G798" s="158" t="str">
        <f>TRANSAKTIONER!Z798&amp;IF(regnskab_filter_periode&gt;=AB798,"INCLUDE"&amp;IF(regnskab_filter_land&lt;&gt;"",IF(regnskab_filter_land="EU",F798,AD798),""),"EXCLUDE")</f>
        <v>EXCLUDE</v>
      </c>
      <c r="H798" s="158" t="str">
        <f t="shared" si="124"/>
        <v/>
      </c>
      <c r="I798" s="158" t="str">
        <f>TRANSAKTIONER!Z798&amp;IF(regnskab_filter_periode_partner&gt;=AB798,"INCLUDE"&amp;IF(regnskab_filter_land_partner&lt;&gt;"",IF(regnskab_filter_land_partner="EU",F798,AD798),""),"EXCLUDE")&amp;AC798</f>
        <v>EXCLUDE</v>
      </c>
      <c r="J798" s="158" t="e">
        <f t="shared" si="125"/>
        <v>#N/A</v>
      </c>
      <c r="L798" s="158" t="str">
        <f t="shared" si="126"/>
        <v>_EU</v>
      </c>
      <c r="P798" s="340"/>
      <c r="Q798" s="340"/>
      <c r="R798" s="341"/>
      <c r="S798" s="342"/>
      <c r="T798" s="342"/>
      <c r="U798" s="341"/>
      <c r="V798" s="368"/>
      <c r="W798" s="341"/>
      <c r="X798" s="343"/>
      <c r="Y798" s="340"/>
      <c r="Z798" s="341"/>
      <c r="AA798" s="348" t="str">
        <f t="shared" si="127"/>
        <v/>
      </c>
      <c r="AB798" s="349" t="str">
        <f t="shared" si="128"/>
        <v/>
      </c>
      <c r="AC798" s="341"/>
      <c r="AD798" s="350" t="str">
        <f t="shared" si="129"/>
        <v/>
      </c>
    </row>
    <row r="799" spans="2:30" x14ac:dyDescent="0.45">
      <c r="B799" s="145" t="str">
        <f t="shared" si="120"/>
        <v>NOT INCLUDED</v>
      </c>
      <c r="C799" s="146" t="e">
        <f t="shared" si="121"/>
        <v>#N/A</v>
      </c>
      <c r="D799" s="158" t="e">
        <f>AB799&amp;"_"&amp;#REF!&amp;IF(afstemning_partner&lt;&gt;"","_"&amp;AC799,"")</f>
        <v>#REF!</v>
      </c>
      <c r="E799" s="158" t="str">
        <f t="shared" si="122"/>
        <v/>
      </c>
      <c r="F799" s="158" t="e">
        <f t="shared" si="123"/>
        <v>#N/A</v>
      </c>
      <c r="G799" s="158" t="str">
        <f>TRANSAKTIONER!Z799&amp;IF(regnskab_filter_periode&gt;=AB799,"INCLUDE"&amp;IF(regnskab_filter_land&lt;&gt;"",IF(regnskab_filter_land="EU",F799,AD799),""),"EXCLUDE")</f>
        <v>EXCLUDE</v>
      </c>
      <c r="H799" s="158" t="str">
        <f t="shared" si="124"/>
        <v/>
      </c>
      <c r="I799" s="158" t="str">
        <f>TRANSAKTIONER!Z799&amp;IF(regnskab_filter_periode_partner&gt;=AB799,"INCLUDE"&amp;IF(regnskab_filter_land_partner&lt;&gt;"",IF(regnskab_filter_land_partner="EU",F799,AD799),""),"EXCLUDE")&amp;AC799</f>
        <v>EXCLUDE</v>
      </c>
      <c r="J799" s="158" t="e">
        <f t="shared" si="125"/>
        <v>#N/A</v>
      </c>
      <c r="L799" s="158" t="str">
        <f t="shared" si="126"/>
        <v>_EU</v>
      </c>
      <c r="P799" s="340"/>
      <c r="Q799" s="340"/>
      <c r="R799" s="341"/>
      <c r="S799" s="342"/>
      <c r="T799" s="342"/>
      <c r="U799" s="341"/>
      <c r="V799" s="368"/>
      <c r="W799" s="341"/>
      <c r="X799" s="343"/>
      <c r="Y799" s="340"/>
      <c r="Z799" s="341"/>
      <c r="AA799" s="348" t="str">
        <f t="shared" si="127"/>
        <v/>
      </c>
      <c r="AB799" s="349" t="str">
        <f t="shared" si="128"/>
        <v/>
      </c>
      <c r="AC799" s="341"/>
      <c r="AD799" s="350" t="str">
        <f t="shared" si="129"/>
        <v/>
      </c>
    </row>
    <row r="800" spans="2:30" x14ac:dyDescent="0.45">
      <c r="B800" s="145" t="str">
        <f t="shared" si="120"/>
        <v>NOT INCLUDED</v>
      </c>
      <c r="C800" s="146" t="e">
        <f t="shared" si="121"/>
        <v>#N/A</v>
      </c>
      <c r="D800" s="158" t="e">
        <f>AB800&amp;"_"&amp;#REF!&amp;IF(afstemning_partner&lt;&gt;"","_"&amp;AC800,"")</f>
        <v>#REF!</v>
      </c>
      <c r="E800" s="158" t="str">
        <f t="shared" si="122"/>
        <v/>
      </c>
      <c r="F800" s="158" t="e">
        <f t="shared" si="123"/>
        <v>#N/A</v>
      </c>
      <c r="G800" s="158" t="str">
        <f>TRANSAKTIONER!Z800&amp;IF(regnskab_filter_periode&gt;=AB800,"INCLUDE"&amp;IF(regnskab_filter_land&lt;&gt;"",IF(regnskab_filter_land="EU",F800,AD800),""),"EXCLUDE")</f>
        <v>EXCLUDE</v>
      </c>
      <c r="H800" s="158" t="str">
        <f t="shared" si="124"/>
        <v/>
      </c>
      <c r="I800" s="158" t="str">
        <f>TRANSAKTIONER!Z800&amp;IF(regnskab_filter_periode_partner&gt;=AB800,"INCLUDE"&amp;IF(regnskab_filter_land_partner&lt;&gt;"",IF(regnskab_filter_land_partner="EU",F800,AD800),""),"EXCLUDE")&amp;AC800</f>
        <v>EXCLUDE</v>
      </c>
      <c r="J800" s="158" t="e">
        <f t="shared" si="125"/>
        <v>#N/A</v>
      </c>
      <c r="L800" s="158" t="str">
        <f t="shared" si="126"/>
        <v>_EU</v>
      </c>
      <c r="P800" s="340"/>
      <c r="Q800" s="340"/>
      <c r="R800" s="341"/>
      <c r="S800" s="342"/>
      <c r="T800" s="342"/>
      <c r="U800" s="341"/>
      <c r="V800" s="368"/>
      <c r="W800" s="341"/>
      <c r="X800" s="343"/>
      <c r="Y800" s="340"/>
      <c r="Z800" s="341"/>
      <c r="AA800" s="348" t="str">
        <f t="shared" si="127"/>
        <v/>
      </c>
      <c r="AB800" s="349" t="str">
        <f t="shared" si="128"/>
        <v/>
      </c>
      <c r="AC800" s="341"/>
      <c r="AD800" s="350" t="str">
        <f t="shared" si="129"/>
        <v/>
      </c>
    </row>
    <row r="801" spans="2:30" x14ac:dyDescent="0.45">
      <c r="B801" s="145" t="str">
        <f t="shared" si="120"/>
        <v>NOT INCLUDED</v>
      </c>
      <c r="C801" s="146" t="e">
        <f t="shared" si="121"/>
        <v>#N/A</v>
      </c>
      <c r="D801" s="158" t="e">
        <f>AB801&amp;"_"&amp;#REF!&amp;IF(afstemning_partner&lt;&gt;"","_"&amp;AC801,"")</f>
        <v>#REF!</v>
      </c>
      <c r="E801" s="158" t="str">
        <f t="shared" si="122"/>
        <v/>
      </c>
      <c r="F801" s="158" t="e">
        <f t="shared" si="123"/>
        <v>#N/A</v>
      </c>
      <c r="G801" s="158" t="str">
        <f>TRANSAKTIONER!Z801&amp;IF(regnskab_filter_periode&gt;=AB801,"INCLUDE"&amp;IF(regnskab_filter_land&lt;&gt;"",IF(regnskab_filter_land="EU",F801,AD801),""),"EXCLUDE")</f>
        <v>EXCLUDE</v>
      </c>
      <c r="H801" s="158" t="str">
        <f t="shared" si="124"/>
        <v/>
      </c>
      <c r="I801" s="158" t="str">
        <f>TRANSAKTIONER!Z801&amp;IF(regnskab_filter_periode_partner&gt;=AB801,"INCLUDE"&amp;IF(regnskab_filter_land_partner&lt;&gt;"",IF(regnskab_filter_land_partner="EU",F801,AD801),""),"EXCLUDE")&amp;AC801</f>
        <v>EXCLUDE</v>
      </c>
      <c r="J801" s="158" t="e">
        <f t="shared" si="125"/>
        <v>#N/A</v>
      </c>
      <c r="L801" s="158" t="str">
        <f t="shared" si="126"/>
        <v>_EU</v>
      </c>
      <c r="P801" s="340"/>
      <c r="Q801" s="340"/>
      <c r="R801" s="341"/>
      <c r="S801" s="342"/>
      <c r="T801" s="342"/>
      <c r="U801" s="341"/>
      <c r="V801" s="368"/>
      <c r="W801" s="341"/>
      <c r="X801" s="343"/>
      <c r="Y801" s="340"/>
      <c r="Z801" s="341"/>
      <c r="AA801" s="348" t="str">
        <f t="shared" si="127"/>
        <v/>
      </c>
      <c r="AB801" s="349" t="str">
        <f t="shared" si="128"/>
        <v/>
      </c>
      <c r="AC801" s="341"/>
      <c r="AD801" s="350" t="str">
        <f t="shared" si="129"/>
        <v/>
      </c>
    </row>
    <row r="802" spans="2:30" x14ac:dyDescent="0.45">
      <c r="B802" s="145" t="str">
        <f t="shared" si="120"/>
        <v>NOT INCLUDED</v>
      </c>
      <c r="C802" s="146" t="e">
        <f t="shared" si="121"/>
        <v>#N/A</v>
      </c>
      <c r="D802" s="158" t="e">
        <f>AB802&amp;"_"&amp;#REF!&amp;IF(afstemning_partner&lt;&gt;"","_"&amp;AC802,"")</f>
        <v>#REF!</v>
      </c>
      <c r="E802" s="158" t="str">
        <f t="shared" si="122"/>
        <v/>
      </c>
      <c r="F802" s="158" t="e">
        <f t="shared" si="123"/>
        <v>#N/A</v>
      </c>
      <c r="G802" s="158" t="str">
        <f>TRANSAKTIONER!Z802&amp;IF(regnskab_filter_periode&gt;=AB802,"INCLUDE"&amp;IF(regnskab_filter_land&lt;&gt;"",IF(regnskab_filter_land="EU",F802,AD802),""),"EXCLUDE")</f>
        <v>EXCLUDE</v>
      </c>
      <c r="H802" s="158" t="str">
        <f t="shared" si="124"/>
        <v/>
      </c>
      <c r="I802" s="158" t="str">
        <f>TRANSAKTIONER!Z802&amp;IF(regnskab_filter_periode_partner&gt;=AB802,"INCLUDE"&amp;IF(regnskab_filter_land_partner&lt;&gt;"",IF(regnskab_filter_land_partner="EU",F802,AD802),""),"EXCLUDE")&amp;AC802</f>
        <v>EXCLUDE</v>
      </c>
      <c r="J802" s="158" t="e">
        <f t="shared" si="125"/>
        <v>#N/A</v>
      </c>
      <c r="L802" s="158" t="str">
        <f t="shared" si="126"/>
        <v>_EU</v>
      </c>
      <c r="P802" s="340"/>
      <c r="Q802" s="340"/>
      <c r="R802" s="341"/>
      <c r="S802" s="342"/>
      <c r="T802" s="342"/>
      <c r="U802" s="341"/>
      <c r="V802" s="368"/>
      <c r="W802" s="341"/>
      <c r="X802" s="343"/>
      <c r="Y802" s="340"/>
      <c r="Z802" s="341"/>
      <c r="AA802" s="348" t="str">
        <f t="shared" si="127"/>
        <v/>
      </c>
      <c r="AB802" s="349" t="str">
        <f t="shared" si="128"/>
        <v/>
      </c>
      <c r="AC802" s="341"/>
      <c r="AD802" s="350" t="str">
        <f t="shared" si="129"/>
        <v/>
      </c>
    </row>
    <row r="803" spans="2:30" x14ac:dyDescent="0.45">
      <c r="B803" s="145" t="str">
        <f t="shared" si="120"/>
        <v>NOT INCLUDED</v>
      </c>
      <c r="C803" s="146" t="e">
        <f t="shared" si="121"/>
        <v>#N/A</v>
      </c>
      <c r="D803" s="158" t="e">
        <f>AB803&amp;"_"&amp;#REF!&amp;IF(afstemning_partner&lt;&gt;"","_"&amp;AC803,"")</f>
        <v>#REF!</v>
      </c>
      <c r="E803" s="158" t="str">
        <f t="shared" si="122"/>
        <v/>
      </c>
      <c r="F803" s="158" t="e">
        <f t="shared" si="123"/>
        <v>#N/A</v>
      </c>
      <c r="G803" s="158" t="str">
        <f>TRANSAKTIONER!Z803&amp;IF(regnskab_filter_periode&gt;=AB803,"INCLUDE"&amp;IF(regnskab_filter_land&lt;&gt;"",IF(regnskab_filter_land="EU",F803,AD803),""),"EXCLUDE")</f>
        <v>EXCLUDE</v>
      </c>
      <c r="H803" s="158" t="str">
        <f t="shared" si="124"/>
        <v/>
      </c>
      <c r="I803" s="158" t="str">
        <f>TRANSAKTIONER!Z803&amp;IF(regnskab_filter_periode_partner&gt;=AB803,"INCLUDE"&amp;IF(regnskab_filter_land_partner&lt;&gt;"",IF(regnskab_filter_land_partner="EU",F803,AD803),""),"EXCLUDE")&amp;AC803</f>
        <v>EXCLUDE</v>
      </c>
      <c r="J803" s="158" t="e">
        <f t="shared" si="125"/>
        <v>#N/A</v>
      </c>
      <c r="L803" s="158" t="str">
        <f t="shared" si="126"/>
        <v>_EU</v>
      </c>
      <c r="P803" s="340"/>
      <c r="Q803" s="340"/>
      <c r="R803" s="341"/>
      <c r="S803" s="342"/>
      <c r="T803" s="342"/>
      <c r="U803" s="341"/>
      <c r="V803" s="368"/>
      <c r="W803" s="341"/>
      <c r="X803" s="343"/>
      <c r="Y803" s="340"/>
      <c r="Z803" s="341"/>
      <c r="AA803" s="348" t="str">
        <f t="shared" si="127"/>
        <v/>
      </c>
      <c r="AB803" s="349" t="str">
        <f t="shared" si="128"/>
        <v/>
      </c>
      <c r="AC803" s="341"/>
      <c r="AD803" s="350" t="str">
        <f t="shared" si="129"/>
        <v/>
      </c>
    </row>
    <row r="804" spans="2:30" x14ac:dyDescent="0.45">
      <c r="B804" s="145" t="str">
        <f t="shared" si="120"/>
        <v>NOT INCLUDED</v>
      </c>
      <c r="C804" s="146" t="e">
        <f t="shared" si="121"/>
        <v>#N/A</v>
      </c>
      <c r="D804" s="158" t="e">
        <f>AB804&amp;"_"&amp;#REF!&amp;IF(afstemning_partner&lt;&gt;"","_"&amp;AC804,"")</f>
        <v>#REF!</v>
      </c>
      <c r="E804" s="158" t="str">
        <f t="shared" si="122"/>
        <v/>
      </c>
      <c r="F804" s="158" t="e">
        <f t="shared" si="123"/>
        <v>#N/A</v>
      </c>
      <c r="G804" s="158" t="str">
        <f>TRANSAKTIONER!Z804&amp;IF(regnskab_filter_periode&gt;=AB804,"INCLUDE"&amp;IF(regnskab_filter_land&lt;&gt;"",IF(regnskab_filter_land="EU",F804,AD804),""),"EXCLUDE")</f>
        <v>EXCLUDE</v>
      </c>
      <c r="H804" s="158" t="str">
        <f t="shared" si="124"/>
        <v/>
      </c>
      <c r="I804" s="158" t="str">
        <f>TRANSAKTIONER!Z804&amp;IF(regnskab_filter_periode_partner&gt;=AB804,"INCLUDE"&amp;IF(regnskab_filter_land_partner&lt;&gt;"",IF(regnskab_filter_land_partner="EU",F804,AD804),""),"EXCLUDE")&amp;AC804</f>
        <v>EXCLUDE</v>
      </c>
      <c r="J804" s="158" t="e">
        <f t="shared" si="125"/>
        <v>#N/A</v>
      </c>
      <c r="L804" s="158" t="str">
        <f t="shared" si="126"/>
        <v>_EU</v>
      </c>
      <c r="P804" s="340"/>
      <c r="Q804" s="340"/>
      <c r="R804" s="341"/>
      <c r="S804" s="342"/>
      <c r="T804" s="342"/>
      <c r="U804" s="341"/>
      <c r="V804" s="368"/>
      <c r="W804" s="341"/>
      <c r="X804" s="343"/>
      <c r="Y804" s="340"/>
      <c r="Z804" s="341"/>
      <c r="AA804" s="348" t="str">
        <f t="shared" si="127"/>
        <v/>
      </c>
      <c r="AB804" s="349" t="str">
        <f t="shared" si="128"/>
        <v/>
      </c>
      <c r="AC804" s="341"/>
      <c r="AD804" s="350" t="str">
        <f t="shared" si="129"/>
        <v/>
      </c>
    </row>
    <row r="805" spans="2:30" x14ac:dyDescent="0.45">
      <c r="B805" s="145" t="str">
        <f t="shared" si="120"/>
        <v>NOT INCLUDED</v>
      </c>
      <c r="C805" s="146" t="e">
        <f t="shared" si="121"/>
        <v>#N/A</v>
      </c>
      <c r="D805" s="158" t="e">
        <f>AB805&amp;"_"&amp;#REF!&amp;IF(afstemning_partner&lt;&gt;"","_"&amp;AC805,"")</f>
        <v>#REF!</v>
      </c>
      <c r="E805" s="158" t="str">
        <f t="shared" si="122"/>
        <v/>
      </c>
      <c r="F805" s="158" t="e">
        <f t="shared" si="123"/>
        <v>#N/A</v>
      </c>
      <c r="G805" s="158" t="str">
        <f>TRANSAKTIONER!Z805&amp;IF(regnskab_filter_periode&gt;=AB805,"INCLUDE"&amp;IF(regnskab_filter_land&lt;&gt;"",IF(regnskab_filter_land="EU",F805,AD805),""),"EXCLUDE")</f>
        <v>EXCLUDE</v>
      </c>
      <c r="H805" s="158" t="str">
        <f t="shared" si="124"/>
        <v/>
      </c>
      <c r="I805" s="158" t="str">
        <f>TRANSAKTIONER!Z805&amp;IF(regnskab_filter_periode_partner&gt;=AB805,"INCLUDE"&amp;IF(regnskab_filter_land_partner&lt;&gt;"",IF(regnskab_filter_land_partner="EU",F805,AD805),""),"EXCLUDE")&amp;AC805</f>
        <v>EXCLUDE</v>
      </c>
      <c r="J805" s="158" t="e">
        <f t="shared" si="125"/>
        <v>#N/A</v>
      </c>
      <c r="L805" s="158" t="str">
        <f t="shared" si="126"/>
        <v>_EU</v>
      </c>
      <c r="P805" s="340"/>
      <c r="Q805" s="340"/>
      <c r="R805" s="341"/>
      <c r="S805" s="342"/>
      <c r="T805" s="342"/>
      <c r="U805" s="341"/>
      <c r="V805" s="368"/>
      <c r="W805" s="341"/>
      <c r="X805" s="343"/>
      <c r="Y805" s="340"/>
      <c r="Z805" s="341"/>
      <c r="AA805" s="348" t="str">
        <f t="shared" si="127"/>
        <v/>
      </c>
      <c r="AB805" s="349" t="str">
        <f t="shared" si="128"/>
        <v/>
      </c>
      <c r="AC805" s="341"/>
      <c r="AD805" s="350" t="str">
        <f t="shared" si="129"/>
        <v/>
      </c>
    </row>
    <row r="806" spans="2:30" x14ac:dyDescent="0.45">
      <c r="B806" s="145" t="str">
        <f t="shared" si="120"/>
        <v>NOT INCLUDED</v>
      </c>
      <c r="C806" s="146" t="e">
        <f t="shared" si="121"/>
        <v>#N/A</v>
      </c>
      <c r="D806" s="158" t="e">
        <f>AB806&amp;"_"&amp;#REF!&amp;IF(afstemning_partner&lt;&gt;"","_"&amp;AC806,"")</f>
        <v>#REF!</v>
      </c>
      <c r="E806" s="158" t="str">
        <f t="shared" si="122"/>
        <v/>
      </c>
      <c r="F806" s="158" t="e">
        <f t="shared" si="123"/>
        <v>#N/A</v>
      </c>
      <c r="G806" s="158" t="str">
        <f>TRANSAKTIONER!Z806&amp;IF(regnskab_filter_periode&gt;=AB806,"INCLUDE"&amp;IF(regnskab_filter_land&lt;&gt;"",IF(regnskab_filter_land="EU",F806,AD806),""),"EXCLUDE")</f>
        <v>EXCLUDE</v>
      </c>
      <c r="H806" s="158" t="str">
        <f t="shared" si="124"/>
        <v/>
      </c>
      <c r="I806" s="158" t="str">
        <f>TRANSAKTIONER!Z806&amp;IF(regnskab_filter_periode_partner&gt;=AB806,"INCLUDE"&amp;IF(regnskab_filter_land_partner&lt;&gt;"",IF(regnskab_filter_land_partner="EU",F806,AD806),""),"EXCLUDE")&amp;AC806</f>
        <v>EXCLUDE</v>
      </c>
      <c r="J806" s="158" t="e">
        <f t="shared" si="125"/>
        <v>#N/A</v>
      </c>
      <c r="L806" s="158" t="str">
        <f t="shared" si="126"/>
        <v>_EU</v>
      </c>
      <c r="P806" s="340"/>
      <c r="Q806" s="340"/>
      <c r="R806" s="341"/>
      <c r="S806" s="342"/>
      <c r="T806" s="342"/>
      <c r="U806" s="341"/>
      <c r="V806" s="368"/>
      <c r="W806" s="341"/>
      <c r="X806" s="343"/>
      <c r="Y806" s="340"/>
      <c r="Z806" s="341"/>
      <c r="AA806" s="348" t="str">
        <f t="shared" si="127"/>
        <v/>
      </c>
      <c r="AB806" s="349" t="str">
        <f t="shared" si="128"/>
        <v/>
      </c>
      <c r="AC806" s="341"/>
      <c r="AD806" s="350" t="str">
        <f t="shared" si="129"/>
        <v/>
      </c>
    </row>
    <row r="807" spans="2:30" x14ac:dyDescent="0.45">
      <c r="B807" s="145" t="str">
        <f t="shared" si="120"/>
        <v>NOT INCLUDED</v>
      </c>
      <c r="C807" s="146" t="e">
        <f t="shared" si="121"/>
        <v>#N/A</v>
      </c>
      <c r="D807" s="158" t="e">
        <f>AB807&amp;"_"&amp;#REF!&amp;IF(afstemning_partner&lt;&gt;"","_"&amp;AC807,"")</f>
        <v>#REF!</v>
      </c>
      <c r="E807" s="158" t="str">
        <f t="shared" si="122"/>
        <v/>
      </c>
      <c r="F807" s="158" t="e">
        <f t="shared" si="123"/>
        <v>#N/A</v>
      </c>
      <c r="G807" s="158" t="str">
        <f>TRANSAKTIONER!Z807&amp;IF(regnskab_filter_periode&gt;=AB807,"INCLUDE"&amp;IF(regnskab_filter_land&lt;&gt;"",IF(regnskab_filter_land="EU",F807,AD807),""),"EXCLUDE")</f>
        <v>EXCLUDE</v>
      </c>
      <c r="H807" s="158" t="str">
        <f t="shared" si="124"/>
        <v/>
      </c>
      <c r="I807" s="158" t="str">
        <f>TRANSAKTIONER!Z807&amp;IF(regnskab_filter_periode_partner&gt;=AB807,"INCLUDE"&amp;IF(regnskab_filter_land_partner&lt;&gt;"",IF(regnskab_filter_land_partner="EU",F807,AD807),""),"EXCLUDE")&amp;AC807</f>
        <v>EXCLUDE</v>
      </c>
      <c r="J807" s="158" t="e">
        <f t="shared" si="125"/>
        <v>#N/A</v>
      </c>
      <c r="L807" s="158" t="str">
        <f t="shared" si="126"/>
        <v>_EU</v>
      </c>
      <c r="P807" s="340"/>
      <c r="Q807" s="340"/>
      <c r="R807" s="341"/>
      <c r="S807" s="342"/>
      <c r="T807" s="342"/>
      <c r="U807" s="341"/>
      <c r="V807" s="368"/>
      <c r="W807" s="341"/>
      <c r="X807" s="343"/>
      <c r="Y807" s="340"/>
      <c r="Z807" s="341"/>
      <c r="AA807" s="348" t="str">
        <f t="shared" si="127"/>
        <v/>
      </c>
      <c r="AB807" s="349" t="str">
        <f t="shared" si="128"/>
        <v/>
      </c>
      <c r="AC807" s="341"/>
      <c r="AD807" s="350" t="str">
        <f t="shared" si="129"/>
        <v/>
      </c>
    </row>
    <row r="808" spans="2:30" x14ac:dyDescent="0.45">
      <c r="B808" s="145" t="str">
        <f t="shared" si="120"/>
        <v>NOT INCLUDED</v>
      </c>
      <c r="C808" s="146" t="e">
        <f t="shared" si="121"/>
        <v>#N/A</v>
      </c>
      <c r="D808" s="158" t="e">
        <f>AB808&amp;"_"&amp;#REF!&amp;IF(afstemning_partner&lt;&gt;"","_"&amp;AC808,"")</f>
        <v>#REF!</v>
      </c>
      <c r="E808" s="158" t="str">
        <f t="shared" si="122"/>
        <v/>
      </c>
      <c r="F808" s="158" t="e">
        <f t="shared" si="123"/>
        <v>#N/A</v>
      </c>
      <c r="G808" s="158" t="str">
        <f>TRANSAKTIONER!Z808&amp;IF(regnskab_filter_periode&gt;=AB808,"INCLUDE"&amp;IF(regnskab_filter_land&lt;&gt;"",IF(regnskab_filter_land="EU",F808,AD808),""),"EXCLUDE")</f>
        <v>EXCLUDE</v>
      </c>
      <c r="H808" s="158" t="str">
        <f t="shared" si="124"/>
        <v/>
      </c>
      <c r="I808" s="158" t="str">
        <f>TRANSAKTIONER!Z808&amp;IF(regnskab_filter_periode_partner&gt;=AB808,"INCLUDE"&amp;IF(regnskab_filter_land_partner&lt;&gt;"",IF(regnskab_filter_land_partner="EU",F808,AD808),""),"EXCLUDE")&amp;AC808</f>
        <v>EXCLUDE</v>
      </c>
      <c r="J808" s="158" t="e">
        <f t="shared" si="125"/>
        <v>#N/A</v>
      </c>
      <c r="L808" s="158" t="str">
        <f t="shared" si="126"/>
        <v>_EU</v>
      </c>
      <c r="P808" s="340"/>
      <c r="Q808" s="340"/>
      <c r="R808" s="341"/>
      <c r="S808" s="342"/>
      <c r="T808" s="342"/>
      <c r="U808" s="341"/>
      <c r="V808" s="368"/>
      <c r="W808" s="341"/>
      <c r="X808" s="343"/>
      <c r="Y808" s="340"/>
      <c r="Z808" s="341"/>
      <c r="AA808" s="348" t="str">
        <f t="shared" si="127"/>
        <v/>
      </c>
      <c r="AB808" s="349" t="str">
        <f t="shared" si="128"/>
        <v/>
      </c>
      <c r="AC808" s="341"/>
      <c r="AD808" s="350" t="str">
        <f t="shared" si="129"/>
        <v/>
      </c>
    </row>
    <row r="809" spans="2:30" x14ac:dyDescent="0.45">
      <c r="B809" s="145" t="str">
        <f t="shared" si="120"/>
        <v>NOT INCLUDED</v>
      </c>
      <c r="C809" s="146" t="e">
        <f t="shared" si="121"/>
        <v>#N/A</v>
      </c>
      <c r="D809" s="158" t="e">
        <f>AB809&amp;"_"&amp;#REF!&amp;IF(afstemning_partner&lt;&gt;"","_"&amp;AC809,"")</f>
        <v>#REF!</v>
      </c>
      <c r="E809" s="158" t="str">
        <f t="shared" si="122"/>
        <v/>
      </c>
      <c r="F809" s="158" t="e">
        <f t="shared" si="123"/>
        <v>#N/A</v>
      </c>
      <c r="G809" s="158" t="str">
        <f>TRANSAKTIONER!Z809&amp;IF(regnskab_filter_periode&gt;=AB809,"INCLUDE"&amp;IF(regnskab_filter_land&lt;&gt;"",IF(regnskab_filter_land="EU",F809,AD809),""),"EXCLUDE")</f>
        <v>EXCLUDE</v>
      </c>
      <c r="H809" s="158" t="str">
        <f t="shared" si="124"/>
        <v/>
      </c>
      <c r="I809" s="158" t="str">
        <f>TRANSAKTIONER!Z809&amp;IF(regnskab_filter_periode_partner&gt;=AB809,"INCLUDE"&amp;IF(regnskab_filter_land_partner&lt;&gt;"",IF(regnskab_filter_land_partner="EU",F809,AD809),""),"EXCLUDE")&amp;AC809</f>
        <v>EXCLUDE</v>
      </c>
      <c r="J809" s="158" t="e">
        <f t="shared" si="125"/>
        <v>#N/A</v>
      </c>
      <c r="L809" s="158" t="str">
        <f t="shared" si="126"/>
        <v>_EU</v>
      </c>
      <c r="P809" s="340"/>
      <c r="Q809" s="340"/>
      <c r="R809" s="341"/>
      <c r="S809" s="342"/>
      <c r="T809" s="342"/>
      <c r="U809" s="341"/>
      <c r="V809" s="368"/>
      <c r="W809" s="341"/>
      <c r="X809" s="343"/>
      <c r="Y809" s="340"/>
      <c r="Z809" s="341"/>
      <c r="AA809" s="348" t="str">
        <f t="shared" si="127"/>
        <v/>
      </c>
      <c r="AB809" s="349" t="str">
        <f t="shared" si="128"/>
        <v/>
      </c>
      <c r="AC809" s="341"/>
      <c r="AD809" s="350" t="str">
        <f t="shared" si="129"/>
        <v/>
      </c>
    </row>
    <row r="810" spans="2:30" x14ac:dyDescent="0.45">
      <c r="B810" s="145" t="str">
        <f t="shared" si="120"/>
        <v>NOT INCLUDED</v>
      </c>
      <c r="C810" s="146" t="e">
        <f t="shared" si="121"/>
        <v>#N/A</v>
      </c>
      <c r="D810" s="158" t="e">
        <f>AB810&amp;"_"&amp;#REF!&amp;IF(afstemning_partner&lt;&gt;"","_"&amp;AC810,"")</f>
        <v>#REF!</v>
      </c>
      <c r="E810" s="158" t="str">
        <f t="shared" si="122"/>
        <v/>
      </c>
      <c r="F810" s="158" t="e">
        <f t="shared" si="123"/>
        <v>#N/A</v>
      </c>
      <c r="G810" s="158" t="str">
        <f>TRANSAKTIONER!Z810&amp;IF(regnskab_filter_periode&gt;=AB810,"INCLUDE"&amp;IF(regnskab_filter_land&lt;&gt;"",IF(regnskab_filter_land="EU",F810,AD810),""),"EXCLUDE")</f>
        <v>EXCLUDE</v>
      </c>
      <c r="H810" s="158" t="str">
        <f t="shared" si="124"/>
        <v/>
      </c>
      <c r="I810" s="158" t="str">
        <f>TRANSAKTIONER!Z810&amp;IF(regnskab_filter_periode_partner&gt;=AB810,"INCLUDE"&amp;IF(regnskab_filter_land_partner&lt;&gt;"",IF(regnskab_filter_land_partner="EU",F810,AD810),""),"EXCLUDE")&amp;AC810</f>
        <v>EXCLUDE</v>
      </c>
      <c r="J810" s="158" t="e">
        <f t="shared" si="125"/>
        <v>#N/A</v>
      </c>
      <c r="L810" s="158" t="str">
        <f t="shared" si="126"/>
        <v>_EU</v>
      </c>
      <c r="P810" s="340"/>
      <c r="Q810" s="340"/>
      <c r="R810" s="341"/>
      <c r="S810" s="342"/>
      <c r="T810" s="342"/>
      <c r="U810" s="341"/>
      <c r="V810" s="368"/>
      <c r="W810" s="341"/>
      <c r="X810" s="343"/>
      <c r="Y810" s="340"/>
      <c r="Z810" s="341"/>
      <c r="AA810" s="348" t="str">
        <f t="shared" si="127"/>
        <v/>
      </c>
      <c r="AB810" s="349" t="str">
        <f t="shared" si="128"/>
        <v/>
      </c>
      <c r="AC810" s="341"/>
      <c r="AD810" s="350" t="str">
        <f t="shared" si="129"/>
        <v/>
      </c>
    </row>
    <row r="811" spans="2:30" x14ac:dyDescent="0.45">
      <c r="B811" s="145" t="str">
        <f t="shared" si="120"/>
        <v>NOT INCLUDED</v>
      </c>
      <c r="C811" s="146" t="e">
        <f t="shared" si="121"/>
        <v>#N/A</v>
      </c>
      <c r="D811" s="158" t="e">
        <f>AB811&amp;"_"&amp;#REF!&amp;IF(afstemning_partner&lt;&gt;"","_"&amp;AC811,"")</f>
        <v>#REF!</v>
      </c>
      <c r="E811" s="158" t="str">
        <f t="shared" si="122"/>
        <v/>
      </c>
      <c r="F811" s="158" t="e">
        <f t="shared" si="123"/>
        <v>#N/A</v>
      </c>
      <c r="G811" s="158" t="str">
        <f>TRANSAKTIONER!Z811&amp;IF(regnskab_filter_periode&gt;=AB811,"INCLUDE"&amp;IF(regnskab_filter_land&lt;&gt;"",IF(regnskab_filter_land="EU",F811,AD811),""),"EXCLUDE")</f>
        <v>EXCLUDE</v>
      </c>
      <c r="H811" s="158" t="str">
        <f t="shared" si="124"/>
        <v/>
      </c>
      <c r="I811" s="158" t="str">
        <f>TRANSAKTIONER!Z811&amp;IF(regnskab_filter_periode_partner&gt;=AB811,"INCLUDE"&amp;IF(regnskab_filter_land_partner&lt;&gt;"",IF(regnskab_filter_land_partner="EU",F811,AD811),""),"EXCLUDE")&amp;AC811</f>
        <v>EXCLUDE</v>
      </c>
      <c r="J811" s="158" t="e">
        <f t="shared" si="125"/>
        <v>#N/A</v>
      </c>
      <c r="L811" s="158" t="str">
        <f t="shared" si="126"/>
        <v>_EU</v>
      </c>
      <c r="P811" s="340"/>
      <c r="Q811" s="340"/>
      <c r="R811" s="341"/>
      <c r="S811" s="342"/>
      <c r="T811" s="342"/>
      <c r="U811" s="341"/>
      <c r="V811" s="368"/>
      <c r="W811" s="341"/>
      <c r="X811" s="343"/>
      <c r="Y811" s="340"/>
      <c r="Z811" s="341"/>
      <c r="AA811" s="348" t="str">
        <f t="shared" si="127"/>
        <v/>
      </c>
      <c r="AB811" s="349" t="str">
        <f t="shared" si="128"/>
        <v/>
      </c>
      <c r="AC811" s="341"/>
      <c r="AD811" s="350" t="str">
        <f t="shared" si="129"/>
        <v/>
      </c>
    </row>
    <row r="812" spans="2:30" x14ac:dyDescent="0.45">
      <c r="B812" s="145" t="str">
        <f t="shared" si="120"/>
        <v>NOT INCLUDED</v>
      </c>
      <c r="C812" s="146" t="e">
        <f t="shared" si="121"/>
        <v>#N/A</v>
      </c>
      <c r="D812" s="158" t="e">
        <f>AB812&amp;"_"&amp;#REF!&amp;IF(afstemning_partner&lt;&gt;"","_"&amp;AC812,"")</f>
        <v>#REF!</v>
      </c>
      <c r="E812" s="158" t="str">
        <f t="shared" si="122"/>
        <v/>
      </c>
      <c r="F812" s="158" t="e">
        <f t="shared" si="123"/>
        <v>#N/A</v>
      </c>
      <c r="G812" s="158" t="str">
        <f>TRANSAKTIONER!Z812&amp;IF(regnskab_filter_periode&gt;=AB812,"INCLUDE"&amp;IF(regnskab_filter_land&lt;&gt;"",IF(regnskab_filter_land="EU",F812,AD812),""),"EXCLUDE")</f>
        <v>EXCLUDE</v>
      </c>
      <c r="H812" s="158" t="str">
        <f t="shared" si="124"/>
        <v/>
      </c>
      <c r="I812" s="158" t="str">
        <f>TRANSAKTIONER!Z812&amp;IF(regnskab_filter_periode_partner&gt;=AB812,"INCLUDE"&amp;IF(regnskab_filter_land_partner&lt;&gt;"",IF(regnskab_filter_land_partner="EU",F812,AD812),""),"EXCLUDE")&amp;AC812</f>
        <v>EXCLUDE</v>
      </c>
      <c r="J812" s="158" t="e">
        <f t="shared" si="125"/>
        <v>#N/A</v>
      </c>
      <c r="L812" s="158" t="str">
        <f t="shared" si="126"/>
        <v>_EU</v>
      </c>
      <c r="P812" s="340"/>
      <c r="Q812" s="340"/>
      <c r="R812" s="341"/>
      <c r="S812" s="342"/>
      <c r="T812" s="342"/>
      <c r="U812" s="341"/>
      <c r="V812" s="368"/>
      <c r="W812" s="341"/>
      <c r="X812" s="343"/>
      <c r="Y812" s="340"/>
      <c r="Z812" s="341"/>
      <c r="AA812" s="348" t="str">
        <f t="shared" si="127"/>
        <v/>
      </c>
      <c r="AB812" s="349" t="str">
        <f t="shared" si="128"/>
        <v/>
      </c>
      <c r="AC812" s="341"/>
      <c r="AD812" s="350" t="str">
        <f t="shared" si="129"/>
        <v/>
      </c>
    </row>
    <row r="813" spans="2:30" x14ac:dyDescent="0.45">
      <c r="B813" s="145" t="str">
        <f t="shared" si="120"/>
        <v>NOT INCLUDED</v>
      </c>
      <c r="C813" s="146" t="e">
        <f t="shared" si="121"/>
        <v>#N/A</v>
      </c>
      <c r="D813" s="158" t="e">
        <f>AB813&amp;"_"&amp;#REF!&amp;IF(afstemning_partner&lt;&gt;"","_"&amp;AC813,"")</f>
        <v>#REF!</v>
      </c>
      <c r="E813" s="158" t="str">
        <f t="shared" si="122"/>
        <v/>
      </c>
      <c r="F813" s="158" t="e">
        <f t="shared" si="123"/>
        <v>#N/A</v>
      </c>
      <c r="G813" s="158" t="str">
        <f>TRANSAKTIONER!Z813&amp;IF(regnskab_filter_periode&gt;=AB813,"INCLUDE"&amp;IF(regnskab_filter_land&lt;&gt;"",IF(regnskab_filter_land="EU",F813,AD813),""),"EXCLUDE")</f>
        <v>EXCLUDE</v>
      </c>
      <c r="H813" s="158" t="str">
        <f t="shared" si="124"/>
        <v/>
      </c>
      <c r="I813" s="158" t="str">
        <f>TRANSAKTIONER!Z813&amp;IF(regnskab_filter_periode_partner&gt;=AB813,"INCLUDE"&amp;IF(regnskab_filter_land_partner&lt;&gt;"",IF(regnskab_filter_land_partner="EU",F813,AD813),""),"EXCLUDE")&amp;AC813</f>
        <v>EXCLUDE</v>
      </c>
      <c r="J813" s="158" t="e">
        <f t="shared" si="125"/>
        <v>#N/A</v>
      </c>
      <c r="L813" s="158" t="str">
        <f t="shared" si="126"/>
        <v>_EU</v>
      </c>
      <c r="P813" s="340"/>
      <c r="Q813" s="340"/>
      <c r="R813" s="341"/>
      <c r="S813" s="342"/>
      <c r="T813" s="342"/>
      <c r="U813" s="341"/>
      <c r="V813" s="368"/>
      <c r="W813" s="341"/>
      <c r="X813" s="343"/>
      <c r="Y813" s="340"/>
      <c r="Z813" s="341"/>
      <c r="AA813" s="348" t="str">
        <f t="shared" si="127"/>
        <v/>
      </c>
      <c r="AB813" s="349" t="str">
        <f t="shared" si="128"/>
        <v/>
      </c>
      <c r="AC813" s="341"/>
      <c r="AD813" s="350" t="str">
        <f t="shared" si="129"/>
        <v/>
      </c>
    </row>
    <row r="814" spans="2:30" x14ac:dyDescent="0.45">
      <c r="B814" s="145" t="str">
        <f t="shared" si="120"/>
        <v>NOT INCLUDED</v>
      </c>
      <c r="C814" s="146" t="e">
        <f t="shared" si="121"/>
        <v>#N/A</v>
      </c>
      <c r="D814" s="158" t="e">
        <f>AB814&amp;"_"&amp;#REF!&amp;IF(afstemning_partner&lt;&gt;"","_"&amp;AC814,"")</f>
        <v>#REF!</v>
      </c>
      <c r="E814" s="158" t="str">
        <f t="shared" si="122"/>
        <v/>
      </c>
      <c r="F814" s="158" t="e">
        <f t="shared" si="123"/>
        <v>#N/A</v>
      </c>
      <c r="G814" s="158" t="str">
        <f>TRANSAKTIONER!Z814&amp;IF(regnskab_filter_periode&gt;=AB814,"INCLUDE"&amp;IF(regnskab_filter_land&lt;&gt;"",IF(regnskab_filter_land="EU",F814,AD814),""),"EXCLUDE")</f>
        <v>EXCLUDE</v>
      </c>
      <c r="H814" s="158" t="str">
        <f t="shared" si="124"/>
        <v/>
      </c>
      <c r="I814" s="158" t="str">
        <f>TRANSAKTIONER!Z814&amp;IF(regnskab_filter_periode_partner&gt;=AB814,"INCLUDE"&amp;IF(regnskab_filter_land_partner&lt;&gt;"",IF(regnskab_filter_land_partner="EU",F814,AD814),""),"EXCLUDE")&amp;AC814</f>
        <v>EXCLUDE</v>
      </c>
      <c r="J814" s="158" t="e">
        <f t="shared" si="125"/>
        <v>#N/A</v>
      </c>
      <c r="L814" s="158" t="str">
        <f t="shared" si="126"/>
        <v>_EU</v>
      </c>
      <c r="P814" s="340"/>
      <c r="Q814" s="340"/>
      <c r="R814" s="341"/>
      <c r="S814" s="342"/>
      <c r="T814" s="342"/>
      <c r="U814" s="341"/>
      <c r="V814" s="368"/>
      <c r="W814" s="341"/>
      <c r="X814" s="343"/>
      <c r="Y814" s="340"/>
      <c r="Z814" s="341"/>
      <c r="AA814" s="348" t="str">
        <f t="shared" si="127"/>
        <v/>
      </c>
      <c r="AB814" s="349" t="str">
        <f t="shared" si="128"/>
        <v/>
      </c>
      <c r="AC814" s="341"/>
      <c r="AD814" s="350" t="str">
        <f t="shared" si="129"/>
        <v/>
      </c>
    </row>
    <row r="815" spans="2:30" x14ac:dyDescent="0.45">
      <c r="B815" s="145" t="str">
        <f t="shared" si="120"/>
        <v>NOT INCLUDED</v>
      </c>
      <c r="C815" s="146" t="e">
        <f t="shared" si="121"/>
        <v>#N/A</v>
      </c>
      <c r="D815" s="158" t="e">
        <f>AB815&amp;"_"&amp;#REF!&amp;IF(afstemning_partner&lt;&gt;"","_"&amp;AC815,"")</f>
        <v>#REF!</v>
      </c>
      <c r="E815" s="158" t="str">
        <f t="shared" si="122"/>
        <v/>
      </c>
      <c r="F815" s="158" t="e">
        <f t="shared" si="123"/>
        <v>#N/A</v>
      </c>
      <c r="G815" s="158" t="str">
        <f>TRANSAKTIONER!Z815&amp;IF(regnskab_filter_periode&gt;=AB815,"INCLUDE"&amp;IF(regnskab_filter_land&lt;&gt;"",IF(regnskab_filter_land="EU",F815,AD815),""),"EXCLUDE")</f>
        <v>EXCLUDE</v>
      </c>
      <c r="H815" s="158" t="str">
        <f t="shared" si="124"/>
        <v/>
      </c>
      <c r="I815" s="158" t="str">
        <f>TRANSAKTIONER!Z815&amp;IF(regnskab_filter_periode_partner&gt;=AB815,"INCLUDE"&amp;IF(regnskab_filter_land_partner&lt;&gt;"",IF(regnskab_filter_land_partner="EU",F815,AD815),""),"EXCLUDE")&amp;AC815</f>
        <v>EXCLUDE</v>
      </c>
      <c r="J815" s="158" t="e">
        <f t="shared" si="125"/>
        <v>#N/A</v>
      </c>
      <c r="L815" s="158" t="str">
        <f t="shared" si="126"/>
        <v>_EU</v>
      </c>
      <c r="P815" s="340"/>
      <c r="Q815" s="340"/>
      <c r="R815" s="341"/>
      <c r="S815" s="342"/>
      <c r="T815" s="342"/>
      <c r="U815" s="341"/>
      <c r="V815" s="368"/>
      <c r="W815" s="341"/>
      <c r="X815" s="343"/>
      <c r="Y815" s="340"/>
      <c r="Z815" s="341"/>
      <c r="AA815" s="348" t="str">
        <f t="shared" si="127"/>
        <v/>
      </c>
      <c r="AB815" s="349" t="str">
        <f t="shared" si="128"/>
        <v/>
      </c>
      <c r="AC815" s="341"/>
      <c r="AD815" s="350" t="str">
        <f t="shared" si="129"/>
        <v/>
      </c>
    </row>
    <row r="816" spans="2:30" x14ac:dyDescent="0.45">
      <c r="B816" s="145" t="str">
        <f t="shared" si="120"/>
        <v>NOT INCLUDED</v>
      </c>
      <c r="C816" s="146" t="e">
        <f t="shared" si="121"/>
        <v>#N/A</v>
      </c>
      <c r="D816" s="158" t="e">
        <f>AB816&amp;"_"&amp;#REF!&amp;IF(afstemning_partner&lt;&gt;"","_"&amp;AC816,"")</f>
        <v>#REF!</v>
      </c>
      <c r="E816" s="158" t="str">
        <f t="shared" si="122"/>
        <v/>
      </c>
      <c r="F816" s="158" t="e">
        <f t="shared" si="123"/>
        <v>#N/A</v>
      </c>
      <c r="G816" s="158" t="str">
        <f>TRANSAKTIONER!Z816&amp;IF(regnskab_filter_periode&gt;=AB816,"INCLUDE"&amp;IF(regnskab_filter_land&lt;&gt;"",IF(regnskab_filter_land="EU",F816,AD816),""),"EXCLUDE")</f>
        <v>EXCLUDE</v>
      </c>
      <c r="H816" s="158" t="str">
        <f t="shared" si="124"/>
        <v/>
      </c>
      <c r="I816" s="158" t="str">
        <f>TRANSAKTIONER!Z816&amp;IF(regnskab_filter_periode_partner&gt;=AB816,"INCLUDE"&amp;IF(regnskab_filter_land_partner&lt;&gt;"",IF(regnskab_filter_land_partner="EU",F816,AD816),""),"EXCLUDE")&amp;AC816</f>
        <v>EXCLUDE</v>
      </c>
      <c r="J816" s="158" t="e">
        <f t="shared" si="125"/>
        <v>#N/A</v>
      </c>
      <c r="L816" s="158" t="str">
        <f t="shared" si="126"/>
        <v>_EU</v>
      </c>
      <c r="P816" s="340"/>
      <c r="Q816" s="340"/>
      <c r="R816" s="341"/>
      <c r="S816" s="342"/>
      <c r="T816" s="342"/>
      <c r="U816" s="341"/>
      <c r="V816" s="368"/>
      <c r="W816" s="341"/>
      <c r="X816" s="343"/>
      <c r="Y816" s="340"/>
      <c r="Z816" s="341"/>
      <c r="AA816" s="348" t="str">
        <f t="shared" si="127"/>
        <v/>
      </c>
      <c r="AB816" s="349" t="str">
        <f t="shared" si="128"/>
        <v/>
      </c>
      <c r="AC816" s="341"/>
      <c r="AD816" s="350" t="str">
        <f t="shared" si="129"/>
        <v/>
      </c>
    </row>
    <row r="817" spans="2:30" x14ac:dyDescent="0.45">
      <c r="B817" s="145" t="str">
        <f t="shared" si="120"/>
        <v>NOT INCLUDED</v>
      </c>
      <c r="C817" s="146" t="e">
        <f t="shared" si="121"/>
        <v>#N/A</v>
      </c>
      <c r="D817" s="158" t="e">
        <f>AB817&amp;"_"&amp;#REF!&amp;IF(afstemning_partner&lt;&gt;"","_"&amp;AC817,"")</f>
        <v>#REF!</v>
      </c>
      <c r="E817" s="158" t="str">
        <f t="shared" si="122"/>
        <v/>
      </c>
      <c r="F817" s="158" t="e">
        <f t="shared" si="123"/>
        <v>#N/A</v>
      </c>
      <c r="G817" s="158" t="str">
        <f>TRANSAKTIONER!Z817&amp;IF(regnskab_filter_periode&gt;=AB817,"INCLUDE"&amp;IF(regnskab_filter_land&lt;&gt;"",IF(regnskab_filter_land="EU",F817,AD817),""),"EXCLUDE")</f>
        <v>EXCLUDE</v>
      </c>
      <c r="H817" s="158" t="str">
        <f t="shared" si="124"/>
        <v/>
      </c>
      <c r="I817" s="158" t="str">
        <f>TRANSAKTIONER!Z817&amp;IF(regnskab_filter_periode_partner&gt;=AB817,"INCLUDE"&amp;IF(regnskab_filter_land_partner&lt;&gt;"",IF(regnskab_filter_land_partner="EU",F817,AD817),""),"EXCLUDE")&amp;AC817</f>
        <v>EXCLUDE</v>
      </c>
      <c r="J817" s="158" t="e">
        <f t="shared" si="125"/>
        <v>#N/A</v>
      </c>
      <c r="L817" s="158" t="str">
        <f t="shared" si="126"/>
        <v>_EU</v>
      </c>
      <c r="P817" s="340"/>
      <c r="Q817" s="340"/>
      <c r="R817" s="341"/>
      <c r="S817" s="342"/>
      <c r="T817" s="342"/>
      <c r="U817" s="341"/>
      <c r="V817" s="368"/>
      <c r="W817" s="341"/>
      <c r="X817" s="343"/>
      <c r="Y817" s="340"/>
      <c r="Z817" s="341"/>
      <c r="AA817" s="348" t="str">
        <f t="shared" si="127"/>
        <v/>
      </c>
      <c r="AB817" s="349" t="str">
        <f t="shared" si="128"/>
        <v/>
      </c>
      <c r="AC817" s="341"/>
      <c r="AD817" s="350" t="str">
        <f t="shared" si="129"/>
        <v/>
      </c>
    </row>
    <row r="818" spans="2:30" x14ac:dyDescent="0.45">
      <c r="B818" s="145" t="str">
        <f t="shared" si="120"/>
        <v>NOT INCLUDED</v>
      </c>
      <c r="C818" s="146" t="e">
        <f t="shared" si="121"/>
        <v>#N/A</v>
      </c>
      <c r="D818" s="158" t="e">
        <f>AB818&amp;"_"&amp;#REF!&amp;IF(afstemning_partner&lt;&gt;"","_"&amp;AC818,"")</f>
        <v>#REF!</v>
      </c>
      <c r="E818" s="158" t="str">
        <f t="shared" si="122"/>
        <v/>
      </c>
      <c r="F818" s="158" t="e">
        <f t="shared" si="123"/>
        <v>#N/A</v>
      </c>
      <c r="G818" s="158" t="str">
        <f>TRANSAKTIONER!Z818&amp;IF(regnskab_filter_periode&gt;=AB818,"INCLUDE"&amp;IF(regnskab_filter_land&lt;&gt;"",IF(regnskab_filter_land="EU",F818,AD818),""),"EXCLUDE")</f>
        <v>EXCLUDE</v>
      </c>
      <c r="H818" s="158" t="str">
        <f t="shared" si="124"/>
        <v/>
      </c>
      <c r="I818" s="158" t="str">
        <f>TRANSAKTIONER!Z818&amp;IF(regnskab_filter_periode_partner&gt;=AB818,"INCLUDE"&amp;IF(regnskab_filter_land_partner&lt;&gt;"",IF(regnskab_filter_land_partner="EU",F818,AD818),""),"EXCLUDE")&amp;AC818</f>
        <v>EXCLUDE</v>
      </c>
      <c r="J818" s="158" t="e">
        <f t="shared" si="125"/>
        <v>#N/A</v>
      </c>
      <c r="L818" s="158" t="str">
        <f t="shared" si="126"/>
        <v>_EU</v>
      </c>
      <c r="P818" s="340"/>
      <c r="Q818" s="340"/>
      <c r="R818" s="341"/>
      <c r="S818" s="342"/>
      <c r="T818" s="342"/>
      <c r="U818" s="341"/>
      <c r="V818" s="368"/>
      <c r="W818" s="341"/>
      <c r="X818" s="343"/>
      <c r="Y818" s="340"/>
      <c r="Z818" s="341"/>
      <c r="AA818" s="348" t="str">
        <f t="shared" si="127"/>
        <v/>
      </c>
      <c r="AB818" s="349" t="str">
        <f t="shared" si="128"/>
        <v/>
      </c>
      <c r="AC818" s="341"/>
      <c r="AD818" s="350" t="str">
        <f t="shared" si="129"/>
        <v/>
      </c>
    </row>
    <row r="819" spans="2:30" x14ac:dyDescent="0.45">
      <c r="B819" s="145" t="str">
        <f t="shared" si="120"/>
        <v>NOT INCLUDED</v>
      </c>
      <c r="C819" s="146" t="e">
        <f t="shared" si="121"/>
        <v>#N/A</v>
      </c>
      <c r="D819" s="158" t="e">
        <f>AB819&amp;"_"&amp;#REF!&amp;IF(afstemning_partner&lt;&gt;"","_"&amp;AC819,"")</f>
        <v>#REF!</v>
      </c>
      <c r="E819" s="158" t="str">
        <f t="shared" si="122"/>
        <v/>
      </c>
      <c r="F819" s="158" t="e">
        <f t="shared" si="123"/>
        <v>#N/A</v>
      </c>
      <c r="G819" s="158" t="str">
        <f>TRANSAKTIONER!Z819&amp;IF(regnskab_filter_periode&gt;=AB819,"INCLUDE"&amp;IF(regnskab_filter_land&lt;&gt;"",IF(regnskab_filter_land="EU",F819,AD819),""),"EXCLUDE")</f>
        <v>EXCLUDE</v>
      </c>
      <c r="H819" s="158" t="str">
        <f t="shared" si="124"/>
        <v/>
      </c>
      <c r="I819" s="158" t="str">
        <f>TRANSAKTIONER!Z819&amp;IF(regnskab_filter_periode_partner&gt;=AB819,"INCLUDE"&amp;IF(regnskab_filter_land_partner&lt;&gt;"",IF(regnskab_filter_land_partner="EU",F819,AD819),""),"EXCLUDE")&amp;AC819</f>
        <v>EXCLUDE</v>
      </c>
      <c r="J819" s="158" t="e">
        <f t="shared" si="125"/>
        <v>#N/A</v>
      </c>
      <c r="L819" s="158" t="str">
        <f t="shared" si="126"/>
        <v>_EU</v>
      </c>
      <c r="P819" s="340"/>
      <c r="Q819" s="340"/>
      <c r="R819" s="341"/>
      <c r="S819" s="342"/>
      <c r="T819" s="342"/>
      <c r="U819" s="341"/>
      <c r="V819" s="368"/>
      <c r="W819" s="341"/>
      <c r="X819" s="343"/>
      <c r="Y819" s="340"/>
      <c r="Z819" s="341"/>
      <c r="AA819" s="348" t="str">
        <f t="shared" si="127"/>
        <v/>
      </c>
      <c r="AB819" s="349" t="str">
        <f t="shared" si="128"/>
        <v/>
      </c>
      <c r="AC819" s="341"/>
      <c r="AD819" s="350" t="str">
        <f t="shared" si="129"/>
        <v/>
      </c>
    </row>
    <row r="820" spans="2:30" x14ac:dyDescent="0.45">
      <c r="B820" s="145" t="str">
        <f t="shared" si="120"/>
        <v>NOT INCLUDED</v>
      </c>
      <c r="C820" s="146" t="e">
        <f t="shared" si="121"/>
        <v>#N/A</v>
      </c>
      <c r="D820" s="158" t="e">
        <f>AB820&amp;"_"&amp;#REF!&amp;IF(afstemning_partner&lt;&gt;"","_"&amp;AC820,"")</f>
        <v>#REF!</v>
      </c>
      <c r="E820" s="158" t="str">
        <f t="shared" si="122"/>
        <v/>
      </c>
      <c r="F820" s="158" t="e">
        <f t="shared" si="123"/>
        <v>#N/A</v>
      </c>
      <c r="G820" s="158" t="str">
        <f>TRANSAKTIONER!Z820&amp;IF(regnskab_filter_periode&gt;=AB820,"INCLUDE"&amp;IF(regnskab_filter_land&lt;&gt;"",IF(regnskab_filter_land="EU",F820,AD820),""),"EXCLUDE")</f>
        <v>EXCLUDE</v>
      </c>
      <c r="H820" s="158" t="str">
        <f t="shared" si="124"/>
        <v/>
      </c>
      <c r="I820" s="158" t="str">
        <f>TRANSAKTIONER!Z820&amp;IF(regnskab_filter_periode_partner&gt;=AB820,"INCLUDE"&amp;IF(regnskab_filter_land_partner&lt;&gt;"",IF(regnskab_filter_land_partner="EU",F820,AD820),""),"EXCLUDE")&amp;AC820</f>
        <v>EXCLUDE</v>
      </c>
      <c r="J820" s="158" t="e">
        <f t="shared" si="125"/>
        <v>#N/A</v>
      </c>
      <c r="L820" s="158" t="str">
        <f t="shared" si="126"/>
        <v>_EU</v>
      </c>
      <c r="P820" s="340"/>
      <c r="Q820" s="340"/>
      <c r="R820" s="341"/>
      <c r="S820" s="342"/>
      <c r="T820" s="342"/>
      <c r="U820" s="341"/>
      <c r="V820" s="368"/>
      <c r="W820" s="341"/>
      <c r="X820" s="343"/>
      <c r="Y820" s="340"/>
      <c r="Z820" s="341"/>
      <c r="AA820" s="348" t="str">
        <f t="shared" si="127"/>
        <v/>
      </c>
      <c r="AB820" s="349" t="str">
        <f t="shared" si="128"/>
        <v/>
      </c>
      <c r="AC820" s="341"/>
      <c r="AD820" s="350" t="str">
        <f t="shared" si="129"/>
        <v/>
      </c>
    </row>
    <row r="821" spans="2:30" x14ac:dyDescent="0.45">
      <c r="B821" s="145" t="str">
        <f t="shared" si="120"/>
        <v>NOT INCLUDED</v>
      </c>
      <c r="C821" s="146" t="e">
        <f t="shared" si="121"/>
        <v>#N/A</v>
      </c>
      <c r="D821" s="158" t="e">
        <f>AB821&amp;"_"&amp;#REF!&amp;IF(afstemning_partner&lt;&gt;"","_"&amp;AC821,"")</f>
        <v>#REF!</v>
      </c>
      <c r="E821" s="158" t="str">
        <f t="shared" si="122"/>
        <v/>
      </c>
      <c r="F821" s="158" t="e">
        <f t="shared" si="123"/>
        <v>#N/A</v>
      </c>
      <c r="G821" s="158" t="str">
        <f>TRANSAKTIONER!Z821&amp;IF(regnskab_filter_periode&gt;=AB821,"INCLUDE"&amp;IF(regnskab_filter_land&lt;&gt;"",IF(regnskab_filter_land="EU",F821,AD821),""),"EXCLUDE")</f>
        <v>EXCLUDE</v>
      </c>
      <c r="H821" s="158" t="str">
        <f t="shared" si="124"/>
        <v/>
      </c>
      <c r="I821" s="158" t="str">
        <f>TRANSAKTIONER!Z821&amp;IF(regnskab_filter_periode_partner&gt;=AB821,"INCLUDE"&amp;IF(regnskab_filter_land_partner&lt;&gt;"",IF(regnskab_filter_land_partner="EU",F821,AD821),""),"EXCLUDE")&amp;AC821</f>
        <v>EXCLUDE</v>
      </c>
      <c r="J821" s="158" t="e">
        <f t="shared" si="125"/>
        <v>#N/A</v>
      </c>
      <c r="L821" s="158" t="str">
        <f t="shared" si="126"/>
        <v>_EU</v>
      </c>
      <c r="P821" s="340"/>
      <c r="Q821" s="340"/>
      <c r="R821" s="341"/>
      <c r="S821" s="342"/>
      <c r="T821" s="342"/>
      <c r="U821" s="341"/>
      <c r="V821" s="368"/>
      <c r="W821" s="341"/>
      <c r="X821" s="343"/>
      <c r="Y821" s="340"/>
      <c r="Z821" s="341"/>
      <c r="AA821" s="348" t="str">
        <f t="shared" si="127"/>
        <v/>
      </c>
      <c r="AB821" s="349" t="str">
        <f t="shared" si="128"/>
        <v/>
      </c>
      <c r="AC821" s="341"/>
      <c r="AD821" s="350" t="str">
        <f t="shared" si="129"/>
        <v/>
      </c>
    </row>
    <row r="822" spans="2:30" x14ac:dyDescent="0.45">
      <c r="B822" s="145" t="str">
        <f t="shared" si="120"/>
        <v>NOT INCLUDED</v>
      </c>
      <c r="C822" s="146" t="e">
        <f t="shared" si="121"/>
        <v>#N/A</v>
      </c>
      <c r="D822" s="158" t="e">
        <f>AB822&amp;"_"&amp;#REF!&amp;IF(afstemning_partner&lt;&gt;"","_"&amp;AC822,"")</f>
        <v>#REF!</v>
      </c>
      <c r="E822" s="158" t="str">
        <f t="shared" si="122"/>
        <v/>
      </c>
      <c r="F822" s="158" t="e">
        <f t="shared" si="123"/>
        <v>#N/A</v>
      </c>
      <c r="G822" s="158" t="str">
        <f>TRANSAKTIONER!Z822&amp;IF(regnskab_filter_periode&gt;=AB822,"INCLUDE"&amp;IF(regnskab_filter_land&lt;&gt;"",IF(regnskab_filter_land="EU",F822,AD822),""),"EXCLUDE")</f>
        <v>EXCLUDE</v>
      </c>
      <c r="H822" s="158" t="str">
        <f t="shared" si="124"/>
        <v/>
      </c>
      <c r="I822" s="158" t="str">
        <f>TRANSAKTIONER!Z822&amp;IF(regnskab_filter_periode_partner&gt;=AB822,"INCLUDE"&amp;IF(regnskab_filter_land_partner&lt;&gt;"",IF(regnskab_filter_land_partner="EU",F822,AD822),""),"EXCLUDE")&amp;AC822</f>
        <v>EXCLUDE</v>
      </c>
      <c r="J822" s="158" t="e">
        <f t="shared" si="125"/>
        <v>#N/A</v>
      </c>
      <c r="L822" s="158" t="str">
        <f t="shared" si="126"/>
        <v>_EU</v>
      </c>
      <c r="P822" s="340"/>
      <c r="Q822" s="340"/>
      <c r="R822" s="341"/>
      <c r="S822" s="342"/>
      <c r="T822" s="342"/>
      <c r="U822" s="341"/>
      <c r="V822" s="368"/>
      <c r="W822" s="341"/>
      <c r="X822" s="343"/>
      <c r="Y822" s="340"/>
      <c r="Z822" s="341"/>
      <c r="AA822" s="348" t="str">
        <f t="shared" si="127"/>
        <v/>
      </c>
      <c r="AB822" s="349" t="str">
        <f t="shared" si="128"/>
        <v/>
      </c>
      <c r="AC822" s="341"/>
      <c r="AD822" s="350" t="str">
        <f t="shared" si="129"/>
        <v/>
      </c>
    </row>
    <row r="823" spans="2:30" x14ac:dyDescent="0.45">
      <c r="B823" s="145" t="str">
        <f t="shared" si="120"/>
        <v>NOT INCLUDED</v>
      </c>
      <c r="C823" s="146" t="e">
        <f t="shared" si="121"/>
        <v>#N/A</v>
      </c>
      <c r="D823" s="158" t="e">
        <f>AB823&amp;"_"&amp;#REF!&amp;IF(afstemning_partner&lt;&gt;"","_"&amp;AC823,"")</f>
        <v>#REF!</v>
      </c>
      <c r="E823" s="158" t="str">
        <f t="shared" si="122"/>
        <v/>
      </c>
      <c r="F823" s="158" t="e">
        <f t="shared" si="123"/>
        <v>#N/A</v>
      </c>
      <c r="G823" s="158" t="str">
        <f>TRANSAKTIONER!Z823&amp;IF(regnskab_filter_periode&gt;=AB823,"INCLUDE"&amp;IF(regnskab_filter_land&lt;&gt;"",IF(regnskab_filter_land="EU",F823,AD823),""),"EXCLUDE")</f>
        <v>EXCLUDE</v>
      </c>
      <c r="H823" s="158" t="str">
        <f t="shared" si="124"/>
        <v/>
      </c>
      <c r="I823" s="158" t="str">
        <f>TRANSAKTIONER!Z823&amp;IF(regnskab_filter_periode_partner&gt;=AB823,"INCLUDE"&amp;IF(regnskab_filter_land_partner&lt;&gt;"",IF(regnskab_filter_land_partner="EU",F823,AD823),""),"EXCLUDE")&amp;AC823</f>
        <v>EXCLUDE</v>
      </c>
      <c r="J823" s="158" t="e">
        <f t="shared" si="125"/>
        <v>#N/A</v>
      </c>
      <c r="L823" s="158" t="str">
        <f t="shared" si="126"/>
        <v>_EU</v>
      </c>
      <c r="P823" s="340"/>
      <c r="Q823" s="340"/>
      <c r="R823" s="341"/>
      <c r="S823" s="342"/>
      <c r="T823" s="342"/>
      <c r="U823" s="341"/>
      <c r="V823" s="368"/>
      <c r="W823" s="341"/>
      <c r="X823" s="343"/>
      <c r="Y823" s="340"/>
      <c r="Z823" s="341"/>
      <c r="AA823" s="348" t="str">
        <f t="shared" si="127"/>
        <v/>
      </c>
      <c r="AB823" s="349" t="str">
        <f t="shared" si="128"/>
        <v/>
      </c>
      <c r="AC823" s="341"/>
      <c r="AD823" s="350" t="str">
        <f t="shared" si="129"/>
        <v/>
      </c>
    </row>
    <row r="824" spans="2:30" x14ac:dyDescent="0.45">
      <c r="B824" s="145" t="str">
        <f t="shared" si="120"/>
        <v>NOT INCLUDED</v>
      </c>
      <c r="C824" s="146" t="e">
        <f t="shared" si="121"/>
        <v>#N/A</v>
      </c>
      <c r="D824" s="158" t="e">
        <f>AB824&amp;"_"&amp;#REF!&amp;IF(afstemning_partner&lt;&gt;"","_"&amp;AC824,"")</f>
        <v>#REF!</v>
      </c>
      <c r="E824" s="158" t="str">
        <f t="shared" si="122"/>
        <v/>
      </c>
      <c r="F824" s="158" t="e">
        <f t="shared" si="123"/>
        <v>#N/A</v>
      </c>
      <c r="G824" s="158" t="str">
        <f>TRANSAKTIONER!Z824&amp;IF(regnskab_filter_periode&gt;=AB824,"INCLUDE"&amp;IF(regnskab_filter_land&lt;&gt;"",IF(regnskab_filter_land="EU",F824,AD824),""),"EXCLUDE")</f>
        <v>EXCLUDE</v>
      </c>
      <c r="H824" s="158" t="str">
        <f t="shared" si="124"/>
        <v/>
      </c>
      <c r="I824" s="158" t="str">
        <f>TRANSAKTIONER!Z824&amp;IF(regnskab_filter_periode_partner&gt;=AB824,"INCLUDE"&amp;IF(regnskab_filter_land_partner&lt;&gt;"",IF(regnskab_filter_land_partner="EU",F824,AD824),""),"EXCLUDE")&amp;AC824</f>
        <v>EXCLUDE</v>
      </c>
      <c r="J824" s="158" t="e">
        <f t="shared" si="125"/>
        <v>#N/A</v>
      </c>
      <c r="L824" s="158" t="str">
        <f t="shared" si="126"/>
        <v>_EU</v>
      </c>
      <c r="P824" s="340"/>
      <c r="Q824" s="340"/>
      <c r="R824" s="341"/>
      <c r="S824" s="342"/>
      <c r="T824" s="342"/>
      <c r="U824" s="341"/>
      <c r="V824" s="368"/>
      <c r="W824" s="341"/>
      <c r="X824" s="343"/>
      <c r="Y824" s="340"/>
      <c r="Z824" s="341"/>
      <c r="AA824" s="348" t="str">
        <f t="shared" si="127"/>
        <v/>
      </c>
      <c r="AB824" s="349" t="str">
        <f t="shared" si="128"/>
        <v/>
      </c>
      <c r="AC824" s="341"/>
      <c r="AD824" s="350" t="str">
        <f t="shared" si="129"/>
        <v/>
      </c>
    </row>
    <row r="825" spans="2:30" x14ac:dyDescent="0.45">
      <c r="B825" s="145" t="str">
        <f t="shared" si="120"/>
        <v>NOT INCLUDED</v>
      </c>
      <c r="C825" s="146" t="e">
        <f t="shared" si="121"/>
        <v>#N/A</v>
      </c>
      <c r="D825" s="158" t="e">
        <f>AB825&amp;"_"&amp;#REF!&amp;IF(afstemning_partner&lt;&gt;"","_"&amp;AC825,"")</f>
        <v>#REF!</v>
      </c>
      <c r="E825" s="158" t="str">
        <f t="shared" si="122"/>
        <v/>
      </c>
      <c r="F825" s="158" t="e">
        <f t="shared" si="123"/>
        <v>#N/A</v>
      </c>
      <c r="G825" s="158" t="str">
        <f>TRANSAKTIONER!Z825&amp;IF(regnskab_filter_periode&gt;=AB825,"INCLUDE"&amp;IF(regnskab_filter_land&lt;&gt;"",IF(regnskab_filter_land="EU",F825,AD825),""),"EXCLUDE")</f>
        <v>EXCLUDE</v>
      </c>
      <c r="H825" s="158" t="str">
        <f t="shared" si="124"/>
        <v/>
      </c>
      <c r="I825" s="158" t="str">
        <f>TRANSAKTIONER!Z825&amp;IF(regnskab_filter_periode_partner&gt;=AB825,"INCLUDE"&amp;IF(regnskab_filter_land_partner&lt;&gt;"",IF(regnskab_filter_land_partner="EU",F825,AD825),""),"EXCLUDE")&amp;AC825</f>
        <v>EXCLUDE</v>
      </c>
      <c r="J825" s="158" t="e">
        <f t="shared" si="125"/>
        <v>#N/A</v>
      </c>
      <c r="L825" s="158" t="str">
        <f t="shared" si="126"/>
        <v>_EU</v>
      </c>
      <c r="P825" s="340"/>
      <c r="Q825" s="340"/>
      <c r="R825" s="341"/>
      <c r="S825" s="342"/>
      <c r="T825" s="342"/>
      <c r="U825" s="341"/>
      <c r="V825" s="368"/>
      <c r="W825" s="341"/>
      <c r="X825" s="343"/>
      <c r="Y825" s="340"/>
      <c r="Z825" s="341"/>
      <c r="AA825" s="348" t="str">
        <f t="shared" si="127"/>
        <v/>
      </c>
      <c r="AB825" s="349" t="str">
        <f t="shared" si="128"/>
        <v/>
      </c>
      <c r="AC825" s="341"/>
      <c r="AD825" s="350" t="str">
        <f t="shared" si="129"/>
        <v/>
      </c>
    </row>
    <row r="826" spans="2:30" x14ac:dyDescent="0.45">
      <c r="B826" s="145" t="str">
        <f t="shared" si="120"/>
        <v>NOT INCLUDED</v>
      </c>
      <c r="C826" s="146" t="e">
        <f t="shared" si="121"/>
        <v>#N/A</v>
      </c>
      <c r="D826" s="158" t="e">
        <f>AB826&amp;"_"&amp;#REF!&amp;IF(afstemning_partner&lt;&gt;"","_"&amp;AC826,"")</f>
        <v>#REF!</v>
      </c>
      <c r="E826" s="158" t="str">
        <f t="shared" si="122"/>
        <v/>
      </c>
      <c r="F826" s="158" t="e">
        <f t="shared" si="123"/>
        <v>#N/A</v>
      </c>
      <c r="G826" s="158" t="str">
        <f>TRANSAKTIONER!Z826&amp;IF(regnskab_filter_periode&gt;=AB826,"INCLUDE"&amp;IF(regnskab_filter_land&lt;&gt;"",IF(regnskab_filter_land="EU",F826,AD826),""),"EXCLUDE")</f>
        <v>EXCLUDE</v>
      </c>
      <c r="H826" s="158" t="str">
        <f t="shared" si="124"/>
        <v/>
      </c>
      <c r="I826" s="158" t="str">
        <f>TRANSAKTIONER!Z826&amp;IF(regnskab_filter_periode_partner&gt;=AB826,"INCLUDE"&amp;IF(regnskab_filter_land_partner&lt;&gt;"",IF(regnskab_filter_land_partner="EU",F826,AD826),""),"EXCLUDE")&amp;AC826</f>
        <v>EXCLUDE</v>
      </c>
      <c r="J826" s="158" t="e">
        <f t="shared" si="125"/>
        <v>#N/A</v>
      </c>
      <c r="L826" s="158" t="str">
        <f t="shared" si="126"/>
        <v>_EU</v>
      </c>
      <c r="P826" s="340"/>
      <c r="Q826" s="340"/>
      <c r="R826" s="341"/>
      <c r="S826" s="342"/>
      <c r="T826" s="342"/>
      <c r="U826" s="341"/>
      <c r="V826" s="368"/>
      <c r="W826" s="341"/>
      <c r="X826" s="343"/>
      <c r="Y826" s="340"/>
      <c r="Z826" s="341"/>
      <c r="AA826" s="348" t="str">
        <f t="shared" si="127"/>
        <v/>
      </c>
      <c r="AB826" s="349" t="str">
        <f t="shared" si="128"/>
        <v/>
      </c>
      <c r="AC826" s="341"/>
      <c r="AD826" s="350" t="str">
        <f t="shared" si="129"/>
        <v/>
      </c>
    </row>
    <row r="827" spans="2:30" x14ac:dyDescent="0.45">
      <c r="B827" s="145" t="str">
        <f t="shared" si="120"/>
        <v>NOT INCLUDED</v>
      </c>
      <c r="C827" s="146" t="e">
        <f t="shared" si="121"/>
        <v>#N/A</v>
      </c>
      <c r="D827" s="158" t="e">
        <f>AB827&amp;"_"&amp;#REF!&amp;IF(afstemning_partner&lt;&gt;"","_"&amp;AC827,"")</f>
        <v>#REF!</v>
      </c>
      <c r="E827" s="158" t="str">
        <f t="shared" si="122"/>
        <v/>
      </c>
      <c r="F827" s="158" t="e">
        <f t="shared" si="123"/>
        <v>#N/A</v>
      </c>
      <c r="G827" s="158" t="str">
        <f>TRANSAKTIONER!Z827&amp;IF(regnskab_filter_periode&gt;=AB827,"INCLUDE"&amp;IF(regnskab_filter_land&lt;&gt;"",IF(regnskab_filter_land="EU",F827,AD827),""),"EXCLUDE")</f>
        <v>EXCLUDE</v>
      </c>
      <c r="H827" s="158" t="str">
        <f t="shared" si="124"/>
        <v/>
      </c>
      <c r="I827" s="158" t="str">
        <f>TRANSAKTIONER!Z827&amp;IF(regnskab_filter_periode_partner&gt;=AB827,"INCLUDE"&amp;IF(regnskab_filter_land_partner&lt;&gt;"",IF(regnskab_filter_land_partner="EU",F827,AD827),""),"EXCLUDE")&amp;AC827</f>
        <v>EXCLUDE</v>
      </c>
      <c r="J827" s="158" t="e">
        <f t="shared" si="125"/>
        <v>#N/A</v>
      </c>
      <c r="L827" s="158" t="str">
        <f t="shared" si="126"/>
        <v>_EU</v>
      </c>
      <c r="P827" s="340"/>
      <c r="Q827" s="340"/>
      <c r="R827" s="341"/>
      <c r="S827" s="342"/>
      <c r="T827" s="342"/>
      <c r="U827" s="341"/>
      <c r="V827" s="368"/>
      <c r="W827" s="341"/>
      <c r="X827" s="343"/>
      <c r="Y827" s="340"/>
      <c r="Z827" s="341"/>
      <c r="AA827" s="348" t="str">
        <f t="shared" si="127"/>
        <v/>
      </c>
      <c r="AB827" s="349" t="str">
        <f t="shared" si="128"/>
        <v/>
      </c>
      <c r="AC827" s="341"/>
      <c r="AD827" s="350" t="str">
        <f t="shared" si="129"/>
        <v/>
      </c>
    </row>
    <row r="828" spans="2:30" x14ac:dyDescent="0.45">
      <c r="B828" s="145" t="str">
        <f t="shared" si="120"/>
        <v>NOT INCLUDED</v>
      </c>
      <c r="C828" s="146" t="e">
        <f t="shared" si="121"/>
        <v>#N/A</v>
      </c>
      <c r="D828" s="158" t="e">
        <f>AB828&amp;"_"&amp;#REF!&amp;IF(afstemning_partner&lt;&gt;"","_"&amp;AC828,"")</f>
        <v>#REF!</v>
      </c>
      <c r="E828" s="158" t="str">
        <f t="shared" si="122"/>
        <v/>
      </c>
      <c r="F828" s="158" t="e">
        <f t="shared" si="123"/>
        <v>#N/A</v>
      </c>
      <c r="G828" s="158" t="str">
        <f>TRANSAKTIONER!Z828&amp;IF(regnskab_filter_periode&gt;=AB828,"INCLUDE"&amp;IF(regnskab_filter_land&lt;&gt;"",IF(regnskab_filter_land="EU",F828,AD828),""),"EXCLUDE")</f>
        <v>EXCLUDE</v>
      </c>
      <c r="H828" s="158" t="str">
        <f t="shared" si="124"/>
        <v/>
      </c>
      <c r="I828" s="158" t="str">
        <f>TRANSAKTIONER!Z828&amp;IF(regnskab_filter_periode_partner&gt;=AB828,"INCLUDE"&amp;IF(regnskab_filter_land_partner&lt;&gt;"",IF(regnskab_filter_land_partner="EU",F828,AD828),""),"EXCLUDE")&amp;AC828</f>
        <v>EXCLUDE</v>
      </c>
      <c r="J828" s="158" t="e">
        <f t="shared" si="125"/>
        <v>#N/A</v>
      </c>
      <c r="L828" s="158" t="str">
        <f t="shared" si="126"/>
        <v>_EU</v>
      </c>
      <c r="P828" s="340"/>
      <c r="Q828" s="340"/>
      <c r="R828" s="341"/>
      <c r="S828" s="342"/>
      <c r="T828" s="342"/>
      <c r="U828" s="341"/>
      <c r="V828" s="368"/>
      <c r="W828" s="341"/>
      <c r="X828" s="343"/>
      <c r="Y828" s="340"/>
      <c r="Z828" s="341"/>
      <c r="AA828" s="348" t="str">
        <f t="shared" si="127"/>
        <v/>
      </c>
      <c r="AB828" s="349" t="str">
        <f t="shared" si="128"/>
        <v/>
      </c>
      <c r="AC828" s="341"/>
      <c r="AD828" s="350" t="str">
        <f t="shared" si="129"/>
        <v/>
      </c>
    </row>
    <row r="829" spans="2:30" x14ac:dyDescent="0.45">
      <c r="B829" s="145" t="str">
        <f t="shared" si="120"/>
        <v>NOT INCLUDED</v>
      </c>
      <c r="C829" s="146" t="e">
        <f t="shared" si="121"/>
        <v>#N/A</v>
      </c>
      <c r="D829" s="158" t="e">
        <f>AB829&amp;"_"&amp;#REF!&amp;IF(afstemning_partner&lt;&gt;"","_"&amp;AC829,"")</f>
        <v>#REF!</v>
      </c>
      <c r="E829" s="158" t="str">
        <f t="shared" si="122"/>
        <v/>
      </c>
      <c r="F829" s="158" t="e">
        <f t="shared" si="123"/>
        <v>#N/A</v>
      </c>
      <c r="G829" s="158" t="str">
        <f>TRANSAKTIONER!Z829&amp;IF(regnskab_filter_periode&gt;=AB829,"INCLUDE"&amp;IF(regnskab_filter_land&lt;&gt;"",IF(regnskab_filter_land="EU",F829,AD829),""),"EXCLUDE")</f>
        <v>EXCLUDE</v>
      </c>
      <c r="H829" s="158" t="str">
        <f t="shared" si="124"/>
        <v/>
      </c>
      <c r="I829" s="158" t="str">
        <f>TRANSAKTIONER!Z829&amp;IF(regnskab_filter_periode_partner&gt;=AB829,"INCLUDE"&amp;IF(regnskab_filter_land_partner&lt;&gt;"",IF(regnskab_filter_land_partner="EU",F829,AD829),""),"EXCLUDE")&amp;AC829</f>
        <v>EXCLUDE</v>
      </c>
      <c r="J829" s="158" t="e">
        <f t="shared" si="125"/>
        <v>#N/A</v>
      </c>
      <c r="L829" s="158" t="str">
        <f t="shared" si="126"/>
        <v>_EU</v>
      </c>
      <c r="P829" s="340"/>
      <c r="Q829" s="340"/>
      <c r="R829" s="341"/>
      <c r="S829" s="342"/>
      <c r="T829" s="342"/>
      <c r="U829" s="341"/>
      <c r="V829" s="368"/>
      <c r="W829" s="341"/>
      <c r="X829" s="343"/>
      <c r="Y829" s="340"/>
      <c r="Z829" s="341"/>
      <c r="AA829" s="348" t="str">
        <f t="shared" si="127"/>
        <v/>
      </c>
      <c r="AB829" s="349" t="str">
        <f t="shared" si="128"/>
        <v/>
      </c>
      <c r="AC829" s="341"/>
      <c r="AD829" s="350" t="str">
        <f t="shared" si="129"/>
        <v/>
      </c>
    </row>
    <row r="830" spans="2:30" x14ac:dyDescent="0.45">
      <c r="B830" s="145" t="str">
        <f t="shared" si="120"/>
        <v>NOT INCLUDED</v>
      </c>
      <c r="C830" s="146" t="e">
        <f t="shared" si="121"/>
        <v>#N/A</v>
      </c>
      <c r="D830" s="158" t="e">
        <f>AB830&amp;"_"&amp;#REF!&amp;IF(afstemning_partner&lt;&gt;"","_"&amp;AC830,"")</f>
        <v>#REF!</v>
      </c>
      <c r="E830" s="158" t="str">
        <f t="shared" si="122"/>
        <v/>
      </c>
      <c r="F830" s="158" t="e">
        <f t="shared" si="123"/>
        <v>#N/A</v>
      </c>
      <c r="G830" s="158" t="str">
        <f>TRANSAKTIONER!Z830&amp;IF(regnskab_filter_periode&gt;=AB830,"INCLUDE"&amp;IF(regnskab_filter_land&lt;&gt;"",IF(regnskab_filter_land="EU",F830,AD830),""),"EXCLUDE")</f>
        <v>EXCLUDE</v>
      </c>
      <c r="H830" s="158" t="str">
        <f t="shared" si="124"/>
        <v/>
      </c>
      <c r="I830" s="158" t="str">
        <f>TRANSAKTIONER!Z830&amp;IF(regnskab_filter_periode_partner&gt;=AB830,"INCLUDE"&amp;IF(regnskab_filter_land_partner&lt;&gt;"",IF(regnskab_filter_land_partner="EU",F830,AD830),""),"EXCLUDE")&amp;AC830</f>
        <v>EXCLUDE</v>
      </c>
      <c r="J830" s="158" t="e">
        <f t="shared" si="125"/>
        <v>#N/A</v>
      </c>
      <c r="L830" s="158" t="str">
        <f t="shared" si="126"/>
        <v>_EU</v>
      </c>
      <c r="P830" s="340"/>
      <c r="Q830" s="340"/>
      <c r="R830" s="341"/>
      <c r="S830" s="342"/>
      <c r="T830" s="342"/>
      <c r="U830" s="341"/>
      <c r="V830" s="368"/>
      <c r="W830" s="341"/>
      <c r="X830" s="343"/>
      <c r="Y830" s="340"/>
      <c r="Z830" s="341"/>
      <c r="AA830" s="348" t="str">
        <f t="shared" si="127"/>
        <v/>
      </c>
      <c r="AB830" s="349" t="str">
        <f t="shared" si="128"/>
        <v/>
      </c>
      <c r="AC830" s="341"/>
      <c r="AD830" s="350" t="str">
        <f t="shared" si="129"/>
        <v/>
      </c>
    </row>
    <row r="831" spans="2:30" x14ac:dyDescent="0.45">
      <c r="B831" s="145" t="str">
        <f t="shared" si="120"/>
        <v>NOT INCLUDED</v>
      </c>
      <c r="C831" s="146" t="e">
        <f t="shared" si="121"/>
        <v>#N/A</v>
      </c>
      <c r="D831" s="158" t="e">
        <f>AB831&amp;"_"&amp;#REF!&amp;IF(afstemning_partner&lt;&gt;"","_"&amp;AC831,"")</f>
        <v>#REF!</v>
      </c>
      <c r="E831" s="158" t="str">
        <f t="shared" si="122"/>
        <v/>
      </c>
      <c r="F831" s="158" t="e">
        <f t="shared" si="123"/>
        <v>#N/A</v>
      </c>
      <c r="G831" s="158" t="str">
        <f>TRANSAKTIONER!Z831&amp;IF(regnskab_filter_periode&gt;=AB831,"INCLUDE"&amp;IF(regnskab_filter_land&lt;&gt;"",IF(regnskab_filter_land="EU",F831,AD831),""),"EXCLUDE")</f>
        <v>EXCLUDE</v>
      </c>
      <c r="H831" s="158" t="str">
        <f t="shared" si="124"/>
        <v/>
      </c>
      <c r="I831" s="158" t="str">
        <f>TRANSAKTIONER!Z831&amp;IF(regnskab_filter_periode_partner&gt;=AB831,"INCLUDE"&amp;IF(regnskab_filter_land_partner&lt;&gt;"",IF(regnskab_filter_land_partner="EU",F831,AD831),""),"EXCLUDE")&amp;AC831</f>
        <v>EXCLUDE</v>
      </c>
      <c r="J831" s="158" t="e">
        <f t="shared" si="125"/>
        <v>#N/A</v>
      </c>
      <c r="L831" s="158" t="str">
        <f t="shared" si="126"/>
        <v>_EU</v>
      </c>
      <c r="P831" s="340"/>
      <c r="Q831" s="340"/>
      <c r="R831" s="341"/>
      <c r="S831" s="342"/>
      <c r="T831" s="342"/>
      <c r="U831" s="341"/>
      <c r="V831" s="368"/>
      <c r="W831" s="341"/>
      <c r="X831" s="343"/>
      <c r="Y831" s="340"/>
      <c r="Z831" s="341"/>
      <c r="AA831" s="348" t="str">
        <f t="shared" si="127"/>
        <v/>
      </c>
      <c r="AB831" s="349" t="str">
        <f t="shared" si="128"/>
        <v/>
      </c>
      <c r="AC831" s="341"/>
      <c r="AD831" s="350" t="str">
        <f t="shared" si="129"/>
        <v/>
      </c>
    </row>
    <row r="832" spans="2:30" x14ac:dyDescent="0.45">
      <c r="B832" s="145" t="str">
        <f t="shared" si="120"/>
        <v>NOT INCLUDED</v>
      </c>
      <c r="C832" s="146" t="e">
        <f t="shared" si="121"/>
        <v>#N/A</v>
      </c>
      <c r="D832" s="158" t="e">
        <f>AB832&amp;"_"&amp;#REF!&amp;IF(afstemning_partner&lt;&gt;"","_"&amp;AC832,"")</f>
        <v>#REF!</v>
      </c>
      <c r="E832" s="158" t="str">
        <f t="shared" si="122"/>
        <v/>
      </c>
      <c r="F832" s="158" t="e">
        <f t="shared" si="123"/>
        <v>#N/A</v>
      </c>
      <c r="G832" s="158" t="str">
        <f>TRANSAKTIONER!Z832&amp;IF(regnskab_filter_periode&gt;=AB832,"INCLUDE"&amp;IF(regnskab_filter_land&lt;&gt;"",IF(regnskab_filter_land="EU",F832,AD832),""),"EXCLUDE")</f>
        <v>EXCLUDE</v>
      </c>
      <c r="H832" s="158" t="str">
        <f t="shared" si="124"/>
        <v/>
      </c>
      <c r="I832" s="158" t="str">
        <f>TRANSAKTIONER!Z832&amp;IF(regnskab_filter_periode_partner&gt;=AB832,"INCLUDE"&amp;IF(regnskab_filter_land_partner&lt;&gt;"",IF(regnskab_filter_land_partner="EU",F832,AD832),""),"EXCLUDE")&amp;AC832</f>
        <v>EXCLUDE</v>
      </c>
      <c r="J832" s="158" t="e">
        <f t="shared" si="125"/>
        <v>#N/A</v>
      </c>
      <c r="L832" s="158" t="str">
        <f t="shared" si="126"/>
        <v>_EU</v>
      </c>
      <c r="P832" s="340"/>
      <c r="Q832" s="340"/>
      <c r="R832" s="341"/>
      <c r="S832" s="342"/>
      <c r="T832" s="342"/>
      <c r="U832" s="341"/>
      <c r="V832" s="368"/>
      <c r="W832" s="341"/>
      <c r="X832" s="343"/>
      <c r="Y832" s="340"/>
      <c r="Z832" s="341"/>
      <c r="AA832" s="348" t="str">
        <f t="shared" si="127"/>
        <v/>
      </c>
      <c r="AB832" s="349" t="str">
        <f t="shared" si="128"/>
        <v/>
      </c>
      <c r="AC832" s="341"/>
      <c r="AD832" s="350" t="str">
        <f t="shared" si="129"/>
        <v/>
      </c>
    </row>
    <row r="833" spans="2:30" x14ac:dyDescent="0.45">
      <c r="B833" s="145" t="str">
        <f t="shared" si="120"/>
        <v>NOT INCLUDED</v>
      </c>
      <c r="C833" s="146" t="e">
        <f t="shared" si="121"/>
        <v>#N/A</v>
      </c>
      <c r="D833" s="158" t="e">
        <f>AB833&amp;"_"&amp;#REF!&amp;IF(afstemning_partner&lt;&gt;"","_"&amp;AC833,"")</f>
        <v>#REF!</v>
      </c>
      <c r="E833" s="158" t="str">
        <f t="shared" si="122"/>
        <v/>
      </c>
      <c r="F833" s="158" t="e">
        <f t="shared" si="123"/>
        <v>#N/A</v>
      </c>
      <c r="G833" s="158" t="str">
        <f>TRANSAKTIONER!Z833&amp;IF(regnskab_filter_periode&gt;=AB833,"INCLUDE"&amp;IF(regnskab_filter_land&lt;&gt;"",IF(regnskab_filter_land="EU",F833,AD833),""),"EXCLUDE")</f>
        <v>EXCLUDE</v>
      </c>
      <c r="H833" s="158" t="str">
        <f t="shared" si="124"/>
        <v/>
      </c>
      <c r="I833" s="158" t="str">
        <f>TRANSAKTIONER!Z833&amp;IF(regnskab_filter_periode_partner&gt;=AB833,"INCLUDE"&amp;IF(regnskab_filter_land_partner&lt;&gt;"",IF(regnskab_filter_land_partner="EU",F833,AD833),""),"EXCLUDE")&amp;AC833</f>
        <v>EXCLUDE</v>
      </c>
      <c r="J833" s="158" t="e">
        <f t="shared" si="125"/>
        <v>#N/A</v>
      </c>
      <c r="L833" s="158" t="str">
        <f t="shared" si="126"/>
        <v>_EU</v>
      </c>
      <c r="P833" s="340"/>
      <c r="Q833" s="340"/>
      <c r="R833" s="341"/>
      <c r="S833" s="342"/>
      <c r="T833" s="342"/>
      <c r="U833" s="341"/>
      <c r="V833" s="368"/>
      <c r="W833" s="341"/>
      <c r="X833" s="343"/>
      <c r="Y833" s="340"/>
      <c r="Z833" s="341"/>
      <c r="AA833" s="348" t="str">
        <f t="shared" si="127"/>
        <v/>
      </c>
      <c r="AB833" s="349" t="str">
        <f t="shared" si="128"/>
        <v/>
      </c>
      <c r="AC833" s="341"/>
      <c r="AD833" s="350" t="str">
        <f t="shared" si="129"/>
        <v/>
      </c>
    </row>
    <row r="834" spans="2:30" x14ac:dyDescent="0.45">
      <c r="B834" s="145" t="str">
        <f t="shared" si="120"/>
        <v>NOT INCLUDED</v>
      </c>
      <c r="C834" s="146" t="e">
        <f t="shared" si="121"/>
        <v>#N/A</v>
      </c>
      <c r="D834" s="158" t="e">
        <f>AB834&amp;"_"&amp;#REF!&amp;IF(afstemning_partner&lt;&gt;"","_"&amp;AC834,"")</f>
        <v>#REF!</v>
      </c>
      <c r="E834" s="158" t="str">
        <f t="shared" si="122"/>
        <v/>
      </c>
      <c r="F834" s="158" t="e">
        <f t="shared" si="123"/>
        <v>#N/A</v>
      </c>
      <c r="G834" s="158" t="str">
        <f>TRANSAKTIONER!Z834&amp;IF(regnskab_filter_periode&gt;=AB834,"INCLUDE"&amp;IF(regnskab_filter_land&lt;&gt;"",IF(regnskab_filter_land="EU",F834,AD834),""),"EXCLUDE")</f>
        <v>EXCLUDE</v>
      </c>
      <c r="H834" s="158" t="str">
        <f t="shared" si="124"/>
        <v/>
      </c>
      <c r="I834" s="158" t="str">
        <f>TRANSAKTIONER!Z834&amp;IF(regnskab_filter_periode_partner&gt;=AB834,"INCLUDE"&amp;IF(regnskab_filter_land_partner&lt;&gt;"",IF(regnskab_filter_land_partner="EU",F834,AD834),""),"EXCLUDE")&amp;AC834</f>
        <v>EXCLUDE</v>
      </c>
      <c r="J834" s="158" t="e">
        <f t="shared" si="125"/>
        <v>#N/A</v>
      </c>
      <c r="L834" s="158" t="str">
        <f t="shared" si="126"/>
        <v>_EU</v>
      </c>
      <c r="P834" s="340"/>
      <c r="Q834" s="340"/>
      <c r="R834" s="341"/>
      <c r="S834" s="342"/>
      <c r="T834" s="342"/>
      <c r="U834" s="341"/>
      <c r="V834" s="368"/>
      <c r="W834" s="341"/>
      <c r="X834" s="343"/>
      <c r="Y834" s="340"/>
      <c r="Z834" s="341"/>
      <c r="AA834" s="348" t="str">
        <f t="shared" si="127"/>
        <v/>
      </c>
      <c r="AB834" s="349" t="str">
        <f t="shared" si="128"/>
        <v/>
      </c>
      <c r="AC834" s="341"/>
      <c r="AD834" s="350" t="str">
        <f t="shared" si="129"/>
        <v/>
      </c>
    </row>
    <row r="835" spans="2:30" x14ac:dyDescent="0.45">
      <c r="B835" s="145" t="str">
        <f t="shared" si="120"/>
        <v>NOT INCLUDED</v>
      </c>
      <c r="C835" s="146" t="e">
        <f t="shared" si="121"/>
        <v>#N/A</v>
      </c>
      <c r="D835" s="158" t="e">
        <f>AB835&amp;"_"&amp;#REF!&amp;IF(afstemning_partner&lt;&gt;"","_"&amp;AC835,"")</f>
        <v>#REF!</v>
      </c>
      <c r="E835" s="158" t="str">
        <f t="shared" si="122"/>
        <v/>
      </c>
      <c r="F835" s="158" t="e">
        <f t="shared" si="123"/>
        <v>#N/A</v>
      </c>
      <c r="G835" s="158" t="str">
        <f>TRANSAKTIONER!Z835&amp;IF(regnskab_filter_periode&gt;=AB835,"INCLUDE"&amp;IF(regnskab_filter_land&lt;&gt;"",IF(regnskab_filter_land="EU",F835,AD835),""),"EXCLUDE")</f>
        <v>EXCLUDE</v>
      </c>
      <c r="H835" s="158" t="str">
        <f t="shared" si="124"/>
        <v/>
      </c>
      <c r="I835" s="158" t="str">
        <f>TRANSAKTIONER!Z835&amp;IF(regnskab_filter_periode_partner&gt;=AB835,"INCLUDE"&amp;IF(regnskab_filter_land_partner&lt;&gt;"",IF(regnskab_filter_land_partner="EU",F835,AD835),""),"EXCLUDE")&amp;AC835</f>
        <v>EXCLUDE</v>
      </c>
      <c r="J835" s="158" t="e">
        <f t="shared" si="125"/>
        <v>#N/A</v>
      </c>
      <c r="L835" s="158" t="str">
        <f t="shared" si="126"/>
        <v>_EU</v>
      </c>
      <c r="P835" s="340"/>
      <c r="Q835" s="340"/>
      <c r="R835" s="341"/>
      <c r="S835" s="342"/>
      <c r="T835" s="342"/>
      <c r="U835" s="341"/>
      <c r="V835" s="368"/>
      <c r="W835" s="341"/>
      <c r="X835" s="343"/>
      <c r="Y835" s="340"/>
      <c r="Z835" s="341"/>
      <c r="AA835" s="348" t="str">
        <f t="shared" si="127"/>
        <v/>
      </c>
      <c r="AB835" s="349" t="str">
        <f t="shared" si="128"/>
        <v/>
      </c>
      <c r="AC835" s="341"/>
      <c r="AD835" s="350" t="str">
        <f t="shared" si="129"/>
        <v/>
      </c>
    </row>
    <row r="836" spans="2:30" x14ac:dyDescent="0.45">
      <c r="B836" s="145" t="str">
        <f t="shared" si="120"/>
        <v>NOT INCLUDED</v>
      </c>
      <c r="C836" s="146" t="e">
        <f t="shared" si="121"/>
        <v>#N/A</v>
      </c>
      <c r="D836" s="158" t="e">
        <f>AB836&amp;"_"&amp;#REF!&amp;IF(afstemning_partner&lt;&gt;"","_"&amp;AC836,"")</f>
        <v>#REF!</v>
      </c>
      <c r="E836" s="158" t="str">
        <f t="shared" si="122"/>
        <v/>
      </c>
      <c r="F836" s="158" t="e">
        <f t="shared" si="123"/>
        <v>#N/A</v>
      </c>
      <c r="G836" s="158" t="str">
        <f>TRANSAKTIONER!Z836&amp;IF(regnskab_filter_periode&gt;=AB836,"INCLUDE"&amp;IF(regnskab_filter_land&lt;&gt;"",IF(regnskab_filter_land="EU",F836,AD836),""),"EXCLUDE")</f>
        <v>EXCLUDE</v>
      </c>
      <c r="H836" s="158" t="str">
        <f t="shared" si="124"/>
        <v/>
      </c>
      <c r="I836" s="158" t="str">
        <f>TRANSAKTIONER!Z836&amp;IF(regnskab_filter_periode_partner&gt;=AB836,"INCLUDE"&amp;IF(regnskab_filter_land_partner&lt;&gt;"",IF(regnskab_filter_land_partner="EU",F836,AD836),""),"EXCLUDE")&amp;AC836</f>
        <v>EXCLUDE</v>
      </c>
      <c r="J836" s="158" t="e">
        <f t="shared" si="125"/>
        <v>#N/A</v>
      </c>
      <c r="L836" s="158" t="str">
        <f t="shared" si="126"/>
        <v>_EU</v>
      </c>
      <c r="P836" s="340"/>
      <c r="Q836" s="340"/>
      <c r="R836" s="341"/>
      <c r="S836" s="342"/>
      <c r="T836" s="342"/>
      <c r="U836" s="341"/>
      <c r="V836" s="368"/>
      <c r="W836" s="341"/>
      <c r="X836" s="343"/>
      <c r="Y836" s="340"/>
      <c r="Z836" s="341"/>
      <c r="AA836" s="348" t="str">
        <f t="shared" si="127"/>
        <v/>
      </c>
      <c r="AB836" s="349" t="str">
        <f t="shared" si="128"/>
        <v/>
      </c>
      <c r="AC836" s="341"/>
      <c r="AD836" s="350" t="str">
        <f t="shared" si="129"/>
        <v/>
      </c>
    </row>
    <row r="837" spans="2:30" x14ac:dyDescent="0.45">
      <c r="B837" s="145" t="str">
        <f t="shared" si="120"/>
        <v>NOT INCLUDED</v>
      </c>
      <c r="C837" s="146" t="e">
        <f t="shared" si="121"/>
        <v>#N/A</v>
      </c>
      <c r="D837" s="158" t="e">
        <f>AB837&amp;"_"&amp;#REF!&amp;IF(afstemning_partner&lt;&gt;"","_"&amp;AC837,"")</f>
        <v>#REF!</v>
      </c>
      <c r="E837" s="158" t="str">
        <f t="shared" si="122"/>
        <v/>
      </c>
      <c r="F837" s="158" t="e">
        <f t="shared" si="123"/>
        <v>#N/A</v>
      </c>
      <c r="G837" s="158" t="str">
        <f>TRANSAKTIONER!Z837&amp;IF(regnskab_filter_periode&gt;=AB837,"INCLUDE"&amp;IF(regnskab_filter_land&lt;&gt;"",IF(regnskab_filter_land="EU",F837,AD837),""),"EXCLUDE")</f>
        <v>EXCLUDE</v>
      </c>
      <c r="H837" s="158" t="str">
        <f t="shared" si="124"/>
        <v/>
      </c>
      <c r="I837" s="158" t="str">
        <f>TRANSAKTIONER!Z837&amp;IF(regnskab_filter_periode_partner&gt;=AB837,"INCLUDE"&amp;IF(regnskab_filter_land_partner&lt;&gt;"",IF(regnskab_filter_land_partner="EU",F837,AD837),""),"EXCLUDE")&amp;AC837</f>
        <v>EXCLUDE</v>
      </c>
      <c r="J837" s="158" t="e">
        <f t="shared" si="125"/>
        <v>#N/A</v>
      </c>
      <c r="L837" s="158" t="str">
        <f t="shared" si="126"/>
        <v>_EU</v>
      </c>
      <c r="P837" s="340"/>
      <c r="Q837" s="340"/>
      <c r="R837" s="341"/>
      <c r="S837" s="342"/>
      <c r="T837" s="342"/>
      <c r="U837" s="341"/>
      <c r="V837" s="368"/>
      <c r="W837" s="341"/>
      <c r="X837" s="343"/>
      <c r="Y837" s="340"/>
      <c r="Z837" s="341"/>
      <c r="AA837" s="348" t="str">
        <f t="shared" si="127"/>
        <v/>
      </c>
      <c r="AB837" s="349" t="str">
        <f t="shared" si="128"/>
        <v/>
      </c>
      <c r="AC837" s="341"/>
      <c r="AD837" s="350" t="str">
        <f t="shared" si="129"/>
        <v/>
      </c>
    </row>
    <row r="838" spans="2:30" x14ac:dyDescent="0.45">
      <c r="B838" s="145" t="str">
        <f t="shared" si="120"/>
        <v>NOT INCLUDED</v>
      </c>
      <c r="C838" s="146" t="e">
        <f t="shared" si="121"/>
        <v>#N/A</v>
      </c>
      <c r="D838" s="158" t="e">
        <f>AB838&amp;"_"&amp;#REF!&amp;IF(afstemning_partner&lt;&gt;"","_"&amp;AC838,"")</f>
        <v>#REF!</v>
      </c>
      <c r="E838" s="158" t="str">
        <f t="shared" si="122"/>
        <v/>
      </c>
      <c r="F838" s="158" t="e">
        <f t="shared" si="123"/>
        <v>#N/A</v>
      </c>
      <c r="G838" s="158" t="str">
        <f>TRANSAKTIONER!Z838&amp;IF(regnskab_filter_periode&gt;=AB838,"INCLUDE"&amp;IF(regnskab_filter_land&lt;&gt;"",IF(regnskab_filter_land="EU",F838,AD838),""),"EXCLUDE")</f>
        <v>EXCLUDE</v>
      </c>
      <c r="H838" s="158" t="str">
        <f t="shared" si="124"/>
        <v/>
      </c>
      <c r="I838" s="158" t="str">
        <f>TRANSAKTIONER!Z838&amp;IF(regnskab_filter_periode_partner&gt;=AB838,"INCLUDE"&amp;IF(regnskab_filter_land_partner&lt;&gt;"",IF(regnskab_filter_land_partner="EU",F838,AD838),""),"EXCLUDE")&amp;AC838</f>
        <v>EXCLUDE</v>
      </c>
      <c r="J838" s="158" t="e">
        <f t="shared" si="125"/>
        <v>#N/A</v>
      </c>
      <c r="L838" s="158" t="str">
        <f t="shared" si="126"/>
        <v>_EU</v>
      </c>
      <c r="P838" s="340"/>
      <c r="Q838" s="340"/>
      <c r="R838" s="341"/>
      <c r="S838" s="342"/>
      <c r="T838" s="342"/>
      <c r="U838" s="341"/>
      <c r="V838" s="368"/>
      <c r="W838" s="341"/>
      <c r="X838" s="343"/>
      <c r="Y838" s="340"/>
      <c r="Z838" s="341"/>
      <c r="AA838" s="348" t="str">
        <f t="shared" si="127"/>
        <v/>
      </c>
      <c r="AB838" s="349" t="str">
        <f t="shared" si="128"/>
        <v/>
      </c>
      <c r="AC838" s="341"/>
      <c r="AD838" s="350" t="str">
        <f t="shared" si="129"/>
        <v/>
      </c>
    </row>
    <row r="839" spans="2:30" x14ac:dyDescent="0.45">
      <c r="B839" s="145" t="str">
        <f t="shared" ref="B839:B902" si="130">IF(AB839=report_period,"INCLUDE_CURRENT",IF(AB839&lt;report_period,"INCLUDE_PREVIOUS","NOT INCLUDED"))</f>
        <v>NOT INCLUDED</v>
      </c>
      <c r="C839" s="146" t="e">
        <f t="shared" ref="C839:C902" si="131">B839&amp;"_"&amp;VLOOKUP(AD839,setup_country_group,3,FALSE)&amp;"_"&amp;Z839</f>
        <v>#N/A</v>
      </c>
      <c r="D839" s="158" t="e">
        <f>AB839&amp;"_"&amp;#REF!&amp;IF(afstemning_partner&lt;&gt;"","_"&amp;AC839,"")</f>
        <v>#REF!</v>
      </c>
      <c r="E839" s="158" t="str">
        <f t="shared" ref="E839:E902" si="132">Z839&amp;IF(regnskab_filter_periode&lt;&gt;"",AB839,"")&amp;IF(regnskab_filter_land&lt;&gt;"",IF(regnskab_filter_land="EU",F839,AD839),"")</f>
        <v/>
      </c>
      <c r="F839" s="158" t="e">
        <f t="shared" ref="F839:F902" si="133">VLOOKUP(AD839,setup_country_group,3,FALSE)</f>
        <v>#N/A</v>
      </c>
      <c r="G839" s="158" t="str">
        <f>TRANSAKTIONER!Z839&amp;IF(regnskab_filter_periode&gt;=AB839,"INCLUDE"&amp;IF(regnskab_filter_land&lt;&gt;"",IF(regnskab_filter_land="EU",F839,AD839),""),"EXCLUDE")</f>
        <v>EXCLUDE</v>
      </c>
      <c r="H839" s="158" t="str">
        <f t="shared" ref="H839:H902" si="134">Z839&amp;IF(regnskab_filter_periode_partner&lt;&gt;"",AB839,"")&amp;IF(regnskab_filter_land_partner&lt;&gt;"",IF(regnskab_filter_land_partner="EU",F839,AD839),"")&amp;AC839</f>
        <v/>
      </c>
      <c r="I839" s="158" t="str">
        <f>TRANSAKTIONER!Z839&amp;IF(regnskab_filter_periode_partner&gt;=AB839,"INCLUDE"&amp;IF(regnskab_filter_land_partner&lt;&gt;"",IF(regnskab_filter_land_partner="EU",F839,AD839),""),"EXCLUDE")&amp;AC839</f>
        <v>EXCLUDE</v>
      </c>
      <c r="J839" s="158" t="e">
        <f t="shared" ref="J839:J902" si="135">C839&amp;"_"&amp;AC839</f>
        <v>#N/A</v>
      </c>
      <c r="L839" s="158" t="str">
        <f t="shared" ref="L839:L902" si="136">Z839&amp;"_"&amp;IF(AD839&lt;&gt;"Norge","EU","Norge")</f>
        <v>_EU</v>
      </c>
      <c r="P839" s="340"/>
      <c r="Q839" s="340"/>
      <c r="R839" s="341"/>
      <c r="S839" s="342"/>
      <c r="T839" s="342"/>
      <c r="U839" s="341"/>
      <c r="V839" s="368"/>
      <c r="W839" s="341"/>
      <c r="X839" s="343"/>
      <c r="Y839" s="340"/>
      <c r="Z839" s="341"/>
      <c r="AA839" s="348" t="str">
        <f t="shared" ref="AA839:AA902" si="137">IF(OR(AB839="",Y839="",X839=""),"",ROUND(X839/VLOOKUP(AB839,setup_currency,MATCH(Y839&amp;"/EUR",setup_currency_header,0),FALSE),2))</f>
        <v/>
      </c>
      <c r="AB839" s="349" t="str">
        <f t="shared" ref="AB839:AB902" si="138">IF(T839="","",IF(OR(T839&lt;setup_start_date,T839&gt;setup_end_date),"INVALID DATE",VLOOKUP(T839,setup_periods,2,TRUE)))</f>
        <v/>
      </c>
      <c r="AC839" s="341"/>
      <c r="AD839" s="350" t="str">
        <f t="shared" ref="AD839:AD902" si="139">IF(AC839="","",VLOOKUP(AC839,setup_partners,2,FALSE))</f>
        <v/>
      </c>
    </row>
    <row r="840" spans="2:30" x14ac:dyDescent="0.45">
      <c r="B840" s="145" t="str">
        <f t="shared" si="130"/>
        <v>NOT INCLUDED</v>
      </c>
      <c r="C840" s="146" t="e">
        <f t="shared" si="131"/>
        <v>#N/A</v>
      </c>
      <c r="D840" s="158" t="e">
        <f>AB840&amp;"_"&amp;#REF!&amp;IF(afstemning_partner&lt;&gt;"","_"&amp;AC840,"")</f>
        <v>#REF!</v>
      </c>
      <c r="E840" s="158" t="str">
        <f t="shared" si="132"/>
        <v/>
      </c>
      <c r="F840" s="158" t="e">
        <f t="shared" si="133"/>
        <v>#N/A</v>
      </c>
      <c r="G840" s="158" t="str">
        <f>TRANSAKTIONER!Z840&amp;IF(regnskab_filter_periode&gt;=AB840,"INCLUDE"&amp;IF(regnskab_filter_land&lt;&gt;"",IF(regnskab_filter_land="EU",F840,AD840),""),"EXCLUDE")</f>
        <v>EXCLUDE</v>
      </c>
      <c r="H840" s="158" t="str">
        <f t="shared" si="134"/>
        <v/>
      </c>
      <c r="I840" s="158" t="str">
        <f>TRANSAKTIONER!Z840&amp;IF(regnskab_filter_periode_partner&gt;=AB840,"INCLUDE"&amp;IF(regnskab_filter_land_partner&lt;&gt;"",IF(regnskab_filter_land_partner="EU",F840,AD840),""),"EXCLUDE")&amp;AC840</f>
        <v>EXCLUDE</v>
      </c>
      <c r="J840" s="158" t="e">
        <f t="shared" si="135"/>
        <v>#N/A</v>
      </c>
      <c r="L840" s="158" t="str">
        <f t="shared" si="136"/>
        <v>_EU</v>
      </c>
      <c r="P840" s="340"/>
      <c r="Q840" s="340"/>
      <c r="R840" s="341"/>
      <c r="S840" s="342"/>
      <c r="T840" s="342"/>
      <c r="U840" s="341"/>
      <c r="V840" s="368"/>
      <c r="W840" s="341"/>
      <c r="X840" s="343"/>
      <c r="Y840" s="340"/>
      <c r="Z840" s="341"/>
      <c r="AA840" s="348" t="str">
        <f t="shared" si="137"/>
        <v/>
      </c>
      <c r="AB840" s="349" t="str">
        <f t="shared" si="138"/>
        <v/>
      </c>
      <c r="AC840" s="341"/>
      <c r="AD840" s="350" t="str">
        <f t="shared" si="139"/>
        <v/>
      </c>
    </row>
    <row r="841" spans="2:30" x14ac:dyDescent="0.45">
      <c r="B841" s="145" t="str">
        <f t="shared" si="130"/>
        <v>NOT INCLUDED</v>
      </c>
      <c r="C841" s="146" t="e">
        <f t="shared" si="131"/>
        <v>#N/A</v>
      </c>
      <c r="D841" s="158" t="e">
        <f>AB841&amp;"_"&amp;#REF!&amp;IF(afstemning_partner&lt;&gt;"","_"&amp;AC841,"")</f>
        <v>#REF!</v>
      </c>
      <c r="E841" s="158" t="str">
        <f t="shared" si="132"/>
        <v/>
      </c>
      <c r="F841" s="158" t="e">
        <f t="shared" si="133"/>
        <v>#N/A</v>
      </c>
      <c r="G841" s="158" t="str">
        <f>TRANSAKTIONER!Z841&amp;IF(regnskab_filter_periode&gt;=AB841,"INCLUDE"&amp;IF(regnskab_filter_land&lt;&gt;"",IF(regnskab_filter_land="EU",F841,AD841),""),"EXCLUDE")</f>
        <v>EXCLUDE</v>
      </c>
      <c r="H841" s="158" t="str">
        <f t="shared" si="134"/>
        <v/>
      </c>
      <c r="I841" s="158" t="str">
        <f>TRANSAKTIONER!Z841&amp;IF(regnskab_filter_periode_partner&gt;=AB841,"INCLUDE"&amp;IF(regnskab_filter_land_partner&lt;&gt;"",IF(regnskab_filter_land_partner="EU",F841,AD841),""),"EXCLUDE")&amp;AC841</f>
        <v>EXCLUDE</v>
      </c>
      <c r="J841" s="158" t="e">
        <f t="shared" si="135"/>
        <v>#N/A</v>
      </c>
      <c r="L841" s="158" t="str">
        <f t="shared" si="136"/>
        <v>_EU</v>
      </c>
      <c r="P841" s="340"/>
      <c r="Q841" s="340"/>
      <c r="R841" s="341"/>
      <c r="S841" s="342"/>
      <c r="T841" s="342"/>
      <c r="U841" s="341"/>
      <c r="V841" s="368"/>
      <c r="W841" s="341"/>
      <c r="X841" s="343"/>
      <c r="Y841" s="340"/>
      <c r="Z841" s="341"/>
      <c r="AA841" s="348" t="str">
        <f t="shared" si="137"/>
        <v/>
      </c>
      <c r="AB841" s="349" t="str">
        <f t="shared" si="138"/>
        <v/>
      </c>
      <c r="AC841" s="341"/>
      <c r="AD841" s="350" t="str">
        <f t="shared" si="139"/>
        <v/>
      </c>
    </row>
    <row r="842" spans="2:30" x14ac:dyDescent="0.45">
      <c r="B842" s="145" t="str">
        <f t="shared" si="130"/>
        <v>NOT INCLUDED</v>
      </c>
      <c r="C842" s="146" t="e">
        <f t="shared" si="131"/>
        <v>#N/A</v>
      </c>
      <c r="D842" s="158" t="e">
        <f>AB842&amp;"_"&amp;#REF!&amp;IF(afstemning_partner&lt;&gt;"","_"&amp;AC842,"")</f>
        <v>#REF!</v>
      </c>
      <c r="E842" s="158" t="str">
        <f t="shared" si="132"/>
        <v/>
      </c>
      <c r="F842" s="158" t="e">
        <f t="shared" si="133"/>
        <v>#N/A</v>
      </c>
      <c r="G842" s="158" t="str">
        <f>TRANSAKTIONER!Z842&amp;IF(regnskab_filter_periode&gt;=AB842,"INCLUDE"&amp;IF(regnskab_filter_land&lt;&gt;"",IF(regnskab_filter_land="EU",F842,AD842),""),"EXCLUDE")</f>
        <v>EXCLUDE</v>
      </c>
      <c r="H842" s="158" t="str">
        <f t="shared" si="134"/>
        <v/>
      </c>
      <c r="I842" s="158" t="str">
        <f>TRANSAKTIONER!Z842&amp;IF(regnskab_filter_periode_partner&gt;=AB842,"INCLUDE"&amp;IF(regnskab_filter_land_partner&lt;&gt;"",IF(regnskab_filter_land_partner="EU",F842,AD842),""),"EXCLUDE")&amp;AC842</f>
        <v>EXCLUDE</v>
      </c>
      <c r="J842" s="158" t="e">
        <f t="shared" si="135"/>
        <v>#N/A</v>
      </c>
      <c r="L842" s="158" t="str">
        <f t="shared" si="136"/>
        <v>_EU</v>
      </c>
      <c r="P842" s="340"/>
      <c r="Q842" s="340"/>
      <c r="R842" s="341"/>
      <c r="S842" s="342"/>
      <c r="T842" s="342"/>
      <c r="U842" s="341"/>
      <c r="V842" s="368"/>
      <c r="W842" s="341"/>
      <c r="X842" s="343"/>
      <c r="Y842" s="340"/>
      <c r="Z842" s="341"/>
      <c r="AA842" s="348" t="str">
        <f t="shared" si="137"/>
        <v/>
      </c>
      <c r="AB842" s="349" t="str">
        <f t="shared" si="138"/>
        <v/>
      </c>
      <c r="AC842" s="341"/>
      <c r="AD842" s="350" t="str">
        <f t="shared" si="139"/>
        <v/>
      </c>
    </row>
    <row r="843" spans="2:30" x14ac:dyDescent="0.45">
      <c r="B843" s="145" t="str">
        <f t="shared" si="130"/>
        <v>NOT INCLUDED</v>
      </c>
      <c r="C843" s="146" t="e">
        <f t="shared" si="131"/>
        <v>#N/A</v>
      </c>
      <c r="D843" s="158" t="e">
        <f>AB843&amp;"_"&amp;#REF!&amp;IF(afstemning_partner&lt;&gt;"","_"&amp;AC843,"")</f>
        <v>#REF!</v>
      </c>
      <c r="E843" s="158" t="str">
        <f t="shared" si="132"/>
        <v/>
      </c>
      <c r="F843" s="158" t="e">
        <f t="shared" si="133"/>
        <v>#N/A</v>
      </c>
      <c r="G843" s="158" t="str">
        <f>TRANSAKTIONER!Z843&amp;IF(regnskab_filter_periode&gt;=AB843,"INCLUDE"&amp;IF(regnskab_filter_land&lt;&gt;"",IF(regnskab_filter_land="EU",F843,AD843),""),"EXCLUDE")</f>
        <v>EXCLUDE</v>
      </c>
      <c r="H843" s="158" t="str">
        <f t="shared" si="134"/>
        <v/>
      </c>
      <c r="I843" s="158" t="str">
        <f>TRANSAKTIONER!Z843&amp;IF(regnskab_filter_periode_partner&gt;=AB843,"INCLUDE"&amp;IF(regnskab_filter_land_partner&lt;&gt;"",IF(regnskab_filter_land_partner="EU",F843,AD843),""),"EXCLUDE")&amp;AC843</f>
        <v>EXCLUDE</v>
      </c>
      <c r="J843" s="158" t="e">
        <f t="shared" si="135"/>
        <v>#N/A</v>
      </c>
      <c r="L843" s="158" t="str">
        <f t="shared" si="136"/>
        <v>_EU</v>
      </c>
      <c r="P843" s="340"/>
      <c r="Q843" s="340"/>
      <c r="R843" s="341"/>
      <c r="S843" s="342"/>
      <c r="T843" s="342"/>
      <c r="U843" s="341"/>
      <c r="V843" s="368"/>
      <c r="W843" s="341"/>
      <c r="X843" s="343"/>
      <c r="Y843" s="340"/>
      <c r="Z843" s="341"/>
      <c r="AA843" s="348" t="str">
        <f t="shared" si="137"/>
        <v/>
      </c>
      <c r="AB843" s="349" t="str">
        <f t="shared" si="138"/>
        <v/>
      </c>
      <c r="AC843" s="341"/>
      <c r="AD843" s="350" t="str">
        <f t="shared" si="139"/>
        <v/>
      </c>
    </row>
    <row r="844" spans="2:30" x14ac:dyDescent="0.45">
      <c r="B844" s="145" t="str">
        <f t="shared" si="130"/>
        <v>NOT INCLUDED</v>
      </c>
      <c r="C844" s="146" t="e">
        <f t="shared" si="131"/>
        <v>#N/A</v>
      </c>
      <c r="D844" s="158" t="e">
        <f>AB844&amp;"_"&amp;#REF!&amp;IF(afstemning_partner&lt;&gt;"","_"&amp;AC844,"")</f>
        <v>#REF!</v>
      </c>
      <c r="E844" s="158" t="str">
        <f t="shared" si="132"/>
        <v/>
      </c>
      <c r="F844" s="158" t="e">
        <f t="shared" si="133"/>
        <v>#N/A</v>
      </c>
      <c r="G844" s="158" t="str">
        <f>TRANSAKTIONER!Z844&amp;IF(regnskab_filter_periode&gt;=AB844,"INCLUDE"&amp;IF(regnskab_filter_land&lt;&gt;"",IF(regnskab_filter_land="EU",F844,AD844),""),"EXCLUDE")</f>
        <v>EXCLUDE</v>
      </c>
      <c r="H844" s="158" t="str">
        <f t="shared" si="134"/>
        <v/>
      </c>
      <c r="I844" s="158" t="str">
        <f>TRANSAKTIONER!Z844&amp;IF(regnskab_filter_periode_partner&gt;=AB844,"INCLUDE"&amp;IF(regnskab_filter_land_partner&lt;&gt;"",IF(regnskab_filter_land_partner="EU",F844,AD844),""),"EXCLUDE")&amp;AC844</f>
        <v>EXCLUDE</v>
      </c>
      <c r="J844" s="158" t="e">
        <f t="shared" si="135"/>
        <v>#N/A</v>
      </c>
      <c r="L844" s="158" t="str">
        <f t="shared" si="136"/>
        <v>_EU</v>
      </c>
      <c r="P844" s="340"/>
      <c r="Q844" s="340"/>
      <c r="R844" s="341"/>
      <c r="S844" s="342"/>
      <c r="T844" s="342"/>
      <c r="U844" s="341"/>
      <c r="V844" s="368"/>
      <c r="W844" s="341"/>
      <c r="X844" s="343"/>
      <c r="Y844" s="340"/>
      <c r="Z844" s="341"/>
      <c r="AA844" s="348" t="str">
        <f t="shared" si="137"/>
        <v/>
      </c>
      <c r="AB844" s="349" t="str">
        <f t="shared" si="138"/>
        <v/>
      </c>
      <c r="AC844" s="341"/>
      <c r="AD844" s="350" t="str">
        <f t="shared" si="139"/>
        <v/>
      </c>
    </row>
    <row r="845" spans="2:30" x14ac:dyDescent="0.45">
      <c r="B845" s="145" t="str">
        <f t="shared" si="130"/>
        <v>NOT INCLUDED</v>
      </c>
      <c r="C845" s="146" t="e">
        <f t="shared" si="131"/>
        <v>#N/A</v>
      </c>
      <c r="D845" s="158" t="e">
        <f>AB845&amp;"_"&amp;#REF!&amp;IF(afstemning_partner&lt;&gt;"","_"&amp;AC845,"")</f>
        <v>#REF!</v>
      </c>
      <c r="E845" s="158" t="str">
        <f t="shared" si="132"/>
        <v/>
      </c>
      <c r="F845" s="158" t="e">
        <f t="shared" si="133"/>
        <v>#N/A</v>
      </c>
      <c r="G845" s="158" t="str">
        <f>TRANSAKTIONER!Z845&amp;IF(regnskab_filter_periode&gt;=AB845,"INCLUDE"&amp;IF(regnskab_filter_land&lt;&gt;"",IF(regnskab_filter_land="EU",F845,AD845),""),"EXCLUDE")</f>
        <v>EXCLUDE</v>
      </c>
      <c r="H845" s="158" t="str">
        <f t="shared" si="134"/>
        <v/>
      </c>
      <c r="I845" s="158" t="str">
        <f>TRANSAKTIONER!Z845&amp;IF(regnskab_filter_periode_partner&gt;=AB845,"INCLUDE"&amp;IF(regnskab_filter_land_partner&lt;&gt;"",IF(regnskab_filter_land_partner="EU",F845,AD845),""),"EXCLUDE")&amp;AC845</f>
        <v>EXCLUDE</v>
      </c>
      <c r="J845" s="158" t="e">
        <f t="shared" si="135"/>
        <v>#N/A</v>
      </c>
      <c r="L845" s="158" t="str">
        <f t="shared" si="136"/>
        <v>_EU</v>
      </c>
      <c r="P845" s="340"/>
      <c r="Q845" s="340"/>
      <c r="R845" s="341"/>
      <c r="S845" s="342"/>
      <c r="T845" s="342"/>
      <c r="U845" s="341"/>
      <c r="V845" s="368"/>
      <c r="W845" s="341"/>
      <c r="X845" s="343"/>
      <c r="Y845" s="340"/>
      <c r="Z845" s="341"/>
      <c r="AA845" s="348" t="str">
        <f t="shared" si="137"/>
        <v/>
      </c>
      <c r="AB845" s="349" t="str">
        <f t="shared" si="138"/>
        <v/>
      </c>
      <c r="AC845" s="341"/>
      <c r="AD845" s="350" t="str">
        <f t="shared" si="139"/>
        <v/>
      </c>
    </row>
    <row r="846" spans="2:30" x14ac:dyDescent="0.45">
      <c r="B846" s="145" t="str">
        <f t="shared" si="130"/>
        <v>NOT INCLUDED</v>
      </c>
      <c r="C846" s="146" t="e">
        <f t="shared" si="131"/>
        <v>#N/A</v>
      </c>
      <c r="D846" s="158" t="e">
        <f>AB846&amp;"_"&amp;#REF!&amp;IF(afstemning_partner&lt;&gt;"","_"&amp;AC846,"")</f>
        <v>#REF!</v>
      </c>
      <c r="E846" s="158" t="str">
        <f t="shared" si="132"/>
        <v/>
      </c>
      <c r="F846" s="158" t="e">
        <f t="shared" si="133"/>
        <v>#N/A</v>
      </c>
      <c r="G846" s="158" t="str">
        <f>TRANSAKTIONER!Z846&amp;IF(regnskab_filter_periode&gt;=AB846,"INCLUDE"&amp;IF(regnskab_filter_land&lt;&gt;"",IF(regnskab_filter_land="EU",F846,AD846),""),"EXCLUDE")</f>
        <v>EXCLUDE</v>
      </c>
      <c r="H846" s="158" t="str">
        <f t="shared" si="134"/>
        <v/>
      </c>
      <c r="I846" s="158" t="str">
        <f>TRANSAKTIONER!Z846&amp;IF(regnskab_filter_periode_partner&gt;=AB846,"INCLUDE"&amp;IF(regnskab_filter_land_partner&lt;&gt;"",IF(regnskab_filter_land_partner="EU",F846,AD846),""),"EXCLUDE")&amp;AC846</f>
        <v>EXCLUDE</v>
      </c>
      <c r="J846" s="158" t="e">
        <f t="shared" si="135"/>
        <v>#N/A</v>
      </c>
      <c r="L846" s="158" t="str">
        <f t="shared" si="136"/>
        <v>_EU</v>
      </c>
      <c r="P846" s="340"/>
      <c r="Q846" s="340"/>
      <c r="R846" s="341"/>
      <c r="S846" s="342"/>
      <c r="T846" s="342"/>
      <c r="U846" s="341"/>
      <c r="V846" s="368"/>
      <c r="W846" s="341"/>
      <c r="X846" s="343"/>
      <c r="Y846" s="340"/>
      <c r="Z846" s="341"/>
      <c r="AA846" s="348" t="str">
        <f t="shared" si="137"/>
        <v/>
      </c>
      <c r="AB846" s="349" t="str">
        <f t="shared" si="138"/>
        <v/>
      </c>
      <c r="AC846" s="341"/>
      <c r="AD846" s="350" t="str">
        <f t="shared" si="139"/>
        <v/>
      </c>
    </row>
    <row r="847" spans="2:30" x14ac:dyDescent="0.45">
      <c r="B847" s="145" t="str">
        <f t="shared" si="130"/>
        <v>NOT INCLUDED</v>
      </c>
      <c r="C847" s="146" t="e">
        <f t="shared" si="131"/>
        <v>#N/A</v>
      </c>
      <c r="D847" s="158" t="e">
        <f>AB847&amp;"_"&amp;#REF!&amp;IF(afstemning_partner&lt;&gt;"","_"&amp;AC847,"")</f>
        <v>#REF!</v>
      </c>
      <c r="E847" s="158" t="str">
        <f t="shared" si="132"/>
        <v/>
      </c>
      <c r="F847" s="158" t="e">
        <f t="shared" si="133"/>
        <v>#N/A</v>
      </c>
      <c r="G847" s="158" t="str">
        <f>TRANSAKTIONER!Z847&amp;IF(regnskab_filter_periode&gt;=AB847,"INCLUDE"&amp;IF(regnskab_filter_land&lt;&gt;"",IF(regnskab_filter_land="EU",F847,AD847),""),"EXCLUDE")</f>
        <v>EXCLUDE</v>
      </c>
      <c r="H847" s="158" t="str">
        <f t="shared" si="134"/>
        <v/>
      </c>
      <c r="I847" s="158" t="str">
        <f>TRANSAKTIONER!Z847&amp;IF(regnskab_filter_periode_partner&gt;=AB847,"INCLUDE"&amp;IF(regnskab_filter_land_partner&lt;&gt;"",IF(regnskab_filter_land_partner="EU",F847,AD847),""),"EXCLUDE")&amp;AC847</f>
        <v>EXCLUDE</v>
      </c>
      <c r="J847" s="158" t="e">
        <f t="shared" si="135"/>
        <v>#N/A</v>
      </c>
      <c r="L847" s="158" t="str">
        <f t="shared" si="136"/>
        <v>_EU</v>
      </c>
      <c r="P847" s="340"/>
      <c r="Q847" s="340"/>
      <c r="R847" s="341"/>
      <c r="S847" s="342"/>
      <c r="T847" s="342"/>
      <c r="U847" s="341"/>
      <c r="V847" s="368"/>
      <c r="W847" s="341"/>
      <c r="X847" s="343"/>
      <c r="Y847" s="340"/>
      <c r="Z847" s="341"/>
      <c r="AA847" s="348" t="str">
        <f t="shared" si="137"/>
        <v/>
      </c>
      <c r="AB847" s="349" t="str">
        <f t="shared" si="138"/>
        <v/>
      </c>
      <c r="AC847" s="341"/>
      <c r="AD847" s="350" t="str">
        <f t="shared" si="139"/>
        <v/>
      </c>
    </row>
    <row r="848" spans="2:30" x14ac:dyDescent="0.45">
      <c r="B848" s="145" t="str">
        <f t="shared" si="130"/>
        <v>NOT INCLUDED</v>
      </c>
      <c r="C848" s="146" t="e">
        <f t="shared" si="131"/>
        <v>#N/A</v>
      </c>
      <c r="D848" s="158" t="e">
        <f>AB848&amp;"_"&amp;#REF!&amp;IF(afstemning_partner&lt;&gt;"","_"&amp;AC848,"")</f>
        <v>#REF!</v>
      </c>
      <c r="E848" s="158" t="str">
        <f t="shared" si="132"/>
        <v/>
      </c>
      <c r="F848" s="158" t="e">
        <f t="shared" si="133"/>
        <v>#N/A</v>
      </c>
      <c r="G848" s="158" t="str">
        <f>TRANSAKTIONER!Z848&amp;IF(regnskab_filter_periode&gt;=AB848,"INCLUDE"&amp;IF(regnskab_filter_land&lt;&gt;"",IF(regnskab_filter_land="EU",F848,AD848),""),"EXCLUDE")</f>
        <v>EXCLUDE</v>
      </c>
      <c r="H848" s="158" t="str">
        <f t="shared" si="134"/>
        <v/>
      </c>
      <c r="I848" s="158" t="str">
        <f>TRANSAKTIONER!Z848&amp;IF(regnskab_filter_periode_partner&gt;=AB848,"INCLUDE"&amp;IF(regnskab_filter_land_partner&lt;&gt;"",IF(regnskab_filter_land_partner="EU",F848,AD848),""),"EXCLUDE")&amp;AC848</f>
        <v>EXCLUDE</v>
      </c>
      <c r="J848" s="158" t="e">
        <f t="shared" si="135"/>
        <v>#N/A</v>
      </c>
      <c r="L848" s="158" t="str">
        <f t="shared" si="136"/>
        <v>_EU</v>
      </c>
      <c r="P848" s="340"/>
      <c r="Q848" s="340"/>
      <c r="R848" s="341"/>
      <c r="S848" s="342"/>
      <c r="T848" s="342"/>
      <c r="U848" s="341"/>
      <c r="V848" s="368"/>
      <c r="W848" s="341"/>
      <c r="X848" s="343"/>
      <c r="Y848" s="340"/>
      <c r="Z848" s="341"/>
      <c r="AA848" s="348" t="str">
        <f t="shared" si="137"/>
        <v/>
      </c>
      <c r="AB848" s="349" t="str">
        <f t="shared" si="138"/>
        <v/>
      </c>
      <c r="AC848" s="341"/>
      <c r="AD848" s="350" t="str">
        <f t="shared" si="139"/>
        <v/>
      </c>
    </row>
    <row r="849" spans="2:30" x14ac:dyDescent="0.45">
      <c r="B849" s="145" t="str">
        <f t="shared" si="130"/>
        <v>NOT INCLUDED</v>
      </c>
      <c r="C849" s="146" t="e">
        <f t="shared" si="131"/>
        <v>#N/A</v>
      </c>
      <c r="D849" s="158" t="e">
        <f>AB849&amp;"_"&amp;#REF!&amp;IF(afstemning_partner&lt;&gt;"","_"&amp;AC849,"")</f>
        <v>#REF!</v>
      </c>
      <c r="E849" s="158" t="str">
        <f t="shared" si="132"/>
        <v/>
      </c>
      <c r="F849" s="158" t="e">
        <f t="shared" si="133"/>
        <v>#N/A</v>
      </c>
      <c r="G849" s="158" t="str">
        <f>TRANSAKTIONER!Z849&amp;IF(regnskab_filter_periode&gt;=AB849,"INCLUDE"&amp;IF(regnskab_filter_land&lt;&gt;"",IF(regnskab_filter_land="EU",F849,AD849),""),"EXCLUDE")</f>
        <v>EXCLUDE</v>
      </c>
      <c r="H849" s="158" t="str">
        <f t="shared" si="134"/>
        <v/>
      </c>
      <c r="I849" s="158" t="str">
        <f>TRANSAKTIONER!Z849&amp;IF(regnskab_filter_periode_partner&gt;=AB849,"INCLUDE"&amp;IF(regnskab_filter_land_partner&lt;&gt;"",IF(regnskab_filter_land_partner="EU",F849,AD849),""),"EXCLUDE")&amp;AC849</f>
        <v>EXCLUDE</v>
      </c>
      <c r="J849" s="158" t="e">
        <f t="shared" si="135"/>
        <v>#N/A</v>
      </c>
      <c r="L849" s="158" t="str">
        <f t="shared" si="136"/>
        <v>_EU</v>
      </c>
      <c r="P849" s="340"/>
      <c r="Q849" s="340"/>
      <c r="R849" s="341"/>
      <c r="S849" s="342"/>
      <c r="T849" s="342"/>
      <c r="U849" s="341"/>
      <c r="V849" s="368"/>
      <c r="W849" s="341"/>
      <c r="X849" s="343"/>
      <c r="Y849" s="340"/>
      <c r="Z849" s="341"/>
      <c r="AA849" s="348" t="str">
        <f t="shared" si="137"/>
        <v/>
      </c>
      <c r="AB849" s="349" t="str">
        <f t="shared" si="138"/>
        <v/>
      </c>
      <c r="AC849" s="341"/>
      <c r="AD849" s="350" t="str">
        <f t="shared" si="139"/>
        <v/>
      </c>
    </row>
    <row r="850" spans="2:30" x14ac:dyDescent="0.45">
      <c r="B850" s="145" t="str">
        <f t="shared" si="130"/>
        <v>NOT INCLUDED</v>
      </c>
      <c r="C850" s="146" t="e">
        <f t="shared" si="131"/>
        <v>#N/A</v>
      </c>
      <c r="D850" s="158" t="e">
        <f>AB850&amp;"_"&amp;#REF!&amp;IF(afstemning_partner&lt;&gt;"","_"&amp;AC850,"")</f>
        <v>#REF!</v>
      </c>
      <c r="E850" s="158" t="str">
        <f t="shared" si="132"/>
        <v/>
      </c>
      <c r="F850" s="158" t="e">
        <f t="shared" si="133"/>
        <v>#N/A</v>
      </c>
      <c r="G850" s="158" t="str">
        <f>TRANSAKTIONER!Z850&amp;IF(regnskab_filter_periode&gt;=AB850,"INCLUDE"&amp;IF(regnskab_filter_land&lt;&gt;"",IF(regnskab_filter_land="EU",F850,AD850),""),"EXCLUDE")</f>
        <v>EXCLUDE</v>
      </c>
      <c r="H850" s="158" t="str">
        <f t="shared" si="134"/>
        <v/>
      </c>
      <c r="I850" s="158" t="str">
        <f>TRANSAKTIONER!Z850&amp;IF(regnskab_filter_periode_partner&gt;=AB850,"INCLUDE"&amp;IF(regnskab_filter_land_partner&lt;&gt;"",IF(regnskab_filter_land_partner="EU",F850,AD850),""),"EXCLUDE")&amp;AC850</f>
        <v>EXCLUDE</v>
      </c>
      <c r="J850" s="158" t="e">
        <f t="shared" si="135"/>
        <v>#N/A</v>
      </c>
      <c r="L850" s="158" t="str">
        <f t="shared" si="136"/>
        <v>_EU</v>
      </c>
      <c r="P850" s="340"/>
      <c r="Q850" s="340"/>
      <c r="R850" s="341"/>
      <c r="S850" s="342"/>
      <c r="T850" s="342"/>
      <c r="U850" s="341"/>
      <c r="V850" s="368"/>
      <c r="W850" s="341"/>
      <c r="X850" s="343"/>
      <c r="Y850" s="340"/>
      <c r="Z850" s="341"/>
      <c r="AA850" s="348" t="str">
        <f t="shared" si="137"/>
        <v/>
      </c>
      <c r="AB850" s="349" t="str">
        <f t="shared" si="138"/>
        <v/>
      </c>
      <c r="AC850" s="341"/>
      <c r="AD850" s="350" t="str">
        <f t="shared" si="139"/>
        <v/>
      </c>
    </row>
    <row r="851" spans="2:30" x14ac:dyDescent="0.45">
      <c r="B851" s="145" t="str">
        <f t="shared" si="130"/>
        <v>NOT INCLUDED</v>
      </c>
      <c r="C851" s="146" t="e">
        <f t="shared" si="131"/>
        <v>#N/A</v>
      </c>
      <c r="D851" s="158" t="e">
        <f>AB851&amp;"_"&amp;#REF!&amp;IF(afstemning_partner&lt;&gt;"","_"&amp;AC851,"")</f>
        <v>#REF!</v>
      </c>
      <c r="E851" s="158" t="str">
        <f t="shared" si="132"/>
        <v/>
      </c>
      <c r="F851" s="158" t="e">
        <f t="shared" si="133"/>
        <v>#N/A</v>
      </c>
      <c r="G851" s="158" t="str">
        <f>TRANSAKTIONER!Z851&amp;IF(regnskab_filter_periode&gt;=AB851,"INCLUDE"&amp;IF(regnskab_filter_land&lt;&gt;"",IF(regnskab_filter_land="EU",F851,AD851),""),"EXCLUDE")</f>
        <v>EXCLUDE</v>
      </c>
      <c r="H851" s="158" t="str">
        <f t="shared" si="134"/>
        <v/>
      </c>
      <c r="I851" s="158" t="str">
        <f>TRANSAKTIONER!Z851&amp;IF(regnskab_filter_periode_partner&gt;=AB851,"INCLUDE"&amp;IF(regnskab_filter_land_partner&lt;&gt;"",IF(regnskab_filter_land_partner="EU",F851,AD851),""),"EXCLUDE")&amp;AC851</f>
        <v>EXCLUDE</v>
      </c>
      <c r="J851" s="158" t="e">
        <f t="shared" si="135"/>
        <v>#N/A</v>
      </c>
      <c r="L851" s="158" t="str">
        <f t="shared" si="136"/>
        <v>_EU</v>
      </c>
      <c r="P851" s="340"/>
      <c r="Q851" s="340"/>
      <c r="R851" s="341"/>
      <c r="S851" s="342"/>
      <c r="T851" s="342"/>
      <c r="U851" s="341"/>
      <c r="V851" s="368"/>
      <c r="W851" s="341"/>
      <c r="X851" s="343"/>
      <c r="Y851" s="340"/>
      <c r="Z851" s="341"/>
      <c r="AA851" s="348" t="str">
        <f t="shared" si="137"/>
        <v/>
      </c>
      <c r="AB851" s="349" t="str">
        <f t="shared" si="138"/>
        <v/>
      </c>
      <c r="AC851" s="341"/>
      <c r="AD851" s="350" t="str">
        <f t="shared" si="139"/>
        <v/>
      </c>
    </row>
    <row r="852" spans="2:30" x14ac:dyDescent="0.45">
      <c r="B852" s="145" t="str">
        <f t="shared" si="130"/>
        <v>NOT INCLUDED</v>
      </c>
      <c r="C852" s="146" t="e">
        <f t="shared" si="131"/>
        <v>#N/A</v>
      </c>
      <c r="D852" s="158" t="e">
        <f>AB852&amp;"_"&amp;#REF!&amp;IF(afstemning_partner&lt;&gt;"","_"&amp;AC852,"")</f>
        <v>#REF!</v>
      </c>
      <c r="E852" s="158" t="str">
        <f t="shared" si="132"/>
        <v/>
      </c>
      <c r="F852" s="158" t="e">
        <f t="shared" si="133"/>
        <v>#N/A</v>
      </c>
      <c r="G852" s="158" t="str">
        <f>TRANSAKTIONER!Z852&amp;IF(regnskab_filter_periode&gt;=AB852,"INCLUDE"&amp;IF(regnskab_filter_land&lt;&gt;"",IF(regnskab_filter_land="EU",F852,AD852),""),"EXCLUDE")</f>
        <v>EXCLUDE</v>
      </c>
      <c r="H852" s="158" t="str">
        <f t="shared" si="134"/>
        <v/>
      </c>
      <c r="I852" s="158" t="str">
        <f>TRANSAKTIONER!Z852&amp;IF(regnskab_filter_periode_partner&gt;=AB852,"INCLUDE"&amp;IF(regnskab_filter_land_partner&lt;&gt;"",IF(regnskab_filter_land_partner="EU",F852,AD852),""),"EXCLUDE")&amp;AC852</f>
        <v>EXCLUDE</v>
      </c>
      <c r="J852" s="158" t="e">
        <f t="shared" si="135"/>
        <v>#N/A</v>
      </c>
      <c r="L852" s="158" t="str">
        <f t="shared" si="136"/>
        <v>_EU</v>
      </c>
      <c r="P852" s="340"/>
      <c r="Q852" s="340"/>
      <c r="R852" s="341"/>
      <c r="S852" s="342"/>
      <c r="T852" s="342"/>
      <c r="U852" s="341"/>
      <c r="V852" s="368"/>
      <c r="W852" s="341"/>
      <c r="X852" s="343"/>
      <c r="Y852" s="340"/>
      <c r="Z852" s="341"/>
      <c r="AA852" s="348" t="str">
        <f t="shared" si="137"/>
        <v/>
      </c>
      <c r="AB852" s="349" t="str">
        <f t="shared" si="138"/>
        <v/>
      </c>
      <c r="AC852" s="341"/>
      <c r="AD852" s="350" t="str">
        <f t="shared" si="139"/>
        <v/>
      </c>
    </row>
    <row r="853" spans="2:30" x14ac:dyDescent="0.45">
      <c r="B853" s="145" t="str">
        <f t="shared" si="130"/>
        <v>NOT INCLUDED</v>
      </c>
      <c r="C853" s="146" t="e">
        <f t="shared" si="131"/>
        <v>#N/A</v>
      </c>
      <c r="D853" s="158" t="e">
        <f>AB853&amp;"_"&amp;#REF!&amp;IF(afstemning_partner&lt;&gt;"","_"&amp;AC853,"")</f>
        <v>#REF!</v>
      </c>
      <c r="E853" s="158" t="str">
        <f t="shared" si="132"/>
        <v/>
      </c>
      <c r="F853" s="158" t="e">
        <f t="shared" si="133"/>
        <v>#N/A</v>
      </c>
      <c r="G853" s="158" t="str">
        <f>TRANSAKTIONER!Z853&amp;IF(regnskab_filter_periode&gt;=AB853,"INCLUDE"&amp;IF(regnskab_filter_land&lt;&gt;"",IF(regnskab_filter_land="EU",F853,AD853),""),"EXCLUDE")</f>
        <v>EXCLUDE</v>
      </c>
      <c r="H853" s="158" t="str">
        <f t="shared" si="134"/>
        <v/>
      </c>
      <c r="I853" s="158" t="str">
        <f>TRANSAKTIONER!Z853&amp;IF(regnskab_filter_periode_partner&gt;=AB853,"INCLUDE"&amp;IF(regnskab_filter_land_partner&lt;&gt;"",IF(regnskab_filter_land_partner="EU",F853,AD853),""),"EXCLUDE")&amp;AC853</f>
        <v>EXCLUDE</v>
      </c>
      <c r="J853" s="158" t="e">
        <f t="shared" si="135"/>
        <v>#N/A</v>
      </c>
      <c r="L853" s="158" t="str">
        <f t="shared" si="136"/>
        <v>_EU</v>
      </c>
      <c r="P853" s="340"/>
      <c r="Q853" s="340"/>
      <c r="R853" s="341"/>
      <c r="S853" s="342"/>
      <c r="T853" s="342"/>
      <c r="U853" s="341"/>
      <c r="V853" s="368"/>
      <c r="W853" s="341"/>
      <c r="X853" s="343"/>
      <c r="Y853" s="340"/>
      <c r="Z853" s="341"/>
      <c r="AA853" s="348" t="str">
        <f t="shared" si="137"/>
        <v/>
      </c>
      <c r="AB853" s="349" t="str">
        <f t="shared" si="138"/>
        <v/>
      </c>
      <c r="AC853" s="341"/>
      <c r="AD853" s="350" t="str">
        <f t="shared" si="139"/>
        <v/>
      </c>
    </row>
    <row r="854" spans="2:30" x14ac:dyDescent="0.45">
      <c r="B854" s="145" t="str">
        <f t="shared" si="130"/>
        <v>NOT INCLUDED</v>
      </c>
      <c r="C854" s="146" t="e">
        <f t="shared" si="131"/>
        <v>#N/A</v>
      </c>
      <c r="D854" s="158" t="e">
        <f>AB854&amp;"_"&amp;#REF!&amp;IF(afstemning_partner&lt;&gt;"","_"&amp;AC854,"")</f>
        <v>#REF!</v>
      </c>
      <c r="E854" s="158" t="str">
        <f t="shared" si="132"/>
        <v/>
      </c>
      <c r="F854" s="158" t="e">
        <f t="shared" si="133"/>
        <v>#N/A</v>
      </c>
      <c r="G854" s="158" t="str">
        <f>TRANSAKTIONER!Z854&amp;IF(regnskab_filter_periode&gt;=AB854,"INCLUDE"&amp;IF(regnskab_filter_land&lt;&gt;"",IF(regnskab_filter_land="EU",F854,AD854),""),"EXCLUDE")</f>
        <v>EXCLUDE</v>
      </c>
      <c r="H854" s="158" t="str">
        <f t="shared" si="134"/>
        <v/>
      </c>
      <c r="I854" s="158" t="str">
        <f>TRANSAKTIONER!Z854&amp;IF(regnskab_filter_periode_partner&gt;=AB854,"INCLUDE"&amp;IF(regnskab_filter_land_partner&lt;&gt;"",IF(regnskab_filter_land_partner="EU",F854,AD854),""),"EXCLUDE")&amp;AC854</f>
        <v>EXCLUDE</v>
      </c>
      <c r="J854" s="158" t="e">
        <f t="shared" si="135"/>
        <v>#N/A</v>
      </c>
      <c r="L854" s="158" t="str">
        <f t="shared" si="136"/>
        <v>_EU</v>
      </c>
      <c r="P854" s="340"/>
      <c r="Q854" s="340"/>
      <c r="R854" s="341"/>
      <c r="S854" s="342"/>
      <c r="T854" s="342"/>
      <c r="U854" s="341"/>
      <c r="V854" s="368"/>
      <c r="W854" s="341"/>
      <c r="X854" s="343"/>
      <c r="Y854" s="340"/>
      <c r="Z854" s="341"/>
      <c r="AA854" s="348" t="str">
        <f t="shared" si="137"/>
        <v/>
      </c>
      <c r="AB854" s="349" t="str">
        <f t="shared" si="138"/>
        <v/>
      </c>
      <c r="AC854" s="341"/>
      <c r="AD854" s="350" t="str">
        <f t="shared" si="139"/>
        <v/>
      </c>
    </row>
    <row r="855" spans="2:30" x14ac:dyDescent="0.45">
      <c r="B855" s="145" t="str">
        <f t="shared" si="130"/>
        <v>NOT INCLUDED</v>
      </c>
      <c r="C855" s="146" t="e">
        <f t="shared" si="131"/>
        <v>#N/A</v>
      </c>
      <c r="D855" s="158" t="e">
        <f>AB855&amp;"_"&amp;#REF!&amp;IF(afstemning_partner&lt;&gt;"","_"&amp;AC855,"")</f>
        <v>#REF!</v>
      </c>
      <c r="E855" s="158" t="str">
        <f t="shared" si="132"/>
        <v/>
      </c>
      <c r="F855" s="158" t="e">
        <f t="shared" si="133"/>
        <v>#N/A</v>
      </c>
      <c r="G855" s="158" t="str">
        <f>TRANSAKTIONER!Z855&amp;IF(regnskab_filter_periode&gt;=AB855,"INCLUDE"&amp;IF(regnskab_filter_land&lt;&gt;"",IF(regnskab_filter_land="EU",F855,AD855),""),"EXCLUDE")</f>
        <v>EXCLUDE</v>
      </c>
      <c r="H855" s="158" t="str">
        <f t="shared" si="134"/>
        <v/>
      </c>
      <c r="I855" s="158" t="str">
        <f>TRANSAKTIONER!Z855&amp;IF(regnskab_filter_periode_partner&gt;=AB855,"INCLUDE"&amp;IF(regnskab_filter_land_partner&lt;&gt;"",IF(regnskab_filter_land_partner="EU",F855,AD855),""),"EXCLUDE")&amp;AC855</f>
        <v>EXCLUDE</v>
      </c>
      <c r="J855" s="158" t="e">
        <f t="shared" si="135"/>
        <v>#N/A</v>
      </c>
      <c r="L855" s="158" t="str">
        <f t="shared" si="136"/>
        <v>_EU</v>
      </c>
      <c r="P855" s="340"/>
      <c r="Q855" s="340"/>
      <c r="R855" s="341"/>
      <c r="S855" s="342"/>
      <c r="T855" s="342"/>
      <c r="U855" s="341"/>
      <c r="V855" s="368"/>
      <c r="W855" s="341"/>
      <c r="X855" s="343"/>
      <c r="Y855" s="340"/>
      <c r="Z855" s="341"/>
      <c r="AA855" s="348" t="str">
        <f t="shared" si="137"/>
        <v/>
      </c>
      <c r="AB855" s="349" t="str">
        <f t="shared" si="138"/>
        <v/>
      </c>
      <c r="AC855" s="341"/>
      <c r="AD855" s="350" t="str">
        <f t="shared" si="139"/>
        <v/>
      </c>
    </row>
    <row r="856" spans="2:30" x14ac:dyDescent="0.45">
      <c r="B856" s="145" t="str">
        <f t="shared" si="130"/>
        <v>NOT INCLUDED</v>
      </c>
      <c r="C856" s="146" t="e">
        <f t="shared" si="131"/>
        <v>#N/A</v>
      </c>
      <c r="D856" s="158" t="e">
        <f>AB856&amp;"_"&amp;#REF!&amp;IF(afstemning_partner&lt;&gt;"","_"&amp;AC856,"")</f>
        <v>#REF!</v>
      </c>
      <c r="E856" s="158" t="str">
        <f t="shared" si="132"/>
        <v/>
      </c>
      <c r="F856" s="158" t="e">
        <f t="shared" si="133"/>
        <v>#N/A</v>
      </c>
      <c r="G856" s="158" t="str">
        <f>TRANSAKTIONER!Z856&amp;IF(regnskab_filter_periode&gt;=AB856,"INCLUDE"&amp;IF(regnskab_filter_land&lt;&gt;"",IF(regnskab_filter_land="EU",F856,AD856),""),"EXCLUDE")</f>
        <v>EXCLUDE</v>
      </c>
      <c r="H856" s="158" t="str">
        <f t="shared" si="134"/>
        <v/>
      </c>
      <c r="I856" s="158" t="str">
        <f>TRANSAKTIONER!Z856&amp;IF(regnskab_filter_periode_partner&gt;=AB856,"INCLUDE"&amp;IF(regnskab_filter_land_partner&lt;&gt;"",IF(regnskab_filter_land_partner="EU",F856,AD856),""),"EXCLUDE")&amp;AC856</f>
        <v>EXCLUDE</v>
      </c>
      <c r="J856" s="158" t="e">
        <f t="shared" si="135"/>
        <v>#N/A</v>
      </c>
      <c r="L856" s="158" t="str">
        <f t="shared" si="136"/>
        <v>_EU</v>
      </c>
      <c r="P856" s="340"/>
      <c r="Q856" s="340"/>
      <c r="R856" s="341"/>
      <c r="S856" s="342"/>
      <c r="T856" s="342"/>
      <c r="U856" s="341"/>
      <c r="V856" s="368"/>
      <c r="W856" s="341"/>
      <c r="X856" s="343"/>
      <c r="Y856" s="340"/>
      <c r="Z856" s="341"/>
      <c r="AA856" s="348" t="str">
        <f t="shared" si="137"/>
        <v/>
      </c>
      <c r="AB856" s="349" t="str">
        <f t="shared" si="138"/>
        <v/>
      </c>
      <c r="AC856" s="341"/>
      <c r="AD856" s="350" t="str">
        <f t="shared" si="139"/>
        <v/>
      </c>
    </row>
    <row r="857" spans="2:30" x14ac:dyDescent="0.45">
      <c r="B857" s="145" t="str">
        <f t="shared" si="130"/>
        <v>NOT INCLUDED</v>
      </c>
      <c r="C857" s="146" t="e">
        <f t="shared" si="131"/>
        <v>#N/A</v>
      </c>
      <c r="D857" s="158" t="e">
        <f>AB857&amp;"_"&amp;#REF!&amp;IF(afstemning_partner&lt;&gt;"","_"&amp;AC857,"")</f>
        <v>#REF!</v>
      </c>
      <c r="E857" s="158" t="str">
        <f t="shared" si="132"/>
        <v/>
      </c>
      <c r="F857" s="158" t="e">
        <f t="shared" si="133"/>
        <v>#N/A</v>
      </c>
      <c r="G857" s="158" t="str">
        <f>TRANSAKTIONER!Z857&amp;IF(regnskab_filter_periode&gt;=AB857,"INCLUDE"&amp;IF(regnskab_filter_land&lt;&gt;"",IF(regnskab_filter_land="EU",F857,AD857),""),"EXCLUDE")</f>
        <v>EXCLUDE</v>
      </c>
      <c r="H857" s="158" t="str">
        <f t="shared" si="134"/>
        <v/>
      </c>
      <c r="I857" s="158" t="str">
        <f>TRANSAKTIONER!Z857&amp;IF(regnskab_filter_periode_partner&gt;=AB857,"INCLUDE"&amp;IF(regnskab_filter_land_partner&lt;&gt;"",IF(regnskab_filter_land_partner="EU",F857,AD857),""),"EXCLUDE")&amp;AC857</f>
        <v>EXCLUDE</v>
      </c>
      <c r="J857" s="158" t="e">
        <f t="shared" si="135"/>
        <v>#N/A</v>
      </c>
      <c r="L857" s="158" t="str">
        <f t="shared" si="136"/>
        <v>_EU</v>
      </c>
      <c r="P857" s="340"/>
      <c r="Q857" s="340"/>
      <c r="R857" s="341"/>
      <c r="S857" s="342"/>
      <c r="T857" s="342"/>
      <c r="U857" s="341"/>
      <c r="V857" s="368"/>
      <c r="W857" s="341"/>
      <c r="X857" s="343"/>
      <c r="Y857" s="340"/>
      <c r="Z857" s="341"/>
      <c r="AA857" s="348" t="str">
        <f t="shared" si="137"/>
        <v/>
      </c>
      <c r="AB857" s="349" t="str">
        <f t="shared" si="138"/>
        <v/>
      </c>
      <c r="AC857" s="341"/>
      <c r="AD857" s="350" t="str">
        <f t="shared" si="139"/>
        <v/>
      </c>
    </row>
    <row r="858" spans="2:30" x14ac:dyDescent="0.45">
      <c r="B858" s="145" t="str">
        <f t="shared" si="130"/>
        <v>NOT INCLUDED</v>
      </c>
      <c r="C858" s="146" t="e">
        <f t="shared" si="131"/>
        <v>#N/A</v>
      </c>
      <c r="D858" s="158" t="e">
        <f>AB858&amp;"_"&amp;#REF!&amp;IF(afstemning_partner&lt;&gt;"","_"&amp;AC858,"")</f>
        <v>#REF!</v>
      </c>
      <c r="E858" s="158" t="str">
        <f t="shared" si="132"/>
        <v/>
      </c>
      <c r="F858" s="158" t="e">
        <f t="shared" si="133"/>
        <v>#N/A</v>
      </c>
      <c r="G858" s="158" t="str">
        <f>TRANSAKTIONER!Z858&amp;IF(regnskab_filter_periode&gt;=AB858,"INCLUDE"&amp;IF(regnskab_filter_land&lt;&gt;"",IF(regnskab_filter_land="EU",F858,AD858),""),"EXCLUDE")</f>
        <v>EXCLUDE</v>
      </c>
      <c r="H858" s="158" t="str">
        <f t="shared" si="134"/>
        <v/>
      </c>
      <c r="I858" s="158" t="str">
        <f>TRANSAKTIONER!Z858&amp;IF(regnskab_filter_periode_partner&gt;=AB858,"INCLUDE"&amp;IF(regnskab_filter_land_partner&lt;&gt;"",IF(regnskab_filter_land_partner="EU",F858,AD858),""),"EXCLUDE")&amp;AC858</f>
        <v>EXCLUDE</v>
      </c>
      <c r="J858" s="158" t="e">
        <f t="shared" si="135"/>
        <v>#N/A</v>
      </c>
      <c r="L858" s="158" t="str">
        <f t="shared" si="136"/>
        <v>_EU</v>
      </c>
      <c r="P858" s="340"/>
      <c r="Q858" s="340"/>
      <c r="R858" s="341"/>
      <c r="S858" s="342"/>
      <c r="T858" s="342"/>
      <c r="U858" s="341"/>
      <c r="V858" s="368"/>
      <c r="W858" s="341"/>
      <c r="X858" s="343"/>
      <c r="Y858" s="340"/>
      <c r="Z858" s="341"/>
      <c r="AA858" s="348" t="str">
        <f t="shared" si="137"/>
        <v/>
      </c>
      <c r="AB858" s="349" t="str">
        <f t="shared" si="138"/>
        <v/>
      </c>
      <c r="AC858" s="341"/>
      <c r="AD858" s="350" t="str">
        <f t="shared" si="139"/>
        <v/>
      </c>
    </row>
    <row r="859" spans="2:30" x14ac:dyDescent="0.45">
      <c r="B859" s="145" t="str">
        <f t="shared" si="130"/>
        <v>NOT INCLUDED</v>
      </c>
      <c r="C859" s="146" t="e">
        <f t="shared" si="131"/>
        <v>#N/A</v>
      </c>
      <c r="D859" s="158" t="e">
        <f>AB859&amp;"_"&amp;#REF!&amp;IF(afstemning_partner&lt;&gt;"","_"&amp;AC859,"")</f>
        <v>#REF!</v>
      </c>
      <c r="E859" s="158" t="str">
        <f t="shared" si="132"/>
        <v/>
      </c>
      <c r="F859" s="158" t="e">
        <f t="shared" si="133"/>
        <v>#N/A</v>
      </c>
      <c r="G859" s="158" t="str">
        <f>TRANSAKTIONER!Z859&amp;IF(regnskab_filter_periode&gt;=AB859,"INCLUDE"&amp;IF(regnskab_filter_land&lt;&gt;"",IF(regnskab_filter_land="EU",F859,AD859),""),"EXCLUDE")</f>
        <v>EXCLUDE</v>
      </c>
      <c r="H859" s="158" t="str">
        <f t="shared" si="134"/>
        <v/>
      </c>
      <c r="I859" s="158" t="str">
        <f>TRANSAKTIONER!Z859&amp;IF(regnskab_filter_periode_partner&gt;=AB859,"INCLUDE"&amp;IF(regnskab_filter_land_partner&lt;&gt;"",IF(regnskab_filter_land_partner="EU",F859,AD859),""),"EXCLUDE")&amp;AC859</f>
        <v>EXCLUDE</v>
      </c>
      <c r="J859" s="158" t="e">
        <f t="shared" si="135"/>
        <v>#N/A</v>
      </c>
      <c r="L859" s="158" t="str">
        <f t="shared" si="136"/>
        <v>_EU</v>
      </c>
      <c r="P859" s="340"/>
      <c r="Q859" s="340"/>
      <c r="R859" s="341"/>
      <c r="S859" s="342"/>
      <c r="T859" s="342"/>
      <c r="U859" s="341"/>
      <c r="V859" s="368"/>
      <c r="W859" s="341"/>
      <c r="X859" s="343"/>
      <c r="Y859" s="340"/>
      <c r="Z859" s="341"/>
      <c r="AA859" s="348" t="str">
        <f t="shared" si="137"/>
        <v/>
      </c>
      <c r="AB859" s="349" t="str">
        <f t="shared" si="138"/>
        <v/>
      </c>
      <c r="AC859" s="341"/>
      <c r="AD859" s="350" t="str">
        <f t="shared" si="139"/>
        <v/>
      </c>
    </row>
    <row r="860" spans="2:30" x14ac:dyDescent="0.45">
      <c r="B860" s="145" t="str">
        <f t="shared" si="130"/>
        <v>NOT INCLUDED</v>
      </c>
      <c r="C860" s="146" t="e">
        <f t="shared" si="131"/>
        <v>#N/A</v>
      </c>
      <c r="D860" s="158" t="e">
        <f>AB860&amp;"_"&amp;#REF!&amp;IF(afstemning_partner&lt;&gt;"","_"&amp;AC860,"")</f>
        <v>#REF!</v>
      </c>
      <c r="E860" s="158" t="str">
        <f t="shared" si="132"/>
        <v/>
      </c>
      <c r="F860" s="158" t="e">
        <f t="shared" si="133"/>
        <v>#N/A</v>
      </c>
      <c r="G860" s="158" t="str">
        <f>TRANSAKTIONER!Z860&amp;IF(regnskab_filter_periode&gt;=AB860,"INCLUDE"&amp;IF(regnskab_filter_land&lt;&gt;"",IF(regnskab_filter_land="EU",F860,AD860),""),"EXCLUDE")</f>
        <v>EXCLUDE</v>
      </c>
      <c r="H860" s="158" t="str">
        <f t="shared" si="134"/>
        <v/>
      </c>
      <c r="I860" s="158" t="str">
        <f>TRANSAKTIONER!Z860&amp;IF(regnskab_filter_periode_partner&gt;=AB860,"INCLUDE"&amp;IF(regnskab_filter_land_partner&lt;&gt;"",IF(regnskab_filter_land_partner="EU",F860,AD860),""),"EXCLUDE")&amp;AC860</f>
        <v>EXCLUDE</v>
      </c>
      <c r="J860" s="158" t="e">
        <f t="shared" si="135"/>
        <v>#N/A</v>
      </c>
      <c r="L860" s="158" t="str">
        <f t="shared" si="136"/>
        <v>_EU</v>
      </c>
      <c r="P860" s="340"/>
      <c r="Q860" s="340"/>
      <c r="R860" s="341"/>
      <c r="S860" s="342"/>
      <c r="T860" s="342"/>
      <c r="U860" s="341"/>
      <c r="V860" s="368"/>
      <c r="W860" s="341"/>
      <c r="X860" s="343"/>
      <c r="Y860" s="340"/>
      <c r="Z860" s="341"/>
      <c r="AA860" s="348" t="str">
        <f t="shared" si="137"/>
        <v/>
      </c>
      <c r="AB860" s="349" t="str">
        <f t="shared" si="138"/>
        <v/>
      </c>
      <c r="AC860" s="341"/>
      <c r="AD860" s="350" t="str">
        <f t="shared" si="139"/>
        <v/>
      </c>
    </row>
    <row r="861" spans="2:30" x14ac:dyDescent="0.45">
      <c r="B861" s="145" t="str">
        <f t="shared" si="130"/>
        <v>NOT INCLUDED</v>
      </c>
      <c r="C861" s="146" t="e">
        <f t="shared" si="131"/>
        <v>#N/A</v>
      </c>
      <c r="D861" s="158" t="e">
        <f>AB861&amp;"_"&amp;#REF!&amp;IF(afstemning_partner&lt;&gt;"","_"&amp;AC861,"")</f>
        <v>#REF!</v>
      </c>
      <c r="E861" s="158" t="str">
        <f t="shared" si="132"/>
        <v/>
      </c>
      <c r="F861" s="158" t="e">
        <f t="shared" si="133"/>
        <v>#N/A</v>
      </c>
      <c r="G861" s="158" t="str">
        <f>TRANSAKTIONER!Z861&amp;IF(regnskab_filter_periode&gt;=AB861,"INCLUDE"&amp;IF(regnskab_filter_land&lt;&gt;"",IF(regnskab_filter_land="EU",F861,AD861),""),"EXCLUDE")</f>
        <v>EXCLUDE</v>
      </c>
      <c r="H861" s="158" t="str">
        <f t="shared" si="134"/>
        <v/>
      </c>
      <c r="I861" s="158" t="str">
        <f>TRANSAKTIONER!Z861&amp;IF(regnskab_filter_periode_partner&gt;=AB861,"INCLUDE"&amp;IF(regnskab_filter_land_partner&lt;&gt;"",IF(regnskab_filter_land_partner="EU",F861,AD861),""),"EXCLUDE")&amp;AC861</f>
        <v>EXCLUDE</v>
      </c>
      <c r="J861" s="158" t="e">
        <f t="shared" si="135"/>
        <v>#N/A</v>
      </c>
      <c r="L861" s="158" t="str">
        <f t="shared" si="136"/>
        <v>_EU</v>
      </c>
      <c r="P861" s="340"/>
      <c r="Q861" s="340"/>
      <c r="R861" s="341"/>
      <c r="S861" s="342"/>
      <c r="T861" s="342"/>
      <c r="U861" s="341"/>
      <c r="V861" s="368"/>
      <c r="W861" s="341"/>
      <c r="X861" s="343"/>
      <c r="Y861" s="340"/>
      <c r="Z861" s="341"/>
      <c r="AA861" s="348" t="str">
        <f t="shared" si="137"/>
        <v/>
      </c>
      <c r="AB861" s="349" t="str">
        <f t="shared" si="138"/>
        <v/>
      </c>
      <c r="AC861" s="341"/>
      <c r="AD861" s="350" t="str">
        <f t="shared" si="139"/>
        <v/>
      </c>
    </row>
    <row r="862" spans="2:30" x14ac:dyDescent="0.45">
      <c r="B862" s="145" t="str">
        <f t="shared" si="130"/>
        <v>NOT INCLUDED</v>
      </c>
      <c r="C862" s="146" t="e">
        <f t="shared" si="131"/>
        <v>#N/A</v>
      </c>
      <c r="D862" s="158" t="e">
        <f>AB862&amp;"_"&amp;#REF!&amp;IF(afstemning_partner&lt;&gt;"","_"&amp;AC862,"")</f>
        <v>#REF!</v>
      </c>
      <c r="E862" s="158" t="str">
        <f t="shared" si="132"/>
        <v/>
      </c>
      <c r="F862" s="158" t="e">
        <f t="shared" si="133"/>
        <v>#N/A</v>
      </c>
      <c r="G862" s="158" t="str">
        <f>TRANSAKTIONER!Z862&amp;IF(regnskab_filter_periode&gt;=AB862,"INCLUDE"&amp;IF(regnskab_filter_land&lt;&gt;"",IF(regnskab_filter_land="EU",F862,AD862),""),"EXCLUDE")</f>
        <v>EXCLUDE</v>
      </c>
      <c r="H862" s="158" t="str">
        <f t="shared" si="134"/>
        <v/>
      </c>
      <c r="I862" s="158" t="str">
        <f>TRANSAKTIONER!Z862&amp;IF(regnskab_filter_periode_partner&gt;=AB862,"INCLUDE"&amp;IF(regnskab_filter_land_partner&lt;&gt;"",IF(regnskab_filter_land_partner="EU",F862,AD862),""),"EXCLUDE")&amp;AC862</f>
        <v>EXCLUDE</v>
      </c>
      <c r="J862" s="158" t="e">
        <f t="shared" si="135"/>
        <v>#N/A</v>
      </c>
      <c r="L862" s="158" t="str">
        <f t="shared" si="136"/>
        <v>_EU</v>
      </c>
      <c r="P862" s="340"/>
      <c r="Q862" s="340"/>
      <c r="R862" s="341"/>
      <c r="S862" s="342"/>
      <c r="T862" s="342"/>
      <c r="U862" s="341"/>
      <c r="V862" s="368"/>
      <c r="W862" s="341"/>
      <c r="X862" s="343"/>
      <c r="Y862" s="340"/>
      <c r="Z862" s="341"/>
      <c r="AA862" s="348" t="str">
        <f t="shared" si="137"/>
        <v/>
      </c>
      <c r="AB862" s="349" t="str">
        <f t="shared" si="138"/>
        <v/>
      </c>
      <c r="AC862" s="341"/>
      <c r="AD862" s="350" t="str">
        <f t="shared" si="139"/>
        <v/>
      </c>
    </row>
    <row r="863" spans="2:30" x14ac:dyDescent="0.45">
      <c r="B863" s="145" t="str">
        <f t="shared" si="130"/>
        <v>NOT INCLUDED</v>
      </c>
      <c r="C863" s="146" t="e">
        <f t="shared" si="131"/>
        <v>#N/A</v>
      </c>
      <c r="D863" s="158" t="e">
        <f>AB863&amp;"_"&amp;#REF!&amp;IF(afstemning_partner&lt;&gt;"","_"&amp;AC863,"")</f>
        <v>#REF!</v>
      </c>
      <c r="E863" s="158" t="str">
        <f t="shared" si="132"/>
        <v/>
      </c>
      <c r="F863" s="158" t="e">
        <f t="shared" si="133"/>
        <v>#N/A</v>
      </c>
      <c r="G863" s="158" t="str">
        <f>TRANSAKTIONER!Z863&amp;IF(regnskab_filter_periode&gt;=AB863,"INCLUDE"&amp;IF(regnskab_filter_land&lt;&gt;"",IF(regnskab_filter_land="EU",F863,AD863),""),"EXCLUDE")</f>
        <v>EXCLUDE</v>
      </c>
      <c r="H863" s="158" t="str">
        <f t="shared" si="134"/>
        <v/>
      </c>
      <c r="I863" s="158" t="str">
        <f>TRANSAKTIONER!Z863&amp;IF(regnskab_filter_periode_partner&gt;=AB863,"INCLUDE"&amp;IF(regnskab_filter_land_partner&lt;&gt;"",IF(regnskab_filter_land_partner="EU",F863,AD863),""),"EXCLUDE")&amp;AC863</f>
        <v>EXCLUDE</v>
      </c>
      <c r="J863" s="158" t="e">
        <f t="shared" si="135"/>
        <v>#N/A</v>
      </c>
      <c r="L863" s="158" t="str">
        <f t="shared" si="136"/>
        <v>_EU</v>
      </c>
      <c r="P863" s="340"/>
      <c r="Q863" s="340"/>
      <c r="R863" s="341"/>
      <c r="S863" s="342"/>
      <c r="T863" s="342"/>
      <c r="U863" s="341"/>
      <c r="V863" s="368"/>
      <c r="W863" s="341"/>
      <c r="X863" s="343"/>
      <c r="Y863" s="340"/>
      <c r="Z863" s="341"/>
      <c r="AA863" s="348" t="str">
        <f t="shared" si="137"/>
        <v/>
      </c>
      <c r="AB863" s="349" t="str">
        <f t="shared" si="138"/>
        <v/>
      </c>
      <c r="AC863" s="341"/>
      <c r="AD863" s="350" t="str">
        <f t="shared" si="139"/>
        <v/>
      </c>
    </row>
    <row r="864" spans="2:30" x14ac:dyDescent="0.45">
      <c r="B864" s="145" t="str">
        <f t="shared" si="130"/>
        <v>NOT INCLUDED</v>
      </c>
      <c r="C864" s="146" t="e">
        <f t="shared" si="131"/>
        <v>#N/A</v>
      </c>
      <c r="D864" s="158" t="e">
        <f>AB864&amp;"_"&amp;#REF!&amp;IF(afstemning_partner&lt;&gt;"","_"&amp;AC864,"")</f>
        <v>#REF!</v>
      </c>
      <c r="E864" s="158" t="str">
        <f t="shared" si="132"/>
        <v/>
      </c>
      <c r="F864" s="158" t="e">
        <f t="shared" si="133"/>
        <v>#N/A</v>
      </c>
      <c r="G864" s="158" t="str">
        <f>TRANSAKTIONER!Z864&amp;IF(regnskab_filter_periode&gt;=AB864,"INCLUDE"&amp;IF(regnskab_filter_land&lt;&gt;"",IF(regnskab_filter_land="EU",F864,AD864),""),"EXCLUDE")</f>
        <v>EXCLUDE</v>
      </c>
      <c r="H864" s="158" t="str">
        <f t="shared" si="134"/>
        <v/>
      </c>
      <c r="I864" s="158" t="str">
        <f>TRANSAKTIONER!Z864&amp;IF(regnskab_filter_periode_partner&gt;=AB864,"INCLUDE"&amp;IF(regnskab_filter_land_partner&lt;&gt;"",IF(regnskab_filter_land_partner="EU",F864,AD864),""),"EXCLUDE")&amp;AC864</f>
        <v>EXCLUDE</v>
      </c>
      <c r="J864" s="158" t="e">
        <f t="shared" si="135"/>
        <v>#N/A</v>
      </c>
      <c r="L864" s="158" t="str">
        <f t="shared" si="136"/>
        <v>_EU</v>
      </c>
      <c r="P864" s="340"/>
      <c r="Q864" s="340"/>
      <c r="R864" s="341"/>
      <c r="S864" s="342"/>
      <c r="T864" s="342"/>
      <c r="U864" s="341"/>
      <c r="V864" s="368"/>
      <c r="W864" s="341"/>
      <c r="X864" s="343"/>
      <c r="Y864" s="340"/>
      <c r="Z864" s="341"/>
      <c r="AA864" s="348" t="str">
        <f t="shared" si="137"/>
        <v/>
      </c>
      <c r="AB864" s="349" t="str">
        <f t="shared" si="138"/>
        <v/>
      </c>
      <c r="AC864" s="341"/>
      <c r="AD864" s="350" t="str">
        <f t="shared" si="139"/>
        <v/>
      </c>
    </row>
    <row r="865" spans="2:30" x14ac:dyDescent="0.45">
      <c r="B865" s="145" t="str">
        <f t="shared" si="130"/>
        <v>NOT INCLUDED</v>
      </c>
      <c r="C865" s="146" t="e">
        <f t="shared" si="131"/>
        <v>#N/A</v>
      </c>
      <c r="D865" s="158" t="e">
        <f>AB865&amp;"_"&amp;#REF!&amp;IF(afstemning_partner&lt;&gt;"","_"&amp;AC865,"")</f>
        <v>#REF!</v>
      </c>
      <c r="E865" s="158" t="str">
        <f t="shared" si="132"/>
        <v/>
      </c>
      <c r="F865" s="158" t="e">
        <f t="shared" si="133"/>
        <v>#N/A</v>
      </c>
      <c r="G865" s="158" t="str">
        <f>TRANSAKTIONER!Z865&amp;IF(regnskab_filter_periode&gt;=AB865,"INCLUDE"&amp;IF(regnskab_filter_land&lt;&gt;"",IF(regnskab_filter_land="EU",F865,AD865),""),"EXCLUDE")</f>
        <v>EXCLUDE</v>
      </c>
      <c r="H865" s="158" t="str">
        <f t="shared" si="134"/>
        <v/>
      </c>
      <c r="I865" s="158" t="str">
        <f>TRANSAKTIONER!Z865&amp;IF(regnskab_filter_periode_partner&gt;=AB865,"INCLUDE"&amp;IF(regnskab_filter_land_partner&lt;&gt;"",IF(regnskab_filter_land_partner="EU",F865,AD865),""),"EXCLUDE")&amp;AC865</f>
        <v>EXCLUDE</v>
      </c>
      <c r="J865" s="158" t="e">
        <f t="shared" si="135"/>
        <v>#N/A</v>
      </c>
      <c r="L865" s="158" t="str">
        <f t="shared" si="136"/>
        <v>_EU</v>
      </c>
      <c r="P865" s="340"/>
      <c r="Q865" s="340"/>
      <c r="R865" s="341"/>
      <c r="S865" s="342"/>
      <c r="T865" s="342"/>
      <c r="U865" s="341"/>
      <c r="V865" s="368"/>
      <c r="W865" s="341"/>
      <c r="X865" s="343"/>
      <c r="Y865" s="340"/>
      <c r="Z865" s="341"/>
      <c r="AA865" s="348" t="str">
        <f t="shared" si="137"/>
        <v/>
      </c>
      <c r="AB865" s="349" t="str">
        <f t="shared" si="138"/>
        <v/>
      </c>
      <c r="AC865" s="341"/>
      <c r="AD865" s="350" t="str">
        <f t="shared" si="139"/>
        <v/>
      </c>
    </row>
    <row r="866" spans="2:30" x14ac:dyDescent="0.45">
      <c r="B866" s="145" t="str">
        <f t="shared" si="130"/>
        <v>NOT INCLUDED</v>
      </c>
      <c r="C866" s="146" t="e">
        <f t="shared" si="131"/>
        <v>#N/A</v>
      </c>
      <c r="D866" s="158" t="e">
        <f>AB866&amp;"_"&amp;#REF!&amp;IF(afstemning_partner&lt;&gt;"","_"&amp;AC866,"")</f>
        <v>#REF!</v>
      </c>
      <c r="E866" s="158" t="str">
        <f t="shared" si="132"/>
        <v/>
      </c>
      <c r="F866" s="158" t="e">
        <f t="shared" si="133"/>
        <v>#N/A</v>
      </c>
      <c r="G866" s="158" t="str">
        <f>TRANSAKTIONER!Z866&amp;IF(regnskab_filter_periode&gt;=AB866,"INCLUDE"&amp;IF(regnskab_filter_land&lt;&gt;"",IF(regnskab_filter_land="EU",F866,AD866),""),"EXCLUDE")</f>
        <v>EXCLUDE</v>
      </c>
      <c r="H866" s="158" t="str">
        <f t="shared" si="134"/>
        <v/>
      </c>
      <c r="I866" s="158" t="str">
        <f>TRANSAKTIONER!Z866&amp;IF(regnskab_filter_periode_partner&gt;=AB866,"INCLUDE"&amp;IF(regnskab_filter_land_partner&lt;&gt;"",IF(regnskab_filter_land_partner="EU",F866,AD866),""),"EXCLUDE")&amp;AC866</f>
        <v>EXCLUDE</v>
      </c>
      <c r="J866" s="158" t="e">
        <f t="shared" si="135"/>
        <v>#N/A</v>
      </c>
      <c r="L866" s="158" t="str">
        <f t="shared" si="136"/>
        <v>_EU</v>
      </c>
      <c r="P866" s="340"/>
      <c r="Q866" s="340"/>
      <c r="R866" s="341"/>
      <c r="S866" s="342"/>
      <c r="T866" s="342"/>
      <c r="U866" s="341"/>
      <c r="V866" s="368"/>
      <c r="W866" s="341"/>
      <c r="X866" s="343"/>
      <c r="Y866" s="340"/>
      <c r="Z866" s="341"/>
      <c r="AA866" s="348" t="str">
        <f t="shared" si="137"/>
        <v/>
      </c>
      <c r="AB866" s="349" t="str">
        <f t="shared" si="138"/>
        <v/>
      </c>
      <c r="AC866" s="341"/>
      <c r="AD866" s="350" t="str">
        <f t="shared" si="139"/>
        <v/>
      </c>
    </row>
    <row r="867" spans="2:30" x14ac:dyDescent="0.45">
      <c r="B867" s="145" t="str">
        <f t="shared" si="130"/>
        <v>NOT INCLUDED</v>
      </c>
      <c r="C867" s="146" t="e">
        <f t="shared" si="131"/>
        <v>#N/A</v>
      </c>
      <c r="D867" s="158" t="e">
        <f>AB867&amp;"_"&amp;#REF!&amp;IF(afstemning_partner&lt;&gt;"","_"&amp;AC867,"")</f>
        <v>#REF!</v>
      </c>
      <c r="E867" s="158" t="str">
        <f t="shared" si="132"/>
        <v/>
      </c>
      <c r="F867" s="158" t="e">
        <f t="shared" si="133"/>
        <v>#N/A</v>
      </c>
      <c r="G867" s="158" t="str">
        <f>TRANSAKTIONER!Z867&amp;IF(regnskab_filter_periode&gt;=AB867,"INCLUDE"&amp;IF(regnskab_filter_land&lt;&gt;"",IF(regnskab_filter_land="EU",F867,AD867),""),"EXCLUDE")</f>
        <v>EXCLUDE</v>
      </c>
      <c r="H867" s="158" t="str">
        <f t="shared" si="134"/>
        <v/>
      </c>
      <c r="I867" s="158" t="str">
        <f>TRANSAKTIONER!Z867&amp;IF(regnskab_filter_periode_partner&gt;=AB867,"INCLUDE"&amp;IF(regnskab_filter_land_partner&lt;&gt;"",IF(regnskab_filter_land_partner="EU",F867,AD867),""),"EXCLUDE")&amp;AC867</f>
        <v>EXCLUDE</v>
      </c>
      <c r="J867" s="158" t="e">
        <f t="shared" si="135"/>
        <v>#N/A</v>
      </c>
      <c r="L867" s="158" t="str">
        <f t="shared" si="136"/>
        <v>_EU</v>
      </c>
      <c r="P867" s="340"/>
      <c r="Q867" s="340"/>
      <c r="R867" s="341"/>
      <c r="S867" s="342"/>
      <c r="T867" s="342"/>
      <c r="U867" s="341"/>
      <c r="V867" s="368"/>
      <c r="W867" s="341"/>
      <c r="X867" s="343"/>
      <c r="Y867" s="340"/>
      <c r="Z867" s="341"/>
      <c r="AA867" s="348" t="str">
        <f t="shared" si="137"/>
        <v/>
      </c>
      <c r="AB867" s="349" t="str">
        <f t="shared" si="138"/>
        <v/>
      </c>
      <c r="AC867" s="341"/>
      <c r="AD867" s="350" t="str">
        <f t="shared" si="139"/>
        <v/>
      </c>
    </row>
    <row r="868" spans="2:30" x14ac:dyDescent="0.45">
      <c r="B868" s="145" t="str">
        <f t="shared" si="130"/>
        <v>NOT INCLUDED</v>
      </c>
      <c r="C868" s="146" t="e">
        <f t="shared" si="131"/>
        <v>#N/A</v>
      </c>
      <c r="D868" s="158" t="e">
        <f>AB868&amp;"_"&amp;#REF!&amp;IF(afstemning_partner&lt;&gt;"","_"&amp;AC868,"")</f>
        <v>#REF!</v>
      </c>
      <c r="E868" s="158" t="str">
        <f t="shared" si="132"/>
        <v/>
      </c>
      <c r="F868" s="158" t="e">
        <f t="shared" si="133"/>
        <v>#N/A</v>
      </c>
      <c r="G868" s="158" t="str">
        <f>TRANSAKTIONER!Z868&amp;IF(regnskab_filter_periode&gt;=AB868,"INCLUDE"&amp;IF(regnskab_filter_land&lt;&gt;"",IF(regnskab_filter_land="EU",F868,AD868),""),"EXCLUDE")</f>
        <v>EXCLUDE</v>
      </c>
      <c r="H868" s="158" t="str">
        <f t="shared" si="134"/>
        <v/>
      </c>
      <c r="I868" s="158" t="str">
        <f>TRANSAKTIONER!Z868&amp;IF(regnskab_filter_periode_partner&gt;=AB868,"INCLUDE"&amp;IF(regnskab_filter_land_partner&lt;&gt;"",IF(regnskab_filter_land_partner="EU",F868,AD868),""),"EXCLUDE")&amp;AC868</f>
        <v>EXCLUDE</v>
      </c>
      <c r="J868" s="158" t="e">
        <f t="shared" si="135"/>
        <v>#N/A</v>
      </c>
      <c r="L868" s="158" t="str">
        <f t="shared" si="136"/>
        <v>_EU</v>
      </c>
      <c r="P868" s="340"/>
      <c r="Q868" s="340"/>
      <c r="R868" s="341"/>
      <c r="S868" s="342"/>
      <c r="T868" s="342"/>
      <c r="U868" s="341"/>
      <c r="V868" s="368"/>
      <c r="W868" s="341"/>
      <c r="X868" s="343"/>
      <c r="Y868" s="340"/>
      <c r="Z868" s="341"/>
      <c r="AA868" s="348" t="str">
        <f t="shared" si="137"/>
        <v/>
      </c>
      <c r="AB868" s="349" t="str">
        <f t="shared" si="138"/>
        <v/>
      </c>
      <c r="AC868" s="341"/>
      <c r="AD868" s="350" t="str">
        <f t="shared" si="139"/>
        <v/>
      </c>
    </row>
    <row r="869" spans="2:30" x14ac:dyDescent="0.45">
      <c r="B869" s="145" t="str">
        <f t="shared" si="130"/>
        <v>NOT INCLUDED</v>
      </c>
      <c r="C869" s="146" t="e">
        <f t="shared" si="131"/>
        <v>#N/A</v>
      </c>
      <c r="D869" s="158" t="e">
        <f>AB869&amp;"_"&amp;#REF!&amp;IF(afstemning_partner&lt;&gt;"","_"&amp;AC869,"")</f>
        <v>#REF!</v>
      </c>
      <c r="E869" s="158" t="str">
        <f t="shared" si="132"/>
        <v/>
      </c>
      <c r="F869" s="158" t="e">
        <f t="shared" si="133"/>
        <v>#N/A</v>
      </c>
      <c r="G869" s="158" t="str">
        <f>TRANSAKTIONER!Z869&amp;IF(regnskab_filter_periode&gt;=AB869,"INCLUDE"&amp;IF(regnskab_filter_land&lt;&gt;"",IF(regnskab_filter_land="EU",F869,AD869),""),"EXCLUDE")</f>
        <v>EXCLUDE</v>
      </c>
      <c r="H869" s="158" t="str">
        <f t="shared" si="134"/>
        <v/>
      </c>
      <c r="I869" s="158" t="str">
        <f>TRANSAKTIONER!Z869&amp;IF(regnskab_filter_periode_partner&gt;=AB869,"INCLUDE"&amp;IF(regnskab_filter_land_partner&lt;&gt;"",IF(regnskab_filter_land_partner="EU",F869,AD869),""),"EXCLUDE")&amp;AC869</f>
        <v>EXCLUDE</v>
      </c>
      <c r="J869" s="158" t="e">
        <f t="shared" si="135"/>
        <v>#N/A</v>
      </c>
      <c r="L869" s="158" t="str">
        <f t="shared" si="136"/>
        <v>_EU</v>
      </c>
      <c r="P869" s="340"/>
      <c r="Q869" s="340"/>
      <c r="R869" s="341"/>
      <c r="S869" s="342"/>
      <c r="T869" s="342"/>
      <c r="U869" s="341"/>
      <c r="V869" s="368"/>
      <c r="W869" s="341"/>
      <c r="X869" s="343"/>
      <c r="Y869" s="340"/>
      <c r="Z869" s="341"/>
      <c r="AA869" s="348" t="str">
        <f t="shared" si="137"/>
        <v/>
      </c>
      <c r="AB869" s="349" t="str">
        <f t="shared" si="138"/>
        <v/>
      </c>
      <c r="AC869" s="341"/>
      <c r="AD869" s="350" t="str">
        <f t="shared" si="139"/>
        <v/>
      </c>
    </row>
    <row r="870" spans="2:30" x14ac:dyDescent="0.45">
      <c r="B870" s="145" t="str">
        <f t="shared" si="130"/>
        <v>NOT INCLUDED</v>
      </c>
      <c r="C870" s="146" t="e">
        <f t="shared" si="131"/>
        <v>#N/A</v>
      </c>
      <c r="D870" s="158" t="e">
        <f>AB870&amp;"_"&amp;#REF!&amp;IF(afstemning_partner&lt;&gt;"","_"&amp;AC870,"")</f>
        <v>#REF!</v>
      </c>
      <c r="E870" s="158" t="str">
        <f t="shared" si="132"/>
        <v/>
      </c>
      <c r="F870" s="158" t="e">
        <f t="shared" si="133"/>
        <v>#N/A</v>
      </c>
      <c r="G870" s="158" t="str">
        <f>TRANSAKTIONER!Z870&amp;IF(regnskab_filter_periode&gt;=AB870,"INCLUDE"&amp;IF(regnskab_filter_land&lt;&gt;"",IF(regnskab_filter_land="EU",F870,AD870),""),"EXCLUDE")</f>
        <v>EXCLUDE</v>
      </c>
      <c r="H870" s="158" t="str">
        <f t="shared" si="134"/>
        <v/>
      </c>
      <c r="I870" s="158" t="str">
        <f>TRANSAKTIONER!Z870&amp;IF(regnskab_filter_periode_partner&gt;=AB870,"INCLUDE"&amp;IF(regnskab_filter_land_partner&lt;&gt;"",IF(regnskab_filter_land_partner="EU",F870,AD870),""),"EXCLUDE")&amp;AC870</f>
        <v>EXCLUDE</v>
      </c>
      <c r="J870" s="158" t="e">
        <f t="shared" si="135"/>
        <v>#N/A</v>
      </c>
      <c r="L870" s="158" t="str">
        <f t="shared" si="136"/>
        <v>_EU</v>
      </c>
      <c r="P870" s="340"/>
      <c r="Q870" s="340"/>
      <c r="R870" s="341"/>
      <c r="S870" s="342"/>
      <c r="T870" s="342"/>
      <c r="U870" s="341"/>
      <c r="V870" s="368"/>
      <c r="W870" s="341"/>
      <c r="X870" s="343"/>
      <c r="Y870" s="340"/>
      <c r="Z870" s="341"/>
      <c r="AA870" s="348" t="str">
        <f t="shared" si="137"/>
        <v/>
      </c>
      <c r="AB870" s="349" t="str">
        <f t="shared" si="138"/>
        <v/>
      </c>
      <c r="AC870" s="341"/>
      <c r="AD870" s="350" t="str">
        <f t="shared" si="139"/>
        <v/>
      </c>
    </row>
    <row r="871" spans="2:30" x14ac:dyDescent="0.45">
      <c r="B871" s="145" t="str">
        <f t="shared" si="130"/>
        <v>NOT INCLUDED</v>
      </c>
      <c r="C871" s="146" t="e">
        <f t="shared" si="131"/>
        <v>#N/A</v>
      </c>
      <c r="D871" s="158" t="e">
        <f>AB871&amp;"_"&amp;#REF!&amp;IF(afstemning_partner&lt;&gt;"","_"&amp;AC871,"")</f>
        <v>#REF!</v>
      </c>
      <c r="E871" s="158" t="str">
        <f t="shared" si="132"/>
        <v/>
      </c>
      <c r="F871" s="158" t="e">
        <f t="shared" si="133"/>
        <v>#N/A</v>
      </c>
      <c r="G871" s="158" t="str">
        <f>TRANSAKTIONER!Z871&amp;IF(regnskab_filter_periode&gt;=AB871,"INCLUDE"&amp;IF(regnskab_filter_land&lt;&gt;"",IF(regnskab_filter_land="EU",F871,AD871),""),"EXCLUDE")</f>
        <v>EXCLUDE</v>
      </c>
      <c r="H871" s="158" t="str">
        <f t="shared" si="134"/>
        <v/>
      </c>
      <c r="I871" s="158" t="str">
        <f>TRANSAKTIONER!Z871&amp;IF(regnskab_filter_periode_partner&gt;=AB871,"INCLUDE"&amp;IF(regnskab_filter_land_partner&lt;&gt;"",IF(regnskab_filter_land_partner="EU",F871,AD871),""),"EXCLUDE")&amp;AC871</f>
        <v>EXCLUDE</v>
      </c>
      <c r="J871" s="158" t="e">
        <f t="shared" si="135"/>
        <v>#N/A</v>
      </c>
      <c r="L871" s="158" t="str">
        <f t="shared" si="136"/>
        <v>_EU</v>
      </c>
      <c r="P871" s="340"/>
      <c r="Q871" s="340"/>
      <c r="R871" s="341"/>
      <c r="S871" s="342"/>
      <c r="T871" s="342"/>
      <c r="U871" s="341"/>
      <c r="V871" s="368"/>
      <c r="W871" s="341"/>
      <c r="X871" s="343"/>
      <c r="Y871" s="340"/>
      <c r="Z871" s="341"/>
      <c r="AA871" s="348" t="str">
        <f t="shared" si="137"/>
        <v/>
      </c>
      <c r="AB871" s="349" t="str">
        <f t="shared" si="138"/>
        <v/>
      </c>
      <c r="AC871" s="341"/>
      <c r="AD871" s="350" t="str">
        <f t="shared" si="139"/>
        <v/>
      </c>
    </row>
    <row r="872" spans="2:30" x14ac:dyDescent="0.45">
      <c r="B872" s="145" t="str">
        <f t="shared" si="130"/>
        <v>NOT INCLUDED</v>
      </c>
      <c r="C872" s="146" t="e">
        <f t="shared" si="131"/>
        <v>#N/A</v>
      </c>
      <c r="D872" s="158" t="e">
        <f>AB872&amp;"_"&amp;#REF!&amp;IF(afstemning_partner&lt;&gt;"","_"&amp;AC872,"")</f>
        <v>#REF!</v>
      </c>
      <c r="E872" s="158" t="str">
        <f t="shared" si="132"/>
        <v/>
      </c>
      <c r="F872" s="158" t="e">
        <f t="shared" si="133"/>
        <v>#N/A</v>
      </c>
      <c r="G872" s="158" t="str">
        <f>TRANSAKTIONER!Z872&amp;IF(regnskab_filter_periode&gt;=AB872,"INCLUDE"&amp;IF(regnskab_filter_land&lt;&gt;"",IF(regnskab_filter_land="EU",F872,AD872),""),"EXCLUDE")</f>
        <v>EXCLUDE</v>
      </c>
      <c r="H872" s="158" t="str">
        <f t="shared" si="134"/>
        <v/>
      </c>
      <c r="I872" s="158" t="str">
        <f>TRANSAKTIONER!Z872&amp;IF(regnskab_filter_periode_partner&gt;=AB872,"INCLUDE"&amp;IF(regnskab_filter_land_partner&lt;&gt;"",IF(regnskab_filter_land_partner="EU",F872,AD872),""),"EXCLUDE")&amp;AC872</f>
        <v>EXCLUDE</v>
      </c>
      <c r="J872" s="158" t="e">
        <f t="shared" si="135"/>
        <v>#N/A</v>
      </c>
      <c r="L872" s="158" t="str">
        <f t="shared" si="136"/>
        <v>_EU</v>
      </c>
      <c r="P872" s="340"/>
      <c r="Q872" s="340"/>
      <c r="R872" s="341"/>
      <c r="S872" s="342"/>
      <c r="T872" s="342"/>
      <c r="U872" s="341"/>
      <c r="V872" s="368"/>
      <c r="W872" s="341"/>
      <c r="X872" s="343"/>
      <c r="Y872" s="340"/>
      <c r="Z872" s="341"/>
      <c r="AA872" s="348" t="str">
        <f t="shared" si="137"/>
        <v/>
      </c>
      <c r="AB872" s="349" t="str">
        <f t="shared" si="138"/>
        <v/>
      </c>
      <c r="AC872" s="341"/>
      <c r="AD872" s="350" t="str">
        <f t="shared" si="139"/>
        <v/>
      </c>
    </row>
    <row r="873" spans="2:30" x14ac:dyDescent="0.45">
      <c r="B873" s="145" t="str">
        <f t="shared" si="130"/>
        <v>NOT INCLUDED</v>
      </c>
      <c r="C873" s="146" t="e">
        <f t="shared" si="131"/>
        <v>#N/A</v>
      </c>
      <c r="D873" s="158" t="e">
        <f>AB873&amp;"_"&amp;#REF!&amp;IF(afstemning_partner&lt;&gt;"","_"&amp;AC873,"")</f>
        <v>#REF!</v>
      </c>
      <c r="E873" s="158" t="str">
        <f t="shared" si="132"/>
        <v/>
      </c>
      <c r="F873" s="158" t="e">
        <f t="shared" si="133"/>
        <v>#N/A</v>
      </c>
      <c r="G873" s="158" t="str">
        <f>TRANSAKTIONER!Z873&amp;IF(regnskab_filter_periode&gt;=AB873,"INCLUDE"&amp;IF(regnskab_filter_land&lt;&gt;"",IF(regnskab_filter_land="EU",F873,AD873),""),"EXCLUDE")</f>
        <v>EXCLUDE</v>
      </c>
      <c r="H873" s="158" t="str">
        <f t="shared" si="134"/>
        <v/>
      </c>
      <c r="I873" s="158" t="str">
        <f>TRANSAKTIONER!Z873&amp;IF(regnskab_filter_periode_partner&gt;=AB873,"INCLUDE"&amp;IF(regnskab_filter_land_partner&lt;&gt;"",IF(regnskab_filter_land_partner="EU",F873,AD873),""),"EXCLUDE")&amp;AC873</f>
        <v>EXCLUDE</v>
      </c>
      <c r="J873" s="158" t="e">
        <f t="shared" si="135"/>
        <v>#N/A</v>
      </c>
      <c r="L873" s="158" t="str">
        <f t="shared" si="136"/>
        <v>_EU</v>
      </c>
      <c r="P873" s="340"/>
      <c r="Q873" s="340"/>
      <c r="R873" s="341"/>
      <c r="S873" s="342"/>
      <c r="T873" s="342"/>
      <c r="U873" s="341"/>
      <c r="V873" s="368"/>
      <c r="W873" s="341"/>
      <c r="X873" s="343"/>
      <c r="Y873" s="340"/>
      <c r="Z873" s="341"/>
      <c r="AA873" s="348" t="str">
        <f t="shared" si="137"/>
        <v/>
      </c>
      <c r="AB873" s="349" t="str">
        <f t="shared" si="138"/>
        <v/>
      </c>
      <c r="AC873" s="341"/>
      <c r="AD873" s="350" t="str">
        <f t="shared" si="139"/>
        <v/>
      </c>
    </row>
    <row r="874" spans="2:30" x14ac:dyDescent="0.45">
      <c r="B874" s="145" t="str">
        <f t="shared" si="130"/>
        <v>NOT INCLUDED</v>
      </c>
      <c r="C874" s="146" t="e">
        <f t="shared" si="131"/>
        <v>#N/A</v>
      </c>
      <c r="D874" s="158" t="e">
        <f>AB874&amp;"_"&amp;#REF!&amp;IF(afstemning_partner&lt;&gt;"","_"&amp;AC874,"")</f>
        <v>#REF!</v>
      </c>
      <c r="E874" s="158" t="str">
        <f t="shared" si="132"/>
        <v/>
      </c>
      <c r="F874" s="158" t="e">
        <f t="shared" si="133"/>
        <v>#N/A</v>
      </c>
      <c r="G874" s="158" t="str">
        <f>TRANSAKTIONER!Z874&amp;IF(regnskab_filter_periode&gt;=AB874,"INCLUDE"&amp;IF(regnskab_filter_land&lt;&gt;"",IF(regnskab_filter_land="EU",F874,AD874),""),"EXCLUDE")</f>
        <v>EXCLUDE</v>
      </c>
      <c r="H874" s="158" t="str">
        <f t="shared" si="134"/>
        <v/>
      </c>
      <c r="I874" s="158" t="str">
        <f>TRANSAKTIONER!Z874&amp;IF(regnskab_filter_periode_partner&gt;=AB874,"INCLUDE"&amp;IF(regnskab_filter_land_partner&lt;&gt;"",IF(regnskab_filter_land_partner="EU",F874,AD874),""),"EXCLUDE")&amp;AC874</f>
        <v>EXCLUDE</v>
      </c>
      <c r="J874" s="158" t="e">
        <f t="shared" si="135"/>
        <v>#N/A</v>
      </c>
      <c r="L874" s="158" t="str">
        <f t="shared" si="136"/>
        <v>_EU</v>
      </c>
      <c r="P874" s="340"/>
      <c r="Q874" s="340"/>
      <c r="R874" s="341"/>
      <c r="S874" s="342"/>
      <c r="T874" s="342"/>
      <c r="U874" s="341"/>
      <c r="V874" s="368"/>
      <c r="W874" s="341"/>
      <c r="X874" s="343"/>
      <c r="Y874" s="340"/>
      <c r="Z874" s="341"/>
      <c r="AA874" s="348" t="str">
        <f t="shared" si="137"/>
        <v/>
      </c>
      <c r="AB874" s="349" t="str">
        <f t="shared" si="138"/>
        <v/>
      </c>
      <c r="AC874" s="341"/>
      <c r="AD874" s="350" t="str">
        <f t="shared" si="139"/>
        <v/>
      </c>
    </row>
    <row r="875" spans="2:30" x14ac:dyDescent="0.45">
      <c r="B875" s="145" t="str">
        <f t="shared" si="130"/>
        <v>NOT INCLUDED</v>
      </c>
      <c r="C875" s="146" t="e">
        <f t="shared" si="131"/>
        <v>#N/A</v>
      </c>
      <c r="D875" s="158" t="e">
        <f>AB875&amp;"_"&amp;#REF!&amp;IF(afstemning_partner&lt;&gt;"","_"&amp;AC875,"")</f>
        <v>#REF!</v>
      </c>
      <c r="E875" s="158" t="str">
        <f t="shared" si="132"/>
        <v/>
      </c>
      <c r="F875" s="158" t="e">
        <f t="shared" si="133"/>
        <v>#N/A</v>
      </c>
      <c r="G875" s="158" t="str">
        <f>TRANSAKTIONER!Z875&amp;IF(regnskab_filter_periode&gt;=AB875,"INCLUDE"&amp;IF(regnskab_filter_land&lt;&gt;"",IF(regnskab_filter_land="EU",F875,AD875),""),"EXCLUDE")</f>
        <v>EXCLUDE</v>
      </c>
      <c r="H875" s="158" t="str">
        <f t="shared" si="134"/>
        <v/>
      </c>
      <c r="I875" s="158" t="str">
        <f>TRANSAKTIONER!Z875&amp;IF(regnskab_filter_periode_partner&gt;=AB875,"INCLUDE"&amp;IF(regnskab_filter_land_partner&lt;&gt;"",IF(regnskab_filter_land_partner="EU",F875,AD875),""),"EXCLUDE")&amp;AC875</f>
        <v>EXCLUDE</v>
      </c>
      <c r="J875" s="158" t="e">
        <f t="shared" si="135"/>
        <v>#N/A</v>
      </c>
      <c r="L875" s="158" t="str">
        <f t="shared" si="136"/>
        <v>_EU</v>
      </c>
      <c r="P875" s="340"/>
      <c r="Q875" s="340"/>
      <c r="R875" s="341"/>
      <c r="S875" s="342"/>
      <c r="T875" s="342"/>
      <c r="U875" s="341"/>
      <c r="V875" s="368"/>
      <c r="W875" s="341"/>
      <c r="X875" s="343"/>
      <c r="Y875" s="340"/>
      <c r="Z875" s="341"/>
      <c r="AA875" s="348" t="str">
        <f t="shared" si="137"/>
        <v/>
      </c>
      <c r="AB875" s="349" t="str">
        <f t="shared" si="138"/>
        <v/>
      </c>
      <c r="AC875" s="341"/>
      <c r="AD875" s="350" t="str">
        <f t="shared" si="139"/>
        <v/>
      </c>
    </row>
    <row r="876" spans="2:30" x14ac:dyDescent="0.45">
      <c r="B876" s="145" t="str">
        <f t="shared" si="130"/>
        <v>NOT INCLUDED</v>
      </c>
      <c r="C876" s="146" t="e">
        <f t="shared" si="131"/>
        <v>#N/A</v>
      </c>
      <c r="D876" s="158" t="e">
        <f>AB876&amp;"_"&amp;#REF!&amp;IF(afstemning_partner&lt;&gt;"","_"&amp;AC876,"")</f>
        <v>#REF!</v>
      </c>
      <c r="E876" s="158" t="str">
        <f t="shared" si="132"/>
        <v/>
      </c>
      <c r="F876" s="158" t="e">
        <f t="shared" si="133"/>
        <v>#N/A</v>
      </c>
      <c r="G876" s="158" t="str">
        <f>TRANSAKTIONER!Z876&amp;IF(regnskab_filter_periode&gt;=AB876,"INCLUDE"&amp;IF(regnskab_filter_land&lt;&gt;"",IF(regnskab_filter_land="EU",F876,AD876),""),"EXCLUDE")</f>
        <v>EXCLUDE</v>
      </c>
      <c r="H876" s="158" t="str">
        <f t="shared" si="134"/>
        <v/>
      </c>
      <c r="I876" s="158" t="str">
        <f>TRANSAKTIONER!Z876&amp;IF(regnskab_filter_periode_partner&gt;=AB876,"INCLUDE"&amp;IF(regnskab_filter_land_partner&lt;&gt;"",IF(regnskab_filter_land_partner="EU",F876,AD876),""),"EXCLUDE")&amp;AC876</f>
        <v>EXCLUDE</v>
      </c>
      <c r="J876" s="158" t="e">
        <f t="shared" si="135"/>
        <v>#N/A</v>
      </c>
      <c r="L876" s="158" t="str">
        <f t="shared" si="136"/>
        <v>_EU</v>
      </c>
      <c r="P876" s="340"/>
      <c r="Q876" s="340"/>
      <c r="R876" s="341"/>
      <c r="S876" s="342"/>
      <c r="T876" s="342"/>
      <c r="U876" s="341"/>
      <c r="V876" s="368"/>
      <c r="W876" s="341"/>
      <c r="X876" s="343"/>
      <c r="Y876" s="340"/>
      <c r="Z876" s="341"/>
      <c r="AA876" s="348" t="str">
        <f t="shared" si="137"/>
        <v/>
      </c>
      <c r="AB876" s="349" t="str">
        <f t="shared" si="138"/>
        <v/>
      </c>
      <c r="AC876" s="341"/>
      <c r="AD876" s="350" t="str">
        <f t="shared" si="139"/>
        <v/>
      </c>
    </row>
    <row r="877" spans="2:30" x14ac:dyDescent="0.45">
      <c r="B877" s="145" t="str">
        <f t="shared" si="130"/>
        <v>NOT INCLUDED</v>
      </c>
      <c r="C877" s="146" t="e">
        <f t="shared" si="131"/>
        <v>#N/A</v>
      </c>
      <c r="D877" s="158" t="e">
        <f>AB877&amp;"_"&amp;#REF!&amp;IF(afstemning_partner&lt;&gt;"","_"&amp;AC877,"")</f>
        <v>#REF!</v>
      </c>
      <c r="E877" s="158" t="str">
        <f t="shared" si="132"/>
        <v/>
      </c>
      <c r="F877" s="158" t="e">
        <f t="shared" si="133"/>
        <v>#N/A</v>
      </c>
      <c r="G877" s="158" t="str">
        <f>TRANSAKTIONER!Z877&amp;IF(regnskab_filter_periode&gt;=AB877,"INCLUDE"&amp;IF(regnskab_filter_land&lt;&gt;"",IF(regnskab_filter_land="EU",F877,AD877),""),"EXCLUDE")</f>
        <v>EXCLUDE</v>
      </c>
      <c r="H877" s="158" t="str">
        <f t="shared" si="134"/>
        <v/>
      </c>
      <c r="I877" s="158" t="str">
        <f>TRANSAKTIONER!Z877&amp;IF(regnskab_filter_periode_partner&gt;=AB877,"INCLUDE"&amp;IF(regnskab_filter_land_partner&lt;&gt;"",IF(regnskab_filter_land_partner="EU",F877,AD877),""),"EXCLUDE")&amp;AC877</f>
        <v>EXCLUDE</v>
      </c>
      <c r="J877" s="158" t="e">
        <f t="shared" si="135"/>
        <v>#N/A</v>
      </c>
      <c r="L877" s="158" t="str">
        <f t="shared" si="136"/>
        <v>_EU</v>
      </c>
      <c r="P877" s="340"/>
      <c r="Q877" s="340"/>
      <c r="R877" s="341"/>
      <c r="S877" s="342"/>
      <c r="T877" s="342"/>
      <c r="U877" s="341"/>
      <c r="V877" s="368"/>
      <c r="W877" s="341"/>
      <c r="X877" s="343"/>
      <c r="Y877" s="340"/>
      <c r="Z877" s="341"/>
      <c r="AA877" s="348" t="str">
        <f t="shared" si="137"/>
        <v/>
      </c>
      <c r="AB877" s="349" t="str">
        <f t="shared" si="138"/>
        <v/>
      </c>
      <c r="AC877" s="341"/>
      <c r="AD877" s="350" t="str">
        <f t="shared" si="139"/>
        <v/>
      </c>
    </row>
    <row r="878" spans="2:30" x14ac:dyDescent="0.45">
      <c r="B878" s="145" t="str">
        <f t="shared" si="130"/>
        <v>NOT INCLUDED</v>
      </c>
      <c r="C878" s="146" t="e">
        <f t="shared" si="131"/>
        <v>#N/A</v>
      </c>
      <c r="D878" s="158" t="e">
        <f>AB878&amp;"_"&amp;#REF!&amp;IF(afstemning_partner&lt;&gt;"","_"&amp;AC878,"")</f>
        <v>#REF!</v>
      </c>
      <c r="E878" s="158" t="str">
        <f t="shared" si="132"/>
        <v/>
      </c>
      <c r="F878" s="158" t="e">
        <f t="shared" si="133"/>
        <v>#N/A</v>
      </c>
      <c r="G878" s="158" t="str">
        <f>TRANSAKTIONER!Z878&amp;IF(regnskab_filter_periode&gt;=AB878,"INCLUDE"&amp;IF(regnskab_filter_land&lt;&gt;"",IF(regnskab_filter_land="EU",F878,AD878),""),"EXCLUDE")</f>
        <v>EXCLUDE</v>
      </c>
      <c r="H878" s="158" t="str">
        <f t="shared" si="134"/>
        <v/>
      </c>
      <c r="I878" s="158" t="str">
        <f>TRANSAKTIONER!Z878&amp;IF(regnskab_filter_periode_partner&gt;=AB878,"INCLUDE"&amp;IF(regnskab_filter_land_partner&lt;&gt;"",IF(regnskab_filter_land_partner="EU",F878,AD878),""),"EXCLUDE")&amp;AC878</f>
        <v>EXCLUDE</v>
      </c>
      <c r="J878" s="158" t="e">
        <f t="shared" si="135"/>
        <v>#N/A</v>
      </c>
      <c r="L878" s="158" t="str">
        <f t="shared" si="136"/>
        <v>_EU</v>
      </c>
      <c r="P878" s="340"/>
      <c r="Q878" s="340"/>
      <c r="R878" s="341"/>
      <c r="S878" s="342"/>
      <c r="T878" s="342"/>
      <c r="U878" s="341"/>
      <c r="V878" s="368"/>
      <c r="W878" s="341"/>
      <c r="X878" s="343"/>
      <c r="Y878" s="340"/>
      <c r="Z878" s="341"/>
      <c r="AA878" s="348" t="str">
        <f t="shared" si="137"/>
        <v/>
      </c>
      <c r="AB878" s="349" t="str">
        <f t="shared" si="138"/>
        <v/>
      </c>
      <c r="AC878" s="341"/>
      <c r="AD878" s="350" t="str">
        <f t="shared" si="139"/>
        <v/>
      </c>
    </row>
    <row r="879" spans="2:30" x14ac:dyDescent="0.45">
      <c r="B879" s="145" t="str">
        <f t="shared" si="130"/>
        <v>NOT INCLUDED</v>
      </c>
      <c r="C879" s="146" t="e">
        <f t="shared" si="131"/>
        <v>#N/A</v>
      </c>
      <c r="D879" s="158" t="e">
        <f>AB879&amp;"_"&amp;#REF!&amp;IF(afstemning_partner&lt;&gt;"","_"&amp;AC879,"")</f>
        <v>#REF!</v>
      </c>
      <c r="E879" s="158" t="str">
        <f t="shared" si="132"/>
        <v/>
      </c>
      <c r="F879" s="158" t="e">
        <f t="shared" si="133"/>
        <v>#N/A</v>
      </c>
      <c r="G879" s="158" t="str">
        <f>TRANSAKTIONER!Z879&amp;IF(regnskab_filter_periode&gt;=AB879,"INCLUDE"&amp;IF(regnskab_filter_land&lt;&gt;"",IF(regnskab_filter_land="EU",F879,AD879),""),"EXCLUDE")</f>
        <v>EXCLUDE</v>
      </c>
      <c r="H879" s="158" t="str">
        <f t="shared" si="134"/>
        <v/>
      </c>
      <c r="I879" s="158" t="str">
        <f>TRANSAKTIONER!Z879&amp;IF(regnskab_filter_periode_partner&gt;=AB879,"INCLUDE"&amp;IF(regnskab_filter_land_partner&lt;&gt;"",IF(regnskab_filter_land_partner="EU",F879,AD879),""),"EXCLUDE")&amp;AC879</f>
        <v>EXCLUDE</v>
      </c>
      <c r="J879" s="158" t="e">
        <f t="shared" si="135"/>
        <v>#N/A</v>
      </c>
      <c r="L879" s="158" t="str">
        <f t="shared" si="136"/>
        <v>_EU</v>
      </c>
      <c r="P879" s="340"/>
      <c r="Q879" s="340"/>
      <c r="R879" s="341"/>
      <c r="S879" s="342"/>
      <c r="T879" s="342"/>
      <c r="U879" s="341"/>
      <c r="V879" s="368"/>
      <c r="W879" s="341"/>
      <c r="X879" s="343"/>
      <c r="Y879" s="340"/>
      <c r="Z879" s="341"/>
      <c r="AA879" s="348" t="str">
        <f t="shared" si="137"/>
        <v/>
      </c>
      <c r="AB879" s="349" t="str">
        <f t="shared" si="138"/>
        <v/>
      </c>
      <c r="AC879" s="341"/>
      <c r="AD879" s="350" t="str">
        <f t="shared" si="139"/>
        <v/>
      </c>
    </row>
    <row r="880" spans="2:30" x14ac:dyDescent="0.45">
      <c r="B880" s="145" t="str">
        <f t="shared" si="130"/>
        <v>NOT INCLUDED</v>
      </c>
      <c r="C880" s="146" t="e">
        <f t="shared" si="131"/>
        <v>#N/A</v>
      </c>
      <c r="D880" s="158" t="e">
        <f>AB880&amp;"_"&amp;#REF!&amp;IF(afstemning_partner&lt;&gt;"","_"&amp;AC880,"")</f>
        <v>#REF!</v>
      </c>
      <c r="E880" s="158" t="str">
        <f t="shared" si="132"/>
        <v/>
      </c>
      <c r="F880" s="158" t="e">
        <f t="shared" si="133"/>
        <v>#N/A</v>
      </c>
      <c r="G880" s="158" t="str">
        <f>TRANSAKTIONER!Z880&amp;IF(regnskab_filter_periode&gt;=AB880,"INCLUDE"&amp;IF(regnskab_filter_land&lt;&gt;"",IF(regnskab_filter_land="EU",F880,AD880),""),"EXCLUDE")</f>
        <v>EXCLUDE</v>
      </c>
      <c r="H880" s="158" t="str">
        <f t="shared" si="134"/>
        <v/>
      </c>
      <c r="I880" s="158" t="str">
        <f>TRANSAKTIONER!Z880&amp;IF(regnskab_filter_periode_partner&gt;=AB880,"INCLUDE"&amp;IF(regnskab_filter_land_partner&lt;&gt;"",IF(regnskab_filter_land_partner="EU",F880,AD880),""),"EXCLUDE")&amp;AC880</f>
        <v>EXCLUDE</v>
      </c>
      <c r="J880" s="158" t="e">
        <f t="shared" si="135"/>
        <v>#N/A</v>
      </c>
      <c r="L880" s="158" t="str">
        <f t="shared" si="136"/>
        <v>_EU</v>
      </c>
      <c r="P880" s="340"/>
      <c r="Q880" s="340"/>
      <c r="R880" s="341"/>
      <c r="S880" s="342"/>
      <c r="T880" s="342"/>
      <c r="U880" s="341"/>
      <c r="V880" s="368"/>
      <c r="W880" s="341"/>
      <c r="X880" s="343"/>
      <c r="Y880" s="340"/>
      <c r="Z880" s="341"/>
      <c r="AA880" s="348" t="str">
        <f t="shared" si="137"/>
        <v/>
      </c>
      <c r="AB880" s="349" t="str">
        <f t="shared" si="138"/>
        <v/>
      </c>
      <c r="AC880" s="341"/>
      <c r="AD880" s="350" t="str">
        <f t="shared" si="139"/>
        <v/>
      </c>
    </row>
    <row r="881" spans="2:30" x14ac:dyDescent="0.45">
      <c r="B881" s="145" t="str">
        <f t="shared" si="130"/>
        <v>NOT INCLUDED</v>
      </c>
      <c r="C881" s="146" t="e">
        <f t="shared" si="131"/>
        <v>#N/A</v>
      </c>
      <c r="D881" s="158" t="e">
        <f>AB881&amp;"_"&amp;#REF!&amp;IF(afstemning_partner&lt;&gt;"","_"&amp;AC881,"")</f>
        <v>#REF!</v>
      </c>
      <c r="E881" s="158" t="str">
        <f t="shared" si="132"/>
        <v/>
      </c>
      <c r="F881" s="158" t="e">
        <f t="shared" si="133"/>
        <v>#N/A</v>
      </c>
      <c r="G881" s="158" t="str">
        <f>TRANSAKTIONER!Z881&amp;IF(regnskab_filter_periode&gt;=AB881,"INCLUDE"&amp;IF(regnskab_filter_land&lt;&gt;"",IF(regnskab_filter_land="EU",F881,AD881),""),"EXCLUDE")</f>
        <v>EXCLUDE</v>
      </c>
      <c r="H881" s="158" t="str">
        <f t="shared" si="134"/>
        <v/>
      </c>
      <c r="I881" s="158" t="str">
        <f>TRANSAKTIONER!Z881&amp;IF(regnskab_filter_periode_partner&gt;=AB881,"INCLUDE"&amp;IF(regnskab_filter_land_partner&lt;&gt;"",IF(regnskab_filter_land_partner="EU",F881,AD881),""),"EXCLUDE")&amp;AC881</f>
        <v>EXCLUDE</v>
      </c>
      <c r="J881" s="158" t="e">
        <f t="shared" si="135"/>
        <v>#N/A</v>
      </c>
      <c r="L881" s="158" t="str">
        <f t="shared" si="136"/>
        <v>_EU</v>
      </c>
      <c r="P881" s="340"/>
      <c r="Q881" s="340"/>
      <c r="R881" s="341"/>
      <c r="S881" s="342"/>
      <c r="T881" s="342"/>
      <c r="U881" s="341"/>
      <c r="V881" s="368"/>
      <c r="W881" s="341"/>
      <c r="X881" s="343"/>
      <c r="Y881" s="340"/>
      <c r="Z881" s="341"/>
      <c r="AA881" s="348" t="str">
        <f t="shared" si="137"/>
        <v/>
      </c>
      <c r="AB881" s="349" t="str">
        <f t="shared" si="138"/>
        <v/>
      </c>
      <c r="AC881" s="341"/>
      <c r="AD881" s="350" t="str">
        <f t="shared" si="139"/>
        <v/>
      </c>
    </row>
    <row r="882" spans="2:30" x14ac:dyDescent="0.45">
      <c r="B882" s="145" t="str">
        <f t="shared" si="130"/>
        <v>NOT INCLUDED</v>
      </c>
      <c r="C882" s="146" t="e">
        <f t="shared" si="131"/>
        <v>#N/A</v>
      </c>
      <c r="D882" s="158" t="e">
        <f>AB882&amp;"_"&amp;#REF!&amp;IF(afstemning_partner&lt;&gt;"","_"&amp;AC882,"")</f>
        <v>#REF!</v>
      </c>
      <c r="E882" s="158" t="str">
        <f t="shared" si="132"/>
        <v/>
      </c>
      <c r="F882" s="158" t="e">
        <f t="shared" si="133"/>
        <v>#N/A</v>
      </c>
      <c r="G882" s="158" t="str">
        <f>TRANSAKTIONER!Z882&amp;IF(regnskab_filter_periode&gt;=AB882,"INCLUDE"&amp;IF(regnskab_filter_land&lt;&gt;"",IF(regnskab_filter_land="EU",F882,AD882),""),"EXCLUDE")</f>
        <v>EXCLUDE</v>
      </c>
      <c r="H882" s="158" t="str">
        <f t="shared" si="134"/>
        <v/>
      </c>
      <c r="I882" s="158" t="str">
        <f>TRANSAKTIONER!Z882&amp;IF(regnskab_filter_periode_partner&gt;=AB882,"INCLUDE"&amp;IF(regnskab_filter_land_partner&lt;&gt;"",IF(regnskab_filter_land_partner="EU",F882,AD882),""),"EXCLUDE")&amp;AC882</f>
        <v>EXCLUDE</v>
      </c>
      <c r="J882" s="158" t="e">
        <f t="shared" si="135"/>
        <v>#N/A</v>
      </c>
      <c r="L882" s="158" t="str">
        <f t="shared" si="136"/>
        <v>_EU</v>
      </c>
      <c r="P882" s="340"/>
      <c r="Q882" s="340"/>
      <c r="R882" s="341"/>
      <c r="S882" s="342"/>
      <c r="T882" s="342"/>
      <c r="U882" s="341"/>
      <c r="V882" s="368"/>
      <c r="W882" s="341"/>
      <c r="X882" s="343"/>
      <c r="Y882" s="340"/>
      <c r="Z882" s="341"/>
      <c r="AA882" s="348" t="str">
        <f t="shared" si="137"/>
        <v/>
      </c>
      <c r="AB882" s="349" t="str">
        <f t="shared" si="138"/>
        <v/>
      </c>
      <c r="AC882" s="341"/>
      <c r="AD882" s="350" t="str">
        <f t="shared" si="139"/>
        <v/>
      </c>
    </row>
    <row r="883" spans="2:30" x14ac:dyDescent="0.45">
      <c r="B883" s="145" t="str">
        <f t="shared" si="130"/>
        <v>NOT INCLUDED</v>
      </c>
      <c r="C883" s="146" t="e">
        <f t="shared" si="131"/>
        <v>#N/A</v>
      </c>
      <c r="D883" s="158" t="e">
        <f>AB883&amp;"_"&amp;#REF!&amp;IF(afstemning_partner&lt;&gt;"","_"&amp;AC883,"")</f>
        <v>#REF!</v>
      </c>
      <c r="E883" s="158" t="str">
        <f t="shared" si="132"/>
        <v/>
      </c>
      <c r="F883" s="158" t="e">
        <f t="shared" si="133"/>
        <v>#N/A</v>
      </c>
      <c r="G883" s="158" t="str">
        <f>TRANSAKTIONER!Z883&amp;IF(regnskab_filter_periode&gt;=AB883,"INCLUDE"&amp;IF(regnskab_filter_land&lt;&gt;"",IF(regnskab_filter_land="EU",F883,AD883),""),"EXCLUDE")</f>
        <v>EXCLUDE</v>
      </c>
      <c r="H883" s="158" t="str">
        <f t="shared" si="134"/>
        <v/>
      </c>
      <c r="I883" s="158" t="str">
        <f>TRANSAKTIONER!Z883&amp;IF(regnskab_filter_periode_partner&gt;=AB883,"INCLUDE"&amp;IF(regnskab_filter_land_partner&lt;&gt;"",IF(regnskab_filter_land_partner="EU",F883,AD883),""),"EXCLUDE")&amp;AC883</f>
        <v>EXCLUDE</v>
      </c>
      <c r="J883" s="158" t="e">
        <f t="shared" si="135"/>
        <v>#N/A</v>
      </c>
      <c r="L883" s="158" t="str">
        <f t="shared" si="136"/>
        <v>_EU</v>
      </c>
      <c r="P883" s="340"/>
      <c r="Q883" s="340"/>
      <c r="R883" s="341"/>
      <c r="S883" s="342"/>
      <c r="T883" s="342"/>
      <c r="U883" s="341"/>
      <c r="V883" s="368"/>
      <c r="W883" s="341"/>
      <c r="X883" s="343"/>
      <c r="Y883" s="340"/>
      <c r="Z883" s="341"/>
      <c r="AA883" s="348" t="str">
        <f t="shared" si="137"/>
        <v/>
      </c>
      <c r="AB883" s="349" t="str">
        <f t="shared" si="138"/>
        <v/>
      </c>
      <c r="AC883" s="341"/>
      <c r="AD883" s="350" t="str">
        <f t="shared" si="139"/>
        <v/>
      </c>
    </row>
    <row r="884" spans="2:30" x14ac:dyDescent="0.45">
      <c r="B884" s="145" t="str">
        <f t="shared" si="130"/>
        <v>NOT INCLUDED</v>
      </c>
      <c r="C884" s="146" t="e">
        <f t="shared" si="131"/>
        <v>#N/A</v>
      </c>
      <c r="D884" s="158" t="e">
        <f>AB884&amp;"_"&amp;#REF!&amp;IF(afstemning_partner&lt;&gt;"","_"&amp;AC884,"")</f>
        <v>#REF!</v>
      </c>
      <c r="E884" s="158" t="str">
        <f t="shared" si="132"/>
        <v/>
      </c>
      <c r="F884" s="158" t="e">
        <f t="shared" si="133"/>
        <v>#N/A</v>
      </c>
      <c r="G884" s="158" t="str">
        <f>TRANSAKTIONER!Z884&amp;IF(regnskab_filter_periode&gt;=AB884,"INCLUDE"&amp;IF(regnskab_filter_land&lt;&gt;"",IF(regnskab_filter_land="EU",F884,AD884),""),"EXCLUDE")</f>
        <v>EXCLUDE</v>
      </c>
      <c r="H884" s="158" t="str">
        <f t="shared" si="134"/>
        <v/>
      </c>
      <c r="I884" s="158" t="str">
        <f>TRANSAKTIONER!Z884&amp;IF(regnskab_filter_periode_partner&gt;=AB884,"INCLUDE"&amp;IF(regnskab_filter_land_partner&lt;&gt;"",IF(regnskab_filter_land_partner="EU",F884,AD884),""),"EXCLUDE")&amp;AC884</f>
        <v>EXCLUDE</v>
      </c>
      <c r="J884" s="158" t="e">
        <f t="shared" si="135"/>
        <v>#N/A</v>
      </c>
      <c r="L884" s="158" t="str">
        <f t="shared" si="136"/>
        <v>_EU</v>
      </c>
      <c r="P884" s="340"/>
      <c r="Q884" s="340"/>
      <c r="R884" s="341"/>
      <c r="S884" s="342"/>
      <c r="T884" s="342"/>
      <c r="U884" s="341"/>
      <c r="V884" s="368"/>
      <c r="W884" s="341"/>
      <c r="X884" s="343"/>
      <c r="Y884" s="340"/>
      <c r="Z884" s="341"/>
      <c r="AA884" s="348" t="str">
        <f t="shared" si="137"/>
        <v/>
      </c>
      <c r="AB884" s="349" t="str">
        <f t="shared" si="138"/>
        <v/>
      </c>
      <c r="AC884" s="341"/>
      <c r="AD884" s="350" t="str">
        <f t="shared" si="139"/>
        <v/>
      </c>
    </row>
    <row r="885" spans="2:30" x14ac:dyDescent="0.45">
      <c r="B885" s="145" t="str">
        <f t="shared" si="130"/>
        <v>NOT INCLUDED</v>
      </c>
      <c r="C885" s="146" t="e">
        <f t="shared" si="131"/>
        <v>#N/A</v>
      </c>
      <c r="D885" s="158" t="e">
        <f>AB885&amp;"_"&amp;#REF!&amp;IF(afstemning_partner&lt;&gt;"","_"&amp;AC885,"")</f>
        <v>#REF!</v>
      </c>
      <c r="E885" s="158" t="str">
        <f t="shared" si="132"/>
        <v/>
      </c>
      <c r="F885" s="158" t="e">
        <f t="shared" si="133"/>
        <v>#N/A</v>
      </c>
      <c r="G885" s="158" t="str">
        <f>TRANSAKTIONER!Z885&amp;IF(regnskab_filter_periode&gt;=AB885,"INCLUDE"&amp;IF(regnskab_filter_land&lt;&gt;"",IF(regnskab_filter_land="EU",F885,AD885),""),"EXCLUDE")</f>
        <v>EXCLUDE</v>
      </c>
      <c r="H885" s="158" t="str">
        <f t="shared" si="134"/>
        <v/>
      </c>
      <c r="I885" s="158" t="str">
        <f>TRANSAKTIONER!Z885&amp;IF(regnskab_filter_periode_partner&gt;=AB885,"INCLUDE"&amp;IF(regnskab_filter_land_partner&lt;&gt;"",IF(regnskab_filter_land_partner="EU",F885,AD885),""),"EXCLUDE")&amp;AC885</f>
        <v>EXCLUDE</v>
      </c>
      <c r="J885" s="158" t="e">
        <f t="shared" si="135"/>
        <v>#N/A</v>
      </c>
      <c r="L885" s="158" t="str">
        <f t="shared" si="136"/>
        <v>_EU</v>
      </c>
      <c r="P885" s="340"/>
      <c r="Q885" s="340"/>
      <c r="R885" s="341"/>
      <c r="S885" s="342"/>
      <c r="T885" s="342"/>
      <c r="U885" s="341"/>
      <c r="V885" s="368"/>
      <c r="W885" s="341"/>
      <c r="X885" s="343"/>
      <c r="Y885" s="340"/>
      <c r="Z885" s="341"/>
      <c r="AA885" s="348" t="str">
        <f t="shared" si="137"/>
        <v/>
      </c>
      <c r="AB885" s="349" t="str">
        <f t="shared" si="138"/>
        <v/>
      </c>
      <c r="AC885" s="341"/>
      <c r="AD885" s="350" t="str">
        <f t="shared" si="139"/>
        <v/>
      </c>
    </row>
    <row r="886" spans="2:30" x14ac:dyDescent="0.45">
      <c r="B886" s="145" t="str">
        <f t="shared" si="130"/>
        <v>NOT INCLUDED</v>
      </c>
      <c r="C886" s="146" t="e">
        <f t="shared" si="131"/>
        <v>#N/A</v>
      </c>
      <c r="D886" s="158" t="e">
        <f>AB886&amp;"_"&amp;#REF!&amp;IF(afstemning_partner&lt;&gt;"","_"&amp;AC886,"")</f>
        <v>#REF!</v>
      </c>
      <c r="E886" s="158" t="str">
        <f t="shared" si="132"/>
        <v/>
      </c>
      <c r="F886" s="158" t="e">
        <f t="shared" si="133"/>
        <v>#N/A</v>
      </c>
      <c r="G886" s="158" t="str">
        <f>TRANSAKTIONER!Z886&amp;IF(regnskab_filter_periode&gt;=AB886,"INCLUDE"&amp;IF(regnskab_filter_land&lt;&gt;"",IF(regnskab_filter_land="EU",F886,AD886),""),"EXCLUDE")</f>
        <v>EXCLUDE</v>
      </c>
      <c r="H886" s="158" t="str">
        <f t="shared" si="134"/>
        <v/>
      </c>
      <c r="I886" s="158" t="str">
        <f>TRANSAKTIONER!Z886&amp;IF(regnskab_filter_periode_partner&gt;=AB886,"INCLUDE"&amp;IF(regnskab_filter_land_partner&lt;&gt;"",IF(regnskab_filter_land_partner="EU",F886,AD886),""),"EXCLUDE")&amp;AC886</f>
        <v>EXCLUDE</v>
      </c>
      <c r="J886" s="158" t="e">
        <f t="shared" si="135"/>
        <v>#N/A</v>
      </c>
      <c r="L886" s="158" t="str">
        <f t="shared" si="136"/>
        <v>_EU</v>
      </c>
      <c r="P886" s="340"/>
      <c r="Q886" s="340"/>
      <c r="R886" s="341"/>
      <c r="S886" s="342"/>
      <c r="T886" s="342"/>
      <c r="U886" s="341"/>
      <c r="V886" s="368"/>
      <c r="W886" s="341"/>
      <c r="X886" s="343"/>
      <c r="Y886" s="340"/>
      <c r="Z886" s="341"/>
      <c r="AA886" s="348" t="str">
        <f t="shared" si="137"/>
        <v/>
      </c>
      <c r="AB886" s="349" t="str">
        <f t="shared" si="138"/>
        <v/>
      </c>
      <c r="AC886" s="341"/>
      <c r="AD886" s="350" t="str">
        <f t="shared" si="139"/>
        <v/>
      </c>
    </row>
    <row r="887" spans="2:30" x14ac:dyDescent="0.45">
      <c r="B887" s="145" t="str">
        <f t="shared" si="130"/>
        <v>NOT INCLUDED</v>
      </c>
      <c r="C887" s="146" t="e">
        <f t="shared" si="131"/>
        <v>#N/A</v>
      </c>
      <c r="D887" s="158" t="e">
        <f>AB887&amp;"_"&amp;#REF!&amp;IF(afstemning_partner&lt;&gt;"","_"&amp;AC887,"")</f>
        <v>#REF!</v>
      </c>
      <c r="E887" s="158" t="str">
        <f t="shared" si="132"/>
        <v/>
      </c>
      <c r="F887" s="158" t="e">
        <f t="shared" si="133"/>
        <v>#N/A</v>
      </c>
      <c r="G887" s="158" t="str">
        <f>TRANSAKTIONER!Z887&amp;IF(regnskab_filter_periode&gt;=AB887,"INCLUDE"&amp;IF(regnskab_filter_land&lt;&gt;"",IF(regnskab_filter_land="EU",F887,AD887),""),"EXCLUDE")</f>
        <v>EXCLUDE</v>
      </c>
      <c r="H887" s="158" t="str">
        <f t="shared" si="134"/>
        <v/>
      </c>
      <c r="I887" s="158" t="str">
        <f>TRANSAKTIONER!Z887&amp;IF(regnskab_filter_periode_partner&gt;=AB887,"INCLUDE"&amp;IF(regnskab_filter_land_partner&lt;&gt;"",IF(regnskab_filter_land_partner="EU",F887,AD887),""),"EXCLUDE")&amp;AC887</f>
        <v>EXCLUDE</v>
      </c>
      <c r="J887" s="158" t="e">
        <f t="shared" si="135"/>
        <v>#N/A</v>
      </c>
      <c r="L887" s="158" t="str">
        <f t="shared" si="136"/>
        <v>_EU</v>
      </c>
      <c r="P887" s="340"/>
      <c r="Q887" s="340"/>
      <c r="R887" s="341"/>
      <c r="S887" s="342"/>
      <c r="T887" s="342"/>
      <c r="U887" s="341"/>
      <c r="V887" s="368"/>
      <c r="W887" s="341"/>
      <c r="X887" s="343"/>
      <c r="Y887" s="340"/>
      <c r="Z887" s="341"/>
      <c r="AA887" s="348" t="str">
        <f t="shared" si="137"/>
        <v/>
      </c>
      <c r="AB887" s="349" t="str">
        <f t="shared" si="138"/>
        <v/>
      </c>
      <c r="AC887" s="341"/>
      <c r="AD887" s="350" t="str">
        <f t="shared" si="139"/>
        <v/>
      </c>
    </row>
    <row r="888" spans="2:30" x14ac:dyDescent="0.45">
      <c r="B888" s="145" t="str">
        <f t="shared" si="130"/>
        <v>NOT INCLUDED</v>
      </c>
      <c r="C888" s="146" t="e">
        <f t="shared" si="131"/>
        <v>#N/A</v>
      </c>
      <c r="D888" s="158" t="e">
        <f>AB888&amp;"_"&amp;#REF!&amp;IF(afstemning_partner&lt;&gt;"","_"&amp;AC888,"")</f>
        <v>#REF!</v>
      </c>
      <c r="E888" s="158" t="str">
        <f t="shared" si="132"/>
        <v/>
      </c>
      <c r="F888" s="158" t="e">
        <f t="shared" si="133"/>
        <v>#N/A</v>
      </c>
      <c r="G888" s="158" t="str">
        <f>TRANSAKTIONER!Z888&amp;IF(regnskab_filter_periode&gt;=AB888,"INCLUDE"&amp;IF(regnskab_filter_land&lt;&gt;"",IF(regnskab_filter_land="EU",F888,AD888),""),"EXCLUDE")</f>
        <v>EXCLUDE</v>
      </c>
      <c r="H888" s="158" t="str">
        <f t="shared" si="134"/>
        <v/>
      </c>
      <c r="I888" s="158" t="str">
        <f>TRANSAKTIONER!Z888&amp;IF(regnskab_filter_periode_partner&gt;=AB888,"INCLUDE"&amp;IF(regnskab_filter_land_partner&lt;&gt;"",IF(regnskab_filter_land_partner="EU",F888,AD888),""),"EXCLUDE")&amp;AC888</f>
        <v>EXCLUDE</v>
      </c>
      <c r="J888" s="158" t="e">
        <f t="shared" si="135"/>
        <v>#N/A</v>
      </c>
      <c r="L888" s="158" t="str">
        <f t="shared" si="136"/>
        <v>_EU</v>
      </c>
      <c r="P888" s="340"/>
      <c r="Q888" s="340"/>
      <c r="R888" s="341"/>
      <c r="S888" s="342"/>
      <c r="T888" s="342"/>
      <c r="U888" s="341"/>
      <c r="V888" s="368"/>
      <c r="W888" s="341"/>
      <c r="X888" s="343"/>
      <c r="Y888" s="340"/>
      <c r="Z888" s="341"/>
      <c r="AA888" s="348" t="str">
        <f t="shared" si="137"/>
        <v/>
      </c>
      <c r="AB888" s="349" t="str">
        <f t="shared" si="138"/>
        <v/>
      </c>
      <c r="AC888" s="341"/>
      <c r="AD888" s="350" t="str">
        <f t="shared" si="139"/>
        <v/>
      </c>
    </row>
    <row r="889" spans="2:30" x14ac:dyDescent="0.45">
      <c r="B889" s="145" t="str">
        <f t="shared" si="130"/>
        <v>NOT INCLUDED</v>
      </c>
      <c r="C889" s="146" t="e">
        <f t="shared" si="131"/>
        <v>#N/A</v>
      </c>
      <c r="D889" s="158" t="e">
        <f>AB889&amp;"_"&amp;#REF!&amp;IF(afstemning_partner&lt;&gt;"","_"&amp;AC889,"")</f>
        <v>#REF!</v>
      </c>
      <c r="E889" s="158" t="str">
        <f t="shared" si="132"/>
        <v/>
      </c>
      <c r="F889" s="158" t="e">
        <f t="shared" si="133"/>
        <v>#N/A</v>
      </c>
      <c r="G889" s="158" t="str">
        <f>TRANSAKTIONER!Z889&amp;IF(regnskab_filter_periode&gt;=AB889,"INCLUDE"&amp;IF(regnskab_filter_land&lt;&gt;"",IF(regnskab_filter_land="EU",F889,AD889),""),"EXCLUDE")</f>
        <v>EXCLUDE</v>
      </c>
      <c r="H889" s="158" t="str">
        <f t="shared" si="134"/>
        <v/>
      </c>
      <c r="I889" s="158" t="str">
        <f>TRANSAKTIONER!Z889&amp;IF(regnskab_filter_periode_partner&gt;=AB889,"INCLUDE"&amp;IF(regnskab_filter_land_partner&lt;&gt;"",IF(regnskab_filter_land_partner="EU",F889,AD889),""),"EXCLUDE")&amp;AC889</f>
        <v>EXCLUDE</v>
      </c>
      <c r="J889" s="158" t="e">
        <f t="shared" si="135"/>
        <v>#N/A</v>
      </c>
      <c r="L889" s="158" t="str">
        <f t="shared" si="136"/>
        <v>_EU</v>
      </c>
      <c r="P889" s="340"/>
      <c r="Q889" s="340"/>
      <c r="R889" s="341"/>
      <c r="S889" s="342"/>
      <c r="T889" s="342"/>
      <c r="U889" s="341"/>
      <c r="V889" s="368"/>
      <c r="W889" s="341"/>
      <c r="X889" s="343"/>
      <c r="Y889" s="340"/>
      <c r="Z889" s="341"/>
      <c r="AA889" s="348" t="str">
        <f t="shared" si="137"/>
        <v/>
      </c>
      <c r="AB889" s="349" t="str">
        <f t="shared" si="138"/>
        <v/>
      </c>
      <c r="AC889" s="341"/>
      <c r="AD889" s="350" t="str">
        <f t="shared" si="139"/>
        <v/>
      </c>
    </row>
    <row r="890" spans="2:30" x14ac:dyDescent="0.45">
      <c r="B890" s="145" t="str">
        <f t="shared" si="130"/>
        <v>NOT INCLUDED</v>
      </c>
      <c r="C890" s="146" t="e">
        <f t="shared" si="131"/>
        <v>#N/A</v>
      </c>
      <c r="D890" s="158" t="e">
        <f>AB890&amp;"_"&amp;#REF!&amp;IF(afstemning_partner&lt;&gt;"","_"&amp;AC890,"")</f>
        <v>#REF!</v>
      </c>
      <c r="E890" s="158" t="str">
        <f t="shared" si="132"/>
        <v/>
      </c>
      <c r="F890" s="158" t="e">
        <f t="shared" si="133"/>
        <v>#N/A</v>
      </c>
      <c r="G890" s="158" t="str">
        <f>TRANSAKTIONER!Z890&amp;IF(regnskab_filter_periode&gt;=AB890,"INCLUDE"&amp;IF(regnskab_filter_land&lt;&gt;"",IF(regnskab_filter_land="EU",F890,AD890),""),"EXCLUDE")</f>
        <v>EXCLUDE</v>
      </c>
      <c r="H890" s="158" t="str">
        <f t="shared" si="134"/>
        <v/>
      </c>
      <c r="I890" s="158" t="str">
        <f>TRANSAKTIONER!Z890&amp;IF(regnskab_filter_periode_partner&gt;=AB890,"INCLUDE"&amp;IF(regnskab_filter_land_partner&lt;&gt;"",IF(regnskab_filter_land_partner="EU",F890,AD890),""),"EXCLUDE")&amp;AC890</f>
        <v>EXCLUDE</v>
      </c>
      <c r="J890" s="158" t="e">
        <f t="shared" si="135"/>
        <v>#N/A</v>
      </c>
      <c r="L890" s="158" t="str">
        <f t="shared" si="136"/>
        <v>_EU</v>
      </c>
      <c r="P890" s="340"/>
      <c r="Q890" s="340"/>
      <c r="R890" s="341"/>
      <c r="S890" s="342"/>
      <c r="T890" s="342"/>
      <c r="U890" s="341"/>
      <c r="V890" s="368"/>
      <c r="W890" s="341"/>
      <c r="X890" s="343"/>
      <c r="Y890" s="340"/>
      <c r="Z890" s="341"/>
      <c r="AA890" s="348" t="str">
        <f t="shared" si="137"/>
        <v/>
      </c>
      <c r="AB890" s="349" t="str">
        <f t="shared" si="138"/>
        <v/>
      </c>
      <c r="AC890" s="341"/>
      <c r="AD890" s="350" t="str">
        <f t="shared" si="139"/>
        <v/>
      </c>
    </row>
    <row r="891" spans="2:30" x14ac:dyDescent="0.45">
      <c r="B891" s="145" t="str">
        <f t="shared" si="130"/>
        <v>NOT INCLUDED</v>
      </c>
      <c r="C891" s="146" t="e">
        <f t="shared" si="131"/>
        <v>#N/A</v>
      </c>
      <c r="D891" s="158" t="e">
        <f>AB891&amp;"_"&amp;#REF!&amp;IF(afstemning_partner&lt;&gt;"","_"&amp;AC891,"")</f>
        <v>#REF!</v>
      </c>
      <c r="E891" s="158" t="str">
        <f t="shared" si="132"/>
        <v/>
      </c>
      <c r="F891" s="158" t="e">
        <f t="shared" si="133"/>
        <v>#N/A</v>
      </c>
      <c r="G891" s="158" t="str">
        <f>TRANSAKTIONER!Z891&amp;IF(regnskab_filter_periode&gt;=AB891,"INCLUDE"&amp;IF(regnskab_filter_land&lt;&gt;"",IF(regnskab_filter_land="EU",F891,AD891),""),"EXCLUDE")</f>
        <v>EXCLUDE</v>
      </c>
      <c r="H891" s="158" t="str">
        <f t="shared" si="134"/>
        <v/>
      </c>
      <c r="I891" s="158" t="str">
        <f>TRANSAKTIONER!Z891&amp;IF(regnskab_filter_periode_partner&gt;=AB891,"INCLUDE"&amp;IF(regnskab_filter_land_partner&lt;&gt;"",IF(regnskab_filter_land_partner="EU",F891,AD891),""),"EXCLUDE")&amp;AC891</f>
        <v>EXCLUDE</v>
      </c>
      <c r="J891" s="158" t="e">
        <f t="shared" si="135"/>
        <v>#N/A</v>
      </c>
      <c r="L891" s="158" t="str">
        <f t="shared" si="136"/>
        <v>_EU</v>
      </c>
      <c r="P891" s="340"/>
      <c r="Q891" s="340"/>
      <c r="R891" s="341"/>
      <c r="S891" s="342"/>
      <c r="T891" s="342"/>
      <c r="U891" s="341"/>
      <c r="V891" s="368"/>
      <c r="W891" s="341"/>
      <c r="X891" s="343"/>
      <c r="Y891" s="340"/>
      <c r="Z891" s="341"/>
      <c r="AA891" s="348" t="str">
        <f t="shared" si="137"/>
        <v/>
      </c>
      <c r="AB891" s="349" t="str">
        <f t="shared" si="138"/>
        <v/>
      </c>
      <c r="AC891" s="341"/>
      <c r="AD891" s="350" t="str">
        <f t="shared" si="139"/>
        <v/>
      </c>
    </row>
    <row r="892" spans="2:30" x14ac:dyDescent="0.45">
      <c r="B892" s="145" t="str">
        <f t="shared" si="130"/>
        <v>NOT INCLUDED</v>
      </c>
      <c r="C892" s="146" t="e">
        <f t="shared" si="131"/>
        <v>#N/A</v>
      </c>
      <c r="D892" s="158" t="e">
        <f>AB892&amp;"_"&amp;#REF!&amp;IF(afstemning_partner&lt;&gt;"","_"&amp;AC892,"")</f>
        <v>#REF!</v>
      </c>
      <c r="E892" s="158" t="str">
        <f t="shared" si="132"/>
        <v/>
      </c>
      <c r="F892" s="158" t="e">
        <f t="shared" si="133"/>
        <v>#N/A</v>
      </c>
      <c r="G892" s="158" t="str">
        <f>TRANSAKTIONER!Z892&amp;IF(regnskab_filter_periode&gt;=AB892,"INCLUDE"&amp;IF(regnskab_filter_land&lt;&gt;"",IF(regnskab_filter_land="EU",F892,AD892),""),"EXCLUDE")</f>
        <v>EXCLUDE</v>
      </c>
      <c r="H892" s="158" t="str">
        <f t="shared" si="134"/>
        <v/>
      </c>
      <c r="I892" s="158" t="str">
        <f>TRANSAKTIONER!Z892&amp;IF(regnskab_filter_periode_partner&gt;=AB892,"INCLUDE"&amp;IF(regnskab_filter_land_partner&lt;&gt;"",IF(regnskab_filter_land_partner="EU",F892,AD892),""),"EXCLUDE")&amp;AC892</f>
        <v>EXCLUDE</v>
      </c>
      <c r="J892" s="158" t="e">
        <f t="shared" si="135"/>
        <v>#N/A</v>
      </c>
      <c r="L892" s="158" t="str">
        <f t="shared" si="136"/>
        <v>_EU</v>
      </c>
      <c r="P892" s="340"/>
      <c r="Q892" s="340"/>
      <c r="R892" s="341"/>
      <c r="S892" s="342"/>
      <c r="T892" s="342"/>
      <c r="U892" s="341"/>
      <c r="V892" s="368"/>
      <c r="W892" s="341"/>
      <c r="X892" s="343"/>
      <c r="Y892" s="340"/>
      <c r="Z892" s="341"/>
      <c r="AA892" s="348" t="str">
        <f t="shared" si="137"/>
        <v/>
      </c>
      <c r="AB892" s="349" t="str">
        <f t="shared" si="138"/>
        <v/>
      </c>
      <c r="AC892" s="341"/>
      <c r="AD892" s="350" t="str">
        <f t="shared" si="139"/>
        <v/>
      </c>
    </row>
    <row r="893" spans="2:30" x14ac:dyDescent="0.45">
      <c r="B893" s="145" t="str">
        <f t="shared" si="130"/>
        <v>NOT INCLUDED</v>
      </c>
      <c r="C893" s="146" t="e">
        <f t="shared" si="131"/>
        <v>#N/A</v>
      </c>
      <c r="D893" s="158" t="e">
        <f>AB893&amp;"_"&amp;#REF!&amp;IF(afstemning_partner&lt;&gt;"","_"&amp;AC893,"")</f>
        <v>#REF!</v>
      </c>
      <c r="E893" s="158" t="str">
        <f t="shared" si="132"/>
        <v/>
      </c>
      <c r="F893" s="158" t="e">
        <f t="shared" si="133"/>
        <v>#N/A</v>
      </c>
      <c r="G893" s="158" t="str">
        <f>TRANSAKTIONER!Z893&amp;IF(regnskab_filter_periode&gt;=AB893,"INCLUDE"&amp;IF(regnskab_filter_land&lt;&gt;"",IF(regnskab_filter_land="EU",F893,AD893),""),"EXCLUDE")</f>
        <v>EXCLUDE</v>
      </c>
      <c r="H893" s="158" t="str">
        <f t="shared" si="134"/>
        <v/>
      </c>
      <c r="I893" s="158" t="str">
        <f>TRANSAKTIONER!Z893&amp;IF(regnskab_filter_periode_partner&gt;=AB893,"INCLUDE"&amp;IF(regnskab_filter_land_partner&lt;&gt;"",IF(regnskab_filter_land_partner="EU",F893,AD893),""),"EXCLUDE")&amp;AC893</f>
        <v>EXCLUDE</v>
      </c>
      <c r="J893" s="158" t="e">
        <f t="shared" si="135"/>
        <v>#N/A</v>
      </c>
      <c r="L893" s="158" t="str">
        <f t="shared" si="136"/>
        <v>_EU</v>
      </c>
      <c r="P893" s="340"/>
      <c r="Q893" s="340"/>
      <c r="R893" s="341"/>
      <c r="S893" s="342"/>
      <c r="T893" s="342"/>
      <c r="U893" s="341"/>
      <c r="V893" s="368"/>
      <c r="W893" s="341"/>
      <c r="X893" s="343"/>
      <c r="Y893" s="340"/>
      <c r="Z893" s="341"/>
      <c r="AA893" s="348" t="str">
        <f t="shared" si="137"/>
        <v/>
      </c>
      <c r="AB893" s="349" t="str">
        <f t="shared" si="138"/>
        <v/>
      </c>
      <c r="AC893" s="341"/>
      <c r="AD893" s="350" t="str">
        <f t="shared" si="139"/>
        <v/>
      </c>
    </row>
    <row r="894" spans="2:30" x14ac:dyDescent="0.45">
      <c r="B894" s="145" t="str">
        <f t="shared" si="130"/>
        <v>NOT INCLUDED</v>
      </c>
      <c r="C894" s="146" t="e">
        <f t="shared" si="131"/>
        <v>#N/A</v>
      </c>
      <c r="D894" s="158" t="e">
        <f>AB894&amp;"_"&amp;#REF!&amp;IF(afstemning_partner&lt;&gt;"","_"&amp;AC894,"")</f>
        <v>#REF!</v>
      </c>
      <c r="E894" s="158" t="str">
        <f t="shared" si="132"/>
        <v/>
      </c>
      <c r="F894" s="158" t="e">
        <f t="shared" si="133"/>
        <v>#N/A</v>
      </c>
      <c r="G894" s="158" t="str">
        <f>TRANSAKTIONER!Z894&amp;IF(regnskab_filter_periode&gt;=AB894,"INCLUDE"&amp;IF(regnskab_filter_land&lt;&gt;"",IF(regnskab_filter_land="EU",F894,AD894),""),"EXCLUDE")</f>
        <v>EXCLUDE</v>
      </c>
      <c r="H894" s="158" t="str">
        <f t="shared" si="134"/>
        <v/>
      </c>
      <c r="I894" s="158" t="str">
        <f>TRANSAKTIONER!Z894&amp;IF(regnskab_filter_periode_partner&gt;=AB894,"INCLUDE"&amp;IF(regnskab_filter_land_partner&lt;&gt;"",IF(regnskab_filter_land_partner="EU",F894,AD894),""),"EXCLUDE")&amp;AC894</f>
        <v>EXCLUDE</v>
      </c>
      <c r="J894" s="158" t="e">
        <f t="shared" si="135"/>
        <v>#N/A</v>
      </c>
      <c r="L894" s="158" t="str">
        <f t="shared" si="136"/>
        <v>_EU</v>
      </c>
      <c r="P894" s="340"/>
      <c r="Q894" s="340"/>
      <c r="R894" s="341"/>
      <c r="S894" s="342"/>
      <c r="T894" s="342"/>
      <c r="U894" s="341"/>
      <c r="V894" s="368"/>
      <c r="W894" s="341"/>
      <c r="X894" s="343"/>
      <c r="Y894" s="340"/>
      <c r="Z894" s="341"/>
      <c r="AA894" s="348" t="str">
        <f t="shared" si="137"/>
        <v/>
      </c>
      <c r="AB894" s="349" t="str">
        <f t="shared" si="138"/>
        <v/>
      </c>
      <c r="AC894" s="341"/>
      <c r="AD894" s="350" t="str">
        <f t="shared" si="139"/>
        <v/>
      </c>
    </row>
    <row r="895" spans="2:30" x14ac:dyDescent="0.45">
      <c r="B895" s="145" t="str">
        <f t="shared" si="130"/>
        <v>NOT INCLUDED</v>
      </c>
      <c r="C895" s="146" t="e">
        <f t="shared" si="131"/>
        <v>#N/A</v>
      </c>
      <c r="D895" s="158" t="e">
        <f>AB895&amp;"_"&amp;#REF!&amp;IF(afstemning_partner&lt;&gt;"","_"&amp;AC895,"")</f>
        <v>#REF!</v>
      </c>
      <c r="E895" s="158" t="str">
        <f t="shared" si="132"/>
        <v/>
      </c>
      <c r="F895" s="158" t="e">
        <f t="shared" si="133"/>
        <v>#N/A</v>
      </c>
      <c r="G895" s="158" t="str">
        <f>TRANSAKTIONER!Z895&amp;IF(regnskab_filter_periode&gt;=AB895,"INCLUDE"&amp;IF(regnskab_filter_land&lt;&gt;"",IF(regnskab_filter_land="EU",F895,AD895),""),"EXCLUDE")</f>
        <v>EXCLUDE</v>
      </c>
      <c r="H895" s="158" t="str">
        <f t="shared" si="134"/>
        <v/>
      </c>
      <c r="I895" s="158" t="str">
        <f>TRANSAKTIONER!Z895&amp;IF(regnskab_filter_periode_partner&gt;=AB895,"INCLUDE"&amp;IF(regnskab_filter_land_partner&lt;&gt;"",IF(regnskab_filter_land_partner="EU",F895,AD895),""),"EXCLUDE")&amp;AC895</f>
        <v>EXCLUDE</v>
      </c>
      <c r="J895" s="158" t="e">
        <f t="shared" si="135"/>
        <v>#N/A</v>
      </c>
      <c r="L895" s="158" t="str">
        <f t="shared" si="136"/>
        <v>_EU</v>
      </c>
      <c r="P895" s="340"/>
      <c r="Q895" s="340"/>
      <c r="R895" s="341"/>
      <c r="S895" s="342"/>
      <c r="T895" s="342"/>
      <c r="U895" s="341"/>
      <c r="V895" s="368"/>
      <c r="W895" s="341"/>
      <c r="X895" s="343"/>
      <c r="Y895" s="340"/>
      <c r="Z895" s="341"/>
      <c r="AA895" s="348" t="str">
        <f t="shared" si="137"/>
        <v/>
      </c>
      <c r="AB895" s="349" t="str">
        <f t="shared" si="138"/>
        <v/>
      </c>
      <c r="AC895" s="341"/>
      <c r="AD895" s="350" t="str">
        <f t="shared" si="139"/>
        <v/>
      </c>
    </row>
    <row r="896" spans="2:30" x14ac:dyDescent="0.45">
      <c r="B896" s="145" t="str">
        <f t="shared" si="130"/>
        <v>NOT INCLUDED</v>
      </c>
      <c r="C896" s="146" t="e">
        <f t="shared" si="131"/>
        <v>#N/A</v>
      </c>
      <c r="D896" s="158" t="e">
        <f>AB896&amp;"_"&amp;#REF!&amp;IF(afstemning_partner&lt;&gt;"","_"&amp;AC896,"")</f>
        <v>#REF!</v>
      </c>
      <c r="E896" s="158" t="str">
        <f t="shared" si="132"/>
        <v/>
      </c>
      <c r="F896" s="158" t="e">
        <f t="shared" si="133"/>
        <v>#N/A</v>
      </c>
      <c r="G896" s="158" t="str">
        <f>TRANSAKTIONER!Z896&amp;IF(regnskab_filter_periode&gt;=AB896,"INCLUDE"&amp;IF(regnskab_filter_land&lt;&gt;"",IF(regnskab_filter_land="EU",F896,AD896),""),"EXCLUDE")</f>
        <v>EXCLUDE</v>
      </c>
      <c r="H896" s="158" t="str">
        <f t="shared" si="134"/>
        <v/>
      </c>
      <c r="I896" s="158" t="str">
        <f>TRANSAKTIONER!Z896&amp;IF(regnskab_filter_periode_partner&gt;=AB896,"INCLUDE"&amp;IF(regnskab_filter_land_partner&lt;&gt;"",IF(regnskab_filter_land_partner="EU",F896,AD896),""),"EXCLUDE")&amp;AC896</f>
        <v>EXCLUDE</v>
      </c>
      <c r="J896" s="158" t="e">
        <f t="shared" si="135"/>
        <v>#N/A</v>
      </c>
      <c r="L896" s="158" t="str">
        <f t="shared" si="136"/>
        <v>_EU</v>
      </c>
      <c r="P896" s="340"/>
      <c r="Q896" s="340"/>
      <c r="R896" s="341"/>
      <c r="S896" s="342"/>
      <c r="T896" s="342"/>
      <c r="U896" s="341"/>
      <c r="V896" s="368"/>
      <c r="W896" s="341"/>
      <c r="X896" s="343"/>
      <c r="Y896" s="340"/>
      <c r="Z896" s="341"/>
      <c r="AA896" s="348" t="str">
        <f t="shared" si="137"/>
        <v/>
      </c>
      <c r="AB896" s="349" t="str">
        <f t="shared" si="138"/>
        <v/>
      </c>
      <c r="AC896" s="341"/>
      <c r="AD896" s="350" t="str">
        <f t="shared" si="139"/>
        <v/>
      </c>
    </row>
    <row r="897" spans="2:30" x14ac:dyDescent="0.45">
      <c r="B897" s="145" t="str">
        <f t="shared" si="130"/>
        <v>NOT INCLUDED</v>
      </c>
      <c r="C897" s="146" t="e">
        <f t="shared" si="131"/>
        <v>#N/A</v>
      </c>
      <c r="D897" s="158" t="e">
        <f>AB897&amp;"_"&amp;#REF!&amp;IF(afstemning_partner&lt;&gt;"","_"&amp;AC897,"")</f>
        <v>#REF!</v>
      </c>
      <c r="E897" s="158" t="str">
        <f t="shared" si="132"/>
        <v/>
      </c>
      <c r="F897" s="158" t="e">
        <f t="shared" si="133"/>
        <v>#N/A</v>
      </c>
      <c r="G897" s="158" t="str">
        <f>TRANSAKTIONER!Z897&amp;IF(regnskab_filter_periode&gt;=AB897,"INCLUDE"&amp;IF(regnskab_filter_land&lt;&gt;"",IF(regnskab_filter_land="EU",F897,AD897),""),"EXCLUDE")</f>
        <v>EXCLUDE</v>
      </c>
      <c r="H897" s="158" t="str">
        <f t="shared" si="134"/>
        <v/>
      </c>
      <c r="I897" s="158" t="str">
        <f>TRANSAKTIONER!Z897&amp;IF(regnskab_filter_periode_partner&gt;=AB897,"INCLUDE"&amp;IF(regnskab_filter_land_partner&lt;&gt;"",IF(regnskab_filter_land_partner="EU",F897,AD897),""),"EXCLUDE")&amp;AC897</f>
        <v>EXCLUDE</v>
      </c>
      <c r="J897" s="158" t="e">
        <f t="shared" si="135"/>
        <v>#N/A</v>
      </c>
      <c r="L897" s="158" t="str">
        <f t="shared" si="136"/>
        <v>_EU</v>
      </c>
      <c r="P897" s="340"/>
      <c r="Q897" s="340"/>
      <c r="R897" s="341"/>
      <c r="S897" s="342"/>
      <c r="T897" s="342"/>
      <c r="U897" s="341"/>
      <c r="V897" s="368"/>
      <c r="W897" s="341"/>
      <c r="X897" s="343"/>
      <c r="Y897" s="340"/>
      <c r="Z897" s="341"/>
      <c r="AA897" s="348" t="str">
        <f t="shared" si="137"/>
        <v/>
      </c>
      <c r="AB897" s="349" t="str">
        <f t="shared" si="138"/>
        <v/>
      </c>
      <c r="AC897" s="341"/>
      <c r="AD897" s="350" t="str">
        <f t="shared" si="139"/>
        <v/>
      </c>
    </row>
    <row r="898" spans="2:30" x14ac:dyDescent="0.45">
      <c r="B898" s="145" t="str">
        <f t="shared" si="130"/>
        <v>NOT INCLUDED</v>
      </c>
      <c r="C898" s="146" t="e">
        <f t="shared" si="131"/>
        <v>#N/A</v>
      </c>
      <c r="D898" s="158" t="e">
        <f>AB898&amp;"_"&amp;#REF!&amp;IF(afstemning_partner&lt;&gt;"","_"&amp;AC898,"")</f>
        <v>#REF!</v>
      </c>
      <c r="E898" s="158" t="str">
        <f t="shared" si="132"/>
        <v/>
      </c>
      <c r="F898" s="158" t="e">
        <f t="shared" si="133"/>
        <v>#N/A</v>
      </c>
      <c r="G898" s="158" t="str">
        <f>TRANSAKTIONER!Z898&amp;IF(regnskab_filter_periode&gt;=AB898,"INCLUDE"&amp;IF(regnskab_filter_land&lt;&gt;"",IF(regnskab_filter_land="EU",F898,AD898),""),"EXCLUDE")</f>
        <v>EXCLUDE</v>
      </c>
      <c r="H898" s="158" t="str">
        <f t="shared" si="134"/>
        <v/>
      </c>
      <c r="I898" s="158" t="str">
        <f>TRANSAKTIONER!Z898&amp;IF(regnskab_filter_periode_partner&gt;=AB898,"INCLUDE"&amp;IF(regnskab_filter_land_partner&lt;&gt;"",IF(regnskab_filter_land_partner="EU",F898,AD898),""),"EXCLUDE")&amp;AC898</f>
        <v>EXCLUDE</v>
      </c>
      <c r="J898" s="158" t="e">
        <f t="shared" si="135"/>
        <v>#N/A</v>
      </c>
      <c r="L898" s="158" t="str">
        <f t="shared" si="136"/>
        <v>_EU</v>
      </c>
      <c r="P898" s="340"/>
      <c r="Q898" s="340"/>
      <c r="R898" s="341"/>
      <c r="S898" s="342"/>
      <c r="T898" s="342"/>
      <c r="U898" s="341"/>
      <c r="V898" s="368"/>
      <c r="W898" s="341"/>
      <c r="X898" s="343"/>
      <c r="Y898" s="340"/>
      <c r="Z898" s="341"/>
      <c r="AA898" s="348" t="str">
        <f t="shared" si="137"/>
        <v/>
      </c>
      <c r="AB898" s="349" t="str">
        <f t="shared" si="138"/>
        <v/>
      </c>
      <c r="AC898" s="341"/>
      <c r="AD898" s="350" t="str">
        <f t="shared" si="139"/>
        <v/>
      </c>
    </row>
    <row r="899" spans="2:30" x14ac:dyDescent="0.45">
      <c r="B899" s="145" t="str">
        <f t="shared" si="130"/>
        <v>NOT INCLUDED</v>
      </c>
      <c r="C899" s="146" t="e">
        <f t="shared" si="131"/>
        <v>#N/A</v>
      </c>
      <c r="D899" s="158" t="e">
        <f>AB899&amp;"_"&amp;#REF!&amp;IF(afstemning_partner&lt;&gt;"","_"&amp;AC899,"")</f>
        <v>#REF!</v>
      </c>
      <c r="E899" s="158" t="str">
        <f t="shared" si="132"/>
        <v/>
      </c>
      <c r="F899" s="158" t="e">
        <f t="shared" si="133"/>
        <v>#N/A</v>
      </c>
      <c r="G899" s="158" t="str">
        <f>TRANSAKTIONER!Z899&amp;IF(regnskab_filter_periode&gt;=AB899,"INCLUDE"&amp;IF(regnskab_filter_land&lt;&gt;"",IF(regnskab_filter_land="EU",F899,AD899),""),"EXCLUDE")</f>
        <v>EXCLUDE</v>
      </c>
      <c r="H899" s="158" t="str">
        <f t="shared" si="134"/>
        <v/>
      </c>
      <c r="I899" s="158" t="str">
        <f>TRANSAKTIONER!Z899&amp;IF(regnskab_filter_periode_partner&gt;=AB899,"INCLUDE"&amp;IF(regnskab_filter_land_partner&lt;&gt;"",IF(regnskab_filter_land_partner="EU",F899,AD899),""),"EXCLUDE")&amp;AC899</f>
        <v>EXCLUDE</v>
      </c>
      <c r="J899" s="158" t="e">
        <f t="shared" si="135"/>
        <v>#N/A</v>
      </c>
      <c r="L899" s="158" t="str">
        <f t="shared" si="136"/>
        <v>_EU</v>
      </c>
      <c r="P899" s="340"/>
      <c r="Q899" s="340"/>
      <c r="R899" s="341"/>
      <c r="S899" s="342"/>
      <c r="T899" s="342"/>
      <c r="U899" s="341"/>
      <c r="V899" s="368"/>
      <c r="W899" s="341"/>
      <c r="X899" s="343"/>
      <c r="Y899" s="340"/>
      <c r="Z899" s="341"/>
      <c r="AA899" s="348" t="str">
        <f t="shared" si="137"/>
        <v/>
      </c>
      <c r="AB899" s="349" t="str">
        <f t="shared" si="138"/>
        <v/>
      </c>
      <c r="AC899" s="341"/>
      <c r="AD899" s="350" t="str">
        <f t="shared" si="139"/>
        <v/>
      </c>
    </row>
    <row r="900" spans="2:30" x14ac:dyDescent="0.45">
      <c r="B900" s="145" t="str">
        <f t="shared" si="130"/>
        <v>NOT INCLUDED</v>
      </c>
      <c r="C900" s="146" t="e">
        <f t="shared" si="131"/>
        <v>#N/A</v>
      </c>
      <c r="D900" s="158" t="e">
        <f>AB900&amp;"_"&amp;#REF!&amp;IF(afstemning_partner&lt;&gt;"","_"&amp;AC900,"")</f>
        <v>#REF!</v>
      </c>
      <c r="E900" s="158" t="str">
        <f t="shared" si="132"/>
        <v/>
      </c>
      <c r="F900" s="158" t="e">
        <f t="shared" si="133"/>
        <v>#N/A</v>
      </c>
      <c r="G900" s="158" t="str">
        <f>TRANSAKTIONER!Z900&amp;IF(regnskab_filter_periode&gt;=AB900,"INCLUDE"&amp;IF(regnskab_filter_land&lt;&gt;"",IF(regnskab_filter_land="EU",F900,AD900),""),"EXCLUDE")</f>
        <v>EXCLUDE</v>
      </c>
      <c r="H900" s="158" t="str">
        <f t="shared" si="134"/>
        <v/>
      </c>
      <c r="I900" s="158" t="str">
        <f>TRANSAKTIONER!Z900&amp;IF(regnskab_filter_periode_partner&gt;=AB900,"INCLUDE"&amp;IF(regnskab_filter_land_partner&lt;&gt;"",IF(regnskab_filter_land_partner="EU",F900,AD900),""),"EXCLUDE")&amp;AC900</f>
        <v>EXCLUDE</v>
      </c>
      <c r="J900" s="158" t="e">
        <f t="shared" si="135"/>
        <v>#N/A</v>
      </c>
      <c r="L900" s="158" t="str">
        <f t="shared" si="136"/>
        <v>_EU</v>
      </c>
      <c r="P900" s="340"/>
      <c r="Q900" s="340"/>
      <c r="R900" s="341"/>
      <c r="S900" s="342"/>
      <c r="T900" s="342"/>
      <c r="U900" s="341"/>
      <c r="V900" s="368"/>
      <c r="W900" s="341"/>
      <c r="X900" s="343"/>
      <c r="Y900" s="340"/>
      <c r="Z900" s="341"/>
      <c r="AA900" s="348" t="str">
        <f t="shared" si="137"/>
        <v/>
      </c>
      <c r="AB900" s="349" t="str">
        <f t="shared" si="138"/>
        <v/>
      </c>
      <c r="AC900" s="341"/>
      <c r="AD900" s="350" t="str">
        <f t="shared" si="139"/>
        <v/>
      </c>
    </row>
    <row r="901" spans="2:30" x14ac:dyDescent="0.45">
      <c r="B901" s="145" t="str">
        <f t="shared" si="130"/>
        <v>NOT INCLUDED</v>
      </c>
      <c r="C901" s="146" t="e">
        <f t="shared" si="131"/>
        <v>#N/A</v>
      </c>
      <c r="D901" s="158" t="e">
        <f>AB901&amp;"_"&amp;#REF!&amp;IF(afstemning_partner&lt;&gt;"","_"&amp;AC901,"")</f>
        <v>#REF!</v>
      </c>
      <c r="E901" s="158" t="str">
        <f t="shared" si="132"/>
        <v/>
      </c>
      <c r="F901" s="158" t="e">
        <f t="shared" si="133"/>
        <v>#N/A</v>
      </c>
      <c r="G901" s="158" t="str">
        <f>TRANSAKTIONER!Z901&amp;IF(regnskab_filter_periode&gt;=AB901,"INCLUDE"&amp;IF(regnskab_filter_land&lt;&gt;"",IF(regnskab_filter_land="EU",F901,AD901),""),"EXCLUDE")</f>
        <v>EXCLUDE</v>
      </c>
      <c r="H901" s="158" t="str">
        <f t="shared" si="134"/>
        <v/>
      </c>
      <c r="I901" s="158" t="str">
        <f>TRANSAKTIONER!Z901&amp;IF(regnskab_filter_periode_partner&gt;=AB901,"INCLUDE"&amp;IF(regnskab_filter_land_partner&lt;&gt;"",IF(regnskab_filter_land_partner="EU",F901,AD901),""),"EXCLUDE")&amp;AC901</f>
        <v>EXCLUDE</v>
      </c>
      <c r="J901" s="158" t="e">
        <f t="shared" si="135"/>
        <v>#N/A</v>
      </c>
      <c r="L901" s="158" t="str">
        <f t="shared" si="136"/>
        <v>_EU</v>
      </c>
      <c r="P901" s="340"/>
      <c r="Q901" s="340"/>
      <c r="R901" s="341"/>
      <c r="S901" s="342"/>
      <c r="T901" s="342"/>
      <c r="U901" s="341"/>
      <c r="V901" s="368"/>
      <c r="W901" s="341"/>
      <c r="X901" s="343"/>
      <c r="Y901" s="340"/>
      <c r="Z901" s="341"/>
      <c r="AA901" s="348" t="str">
        <f t="shared" si="137"/>
        <v/>
      </c>
      <c r="AB901" s="349" t="str">
        <f t="shared" si="138"/>
        <v/>
      </c>
      <c r="AC901" s="341"/>
      <c r="AD901" s="350" t="str">
        <f t="shared" si="139"/>
        <v/>
      </c>
    </row>
    <row r="902" spans="2:30" x14ac:dyDescent="0.45">
      <c r="B902" s="145" t="str">
        <f t="shared" si="130"/>
        <v>NOT INCLUDED</v>
      </c>
      <c r="C902" s="146" t="e">
        <f t="shared" si="131"/>
        <v>#N/A</v>
      </c>
      <c r="D902" s="158" t="e">
        <f>AB902&amp;"_"&amp;#REF!&amp;IF(afstemning_partner&lt;&gt;"","_"&amp;AC902,"")</f>
        <v>#REF!</v>
      </c>
      <c r="E902" s="158" t="str">
        <f t="shared" si="132"/>
        <v/>
      </c>
      <c r="F902" s="158" t="e">
        <f t="shared" si="133"/>
        <v>#N/A</v>
      </c>
      <c r="G902" s="158" t="str">
        <f>TRANSAKTIONER!Z902&amp;IF(regnskab_filter_periode&gt;=AB902,"INCLUDE"&amp;IF(regnskab_filter_land&lt;&gt;"",IF(regnskab_filter_land="EU",F902,AD902),""),"EXCLUDE")</f>
        <v>EXCLUDE</v>
      </c>
      <c r="H902" s="158" t="str">
        <f t="shared" si="134"/>
        <v/>
      </c>
      <c r="I902" s="158" t="str">
        <f>TRANSAKTIONER!Z902&amp;IF(regnskab_filter_periode_partner&gt;=AB902,"INCLUDE"&amp;IF(regnskab_filter_land_partner&lt;&gt;"",IF(regnskab_filter_land_partner="EU",F902,AD902),""),"EXCLUDE")&amp;AC902</f>
        <v>EXCLUDE</v>
      </c>
      <c r="J902" s="158" t="e">
        <f t="shared" si="135"/>
        <v>#N/A</v>
      </c>
      <c r="L902" s="158" t="str">
        <f t="shared" si="136"/>
        <v>_EU</v>
      </c>
      <c r="P902" s="340"/>
      <c r="Q902" s="340"/>
      <c r="R902" s="341"/>
      <c r="S902" s="342"/>
      <c r="T902" s="342"/>
      <c r="U902" s="341"/>
      <c r="V902" s="368"/>
      <c r="W902" s="341"/>
      <c r="X902" s="343"/>
      <c r="Y902" s="340"/>
      <c r="Z902" s="341"/>
      <c r="AA902" s="348" t="str">
        <f t="shared" si="137"/>
        <v/>
      </c>
      <c r="AB902" s="349" t="str">
        <f t="shared" si="138"/>
        <v/>
      </c>
      <c r="AC902" s="341"/>
      <c r="AD902" s="350" t="str">
        <f t="shared" si="139"/>
        <v/>
      </c>
    </row>
    <row r="903" spans="2:30" x14ac:dyDescent="0.45">
      <c r="B903" s="145" t="str">
        <f t="shared" ref="B903:B966" si="140">IF(AB903=report_period,"INCLUDE_CURRENT",IF(AB903&lt;report_period,"INCLUDE_PREVIOUS","NOT INCLUDED"))</f>
        <v>NOT INCLUDED</v>
      </c>
      <c r="C903" s="146" t="e">
        <f t="shared" ref="C903:C966" si="141">B903&amp;"_"&amp;VLOOKUP(AD903,setup_country_group,3,FALSE)&amp;"_"&amp;Z903</f>
        <v>#N/A</v>
      </c>
      <c r="D903" s="158" t="e">
        <f>AB903&amp;"_"&amp;#REF!&amp;IF(afstemning_partner&lt;&gt;"","_"&amp;AC903,"")</f>
        <v>#REF!</v>
      </c>
      <c r="E903" s="158" t="str">
        <f t="shared" ref="E903:E966" si="142">Z903&amp;IF(regnskab_filter_periode&lt;&gt;"",AB903,"")&amp;IF(regnskab_filter_land&lt;&gt;"",IF(regnskab_filter_land="EU",F903,AD903),"")</f>
        <v/>
      </c>
      <c r="F903" s="158" t="e">
        <f t="shared" ref="F903:F966" si="143">VLOOKUP(AD903,setup_country_group,3,FALSE)</f>
        <v>#N/A</v>
      </c>
      <c r="G903" s="158" t="str">
        <f>TRANSAKTIONER!Z903&amp;IF(regnskab_filter_periode&gt;=AB903,"INCLUDE"&amp;IF(regnskab_filter_land&lt;&gt;"",IF(regnskab_filter_land="EU",F903,AD903),""),"EXCLUDE")</f>
        <v>EXCLUDE</v>
      </c>
      <c r="H903" s="158" t="str">
        <f t="shared" ref="H903:H966" si="144">Z903&amp;IF(regnskab_filter_periode_partner&lt;&gt;"",AB903,"")&amp;IF(regnskab_filter_land_partner&lt;&gt;"",IF(regnskab_filter_land_partner="EU",F903,AD903),"")&amp;AC903</f>
        <v/>
      </c>
      <c r="I903" s="158" t="str">
        <f>TRANSAKTIONER!Z903&amp;IF(regnskab_filter_periode_partner&gt;=AB903,"INCLUDE"&amp;IF(regnskab_filter_land_partner&lt;&gt;"",IF(regnskab_filter_land_partner="EU",F903,AD903),""),"EXCLUDE")&amp;AC903</f>
        <v>EXCLUDE</v>
      </c>
      <c r="J903" s="158" t="e">
        <f t="shared" ref="J903:J966" si="145">C903&amp;"_"&amp;AC903</f>
        <v>#N/A</v>
      </c>
      <c r="L903" s="158" t="str">
        <f t="shared" ref="L903:L966" si="146">Z903&amp;"_"&amp;IF(AD903&lt;&gt;"Norge","EU","Norge")</f>
        <v>_EU</v>
      </c>
      <c r="P903" s="340"/>
      <c r="Q903" s="340"/>
      <c r="R903" s="341"/>
      <c r="S903" s="342"/>
      <c r="T903" s="342"/>
      <c r="U903" s="341"/>
      <c r="V903" s="368"/>
      <c r="W903" s="341"/>
      <c r="X903" s="343"/>
      <c r="Y903" s="340"/>
      <c r="Z903" s="341"/>
      <c r="AA903" s="348" t="str">
        <f t="shared" ref="AA903:AA966" si="147">IF(OR(AB903="",Y903="",X903=""),"",ROUND(X903/VLOOKUP(AB903,setup_currency,MATCH(Y903&amp;"/EUR",setup_currency_header,0),FALSE),2))</f>
        <v/>
      </c>
      <c r="AB903" s="349" t="str">
        <f t="shared" ref="AB903:AB966" si="148">IF(T903="","",IF(OR(T903&lt;setup_start_date,T903&gt;setup_end_date),"INVALID DATE",VLOOKUP(T903,setup_periods,2,TRUE)))</f>
        <v/>
      </c>
      <c r="AC903" s="341"/>
      <c r="AD903" s="350" t="str">
        <f t="shared" ref="AD903:AD966" si="149">IF(AC903="","",VLOOKUP(AC903,setup_partners,2,FALSE))</f>
        <v/>
      </c>
    </row>
    <row r="904" spans="2:30" x14ac:dyDescent="0.45">
      <c r="B904" s="145" t="str">
        <f t="shared" si="140"/>
        <v>NOT INCLUDED</v>
      </c>
      <c r="C904" s="146" t="e">
        <f t="shared" si="141"/>
        <v>#N/A</v>
      </c>
      <c r="D904" s="158" t="e">
        <f>AB904&amp;"_"&amp;#REF!&amp;IF(afstemning_partner&lt;&gt;"","_"&amp;AC904,"")</f>
        <v>#REF!</v>
      </c>
      <c r="E904" s="158" t="str">
        <f t="shared" si="142"/>
        <v/>
      </c>
      <c r="F904" s="158" t="e">
        <f t="shared" si="143"/>
        <v>#N/A</v>
      </c>
      <c r="G904" s="158" t="str">
        <f>TRANSAKTIONER!Z904&amp;IF(regnskab_filter_periode&gt;=AB904,"INCLUDE"&amp;IF(regnskab_filter_land&lt;&gt;"",IF(regnskab_filter_land="EU",F904,AD904),""),"EXCLUDE")</f>
        <v>EXCLUDE</v>
      </c>
      <c r="H904" s="158" t="str">
        <f t="shared" si="144"/>
        <v/>
      </c>
      <c r="I904" s="158" t="str">
        <f>TRANSAKTIONER!Z904&amp;IF(regnskab_filter_periode_partner&gt;=AB904,"INCLUDE"&amp;IF(regnskab_filter_land_partner&lt;&gt;"",IF(regnskab_filter_land_partner="EU",F904,AD904),""),"EXCLUDE")&amp;AC904</f>
        <v>EXCLUDE</v>
      </c>
      <c r="J904" s="158" t="e">
        <f t="shared" si="145"/>
        <v>#N/A</v>
      </c>
      <c r="L904" s="158" t="str">
        <f t="shared" si="146"/>
        <v>_EU</v>
      </c>
      <c r="P904" s="340"/>
      <c r="Q904" s="340"/>
      <c r="R904" s="341"/>
      <c r="S904" s="342"/>
      <c r="T904" s="342"/>
      <c r="U904" s="341"/>
      <c r="V904" s="368"/>
      <c r="W904" s="341"/>
      <c r="X904" s="343"/>
      <c r="Y904" s="340"/>
      <c r="Z904" s="341"/>
      <c r="AA904" s="348" t="str">
        <f t="shared" si="147"/>
        <v/>
      </c>
      <c r="AB904" s="349" t="str">
        <f t="shared" si="148"/>
        <v/>
      </c>
      <c r="AC904" s="341"/>
      <c r="AD904" s="350" t="str">
        <f t="shared" si="149"/>
        <v/>
      </c>
    </row>
    <row r="905" spans="2:30" x14ac:dyDescent="0.45">
      <c r="B905" s="145" t="str">
        <f t="shared" si="140"/>
        <v>NOT INCLUDED</v>
      </c>
      <c r="C905" s="146" t="e">
        <f t="shared" si="141"/>
        <v>#N/A</v>
      </c>
      <c r="D905" s="158" t="e">
        <f>AB905&amp;"_"&amp;#REF!&amp;IF(afstemning_partner&lt;&gt;"","_"&amp;AC905,"")</f>
        <v>#REF!</v>
      </c>
      <c r="E905" s="158" t="str">
        <f t="shared" si="142"/>
        <v/>
      </c>
      <c r="F905" s="158" t="e">
        <f t="shared" si="143"/>
        <v>#N/A</v>
      </c>
      <c r="G905" s="158" t="str">
        <f>TRANSAKTIONER!Z905&amp;IF(regnskab_filter_periode&gt;=AB905,"INCLUDE"&amp;IF(regnskab_filter_land&lt;&gt;"",IF(regnskab_filter_land="EU",F905,AD905),""),"EXCLUDE")</f>
        <v>EXCLUDE</v>
      </c>
      <c r="H905" s="158" t="str">
        <f t="shared" si="144"/>
        <v/>
      </c>
      <c r="I905" s="158" t="str">
        <f>TRANSAKTIONER!Z905&amp;IF(regnskab_filter_periode_partner&gt;=AB905,"INCLUDE"&amp;IF(regnskab_filter_land_partner&lt;&gt;"",IF(regnskab_filter_land_partner="EU",F905,AD905),""),"EXCLUDE")&amp;AC905</f>
        <v>EXCLUDE</v>
      </c>
      <c r="J905" s="158" t="e">
        <f t="shared" si="145"/>
        <v>#N/A</v>
      </c>
      <c r="L905" s="158" t="str">
        <f t="shared" si="146"/>
        <v>_EU</v>
      </c>
      <c r="P905" s="340"/>
      <c r="Q905" s="340"/>
      <c r="R905" s="341"/>
      <c r="S905" s="342"/>
      <c r="T905" s="342"/>
      <c r="U905" s="341"/>
      <c r="V905" s="368"/>
      <c r="W905" s="341"/>
      <c r="X905" s="343"/>
      <c r="Y905" s="340"/>
      <c r="Z905" s="341"/>
      <c r="AA905" s="348" t="str">
        <f t="shared" si="147"/>
        <v/>
      </c>
      <c r="AB905" s="349" t="str">
        <f t="shared" si="148"/>
        <v/>
      </c>
      <c r="AC905" s="341"/>
      <c r="AD905" s="350" t="str">
        <f t="shared" si="149"/>
        <v/>
      </c>
    </row>
    <row r="906" spans="2:30" x14ac:dyDescent="0.45">
      <c r="B906" s="145" t="str">
        <f t="shared" si="140"/>
        <v>NOT INCLUDED</v>
      </c>
      <c r="C906" s="146" t="e">
        <f t="shared" si="141"/>
        <v>#N/A</v>
      </c>
      <c r="D906" s="158" t="e">
        <f>AB906&amp;"_"&amp;#REF!&amp;IF(afstemning_partner&lt;&gt;"","_"&amp;AC906,"")</f>
        <v>#REF!</v>
      </c>
      <c r="E906" s="158" t="str">
        <f t="shared" si="142"/>
        <v/>
      </c>
      <c r="F906" s="158" t="e">
        <f t="shared" si="143"/>
        <v>#N/A</v>
      </c>
      <c r="G906" s="158" t="str">
        <f>TRANSAKTIONER!Z906&amp;IF(regnskab_filter_periode&gt;=AB906,"INCLUDE"&amp;IF(regnskab_filter_land&lt;&gt;"",IF(regnskab_filter_land="EU",F906,AD906),""),"EXCLUDE")</f>
        <v>EXCLUDE</v>
      </c>
      <c r="H906" s="158" t="str">
        <f t="shared" si="144"/>
        <v/>
      </c>
      <c r="I906" s="158" t="str">
        <f>TRANSAKTIONER!Z906&amp;IF(regnskab_filter_periode_partner&gt;=AB906,"INCLUDE"&amp;IF(regnskab_filter_land_partner&lt;&gt;"",IF(regnskab_filter_land_partner="EU",F906,AD906),""),"EXCLUDE")&amp;AC906</f>
        <v>EXCLUDE</v>
      </c>
      <c r="J906" s="158" t="e">
        <f t="shared" si="145"/>
        <v>#N/A</v>
      </c>
      <c r="L906" s="158" t="str">
        <f t="shared" si="146"/>
        <v>_EU</v>
      </c>
      <c r="P906" s="340"/>
      <c r="Q906" s="340"/>
      <c r="R906" s="341"/>
      <c r="S906" s="342"/>
      <c r="T906" s="342"/>
      <c r="U906" s="341"/>
      <c r="V906" s="368"/>
      <c r="W906" s="341"/>
      <c r="X906" s="343"/>
      <c r="Y906" s="340"/>
      <c r="Z906" s="341"/>
      <c r="AA906" s="348" t="str">
        <f t="shared" si="147"/>
        <v/>
      </c>
      <c r="AB906" s="349" t="str">
        <f t="shared" si="148"/>
        <v/>
      </c>
      <c r="AC906" s="341"/>
      <c r="AD906" s="350" t="str">
        <f t="shared" si="149"/>
        <v/>
      </c>
    </row>
    <row r="907" spans="2:30" x14ac:dyDescent="0.45">
      <c r="B907" s="145" t="str">
        <f t="shared" si="140"/>
        <v>NOT INCLUDED</v>
      </c>
      <c r="C907" s="146" t="e">
        <f t="shared" si="141"/>
        <v>#N/A</v>
      </c>
      <c r="D907" s="158" t="e">
        <f>AB907&amp;"_"&amp;#REF!&amp;IF(afstemning_partner&lt;&gt;"","_"&amp;AC907,"")</f>
        <v>#REF!</v>
      </c>
      <c r="E907" s="158" t="str">
        <f t="shared" si="142"/>
        <v/>
      </c>
      <c r="F907" s="158" t="e">
        <f t="shared" si="143"/>
        <v>#N/A</v>
      </c>
      <c r="G907" s="158" t="str">
        <f>TRANSAKTIONER!Z907&amp;IF(regnskab_filter_periode&gt;=AB907,"INCLUDE"&amp;IF(regnskab_filter_land&lt;&gt;"",IF(regnskab_filter_land="EU",F907,AD907),""),"EXCLUDE")</f>
        <v>EXCLUDE</v>
      </c>
      <c r="H907" s="158" t="str">
        <f t="shared" si="144"/>
        <v/>
      </c>
      <c r="I907" s="158" t="str">
        <f>TRANSAKTIONER!Z907&amp;IF(regnskab_filter_periode_partner&gt;=AB907,"INCLUDE"&amp;IF(regnskab_filter_land_partner&lt;&gt;"",IF(regnskab_filter_land_partner="EU",F907,AD907),""),"EXCLUDE")&amp;AC907</f>
        <v>EXCLUDE</v>
      </c>
      <c r="J907" s="158" t="e">
        <f t="shared" si="145"/>
        <v>#N/A</v>
      </c>
      <c r="L907" s="158" t="str">
        <f t="shared" si="146"/>
        <v>_EU</v>
      </c>
      <c r="P907" s="340"/>
      <c r="Q907" s="340"/>
      <c r="R907" s="341"/>
      <c r="S907" s="342"/>
      <c r="T907" s="342"/>
      <c r="U907" s="341"/>
      <c r="V907" s="368"/>
      <c r="W907" s="341"/>
      <c r="X907" s="343"/>
      <c r="Y907" s="340"/>
      <c r="Z907" s="341"/>
      <c r="AA907" s="348" t="str">
        <f t="shared" si="147"/>
        <v/>
      </c>
      <c r="AB907" s="349" t="str">
        <f t="shared" si="148"/>
        <v/>
      </c>
      <c r="AC907" s="341"/>
      <c r="AD907" s="350" t="str">
        <f t="shared" si="149"/>
        <v/>
      </c>
    </row>
    <row r="908" spans="2:30" x14ac:dyDescent="0.45">
      <c r="B908" s="145" t="str">
        <f t="shared" si="140"/>
        <v>NOT INCLUDED</v>
      </c>
      <c r="C908" s="146" t="e">
        <f t="shared" si="141"/>
        <v>#N/A</v>
      </c>
      <c r="D908" s="158" t="e">
        <f>AB908&amp;"_"&amp;#REF!&amp;IF(afstemning_partner&lt;&gt;"","_"&amp;AC908,"")</f>
        <v>#REF!</v>
      </c>
      <c r="E908" s="158" t="str">
        <f t="shared" si="142"/>
        <v/>
      </c>
      <c r="F908" s="158" t="e">
        <f t="shared" si="143"/>
        <v>#N/A</v>
      </c>
      <c r="G908" s="158" t="str">
        <f>TRANSAKTIONER!Z908&amp;IF(regnskab_filter_periode&gt;=AB908,"INCLUDE"&amp;IF(regnskab_filter_land&lt;&gt;"",IF(regnskab_filter_land="EU",F908,AD908),""),"EXCLUDE")</f>
        <v>EXCLUDE</v>
      </c>
      <c r="H908" s="158" t="str">
        <f t="shared" si="144"/>
        <v/>
      </c>
      <c r="I908" s="158" t="str">
        <f>TRANSAKTIONER!Z908&amp;IF(regnskab_filter_periode_partner&gt;=AB908,"INCLUDE"&amp;IF(regnskab_filter_land_partner&lt;&gt;"",IF(regnskab_filter_land_partner="EU",F908,AD908),""),"EXCLUDE")&amp;AC908</f>
        <v>EXCLUDE</v>
      </c>
      <c r="J908" s="158" t="e">
        <f t="shared" si="145"/>
        <v>#N/A</v>
      </c>
      <c r="L908" s="158" t="str">
        <f t="shared" si="146"/>
        <v>_EU</v>
      </c>
      <c r="P908" s="340"/>
      <c r="Q908" s="340"/>
      <c r="R908" s="341"/>
      <c r="S908" s="342"/>
      <c r="T908" s="342"/>
      <c r="U908" s="341"/>
      <c r="V908" s="368"/>
      <c r="W908" s="341"/>
      <c r="X908" s="343"/>
      <c r="Y908" s="340"/>
      <c r="Z908" s="341"/>
      <c r="AA908" s="348" t="str">
        <f t="shared" si="147"/>
        <v/>
      </c>
      <c r="AB908" s="349" t="str">
        <f t="shared" si="148"/>
        <v/>
      </c>
      <c r="AC908" s="341"/>
      <c r="AD908" s="350" t="str">
        <f t="shared" si="149"/>
        <v/>
      </c>
    </row>
    <row r="909" spans="2:30" x14ac:dyDescent="0.45">
      <c r="B909" s="145" t="str">
        <f t="shared" si="140"/>
        <v>NOT INCLUDED</v>
      </c>
      <c r="C909" s="146" t="e">
        <f t="shared" si="141"/>
        <v>#N/A</v>
      </c>
      <c r="D909" s="158" t="e">
        <f>AB909&amp;"_"&amp;#REF!&amp;IF(afstemning_partner&lt;&gt;"","_"&amp;AC909,"")</f>
        <v>#REF!</v>
      </c>
      <c r="E909" s="158" t="str">
        <f t="shared" si="142"/>
        <v/>
      </c>
      <c r="F909" s="158" t="e">
        <f t="shared" si="143"/>
        <v>#N/A</v>
      </c>
      <c r="G909" s="158" t="str">
        <f>TRANSAKTIONER!Z909&amp;IF(regnskab_filter_periode&gt;=AB909,"INCLUDE"&amp;IF(regnskab_filter_land&lt;&gt;"",IF(regnskab_filter_land="EU",F909,AD909),""),"EXCLUDE")</f>
        <v>EXCLUDE</v>
      </c>
      <c r="H909" s="158" t="str">
        <f t="shared" si="144"/>
        <v/>
      </c>
      <c r="I909" s="158" t="str">
        <f>TRANSAKTIONER!Z909&amp;IF(regnskab_filter_periode_partner&gt;=AB909,"INCLUDE"&amp;IF(regnskab_filter_land_partner&lt;&gt;"",IF(regnskab_filter_land_partner="EU",F909,AD909),""),"EXCLUDE")&amp;AC909</f>
        <v>EXCLUDE</v>
      </c>
      <c r="J909" s="158" t="e">
        <f t="shared" si="145"/>
        <v>#N/A</v>
      </c>
      <c r="L909" s="158" t="str">
        <f t="shared" si="146"/>
        <v>_EU</v>
      </c>
      <c r="P909" s="340"/>
      <c r="Q909" s="340"/>
      <c r="R909" s="341"/>
      <c r="S909" s="342"/>
      <c r="T909" s="342"/>
      <c r="U909" s="341"/>
      <c r="V909" s="368"/>
      <c r="W909" s="341"/>
      <c r="X909" s="343"/>
      <c r="Y909" s="340"/>
      <c r="Z909" s="341"/>
      <c r="AA909" s="348" t="str">
        <f t="shared" si="147"/>
        <v/>
      </c>
      <c r="AB909" s="349" t="str">
        <f t="shared" si="148"/>
        <v/>
      </c>
      <c r="AC909" s="341"/>
      <c r="AD909" s="350" t="str">
        <f t="shared" si="149"/>
        <v/>
      </c>
    </row>
    <row r="910" spans="2:30" x14ac:dyDescent="0.45">
      <c r="B910" s="145" t="str">
        <f t="shared" si="140"/>
        <v>NOT INCLUDED</v>
      </c>
      <c r="C910" s="146" t="e">
        <f t="shared" si="141"/>
        <v>#N/A</v>
      </c>
      <c r="D910" s="158" t="e">
        <f>AB910&amp;"_"&amp;#REF!&amp;IF(afstemning_partner&lt;&gt;"","_"&amp;AC910,"")</f>
        <v>#REF!</v>
      </c>
      <c r="E910" s="158" t="str">
        <f t="shared" si="142"/>
        <v/>
      </c>
      <c r="F910" s="158" t="e">
        <f t="shared" si="143"/>
        <v>#N/A</v>
      </c>
      <c r="G910" s="158" t="str">
        <f>TRANSAKTIONER!Z910&amp;IF(regnskab_filter_periode&gt;=AB910,"INCLUDE"&amp;IF(regnskab_filter_land&lt;&gt;"",IF(regnskab_filter_land="EU",F910,AD910),""),"EXCLUDE")</f>
        <v>EXCLUDE</v>
      </c>
      <c r="H910" s="158" t="str">
        <f t="shared" si="144"/>
        <v/>
      </c>
      <c r="I910" s="158" t="str">
        <f>TRANSAKTIONER!Z910&amp;IF(regnskab_filter_periode_partner&gt;=AB910,"INCLUDE"&amp;IF(regnskab_filter_land_partner&lt;&gt;"",IF(regnskab_filter_land_partner="EU",F910,AD910),""),"EXCLUDE")&amp;AC910</f>
        <v>EXCLUDE</v>
      </c>
      <c r="J910" s="158" t="e">
        <f t="shared" si="145"/>
        <v>#N/A</v>
      </c>
      <c r="L910" s="158" t="str">
        <f t="shared" si="146"/>
        <v>_EU</v>
      </c>
      <c r="P910" s="340"/>
      <c r="Q910" s="340"/>
      <c r="R910" s="341"/>
      <c r="S910" s="342"/>
      <c r="T910" s="342"/>
      <c r="U910" s="341"/>
      <c r="V910" s="368"/>
      <c r="W910" s="341"/>
      <c r="X910" s="343"/>
      <c r="Y910" s="340"/>
      <c r="Z910" s="341"/>
      <c r="AA910" s="348" t="str">
        <f t="shared" si="147"/>
        <v/>
      </c>
      <c r="AB910" s="349" t="str">
        <f t="shared" si="148"/>
        <v/>
      </c>
      <c r="AC910" s="341"/>
      <c r="AD910" s="350" t="str">
        <f t="shared" si="149"/>
        <v/>
      </c>
    </row>
    <row r="911" spans="2:30" x14ac:dyDescent="0.45">
      <c r="B911" s="145" t="str">
        <f t="shared" si="140"/>
        <v>NOT INCLUDED</v>
      </c>
      <c r="C911" s="146" t="e">
        <f t="shared" si="141"/>
        <v>#N/A</v>
      </c>
      <c r="D911" s="158" t="e">
        <f>AB911&amp;"_"&amp;#REF!&amp;IF(afstemning_partner&lt;&gt;"","_"&amp;AC911,"")</f>
        <v>#REF!</v>
      </c>
      <c r="E911" s="158" t="str">
        <f t="shared" si="142"/>
        <v/>
      </c>
      <c r="F911" s="158" t="e">
        <f t="shared" si="143"/>
        <v>#N/A</v>
      </c>
      <c r="G911" s="158" t="str">
        <f>TRANSAKTIONER!Z911&amp;IF(regnskab_filter_periode&gt;=AB911,"INCLUDE"&amp;IF(regnskab_filter_land&lt;&gt;"",IF(regnskab_filter_land="EU",F911,AD911),""),"EXCLUDE")</f>
        <v>EXCLUDE</v>
      </c>
      <c r="H911" s="158" t="str">
        <f t="shared" si="144"/>
        <v/>
      </c>
      <c r="I911" s="158" t="str">
        <f>TRANSAKTIONER!Z911&amp;IF(regnskab_filter_periode_partner&gt;=AB911,"INCLUDE"&amp;IF(regnskab_filter_land_partner&lt;&gt;"",IF(regnskab_filter_land_partner="EU",F911,AD911),""),"EXCLUDE")&amp;AC911</f>
        <v>EXCLUDE</v>
      </c>
      <c r="J911" s="158" t="e">
        <f t="shared" si="145"/>
        <v>#N/A</v>
      </c>
      <c r="L911" s="158" t="str">
        <f t="shared" si="146"/>
        <v>_EU</v>
      </c>
      <c r="P911" s="340"/>
      <c r="Q911" s="340"/>
      <c r="R911" s="341"/>
      <c r="S911" s="342"/>
      <c r="T911" s="342"/>
      <c r="U911" s="341"/>
      <c r="V911" s="368"/>
      <c r="W911" s="341"/>
      <c r="X911" s="343"/>
      <c r="Y911" s="340"/>
      <c r="Z911" s="341"/>
      <c r="AA911" s="348" t="str">
        <f t="shared" si="147"/>
        <v/>
      </c>
      <c r="AB911" s="349" t="str">
        <f t="shared" si="148"/>
        <v/>
      </c>
      <c r="AC911" s="341"/>
      <c r="AD911" s="350" t="str">
        <f t="shared" si="149"/>
        <v/>
      </c>
    </row>
    <row r="912" spans="2:30" x14ac:dyDescent="0.45">
      <c r="B912" s="145" t="str">
        <f t="shared" si="140"/>
        <v>NOT INCLUDED</v>
      </c>
      <c r="C912" s="146" t="e">
        <f t="shared" si="141"/>
        <v>#N/A</v>
      </c>
      <c r="D912" s="158" t="e">
        <f>AB912&amp;"_"&amp;#REF!&amp;IF(afstemning_partner&lt;&gt;"","_"&amp;AC912,"")</f>
        <v>#REF!</v>
      </c>
      <c r="E912" s="158" t="str">
        <f t="shared" si="142"/>
        <v/>
      </c>
      <c r="F912" s="158" t="e">
        <f t="shared" si="143"/>
        <v>#N/A</v>
      </c>
      <c r="G912" s="158" t="str">
        <f>TRANSAKTIONER!Z912&amp;IF(regnskab_filter_periode&gt;=AB912,"INCLUDE"&amp;IF(regnskab_filter_land&lt;&gt;"",IF(regnskab_filter_land="EU",F912,AD912),""),"EXCLUDE")</f>
        <v>EXCLUDE</v>
      </c>
      <c r="H912" s="158" t="str">
        <f t="shared" si="144"/>
        <v/>
      </c>
      <c r="I912" s="158" t="str">
        <f>TRANSAKTIONER!Z912&amp;IF(regnskab_filter_periode_partner&gt;=AB912,"INCLUDE"&amp;IF(regnskab_filter_land_partner&lt;&gt;"",IF(regnskab_filter_land_partner="EU",F912,AD912),""),"EXCLUDE")&amp;AC912</f>
        <v>EXCLUDE</v>
      </c>
      <c r="J912" s="158" t="e">
        <f t="shared" si="145"/>
        <v>#N/A</v>
      </c>
      <c r="L912" s="158" t="str">
        <f t="shared" si="146"/>
        <v>_EU</v>
      </c>
      <c r="P912" s="340"/>
      <c r="Q912" s="340"/>
      <c r="R912" s="341"/>
      <c r="S912" s="342"/>
      <c r="T912" s="342"/>
      <c r="U912" s="341"/>
      <c r="V912" s="368"/>
      <c r="W912" s="341"/>
      <c r="X912" s="343"/>
      <c r="Y912" s="340"/>
      <c r="Z912" s="341"/>
      <c r="AA912" s="348" t="str">
        <f t="shared" si="147"/>
        <v/>
      </c>
      <c r="AB912" s="349" t="str">
        <f t="shared" si="148"/>
        <v/>
      </c>
      <c r="AC912" s="341"/>
      <c r="AD912" s="350" t="str">
        <f t="shared" si="149"/>
        <v/>
      </c>
    </row>
    <row r="913" spans="2:30" x14ac:dyDescent="0.45">
      <c r="B913" s="145" t="str">
        <f t="shared" si="140"/>
        <v>NOT INCLUDED</v>
      </c>
      <c r="C913" s="146" t="e">
        <f t="shared" si="141"/>
        <v>#N/A</v>
      </c>
      <c r="D913" s="158" t="e">
        <f>AB913&amp;"_"&amp;#REF!&amp;IF(afstemning_partner&lt;&gt;"","_"&amp;AC913,"")</f>
        <v>#REF!</v>
      </c>
      <c r="E913" s="158" t="str">
        <f t="shared" si="142"/>
        <v/>
      </c>
      <c r="F913" s="158" t="e">
        <f t="shared" si="143"/>
        <v>#N/A</v>
      </c>
      <c r="G913" s="158" t="str">
        <f>TRANSAKTIONER!Z913&amp;IF(regnskab_filter_periode&gt;=AB913,"INCLUDE"&amp;IF(regnskab_filter_land&lt;&gt;"",IF(regnskab_filter_land="EU",F913,AD913),""),"EXCLUDE")</f>
        <v>EXCLUDE</v>
      </c>
      <c r="H913" s="158" t="str">
        <f t="shared" si="144"/>
        <v/>
      </c>
      <c r="I913" s="158" t="str">
        <f>TRANSAKTIONER!Z913&amp;IF(regnskab_filter_periode_partner&gt;=AB913,"INCLUDE"&amp;IF(regnskab_filter_land_partner&lt;&gt;"",IF(regnskab_filter_land_partner="EU",F913,AD913),""),"EXCLUDE")&amp;AC913</f>
        <v>EXCLUDE</v>
      </c>
      <c r="J913" s="158" t="e">
        <f t="shared" si="145"/>
        <v>#N/A</v>
      </c>
      <c r="L913" s="158" t="str">
        <f t="shared" si="146"/>
        <v>_EU</v>
      </c>
      <c r="P913" s="340"/>
      <c r="Q913" s="340"/>
      <c r="R913" s="341"/>
      <c r="S913" s="342"/>
      <c r="T913" s="342"/>
      <c r="U913" s="341"/>
      <c r="V913" s="368"/>
      <c r="W913" s="341"/>
      <c r="X913" s="343"/>
      <c r="Y913" s="340"/>
      <c r="Z913" s="341"/>
      <c r="AA913" s="348" t="str">
        <f t="shared" si="147"/>
        <v/>
      </c>
      <c r="AB913" s="349" t="str">
        <f t="shared" si="148"/>
        <v/>
      </c>
      <c r="AC913" s="341"/>
      <c r="AD913" s="350" t="str">
        <f t="shared" si="149"/>
        <v/>
      </c>
    </row>
    <row r="914" spans="2:30" x14ac:dyDescent="0.45">
      <c r="B914" s="145" t="str">
        <f t="shared" si="140"/>
        <v>NOT INCLUDED</v>
      </c>
      <c r="C914" s="146" t="e">
        <f t="shared" si="141"/>
        <v>#N/A</v>
      </c>
      <c r="D914" s="158" t="e">
        <f>AB914&amp;"_"&amp;#REF!&amp;IF(afstemning_partner&lt;&gt;"","_"&amp;AC914,"")</f>
        <v>#REF!</v>
      </c>
      <c r="E914" s="158" t="str">
        <f t="shared" si="142"/>
        <v/>
      </c>
      <c r="F914" s="158" t="e">
        <f t="shared" si="143"/>
        <v>#N/A</v>
      </c>
      <c r="G914" s="158" t="str">
        <f>TRANSAKTIONER!Z914&amp;IF(regnskab_filter_periode&gt;=AB914,"INCLUDE"&amp;IF(regnskab_filter_land&lt;&gt;"",IF(regnskab_filter_land="EU",F914,AD914),""),"EXCLUDE")</f>
        <v>EXCLUDE</v>
      </c>
      <c r="H914" s="158" t="str">
        <f t="shared" si="144"/>
        <v/>
      </c>
      <c r="I914" s="158" t="str">
        <f>TRANSAKTIONER!Z914&amp;IF(regnskab_filter_periode_partner&gt;=AB914,"INCLUDE"&amp;IF(regnskab_filter_land_partner&lt;&gt;"",IF(regnskab_filter_land_partner="EU",F914,AD914),""),"EXCLUDE")&amp;AC914</f>
        <v>EXCLUDE</v>
      </c>
      <c r="J914" s="158" t="e">
        <f t="shared" si="145"/>
        <v>#N/A</v>
      </c>
      <c r="L914" s="158" t="str">
        <f t="shared" si="146"/>
        <v>_EU</v>
      </c>
      <c r="P914" s="340"/>
      <c r="Q914" s="340"/>
      <c r="R914" s="341"/>
      <c r="S914" s="342"/>
      <c r="T914" s="342"/>
      <c r="U914" s="341"/>
      <c r="V914" s="368"/>
      <c r="W914" s="341"/>
      <c r="X914" s="343"/>
      <c r="Y914" s="340"/>
      <c r="Z914" s="341"/>
      <c r="AA914" s="348" t="str">
        <f t="shared" si="147"/>
        <v/>
      </c>
      <c r="AB914" s="349" t="str">
        <f t="shared" si="148"/>
        <v/>
      </c>
      <c r="AC914" s="341"/>
      <c r="AD914" s="350" t="str">
        <f t="shared" si="149"/>
        <v/>
      </c>
    </row>
    <row r="915" spans="2:30" x14ac:dyDescent="0.45">
      <c r="B915" s="145" t="str">
        <f t="shared" si="140"/>
        <v>NOT INCLUDED</v>
      </c>
      <c r="C915" s="146" t="e">
        <f t="shared" si="141"/>
        <v>#N/A</v>
      </c>
      <c r="D915" s="158" t="e">
        <f>AB915&amp;"_"&amp;#REF!&amp;IF(afstemning_partner&lt;&gt;"","_"&amp;AC915,"")</f>
        <v>#REF!</v>
      </c>
      <c r="E915" s="158" t="str">
        <f t="shared" si="142"/>
        <v/>
      </c>
      <c r="F915" s="158" t="e">
        <f t="shared" si="143"/>
        <v>#N/A</v>
      </c>
      <c r="G915" s="158" t="str">
        <f>TRANSAKTIONER!Z915&amp;IF(regnskab_filter_periode&gt;=AB915,"INCLUDE"&amp;IF(regnskab_filter_land&lt;&gt;"",IF(regnskab_filter_land="EU",F915,AD915),""),"EXCLUDE")</f>
        <v>EXCLUDE</v>
      </c>
      <c r="H915" s="158" t="str">
        <f t="shared" si="144"/>
        <v/>
      </c>
      <c r="I915" s="158" t="str">
        <f>TRANSAKTIONER!Z915&amp;IF(regnskab_filter_periode_partner&gt;=AB915,"INCLUDE"&amp;IF(regnskab_filter_land_partner&lt;&gt;"",IF(regnskab_filter_land_partner="EU",F915,AD915),""),"EXCLUDE")&amp;AC915</f>
        <v>EXCLUDE</v>
      </c>
      <c r="J915" s="158" t="e">
        <f t="shared" si="145"/>
        <v>#N/A</v>
      </c>
      <c r="L915" s="158" t="str">
        <f t="shared" si="146"/>
        <v>_EU</v>
      </c>
      <c r="P915" s="340"/>
      <c r="Q915" s="340"/>
      <c r="R915" s="341"/>
      <c r="S915" s="342"/>
      <c r="T915" s="342"/>
      <c r="U915" s="341"/>
      <c r="V915" s="368"/>
      <c r="W915" s="341"/>
      <c r="X915" s="343"/>
      <c r="Y915" s="340"/>
      <c r="Z915" s="341"/>
      <c r="AA915" s="348" t="str">
        <f t="shared" si="147"/>
        <v/>
      </c>
      <c r="AB915" s="349" t="str">
        <f t="shared" si="148"/>
        <v/>
      </c>
      <c r="AC915" s="341"/>
      <c r="AD915" s="350" t="str">
        <f t="shared" si="149"/>
        <v/>
      </c>
    </row>
    <row r="916" spans="2:30" x14ac:dyDescent="0.45">
      <c r="B916" s="145" t="str">
        <f t="shared" si="140"/>
        <v>NOT INCLUDED</v>
      </c>
      <c r="C916" s="146" t="e">
        <f t="shared" si="141"/>
        <v>#N/A</v>
      </c>
      <c r="D916" s="158" t="e">
        <f>AB916&amp;"_"&amp;#REF!&amp;IF(afstemning_partner&lt;&gt;"","_"&amp;AC916,"")</f>
        <v>#REF!</v>
      </c>
      <c r="E916" s="158" t="str">
        <f t="shared" si="142"/>
        <v/>
      </c>
      <c r="F916" s="158" t="e">
        <f t="shared" si="143"/>
        <v>#N/A</v>
      </c>
      <c r="G916" s="158" t="str">
        <f>TRANSAKTIONER!Z916&amp;IF(regnskab_filter_periode&gt;=AB916,"INCLUDE"&amp;IF(regnskab_filter_land&lt;&gt;"",IF(regnskab_filter_land="EU",F916,AD916),""),"EXCLUDE")</f>
        <v>EXCLUDE</v>
      </c>
      <c r="H916" s="158" t="str">
        <f t="shared" si="144"/>
        <v/>
      </c>
      <c r="I916" s="158" t="str">
        <f>TRANSAKTIONER!Z916&amp;IF(regnskab_filter_periode_partner&gt;=AB916,"INCLUDE"&amp;IF(regnskab_filter_land_partner&lt;&gt;"",IF(regnskab_filter_land_partner="EU",F916,AD916),""),"EXCLUDE")&amp;AC916</f>
        <v>EXCLUDE</v>
      </c>
      <c r="J916" s="158" t="e">
        <f t="shared" si="145"/>
        <v>#N/A</v>
      </c>
      <c r="L916" s="158" t="str">
        <f t="shared" si="146"/>
        <v>_EU</v>
      </c>
      <c r="P916" s="340"/>
      <c r="Q916" s="340"/>
      <c r="R916" s="341"/>
      <c r="S916" s="342"/>
      <c r="T916" s="342"/>
      <c r="U916" s="341"/>
      <c r="V916" s="368"/>
      <c r="W916" s="341"/>
      <c r="X916" s="343"/>
      <c r="Y916" s="340"/>
      <c r="Z916" s="341"/>
      <c r="AA916" s="348" t="str">
        <f t="shared" si="147"/>
        <v/>
      </c>
      <c r="AB916" s="349" t="str">
        <f t="shared" si="148"/>
        <v/>
      </c>
      <c r="AC916" s="341"/>
      <c r="AD916" s="350" t="str">
        <f t="shared" si="149"/>
        <v/>
      </c>
    </row>
    <row r="917" spans="2:30" x14ac:dyDescent="0.45">
      <c r="B917" s="145" t="str">
        <f t="shared" si="140"/>
        <v>NOT INCLUDED</v>
      </c>
      <c r="C917" s="146" t="e">
        <f t="shared" si="141"/>
        <v>#N/A</v>
      </c>
      <c r="D917" s="158" t="e">
        <f>AB917&amp;"_"&amp;#REF!&amp;IF(afstemning_partner&lt;&gt;"","_"&amp;AC917,"")</f>
        <v>#REF!</v>
      </c>
      <c r="E917" s="158" t="str">
        <f t="shared" si="142"/>
        <v/>
      </c>
      <c r="F917" s="158" t="e">
        <f t="shared" si="143"/>
        <v>#N/A</v>
      </c>
      <c r="G917" s="158" t="str">
        <f>TRANSAKTIONER!Z917&amp;IF(regnskab_filter_periode&gt;=AB917,"INCLUDE"&amp;IF(regnskab_filter_land&lt;&gt;"",IF(regnskab_filter_land="EU",F917,AD917),""),"EXCLUDE")</f>
        <v>EXCLUDE</v>
      </c>
      <c r="H917" s="158" t="str">
        <f t="shared" si="144"/>
        <v/>
      </c>
      <c r="I917" s="158" t="str">
        <f>TRANSAKTIONER!Z917&amp;IF(regnskab_filter_periode_partner&gt;=AB917,"INCLUDE"&amp;IF(regnskab_filter_land_partner&lt;&gt;"",IF(regnskab_filter_land_partner="EU",F917,AD917),""),"EXCLUDE")&amp;AC917</f>
        <v>EXCLUDE</v>
      </c>
      <c r="J917" s="158" t="e">
        <f t="shared" si="145"/>
        <v>#N/A</v>
      </c>
      <c r="L917" s="158" t="str">
        <f t="shared" si="146"/>
        <v>_EU</v>
      </c>
      <c r="P917" s="340"/>
      <c r="Q917" s="340"/>
      <c r="R917" s="341"/>
      <c r="S917" s="342"/>
      <c r="T917" s="342"/>
      <c r="U917" s="341"/>
      <c r="V917" s="368"/>
      <c r="W917" s="341"/>
      <c r="X917" s="343"/>
      <c r="Y917" s="340"/>
      <c r="Z917" s="341"/>
      <c r="AA917" s="348" t="str">
        <f t="shared" si="147"/>
        <v/>
      </c>
      <c r="AB917" s="349" t="str">
        <f t="shared" si="148"/>
        <v/>
      </c>
      <c r="AC917" s="341"/>
      <c r="AD917" s="350" t="str">
        <f t="shared" si="149"/>
        <v/>
      </c>
    </row>
    <row r="918" spans="2:30" x14ac:dyDescent="0.45">
      <c r="B918" s="145" t="str">
        <f t="shared" si="140"/>
        <v>NOT INCLUDED</v>
      </c>
      <c r="C918" s="146" t="e">
        <f t="shared" si="141"/>
        <v>#N/A</v>
      </c>
      <c r="D918" s="158" t="e">
        <f>AB918&amp;"_"&amp;#REF!&amp;IF(afstemning_partner&lt;&gt;"","_"&amp;AC918,"")</f>
        <v>#REF!</v>
      </c>
      <c r="E918" s="158" t="str">
        <f t="shared" si="142"/>
        <v/>
      </c>
      <c r="F918" s="158" t="e">
        <f t="shared" si="143"/>
        <v>#N/A</v>
      </c>
      <c r="G918" s="158" t="str">
        <f>TRANSAKTIONER!Z918&amp;IF(regnskab_filter_periode&gt;=AB918,"INCLUDE"&amp;IF(regnskab_filter_land&lt;&gt;"",IF(regnskab_filter_land="EU",F918,AD918),""),"EXCLUDE")</f>
        <v>EXCLUDE</v>
      </c>
      <c r="H918" s="158" t="str">
        <f t="shared" si="144"/>
        <v/>
      </c>
      <c r="I918" s="158" t="str">
        <f>TRANSAKTIONER!Z918&amp;IF(regnskab_filter_periode_partner&gt;=AB918,"INCLUDE"&amp;IF(regnskab_filter_land_partner&lt;&gt;"",IF(regnskab_filter_land_partner="EU",F918,AD918),""),"EXCLUDE")&amp;AC918</f>
        <v>EXCLUDE</v>
      </c>
      <c r="J918" s="158" t="e">
        <f t="shared" si="145"/>
        <v>#N/A</v>
      </c>
      <c r="L918" s="158" t="str">
        <f t="shared" si="146"/>
        <v>_EU</v>
      </c>
      <c r="P918" s="340"/>
      <c r="Q918" s="340"/>
      <c r="R918" s="341"/>
      <c r="S918" s="342"/>
      <c r="T918" s="342"/>
      <c r="U918" s="341"/>
      <c r="V918" s="368"/>
      <c r="W918" s="341"/>
      <c r="X918" s="343"/>
      <c r="Y918" s="340"/>
      <c r="Z918" s="341"/>
      <c r="AA918" s="348" t="str">
        <f t="shared" si="147"/>
        <v/>
      </c>
      <c r="AB918" s="349" t="str">
        <f t="shared" si="148"/>
        <v/>
      </c>
      <c r="AC918" s="341"/>
      <c r="AD918" s="350" t="str">
        <f t="shared" si="149"/>
        <v/>
      </c>
    </row>
    <row r="919" spans="2:30" x14ac:dyDescent="0.45">
      <c r="B919" s="145" t="str">
        <f t="shared" si="140"/>
        <v>NOT INCLUDED</v>
      </c>
      <c r="C919" s="146" t="e">
        <f t="shared" si="141"/>
        <v>#N/A</v>
      </c>
      <c r="D919" s="158" t="e">
        <f>AB919&amp;"_"&amp;#REF!&amp;IF(afstemning_partner&lt;&gt;"","_"&amp;AC919,"")</f>
        <v>#REF!</v>
      </c>
      <c r="E919" s="158" t="str">
        <f t="shared" si="142"/>
        <v/>
      </c>
      <c r="F919" s="158" t="e">
        <f t="shared" si="143"/>
        <v>#N/A</v>
      </c>
      <c r="G919" s="158" t="str">
        <f>TRANSAKTIONER!Z919&amp;IF(regnskab_filter_periode&gt;=AB919,"INCLUDE"&amp;IF(regnskab_filter_land&lt;&gt;"",IF(regnskab_filter_land="EU",F919,AD919),""),"EXCLUDE")</f>
        <v>EXCLUDE</v>
      </c>
      <c r="H919" s="158" t="str">
        <f t="shared" si="144"/>
        <v/>
      </c>
      <c r="I919" s="158" t="str">
        <f>TRANSAKTIONER!Z919&amp;IF(regnskab_filter_periode_partner&gt;=AB919,"INCLUDE"&amp;IF(regnskab_filter_land_partner&lt;&gt;"",IF(regnskab_filter_land_partner="EU",F919,AD919),""),"EXCLUDE")&amp;AC919</f>
        <v>EXCLUDE</v>
      </c>
      <c r="J919" s="158" t="e">
        <f t="shared" si="145"/>
        <v>#N/A</v>
      </c>
      <c r="L919" s="158" t="str">
        <f t="shared" si="146"/>
        <v>_EU</v>
      </c>
      <c r="P919" s="340"/>
      <c r="Q919" s="340"/>
      <c r="R919" s="341"/>
      <c r="S919" s="342"/>
      <c r="T919" s="342"/>
      <c r="U919" s="341"/>
      <c r="V919" s="368"/>
      <c r="W919" s="341"/>
      <c r="X919" s="343"/>
      <c r="Y919" s="340"/>
      <c r="Z919" s="341"/>
      <c r="AA919" s="348" t="str">
        <f t="shared" si="147"/>
        <v/>
      </c>
      <c r="AB919" s="349" t="str">
        <f t="shared" si="148"/>
        <v/>
      </c>
      <c r="AC919" s="341"/>
      <c r="AD919" s="350" t="str">
        <f t="shared" si="149"/>
        <v/>
      </c>
    </row>
    <row r="920" spans="2:30" x14ac:dyDescent="0.45">
      <c r="B920" s="145" t="str">
        <f t="shared" si="140"/>
        <v>NOT INCLUDED</v>
      </c>
      <c r="C920" s="146" t="e">
        <f t="shared" si="141"/>
        <v>#N/A</v>
      </c>
      <c r="D920" s="158" t="e">
        <f>AB920&amp;"_"&amp;#REF!&amp;IF(afstemning_partner&lt;&gt;"","_"&amp;AC920,"")</f>
        <v>#REF!</v>
      </c>
      <c r="E920" s="158" t="str">
        <f t="shared" si="142"/>
        <v/>
      </c>
      <c r="F920" s="158" t="e">
        <f t="shared" si="143"/>
        <v>#N/A</v>
      </c>
      <c r="G920" s="158" t="str">
        <f>TRANSAKTIONER!Z920&amp;IF(regnskab_filter_periode&gt;=AB920,"INCLUDE"&amp;IF(regnskab_filter_land&lt;&gt;"",IF(regnskab_filter_land="EU",F920,AD920),""),"EXCLUDE")</f>
        <v>EXCLUDE</v>
      </c>
      <c r="H920" s="158" t="str">
        <f t="shared" si="144"/>
        <v/>
      </c>
      <c r="I920" s="158" t="str">
        <f>TRANSAKTIONER!Z920&amp;IF(regnskab_filter_periode_partner&gt;=AB920,"INCLUDE"&amp;IF(regnskab_filter_land_partner&lt;&gt;"",IF(regnskab_filter_land_partner="EU",F920,AD920),""),"EXCLUDE")&amp;AC920</f>
        <v>EXCLUDE</v>
      </c>
      <c r="J920" s="158" t="e">
        <f t="shared" si="145"/>
        <v>#N/A</v>
      </c>
      <c r="L920" s="158" t="str">
        <f t="shared" si="146"/>
        <v>_EU</v>
      </c>
      <c r="P920" s="340"/>
      <c r="Q920" s="340"/>
      <c r="R920" s="341"/>
      <c r="S920" s="342"/>
      <c r="T920" s="342"/>
      <c r="U920" s="341"/>
      <c r="V920" s="368"/>
      <c r="W920" s="341"/>
      <c r="X920" s="343"/>
      <c r="Y920" s="340"/>
      <c r="Z920" s="341"/>
      <c r="AA920" s="348" t="str">
        <f t="shared" si="147"/>
        <v/>
      </c>
      <c r="AB920" s="349" t="str">
        <f t="shared" si="148"/>
        <v/>
      </c>
      <c r="AC920" s="341"/>
      <c r="AD920" s="350" t="str">
        <f t="shared" si="149"/>
        <v/>
      </c>
    </row>
    <row r="921" spans="2:30" x14ac:dyDescent="0.45">
      <c r="B921" s="145" t="str">
        <f t="shared" si="140"/>
        <v>NOT INCLUDED</v>
      </c>
      <c r="C921" s="146" t="e">
        <f t="shared" si="141"/>
        <v>#N/A</v>
      </c>
      <c r="D921" s="158" t="e">
        <f>AB921&amp;"_"&amp;#REF!&amp;IF(afstemning_partner&lt;&gt;"","_"&amp;AC921,"")</f>
        <v>#REF!</v>
      </c>
      <c r="E921" s="158" t="str">
        <f t="shared" si="142"/>
        <v/>
      </c>
      <c r="F921" s="158" t="e">
        <f t="shared" si="143"/>
        <v>#N/A</v>
      </c>
      <c r="G921" s="158" t="str">
        <f>TRANSAKTIONER!Z921&amp;IF(regnskab_filter_periode&gt;=AB921,"INCLUDE"&amp;IF(regnskab_filter_land&lt;&gt;"",IF(regnskab_filter_land="EU",F921,AD921),""),"EXCLUDE")</f>
        <v>EXCLUDE</v>
      </c>
      <c r="H921" s="158" t="str">
        <f t="shared" si="144"/>
        <v/>
      </c>
      <c r="I921" s="158" t="str">
        <f>TRANSAKTIONER!Z921&amp;IF(regnskab_filter_periode_partner&gt;=AB921,"INCLUDE"&amp;IF(regnskab_filter_land_partner&lt;&gt;"",IF(regnskab_filter_land_partner="EU",F921,AD921),""),"EXCLUDE")&amp;AC921</f>
        <v>EXCLUDE</v>
      </c>
      <c r="J921" s="158" t="e">
        <f t="shared" si="145"/>
        <v>#N/A</v>
      </c>
      <c r="L921" s="158" t="str">
        <f t="shared" si="146"/>
        <v>_EU</v>
      </c>
      <c r="P921" s="340"/>
      <c r="Q921" s="340"/>
      <c r="R921" s="341"/>
      <c r="S921" s="342"/>
      <c r="T921" s="342"/>
      <c r="U921" s="341"/>
      <c r="V921" s="368"/>
      <c r="W921" s="341"/>
      <c r="X921" s="343"/>
      <c r="Y921" s="340"/>
      <c r="Z921" s="341"/>
      <c r="AA921" s="348" t="str">
        <f t="shared" si="147"/>
        <v/>
      </c>
      <c r="AB921" s="349" t="str">
        <f t="shared" si="148"/>
        <v/>
      </c>
      <c r="AC921" s="341"/>
      <c r="AD921" s="350" t="str">
        <f t="shared" si="149"/>
        <v/>
      </c>
    </row>
    <row r="922" spans="2:30" x14ac:dyDescent="0.45">
      <c r="B922" s="145" t="str">
        <f t="shared" si="140"/>
        <v>NOT INCLUDED</v>
      </c>
      <c r="C922" s="146" t="e">
        <f t="shared" si="141"/>
        <v>#N/A</v>
      </c>
      <c r="D922" s="158" t="e">
        <f>AB922&amp;"_"&amp;#REF!&amp;IF(afstemning_partner&lt;&gt;"","_"&amp;AC922,"")</f>
        <v>#REF!</v>
      </c>
      <c r="E922" s="158" t="str">
        <f t="shared" si="142"/>
        <v/>
      </c>
      <c r="F922" s="158" t="e">
        <f t="shared" si="143"/>
        <v>#N/A</v>
      </c>
      <c r="G922" s="158" t="str">
        <f>TRANSAKTIONER!Z922&amp;IF(regnskab_filter_periode&gt;=AB922,"INCLUDE"&amp;IF(regnskab_filter_land&lt;&gt;"",IF(regnskab_filter_land="EU",F922,AD922),""),"EXCLUDE")</f>
        <v>EXCLUDE</v>
      </c>
      <c r="H922" s="158" t="str">
        <f t="shared" si="144"/>
        <v/>
      </c>
      <c r="I922" s="158" t="str">
        <f>TRANSAKTIONER!Z922&amp;IF(regnskab_filter_periode_partner&gt;=AB922,"INCLUDE"&amp;IF(regnskab_filter_land_partner&lt;&gt;"",IF(regnskab_filter_land_partner="EU",F922,AD922),""),"EXCLUDE")&amp;AC922</f>
        <v>EXCLUDE</v>
      </c>
      <c r="J922" s="158" t="e">
        <f t="shared" si="145"/>
        <v>#N/A</v>
      </c>
      <c r="L922" s="158" t="str">
        <f t="shared" si="146"/>
        <v>_EU</v>
      </c>
      <c r="P922" s="340"/>
      <c r="Q922" s="340"/>
      <c r="R922" s="341"/>
      <c r="S922" s="342"/>
      <c r="T922" s="342"/>
      <c r="U922" s="341"/>
      <c r="V922" s="368"/>
      <c r="W922" s="341"/>
      <c r="X922" s="343"/>
      <c r="Y922" s="340"/>
      <c r="Z922" s="341"/>
      <c r="AA922" s="348" t="str">
        <f t="shared" si="147"/>
        <v/>
      </c>
      <c r="AB922" s="349" t="str">
        <f t="shared" si="148"/>
        <v/>
      </c>
      <c r="AC922" s="341"/>
      <c r="AD922" s="350" t="str">
        <f t="shared" si="149"/>
        <v/>
      </c>
    </row>
    <row r="923" spans="2:30" x14ac:dyDescent="0.45">
      <c r="B923" s="145" t="str">
        <f t="shared" si="140"/>
        <v>NOT INCLUDED</v>
      </c>
      <c r="C923" s="146" t="e">
        <f t="shared" si="141"/>
        <v>#N/A</v>
      </c>
      <c r="D923" s="158" t="e">
        <f>AB923&amp;"_"&amp;#REF!&amp;IF(afstemning_partner&lt;&gt;"","_"&amp;AC923,"")</f>
        <v>#REF!</v>
      </c>
      <c r="E923" s="158" t="str">
        <f t="shared" si="142"/>
        <v/>
      </c>
      <c r="F923" s="158" t="e">
        <f t="shared" si="143"/>
        <v>#N/A</v>
      </c>
      <c r="G923" s="158" t="str">
        <f>TRANSAKTIONER!Z923&amp;IF(regnskab_filter_periode&gt;=AB923,"INCLUDE"&amp;IF(regnskab_filter_land&lt;&gt;"",IF(regnskab_filter_land="EU",F923,AD923),""),"EXCLUDE")</f>
        <v>EXCLUDE</v>
      </c>
      <c r="H923" s="158" t="str">
        <f t="shared" si="144"/>
        <v/>
      </c>
      <c r="I923" s="158" t="str">
        <f>TRANSAKTIONER!Z923&amp;IF(regnskab_filter_periode_partner&gt;=AB923,"INCLUDE"&amp;IF(regnskab_filter_land_partner&lt;&gt;"",IF(regnskab_filter_land_partner="EU",F923,AD923),""),"EXCLUDE")&amp;AC923</f>
        <v>EXCLUDE</v>
      </c>
      <c r="J923" s="158" t="e">
        <f t="shared" si="145"/>
        <v>#N/A</v>
      </c>
      <c r="L923" s="158" t="str">
        <f t="shared" si="146"/>
        <v>_EU</v>
      </c>
      <c r="P923" s="340"/>
      <c r="Q923" s="340"/>
      <c r="R923" s="341"/>
      <c r="S923" s="342"/>
      <c r="T923" s="342"/>
      <c r="U923" s="341"/>
      <c r="V923" s="368"/>
      <c r="W923" s="341"/>
      <c r="X923" s="343"/>
      <c r="Y923" s="340"/>
      <c r="Z923" s="341"/>
      <c r="AA923" s="348" t="str">
        <f t="shared" si="147"/>
        <v/>
      </c>
      <c r="AB923" s="349" t="str">
        <f t="shared" si="148"/>
        <v/>
      </c>
      <c r="AC923" s="341"/>
      <c r="AD923" s="350" t="str">
        <f t="shared" si="149"/>
        <v/>
      </c>
    </row>
    <row r="924" spans="2:30" x14ac:dyDescent="0.45">
      <c r="B924" s="145" t="str">
        <f t="shared" si="140"/>
        <v>NOT INCLUDED</v>
      </c>
      <c r="C924" s="146" t="e">
        <f t="shared" si="141"/>
        <v>#N/A</v>
      </c>
      <c r="D924" s="158" t="e">
        <f>AB924&amp;"_"&amp;#REF!&amp;IF(afstemning_partner&lt;&gt;"","_"&amp;AC924,"")</f>
        <v>#REF!</v>
      </c>
      <c r="E924" s="158" t="str">
        <f t="shared" si="142"/>
        <v/>
      </c>
      <c r="F924" s="158" t="e">
        <f t="shared" si="143"/>
        <v>#N/A</v>
      </c>
      <c r="G924" s="158" t="str">
        <f>TRANSAKTIONER!Z924&amp;IF(regnskab_filter_periode&gt;=AB924,"INCLUDE"&amp;IF(regnskab_filter_land&lt;&gt;"",IF(regnskab_filter_land="EU",F924,AD924),""),"EXCLUDE")</f>
        <v>EXCLUDE</v>
      </c>
      <c r="H924" s="158" t="str">
        <f t="shared" si="144"/>
        <v/>
      </c>
      <c r="I924" s="158" t="str">
        <f>TRANSAKTIONER!Z924&amp;IF(regnskab_filter_periode_partner&gt;=AB924,"INCLUDE"&amp;IF(regnskab_filter_land_partner&lt;&gt;"",IF(regnskab_filter_land_partner="EU",F924,AD924),""),"EXCLUDE")&amp;AC924</f>
        <v>EXCLUDE</v>
      </c>
      <c r="J924" s="158" t="e">
        <f t="shared" si="145"/>
        <v>#N/A</v>
      </c>
      <c r="L924" s="158" t="str">
        <f t="shared" si="146"/>
        <v>_EU</v>
      </c>
      <c r="P924" s="340"/>
      <c r="Q924" s="340"/>
      <c r="R924" s="341"/>
      <c r="S924" s="342"/>
      <c r="T924" s="342"/>
      <c r="U924" s="341"/>
      <c r="V924" s="368"/>
      <c r="W924" s="341"/>
      <c r="X924" s="343"/>
      <c r="Y924" s="340"/>
      <c r="Z924" s="341"/>
      <c r="AA924" s="348" t="str">
        <f t="shared" si="147"/>
        <v/>
      </c>
      <c r="AB924" s="349" t="str">
        <f t="shared" si="148"/>
        <v/>
      </c>
      <c r="AC924" s="341"/>
      <c r="AD924" s="350" t="str">
        <f t="shared" si="149"/>
        <v/>
      </c>
    </row>
    <row r="925" spans="2:30" x14ac:dyDescent="0.45">
      <c r="B925" s="145" t="str">
        <f t="shared" si="140"/>
        <v>NOT INCLUDED</v>
      </c>
      <c r="C925" s="146" t="e">
        <f t="shared" si="141"/>
        <v>#N/A</v>
      </c>
      <c r="D925" s="158" t="e">
        <f>AB925&amp;"_"&amp;#REF!&amp;IF(afstemning_partner&lt;&gt;"","_"&amp;AC925,"")</f>
        <v>#REF!</v>
      </c>
      <c r="E925" s="158" t="str">
        <f t="shared" si="142"/>
        <v/>
      </c>
      <c r="F925" s="158" t="e">
        <f t="shared" si="143"/>
        <v>#N/A</v>
      </c>
      <c r="G925" s="158" t="str">
        <f>TRANSAKTIONER!Z925&amp;IF(regnskab_filter_periode&gt;=AB925,"INCLUDE"&amp;IF(regnskab_filter_land&lt;&gt;"",IF(regnskab_filter_land="EU",F925,AD925),""),"EXCLUDE")</f>
        <v>EXCLUDE</v>
      </c>
      <c r="H925" s="158" t="str">
        <f t="shared" si="144"/>
        <v/>
      </c>
      <c r="I925" s="158" t="str">
        <f>TRANSAKTIONER!Z925&amp;IF(regnskab_filter_periode_partner&gt;=AB925,"INCLUDE"&amp;IF(regnskab_filter_land_partner&lt;&gt;"",IF(regnskab_filter_land_partner="EU",F925,AD925),""),"EXCLUDE")&amp;AC925</f>
        <v>EXCLUDE</v>
      </c>
      <c r="J925" s="158" t="e">
        <f t="shared" si="145"/>
        <v>#N/A</v>
      </c>
      <c r="L925" s="158" t="str">
        <f t="shared" si="146"/>
        <v>_EU</v>
      </c>
      <c r="P925" s="340"/>
      <c r="Q925" s="340"/>
      <c r="R925" s="341"/>
      <c r="S925" s="342"/>
      <c r="T925" s="342"/>
      <c r="U925" s="341"/>
      <c r="V925" s="368"/>
      <c r="W925" s="341"/>
      <c r="X925" s="343"/>
      <c r="Y925" s="340"/>
      <c r="Z925" s="341"/>
      <c r="AA925" s="348" t="str">
        <f t="shared" si="147"/>
        <v/>
      </c>
      <c r="AB925" s="349" t="str">
        <f t="shared" si="148"/>
        <v/>
      </c>
      <c r="AC925" s="341"/>
      <c r="AD925" s="350" t="str">
        <f t="shared" si="149"/>
        <v/>
      </c>
    </row>
    <row r="926" spans="2:30" x14ac:dyDescent="0.45">
      <c r="B926" s="145" t="str">
        <f t="shared" si="140"/>
        <v>NOT INCLUDED</v>
      </c>
      <c r="C926" s="146" t="e">
        <f t="shared" si="141"/>
        <v>#N/A</v>
      </c>
      <c r="D926" s="158" t="e">
        <f>AB926&amp;"_"&amp;#REF!&amp;IF(afstemning_partner&lt;&gt;"","_"&amp;AC926,"")</f>
        <v>#REF!</v>
      </c>
      <c r="E926" s="158" t="str">
        <f t="shared" si="142"/>
        <v/>
      </c>
      <c r="F926" s="158" t="e">
        <f t="shared" si="143"/>
        <v>#N/A</v>
      </c>
      <c r="G926" s="158" t="str">
        <f>TRANSAKTIONER!Z926&amp;IF(regnskab_filter_periode&gt;=AB926,"INCLUDE"&amp;IF(regnskab_filter_land&lt;&gt;"",IF(regnskab_filter_land="EU",F926,AD926),""),"EXCLUDE")</f>
        <v>EXCLUDE</v>
      </c>
      <c r="H926" s="158" t="str">
        <f t="shared" si="144"/>
        <v/>
      </c>
      <c r="I926" s="158" t="str">
        <f>TRANSAKTIONER!Z926&amp;IF(regnskab_filter_periode_partner&gt;=AB926,"INCLUDE"&amp;IF(regnskab_filter_land_partner&lt;&gt;"",IF(regnskab_filter_land_partner="EU",F926,AD926),""),"EXCLUDE")&amp;AC926</f>
        <v>EXCLUDE</v>
      </c>
      <c r="J926" s="158" t="e">
        <f t="shared" si="145"/>
        <v>#N/A</v>
      </c>
      <c r="L926" s="158" t="str">
        <f t="shared" si="146"/>
        <v>_EU</v>
      </c>
      <c r="P926" s="340"/>
      <c r="Q926" s="340"/>
      <c r="R926" s="341"/>
      <c r="S926" s="342"/>
      <c r="T926" s="342"/>
      <c r="U926" s="341"/>
      <c r="V926" s="368"/>
      <c r="W926" s="341"/>
      <c r="X926" s="343"/>
      <c r="Y926" s="340"/>
      <c r="Z926" s="341"/>
      <c r="AA926" s="348" t="str">
        <f t="shared" si="147"/>
        <v/>
      </c>
      <c r="AB926" s="349" t="str">
        <f t="shared" si="148"/>
        <v/>
      </c>
      <c r="AC926" s="341"/>
      <c r="AD926" s="350" t="str">
        <f t="shared" si="149"/>
        <v/>
      </c>
    </row>
    <row r="927" spans="2:30" x14ac:dyDescent="0.45">
      <c r="B927" s="145" t="str">
        <f t="shared" si="140"/>
        <v>NOT INCLUDED</v>
      </c>
      <c r="C927" s="146" t="e">
        <f t="shared" si="141"/>
        <v>#N/A</v>
      </c>
      <c r="D927" s="158" t="e">
        <f>AB927&amp;"_"&amp;#REF!&amp;IF(afstemning_partner&lt;&gt;"","_"&amp;AC927,"")</f>
        <v>#REF!</v>
      </c>
      <c r="E927" s="158" t="str">
        <f t="shared" si="142"/>
        <v/>
      </c>
      <c r="F927" s="158" t="e">
        <f t="shared" si="143"/>
        <v>#N/A</v>
      </c>
      <c r="G927" s="158" t="str">
        <f>TRANSAKTIONER!Z927&amp;IF(regnskab_filter_periode&gt;=AB927,"INCLUDE"&amp;IF(regnskab_filter_land&lt;&gt;"",IF(regnskab_filter_land="EU",F927,AD927),""),"EXCLUDE")</f>
        <v>EXCLUDE</v>
      </c>
      <c r="H927" s="158" t="str">
        <f t="shared" si="144"/>
        <v/>
      </c>
      <c r="I927" s="158" t="str">
        <f>TRANSAKTIONER!Z927&amp;IF(regnskab_filter_periode_partner&gt;=AB927,"INCLUDE"&amp;IF(regnskab_filter_land_partner&lt;&gt;"",IF(regnskab_filter_land_partner="EU",F927,AD927),""),"EXCLUDE")&amp;AC927</f>
        <v>EXCLUDE</v>
      </c>
      <c r="J927" s="158" t="e">
        <f t="shared" si="145"/>
        <v>#N/A</v>
      </c>
      <c r="L927" s="158" t="str">
        <f t="shared" si="146"/>
        <v>_EU</v>
      </c>
      <c r="P927" s="340"/>
      <c r="Q927" s="340"/>
      <c r="R927" s="341"/>
      <c r="S927" s="342"/>
      <c r="T927" s="342"/>
      <c r="U927" s="341"/>
      <c r="V927" s="368"/>
      <c r="W927" s="341"/>
      <c r="X927" s="343"/>
      <c r="Y927" s="340"/>
      <c r="Z927" s="341"/>
      <c r="AA927" s="348" t="str">
        <f t="shared" si="147"/>
        <v/>
      </c>
      <c r="AB927" s="349" t="str">
        <f t="shared" si="148"/>
        <v/>
      </c>
      <c r="AC927" s="341"/>
      <c r="AD927" s="350" t="str">
        <f t="shared" si="149"/>
        <v/>
      </c>
    </row>
    <row r="928" spans="2:30" x14ac:dyDescent="0.45">
      <c r="B928" s="145" t="str">
        <f t="shared" si="140"/>
        <v>NOT INCLUDED</v>
      </c>
      <c r="C928" s="146" t="e">
        <f t="shared" si="141"/>
        <v>#N/A</v>
      </c>
      <c r="D928" s="158" t="e">
        <f>AB928&amp;"_"&amp;#REF!&amp;IF(afstemning_partner&lt;&gt;"","_"&amp;AC928,"")</f>
        <v>#REF!</v>
      </c>
      <c r="E928" s="158" t="str">
        <f t="shared" si="142"/>
        <v/>
      </c>
      <c r="F928" s="158" t="e">
        <f t="shared" si="143"/>
        <v>#N/A</v>
      </c>
      <c r="G928" s="158" t="str">
        <f>TRANSAKTIONER!Z928&amp;IF(regnskab_filter_periode&gt;=AB928,"INCLUDE"&amp;IF(regnskab_filter_land&lt;&gt;"",IF(regnskab_filter_land="EU",F928,AD928),""),"EXCLUDE")</f>
        <v>EXCLUDE</v>
      </c>
      <c r="H928" s="158" t="str">
        <f t="shared" si="144"/>
        <v/>
      </c>
      <c r="I928" s="158" t="str">
        <f>TRANSAKTIONER!Z928&amp;IF(regnskab_filter_periode_partner&gt;=AB928,"INCLUDE"&amp;IF(regnskab_filter_land_partner&lt;&gt;"",IF(regnskab_filter_land_partner="EU",F928,AD928),""),"EXCLUDE")&amp;AC928</f>
        <v>EXCLUDE</v>
      </c>
      <c r="J928" s="158" t="e">
        <f t="shared" si="145"/>
        <v>#N/A</v>
      </c>
      <c r="L928" s="158" t="str">
        <f t="shared" si="146"/>
        <v>_EU</v>
      </c>
      <c r="P928" s="340"/>
      <c r="Q928" s="340"/>
      <c r="R928" s="341"/>
      <c r="S928" s="342"/>
      <c r="T928" s="342"/>
      <c r="U928" s="341"/>
      <c r="V928" s="368"/>
      <c r="W928" s="341"/>
      <c r="X928" s="343"/>
      <c r="Y928" s="340"/>
      <c r="Z928" s="341"/>
      <c r="AA928" s="348" t="str">
        <f t="shared" si="147"/>
        <v/>
      </c>
      <c r="AB928" s="349" t="str">
        <f t="shared" si="148"/>
        <v/>
      </c>
      <c r="AC928" s="341"/>
      <c r="AD928" s="350" t="str">
        <f t="shared" si="149"/>
        <v/>
      </c>
    </row>
    <row r="929" spans="2:30" x14ac:dyDescent="0.45">
      <c r="B929" s="145" t="str">
        <f t="shared" si="140"/>
        <v>NOT INCLUDED</v>
      </c>
      <c r="C929" s="146" t="e">
        <f t="shared" si="141"/>
        <v>#N/A</v>
      </c>
      <c r="D929" s="158" t="e">
        <f>AB929&amp;"_"&amp;#REF!&amp;IF(afstemning_partner&lt;&gt;"","_"&amp;AC929,"")</f>
        <v>#REF!</v>
      </c>
      <c r="E929" s="158" t="str">
        <f t="shared" si="142"/>
        <v/>
      </c>
      <c r="F929" s="158" t="e">
        <f t="shared" si="143"/>
        <v>#N/A</v>
      </c>
      <c r="G929" s="158" t="str">
        <f>TRANSAKTIONER!Z929&amp;IF(regnskab_filter_periode&gt;=AB929,"INCLUDE"&amp;IF(regnskab_filter_land&lt;&gt;"",IF(regnskab_filter_land="EU",F929,AD929),""),"EXCLUDE")</f>
        <v>EXCLUDE</v>
      </c>
      <c r="H929" s="158" t="str">
        <f t="shared" si="144"/>
        <v/>
      </c>
      <c r="I929" s="158" t="str">
        <f>TRANSAKTIONER!Z929&amp;IF(regnskab_filter_periode_partner&gt;=AB929,"INCLUDE"&amp;IF(regnskab_filter_land_partner&lt;&gt;"",IF(regnskab_filter_land_partner="EU",F929,AD929),""),"EXCLUDE")&amp;AC929</f>
        <v>EXCLUDE</v>
      </c>
      <c r="J929" s="158" t="e">
        <f t="shared" si="145"/>
        <v>#N/A</v>
      </c>
      <c r="L929" s="158" t="str">
        <f t="shared" si="146"/>
        <v>_EU</v>
      </c>
      <c r="P929" s="340"/>
      <c r="Q929" s="340"/>
      <c r="R929" s="341"/>
      <c r="S929" s="342"/>
      <c r="T929" s="342"/>
      <c r="U929" s="341"/>
      <c r="V929" s="368"/>
      <c r="W929" s="341"/>
      <c r="X929" s="343"/>
      <c r="Y929" s="340"/>
      <c r="Z929" s="341"/>
      <c r="AA929" s="348" t="str">
        <f t="shared" si="147"/>
        <v/>
      </c>
      <c r="AB929" s="349" t="str">
        <f t="shared" si="148"/>
        <v/>
      </c>
      <c r="AC929" s="341"/>
      <c r="AD929" s="350" t="str">
        <f t="shared" si="149"/>
        <v/>
      </c>
    </row>
    <row r="930" spans="2:30" x14ac:dyDescent="0.45">
      <c r="B930" s="145" t="str">
        <f t="shared" si="140"/>
        <v>NOT INCLUDED</v>
      </c>
      <c r="C930" s="146" t="e">
        <f t="shared" si="141"/>
        <v>#N/A</v>
      </c>
      <c r="D930" s="158" t="e">
        <f>AB930&amp;"_"&amp;#REF!&amp;IF(afstemning_partner&lt;&gt;"","_"&amp;AC930,"")</f>
        <v>#REF!</v>
      </c>
      <c r="E930" s="158" t="str">
        <f t="shared" si="142"/>
        <v/>
      </c>
      <c r="F930" s="158" t="e">
        <f t="shared" si="143"/>
        <v>#N/A</v>
      </c>
      <c r="G930" s="158" t="str">
        <f>TRANSAKTIONER!Z930&amp;IF(regnskab_filter_periode&gt;=AB930,"INCLUDE"&amp;IF(regnskab_filter_land&lt;&gt;"",IF(regnskab_filter_land="EU",F930,AD930),""),"EXCLUDE")</f>
        <v>EXCLUDE</v>
      </c>
      <c r="H930" s="158" t="str">
        <f t="shared" si="144"/>
        <v/>
      </c>
      <c r="I930" s="158" t="str">
        <f>TRANSAKTIONER!Z930&amp;IF(regnskab_filter_periode_partner&gt;=AB930,"INCLUDE"&amp;IF(regnskab_filter_land_partner&lt;&gt;"",IF(regnskab_filter_land_partner="EU",F930,AD930),""),"EXCLUDE")&amp;AC930</f>
        <v>EXCLUDE</v>
      </c>
      <c r="J930" s="158" t="e">
        <f t="shared" si="145"/>
        <v>#N/A</v>
      </c>
      <c r="L930" s="158" t="str">
        <f t="shared" si="146"/>
        <v>_EU</v>
      </c>
      <c r="P930" s="340"/>
      <c r="Q930" s="340"/>
      <c r="R930" s="341"/>
      <c r="S930" s="342"/>
      <c r="T930" s="342"/>
      <c r="U930" s="341"/>
      <c r="V930" s="368"/>
      <c r="W930" s="341"/>
      <c r="X930" s="343"/>
      <c r="Y930" s="340"/>
      <c r="Z930" s="341"/>
      <c r="AA930" s="348" t="str">
        <f t="shared" si="147"/>
        <v/>
      </c>
      <c r="AB930" s="349" t="str">
        <f t="shared" si="148"/>
        <v/>
      </c>
      <c r="AC930" s="341"/>
      <c r="AD930" s="350" t="str">
        <f t="shared" si="149"/>
        <v/>
      </c>
    </row>
    <row r="931" spans="2:30" x14ac:dyDescent="0.45">
      <c r="B931" s="145" t="str">
        <f t="shared" si="140"/>
        <v>NOT INCLUDED</v>
      </c>
      <c r="C931" s="146" t="e">
        <f t="shared" si="141"/>
        <v>#N/A</v>
      </c>
      <c r="D931" s="158" t="e">
        <f>AB931&amp;"_"&amp;#REF!&amp;IF(afstemning_partner&lt;&gt;"","_"&amp;AC931,"")</f>
        <v>#REF!</v>
      </c>
      <c r="E931" s="158" t="str">
        <f t="shared" si="142"/>
        <v/>
      </c>
      <c r="F931" s="158" t="e">
        <f t="shared" si="143"/>
        <v>#N/A</v>
      </c>
      <c r="G931" s="158" t="str">
        <f>TRANSAKTIONER!Z931&amp;IF(regnskab_filter_periode&gt;=AB931,"INCLUDE"&amp;IF(regnskab_filter_land&lt;&gt;"",IF(regnskab_filter_land="EU",F931,AD931),""),"EXCLUDE")</f>
        <v>EXCLUDE</v>
      </c>
      <c r="H931" s="158" t="str">
        <f t="shared" si="144"/>
        <v/>
      </c>
      <c r="I931" s="158" t="str">
        <f>TRANSAKTIONER!Z931&amp;IF(regnskab_filter_periode_partner&gt;=AB931,"INCLUDE"&amp;IF(regnskab_filter_land_partner&lt;&gt;"",IF(regnskab_filter_land_partner="EU",F931,AD931),""),"EXCLUDE")&amp;AC931</f>
        <v>EXCLUDE</v>
      </c>
      <c r="J931" s="158" t="e">
        <f t="shared" si="145"/>
        <v>#N/A</v>
      </c>
      <c r="L931" s="158" t="str">
        <f t="shared" si="146"/>
        <v>_EU</v>
      </c>
      <c r="P931" s="340"/>
      <c r="Q931" s="340"/>
      <c r="R931" s="341"/>
      <c r="S931" s="342"/>
      <c r="T931" s="342"/>
      <c r="U931" s="341"/>
      <c r="V931" s="368"/>
      <c r="W931" s="341"/>
      <c r="X931" s="343"/>
      <c r="Y931" s="340"/>
      <c r="Z931" s="341"/>
      <c r="AA931" s="348" t="str">
        <f t="shared" si="147"/>
        <v/>
      </c>
      <c r="AB931" s="349" t="str">
        <f t="shared" si="148"/>
        <v/>
      </c>
      <c r="AC931" s="341"/>
      <c r="AD931" s="350" t="str">
        <f t="shared" si="149"/>
        <v/>
      </c>
    </row>
    <row r="932" spans="2:30" x14ac:dyDescent="0.45">
      <c r="B932" s="145" t="str">
        <f t="shared" si="140"/>
        <v>NOT INCLUDED</v>
      </c>
      <c r="C932" s="146" t="e">
        <f t="shared" si="141"/>
        <v>#N/A</v>
      </c>
      <c r="D932" s="158" t="e">
        <f>AB932&amp;"_"&amp;#REF!&amp;IF(afstemning_partner&lt;&gt;"","_"&amp;AC932,"")</f>
        <v>#REF!</v>
      </c>
      <c r="E932" s="158" t="str">
        <f t="shared" si="142"/>
        <v/>
      </c>
      <c r="F932" s="158" t="e">
        <f t="shared" si="143"/>
        <v>#N/A</v>
      </c>
      <c r="G932" s="158" t="str">
        <f>TRANSAKTIONER!Z932&amp;IF(regnskab_filter_periode&gt;=AB932,"INCLUDE"&amp;IF(regnskab_filter_land&lt;&gt;"",IF(regnskab_filter_land="EU",F932,AD932),""),"EXCLUDE")</f>
        <v>EXCLUDE</v>
      </c>
      <c r="H932" s="158" t="str">
        <f t="shared" si="144"/>
        <v/>
      </c>
      <c r="I932" s="158" t="str">
        <f>TRANSAKTIONER!Z932&amp;IF(regnskab_filter_periode_partner&gt;=AB932,"INCLUDE"&amp;IF(regnskab_filter_land_partner&lt;&gt;"",IF(regnskab_filter_land_partner="EU",F932,AD932),""),"EXCLUDE")&amp;AC932</f>
        <v>EXCLUDE</v>
      </c>
      <c r="J932" s="158" t="e">
        <f t="shared" si="145"/>
        <v>#N/A</v>
      </c>
      <c r="L932" s="158" t="str">
        <f t="shared" si="146"/>
        <v>_EU</v>
      </c>
      <c r="P932" s="340"/>
      <c r="Q932" s="340"/>
      <c r="R932" s="341"/>
      <c r="S932" s="342"/>
      <c r="T932" s="342"/>
      <c r="U932" s="341"/>
      <c r="V932" s="368"/>
      <c r="W932" s="341"/>
      <c r="X932" s="343"/>
      <c r="Y932" s="340"/>
      <c r="Z932" s="341"/>
      <c r="AA932" s="348" t="str">
        <f t="shared" si="147"/>
        <v/>
      </c>
      <c r="AB932" s="349" t="str">
        <f t="shared" si="148"/>
        <v/>
      </c>
      <c r="AC932" s="341"/>
      <c r="AD932" s="350" t="str">
        <f t="shared" si="149"/>
        <v/>
      </c>
    </row>
    <row r="933" spans="2:30" x14ac:dyDescent="0.45">
      <c r="B933" s="145" t="str">
        <f t="shared" si="140"/>
        <v>NOT INCLUDED</v>
      </c>
      <c r="C933" s="146" t="e">
        <f t="shared" si="141"/>
        <v>#N/A</v>
      </c>
      <c r="D933" s="158" t="e">
        <f>AB933&amp;"_"&amp;#REF!&amp;IF(afstemning_partner&lt;&gt;"","_"&amp;AC933,"")</f>
        <v>#REF!</v>
      </c>
      <c r="E933" s="158" t="str">
        <f t="shared" si="142"/>
        <v/>
      </c>
      <c r="F933" s="158" t="e">
        <f t="shared" si="143"/>
        <v>#N/A</v>
      </c>
      <c r="G933" s="158" t="str">
        <f>TRANSAKTIONER!Z933&amp;IF(regnskab_filter_periode&gt;=AB933,"INCLUDE"&amp;IF(regnskab_filter_land&lt;&gt;"",IF(regnskab_filter_land="EU",F933,AD933),""),"EXCLUDE")</f>
        <v>EXCLUDE</v>
      </c>
      <c r="H933" s="158" t="str">
        <f t="shared" si="144"/>
        <v/>
      </c>
      <c r="I933" s="158" t="str">
        <f>TRANSAKTIONER!Z933&amp;IF(regnskab_filter_periode_partner&gt;=AB933,"INCLUDE"&amp;IF(regnskab_filter_land_partner&lt;&gt;"",IF(regnskab_filter_land_partner="EU",F933,AD933),""),"EXCLUDE")&amp;AC933</f>
        <v>EXCLUDE</v>
      </c>
      <c r="J933" s="158" t="e">
        <f t="shared" si="145"/>
        <v>#N/A</v>
      </c>
      <c r="L933" s="158" t="str">
        <f t="shared" si="146"/>
        <v>_EU</v>
      </c>
      <c r="P933" s="340"/>
      <c r="Q933" s="340"/>
      <c r="R933" s="341"/>
      <c r="S933" s="342"/>
      <c r="T933" s="342"/>
      <c r="U933" s="341"/>
      <c r="V933" s="368"/>
      <c r="W933" s="341"/>
      <c r="X933" s="343"/>
      <c r="Y933" s="340"/>
      <c r="Z933" s="341"/>
      <c r="AA933" s="348" t="str">
        <f t="shared" si="147"/>
        <v/>
      </c>
      <c r="AB933" s="349" t="str">
        <f t="shared" si="148"/>
        <v/>
      </c>
      <c r="AC933" s="341"/>
      <c r="AD933" s="350" t="str">
        <f t="shared" si="149"/>
        <v/>
      </c>
    </row>
    <row r="934" spans="2:30" x14ac:dyDescent="0.45">
      <c r="B934" s="145" t="str">
        <f t="shared" si="140"/>
        <v>NOT INCLUDED</v>
      </c>
      <c r="C934" s="146" t="e">
        <f t="shared" si="141"/>
        <v>#N/A</v>
      </c>
      <c r="D934" s="158" t="e">
        <f>AB934&amp;"_"&amp;#REF!&amp;IF(afstemning_partner&lt;&gt;"","_"&amp;AC934,"")</f>
        <v>#REF!</v>
      </c>
      <c r="E934" s="158" t="str">
        <f t="shared" si="142"/>
        <v/>
      </c>
      <c r="F934" s="158" t="e">
        <f t="shared" si="143"/>
        <v>#N/A</v>
      </c>
      <c r="G934" s="158" t="str">
        <f>TRANSAKTIONER!Z934&amp;IF(regnskab_filter_periode&gt;=AB934,"INCLUDE"&amp;IF(regnskab_filter_land&lt;&gt;"",IF(regnskab_filter_land="EU",F934,AD934),""),"EXCLUDE")</f>
        <v>EXCLUDE</v>
      </c>
      <c r="H934" s="158" t="str">
        <f t="shared" si="144"/>
        <v/>
      </c>
      <c r="I934" s="158" t="str">
        <f>TRANSAKTIONER!Z934&amp;IF(regnskab_filter_periode_partner&gt;=AB934,"INCLUDE"&amp;IF(regnskab_filter_land_partner&lt;&gt;"",IF(regnskab_filter_land_partner="EU",F934,AD934),""),"EXCLUDE")&amp;AC934</f>
        <v>EXCLUDE</v>
      </c>
      <c r="J934" s="158" t="e">
        <f t="shared" si="145"/>
        <v>#N/A</v>
      </c>
      <c r="L934" s="158" t="str">
        <f t="shared" si="146"/>
        <v>_EU</v>
      </c>
      <c r="P934" s="340"/>
      <c r="Q934" s="340"/>
      <c r="R934" s="341"/>
      <c r="S934" s="342"/>
      <c r="T934" s="342"/>
      <c r="U934" s="341"/>
      <c r="V934" s="368"/>
      <c r="W934" s="341"/>
      <c r="X934" s="343"/>
      <c r="Y934" s="340"/>
      <c r="Z934" s="341"/>
      <c r="AA934" s="348" t="str">
        <f t="shared" si="147"/>
        <v/>
      </c>
      <c r="AB934" s="349" t="str">
        <f t="shared" si="148"/>
        <v/>
      </c>
      <c r="AC934" s="341"/>
      <c r="AD934" s="350" t="str">
        <f t="shared" si="149"/>
        <v/>
      </c>
    </row>
    <row r="935" spans="2:30" x14ac:dyDescent="0.45">
      <c r="B935" s="145" t="str">
        <f t="shared" si="140"/>
        <v>NOT INCLUDED</v>
      </c>
      <c r="C935" s="146" t="e">
        <f t="shared" si="141"/>
        <v>#N/A</v>
      </c>
      <c r="D935" s="158" t="e">
        <f>AB935&amp;"_"&amp;#REF!&amp;IF(afstemning_partner&lt;&gt;"","_"&amp;AC935,"")</f>
        <v>#REF!</v>
      </c>
      <c r="E935" s="158" t="str">
        <f t="shared" si="142"/>
        <v/>
      </c>
      <c r="F935" s="158" t="e">
        <f t="shared" si="143"/>
        <v>#N/A</v>
      </c>
      <c r="G935" s="158" t="str">
        <f>TRANSAKTIONER!Z935&amp;IF(regnskab_filter_periode&gt;=AB935,"INCLUDE"&amp;IF(regnskab_filter_land&lt;&gt;"",IF(regnskab_filter_land="EU",F935,AD935),""),"EXCLUDE")</f>
        <v>EXCLUDE</v>
      </c>
      <c r="H935" s="158" t="str">
        <f t="shared" si="144"/>
        <v/>
      </c>
      <c r="I935" s="158" t="str">
        <f>TRANSAKTIONER!Z935&amp;IF(regnskab_filter_periode_partner&gt;=AB935,"INCLUDE"&amp;IF(regnskab_filter_land_partner&lt;&gt;"",IF(regnskab_filter_land_partner="EU",F935,AD935),""),"EXCLUDE")&amp;AC935</f>
        <v>EXCLUDE</v>
      </c>
      <c r="J935" s="158" t="e">
        <f t="shared" si="145"/>
        <v>#N/A</v>
      </c>
      <c r="L935" s="158" t="str">
        <f t="shared" si="146"/>
        <v>_EU</v>
      </c>
      <c r="P935" s="340"/>
      <c r="Q935" s="340"/>
      <c r="R935" s="341"/>
      <c r="S935" s="342"/>
      <c r="T935" s="342"/>
      <c r="U935" s="341"/>
      <c r="V935" s="368"/>
      <c r="W935" s="341"/>
      <c r="X935" s="343"/>
      <c r="Y935" s="340"/>
      <c r="Z935" s="341"/>
      <c r="AA935" s="348" t="str">
        <f t="shared" si="147"/>
        <v/>
      </c>
      <c r="AB935" s="349" t="str">
        <f t="shared" si="148"/>
        <v/>
      </c>
      <c r="AC935" s="341"/>
      <c r="AD935" s="350" t="str">
        <f t="shared" si="149"/>
        <v/>
      </c>
    </row>
    <row r="936" spans="2:30" x14ac:dyDescent="0.45">
      <c r="B936" s="145" t="str">
        <f t="shared" si="140"/>
        <v>NOT INCLUDED</v>
      </c>
      <c r="C936" s="146" t="e">
        <f t="shared" si="141"/>
        <v>#N/A</v>
      </c>
      <c r="D936" s="158" t="e">
        <f>AB936&amp;"_"&amp;#REF!&amp;IF(afstemning_partner&lt;&gt;"","_"&amp;AC936,"")</f>
        <v>#REF!</v>
      </c>
      <c r="E936" s="158" t="str">
        <f t="shared" si="142"/>
        <v/>
      </c>
      <c r="F936" s="158" t="e">
        <f t="shared" si="143"/>
        <v>#N/A</v>
      </c>
      <c r="G936" s="158" t="str">
        <f>TRANSAKTIONER!Z936&amp;IF(regnskab_filter_periode&gt;=AB936,"INCLUDE"&amp;IF(regnskab_filter_land&lt;&gt;"",IF(regnskab_filter_land="EU",F936,AD936),""),"EXCLUDE")</f>
        <v>EXCLUDE</v>
      </c>
      <c r="H936" s="158" t="str">
        <f t="shared" si="144"/>
        <v/>
      </c>
      <c r="I936" s="158" t="str">
        <f>TRANSAKTIONER!Z936&amp;IF(regnskab_filter_periode_partner&gt;=AB936,"INCLUDE"&amp;IF(regnskab_filter_land_partner&lt;&gt;"",IF(regnskab_filter_land_partner="EU",F936,AD936),""),"EXCLUDE")&amp;AC936</f>
        <v>EXCLUDE</v>
      </c>
      <c r="J936" s="158" t="e">
        <f t="shared" si="145"/>
        <v>#N/A</v>
      </c>
      <c r="L936" s="158" t="str">
        <f t="shared" si="146"/>
        <v>_EU</v>
      </c>
      <c r="P936" s="340"/>
      <c r="Q936" s="340"/>
      <c r="R936" s="341"/>
      <c r="S936" s="342"/>
      <c r="T936" s="342"/>
      <c r="U936" s="341"/>
      <c r="V936" s="368"/>
      <c r="W936" s="341"/>
      <c r="X936" s="343"/>
      <c r="Y936" s="340"/>
      <c r="Z936" s="341"/>
      <c r="AA936" s="348" t="str">
        <f t="shared" si="147"/>
        <v/>
      </c>
      <c r="AB936" s="349" t="str">
        <f t="shared" si="148"/>
        <v/>
      </c>
      <c r="AC936" s="341"/>
      <c r="AD936" s="350" t="str">
        <f t="shared" si="149"/>
        <v/>
      </c>
    </row>
    <row r="937" spans="2:30" x14ac:dyDescent="0.45">
      <c r="B937" s="145" t="str">
        <f t="shared" si="140"/>
        <v>NOT INCLUDED</v>
      </c>
      <c r="C937" s="146" t="e">
        <f t="shared" si="141"/>
        <v>#N/A</v>
      </c>
      <c r="D937" s="158" t="e">
        <f>AB937&amp;"_"&amp;#REF!&amp;IF(afstemning_partner&lt;&gt;"","_"&amp;AC937,"")</f>
        <v>#REF!</v>
      </c>
      <c r="E937" s="158" t="str">
        <f t="shared" si="142"/>
        <v/>
      </c>
      <c r="F937" s="158" t="e">
        <f t="shared" si="143"/>
        <v>#N/A</v>
      </c>
      <c r="G937" s="158" t="str">
        <f>TRANSAKTIONER!Z937&amp;IF(regnskab_filter_periode&gt;=AB937,"INCLUDE"&amp;IF(regnskab_filter_land&lt;&gt;"",IF(regnskab_filter_land="EU",F937,AD937),""),"EXCLUDE")</f>
        <v>EXCLUDE</v>
      </c>
      <c r="H937" s="158" t="str">
        <f t="shared" si="144"/>
        <v/>
      </c>
      <c r="I937" s="158" t="str">
        <f>TRANSAKTIONER!Z937&amp;IF(regnskab_filter_periode_partner&gt;=AB937,"INCLUDE"&amp;IF(regnskab_filter_land_partner&lt;&gt;"",IF(regnskab_filter_land_partner="EU",F937,AD937),""),"EXCLUDE")&amp;AC937</f>
        <v>EXCLUDE</v>
      </c>
      <c r="J937" s="158" t="e">
        <f t="shared" si="145"/>
        <v>#N/A</v>
      </c>
      <c r="L937" s="158" t="str">
        <f t="shared" si="146"/>
        <v>_EU</v>
      </c>
      <c r="P937" s="340"/>
      <c r="Q937" s="340"/>
      <c r="R937" s="341"/>
      <c r="S937" s="342"/>
      <c r="T937" s="342"/>
      <c r="U937" s="341"/>
      <c r="V937" s="368"/>
      <c r="W937" s="341"/>
      <c r="X937" s="343"/>
      <c r="Y937" s="340"/>
      <c r="Z937" s="341"/>
      <c r="AA937" s="348" t="str">
        <f t="shared" si="147"/>
        <v/>
      </c>
      <c r="AB937" s="349" t="str">
        <f t="shared" si="148"/>
        <v/>
      </c>
      <c r="AC937" s="341"/>
      <c r="AD937" s="350" t="str">
        <f t="shared" si="149"/>
        <v/>
      </c>
    </row>
    <row r="938" spans="2:30" x14ac:dyDescent="0.45">
      <c r="B938" s="145" t="str">
        <f t="shared" si="140"/>
        <v>NOT INCLUDED</v>
      </c>
      <c r="C938" s="146" t="e">
        <f t="shared" si="141"/>
        <v>#N/A</v>
      </c>
      <c r="D938" s="158" t="e">
        <f>AB938&amp;"_"&amp;#REF!&amp;IF(afstemning_partner&lt;&gt;"","_"&amp;AC938,"")</f>
        <v>#REF!</v>
      </c>
      <c r="E938" s="158" t="str">
        <f t="shared" si="142"/>
        <v/>
      </c>
      <c r="F938" s="158" t="e">
        <f t="shared" si="143"/>
        <v>#N/A</v>
      </c>
      <c r="G938" s="158" t="str">
        <f>TRANSAKTIONER!Z938&amp;IF(regnskab_filter_periode&gt;=AB938,"INCLUDE"&amp;IF(regnskab_filter_land&lt;&gt;"",IF(regnskab_filter_land="EU",F938,AD938),""),"EXCLUDE")</f>
        <v>EXCLUDE</v>
      </c>
      <c r="H938" s="158" t="str">
        <f t="shared" si="144"/>
        <v/>
      </c>
      <c r="I938" s="158" t="str">
        <f>TRANSAKTIONER!Z938&amp;IF(regnskab_filter_periode_partner&gt;=AB938,"INCLUDE"&amp;IF(regnskab_filter_land_partner&lt;&gt;"",IF(regnskab_filter_land_partner="EU",F938,AD938),""),"EXCLUDE")&amp;AC938</f>
        <v>EXCLUDE</v>
      </c>
      <c r="J938" s="158" t="e">
        <f t="shared" si="145"/>
        <v>#N/A</v>
      </c>
      <c r="L938" s="158" t="str">
        <f t="shared" si="146"/>
        <v>_EU</v>
      </c>
      <c r="P938" s="340"/>
      <c r="Q938" s="340"/>
      <c r="R938" s="341"/>
      <c r="S938" s="342"/>
      <c r="T938" s="342"/>
      <c r="U938" s="341"/>
      <c r="V938" s="368"/>
      <c r="W938" s="341"/>
      <c r="X938" s="343"/>
      <c r="Y938" s="340"/>
      <c r="Z938" s="341"/>
      <c r="AA938" s="348" t="str">
        <f t="shared" si="147"/>
        <v/>
      </c>
      <c r="AB938" s="349" t="str">
        <f t="shared" si="148"/>
        <v/>
      </c>
      <c r="AC938" s="341"/>
      <c r="AD938" s="350" t="str">
        <f t="shared" si="149"/>
        <v/>
      </c>
    </row>
    <row r="939" spans="2:30" x14ac:dyDescent="0.45">
      <c r="B939" s="145" t="str">
        <f t="shared" si="140"/>
        <v>NOT INCLUDED</v>
      </c>
      <c r="C939" s="146" t="e">
        <f t="shared" si="141"/>
        <v>#N/A</v>
      </c>
      <c r="D939" s="158" t="e">
        <f>AB939&amp;"_"&amp;#REF!&amp;IF(afstemning_partner&lt;&gt;"","_"&amp;AC939,"")</f>
        <v>#REF!</v>
      </c>
      <c r="E939" s="158" t="str">
        <f t="shared" si="142"/>
        <v/>
      </c>
      <c r="F939" s="158" t="e">
        <f t="shared" si="143"/>
        <v>#N/A</v>
      </c>
      <c r="G939" s="158" t="str">
        <f>TRANSAKTIONER!Z939&amp;IF(regnskab_filter_periode&gt;=AB939,"INCLUDE"&amp;IF(regnskab_filter_land&lt;&gt;"",IF(regnskab_filter_land="EU",F939,AD939),""),"EXCLUDE")</f>
        <v>EXCLUDE</v>
      </c>
      <c r="H939" s="158" t="str">
        <f t="shared" si="144"/>
        <v/>
      </c>
      <c r="I939" s="158" t="str">
        <f>TRANSAKTIONER!Z939&amp;IF(regnskab_filter_periode_partner&gt;=AB939,"INCLUDE"&amp;IF(regnskab_filter_land_partner&lt;&gt;"",IF(regnskab_filter_land_partner="EU",F939,AD939),""),"EXCLUDE")&amp;AC939</f>
        <v>EXCLUDE</v>
      </c>
      <c r="J939" s="158" t="e">
        <f t="shared" si="145"/>
        <v>#N/A</v>
      </c>
      <c r="L939" s="158" t="str">
        <f t="shared" si="146"/>
        <v>_EU</v>
      </c>
      <c r="P939" s="340"/>
      <c r="Q939" s="340"/>
      <c r="R939" s="341"/>
      <c r="S939" s="342"/>
      <c r="T939" s="342"/>
      <c r="U939" s="341"/>
      <c r="V939" s="368"/>
      <c r="W939" s="341"/>
      <c r="X939" s="343"/>
      <c r="Y939" s="340"/>
      <c r="Z939" s="341"/>
      <c r="AA939" s="348" t="str">
        <f t="shared" si="147"/>
        <v/>
      </c>
      <c r="AB939" s="349" t="str">
        <f t="shared" si="148"/>
        <v/>
      </c>
      <c r="AC939" s="341"/>
      <c r="AD939" s="350" t="str">
        <f t="shared" si="149"/>
        <v/>
      </c>
    </row>
    <row r="940" spans="2:30" x14ac:dyDescent="0.45">
      <c r="B940" s="145" t="str">
        <f t="shared" si="140"/>
        <v>NOT INCLUDED</v>
      </c>
      <c r="C940" s="146" t="e">
        <f t="shared" si="141"/>
        <v>#N/A</v>
      </c>
      <c r="D940" s="158" t="e">
        <f>AB940&amp;"_"&amp;#REF!&amp;IF(afstemning_partner&lt;&gt;"","_"&amp;AC940,"")</f>
        <v>#REF!</v>
      </c>
      <c r="E940" s="158" t="str">
        <f t="shared" si="142"/>
        <v/>
      </c>
      <c r="F940" s="158" t="e">
        <f t="shared" si="143"/>
        <v>#N/A</v>
      </c>
      <c r="G940" s="158" t="str">
        <f>TRANSAKTIONER!Z940&amp;IF(regnskab_filter_periode&gt;=AB940,"INCLUDE"&amp;IF(regnskab_filter_land&lt;&gt;"",IF(regnskab_filter_land="EU",F940,AD940),""),"EXCLUDE")</f>
        <v>EXCLUDE</v>
      </c>
      <c r="H940" s="158" t="str">
        <f t="shared" si="144"/>
        <v/>
      </c>
      <c r="I940" s="158" t="str">
        <f>TRANSAKTIONER!Z940&amp;IF(regnskab_filter_periode_partner&gt;=AB940,"INCLUDE"&amp;IF(regnskab_filter_land_partner&lt;&gt;"",IF(regnskab_filter_land_partner="EU",F940,AD940),""),"EXCLUDE")&amp;AC940</f>
        <v>EXCLUDE</v>
      </c>
      <c r="J940" s="158" t="e">
        <f t="shared" si="145"/>
        <v>#N/A</v>
      </c>
      <c r="L940" s="158" t="str">
        <f t="shared" si="146"/>
        <v>_EU</v>
      </c>
      <c r="P940" s="340"/>
      <c r="Q940" s="340"/>
      <c r="R940" s="341"/>
      <c r="S940" s="342"/>
      <c r="T940" s="342"/>
      <c r="U940" s="341"/>
      <c r="V940" s="368"/>
      <c r="W940" s="341"/>
      <c r="X940" s="343"/>
      <c r="Y940" s="340"/>
      <c r="Z940" s="341"/>
      <c r="AA940" s="348" t="str">
        <f t="shared" si="147"/>
        <v/>
      </c>
      <c r="AB940" s="349" t="str">
        <f t="shared" si="148"/>
        <v/>
      </c>
      <c r="AC940" s="341"/>
      <c r="AD940" s="350" t="str">
        <f t="shared" si="149"/>
        <v/>
      </c>
    </row>
    <row r="941" spans="2:30" x14ac:dyDescent="0.45">
      <c r="B941" s="145" t="str">
        <f t="shared" si="140"/>
        <v>NOT INCLUDED</v>
      </c>
      <c r="C941" s="146" t="e">
        <f t="shared" si="141"/>
        <v>#N/A</v>
      </c>
      <c r="D941" s="158" t="e">
        <f>AB941&amp;"_"&amp;#REF!&amp;IF(afstemning_partner&lt;&gt;"","_"&amp;AC941,"")</f>
        <v>#REF!</v>
      </c>
      <c r="E941" s="158" t="str">
        <f t="shared" si="142"/>
        <v/>
      </c>
      <c r="F941" s="158" t="e">
        <f t="shared" si="143"/>
        <v>#N/A</v>
      </c>
      <c r="G941" s="158" t="str">
        <f>TRANSAKTIONER!Z941&amp;IF(regnskab_filter_periode&gt;=AB941,"INCLUDE"&amp;IF(regnskab_filter_land&lt;&gt;"",IF(regnskab_filter_land="EU",F941,AD941),""),"EXCLUDE")</f>
        <v>EXCLUDE</v>
      </c>
      <c r="H941" s="158" t="str">
        <f t="shared" si="144"/>
        <v/>
      </c>
      <c r="I941" s="158" t="str">
        <f>TRANSAKTIONER!Z941&amp;IF(regnskab_filter_periode_partner&gt;=AB941,"INCLUDE"&amp;IF(regnskab_filter_land_partner&lt;&gt;"",IF(regnskab_filter_land_partner="EU",F941,AD941),""),"EXCLUDE")&amp;AC941</f>
        <v>EXCLUDE</v>
      </c>
      <c r="J941" s="158" t="e">
        <f t="shared" si="145"/>
        <v>#N/A</v>
      </c>
      <c r="L941" s="158" t="str">
        <f t="shared" si="146"/>
        <v>_EU</v>
      </c>
      <c r="P941" s="340"/>
      <c r="Q941" s="340"/>
      <c r="R941" s="341"/>
      <c r="S941" s="342"/>
      <c r="T941" s="342"/>
      <c r="U941" s="341"/>
      <c r="V941" s="368"/>
      <c r="W941" s="341"/>
      <c r="X941" s="343"/>
      <c r="Y941" s="340"/>
      <c r="Z941" s="341"/>
      <c r="AA941" s="348" t="str">
        <f t="shared" si="147"/>
        <v/>
      </c>
      <c r="AB941" s="349" t="str">
        <f t="shared" si="148"/>
        <v/>
      </c>
      <c r="AC941" s="341"/>
      <c r="AD941" s="350" t="str">
        <f t="shared" si="149"/>
        <v/>
      </c>
    </row>
    <row r="942" spans="2:30" x14ac:dyDescent="0.45">
      <c r="B942" s="145" t="str">
        <f t="shared" si="140"/>
        <v>NOT INCLUDED</v>
      </c>
      <c r="C942" s="146" t="e">
        <f t="shared" si="141"/>
        <v>#N/A</v>
      </c>
      <c r="D942" s="158" t="e">
        <f>AB942&amp;"_"&amp;#REF!&amp;IF(afstemning_partner&lt;&gt;"","_"&amp;AC942,"")</f>
        <v>#REF!</v>
      </c>
      <c r="E942" s="158" t="str">
        <f t="shared" si="142"/>
        <v/>
      </c>
      <c r="F942" s="158" t="e">
        <f t="shared" si="143"/>
        <v>#N/A</v>
      </c>
      <c r="G942" s="158" t="str">
        <f>TRANSAKTIONER!Z942&amp;IF(regnskab_filter_periode&gt;=AB942,"INCLUDE"&amp;IF(regnskab_filter_land&lt;&gt;"",IF(regnskab_filter_land="EU",F942,AD942),""),"EXCLUDE")</f>
        <v>EXCLUDE</v>
      </c>
      <c r="H942" s="158" t="str">
        <f t="shared" si="144"/>
        <v/>
      </c>
      <c r="I942" s="158" t="str">
        <f>TRANSAKTIONER!Z942&amp;IF(regnskab_filter_periode_partner&gt;=AB942,"INCLUDE"&amp;IF(regnskab_filter_land_partner&lt;&gt;"",IF(regnskab_filter_land_partner="EU",F942,AD942),""),"EXCLUDE")&amp;AC942</f>
        <v>EXCLUDE</v>
      </c>
      <c r="J942" s="158" t="e">
        <f t="shared" si="145"/>
        <v>#N/A</v>
      </c>
      <c r="L942" s="158" t="str">
        <f t="shared" si="146"/>
        <v>_EU</v>
      </c>
      <c r="P942" s="340"/>
      <c r="Q942" s="340"/>
      <c r="R942" s="341"/>
      <c r="S942" s="342"/>
      <c r="T942" s="342"/>
      <c r="U942" s="341"/>
      <c r="V942" s="368"/>
      <c r="W942" s="341"/>
      <c r="X942" s="343"/>
      <c r="Y942" s="340"/>
      <c r="Z942" s="341"/>
      <c r="AA942" s="348" t="str">
        <f t="shared" si="147"/>
        <v/>
      </c>
      <c r="AB942" s="349" t="str">
        <f t="shared" si="148"/>
        <v/>
      </c>
      <c r="AC942" s="341"/>
      <c r="AD942" s="350" t="str">
        <f t="shared" si="149"/>
        <v/>
      </c>
    </row>
    <row r="943" spans="2:30" x14ac:dyDescent="0.45">
      <c r="B943" s="145" t="str">
        <f t="shared" si="140"/>
        <v>NOT INCLUDED</v>
      </c>
      <c r="C943" s="146" t="e">
        <f t="shared" si="141"/>
        <v>#N/A</v>
      </c>
      <c r="D943" s="158" t="e">
        <f>AB943&amp;"_"&amp;#REF!&amp;IF(afstemning_partner&lt;&gt;"","_"&amp;AC943,"")</f>
        <v>#REF!</v>
      </c>
      <c r="E943" s="158" t="str">
        <f t="shared" si="142"/>
        <v/>
      </c>
      <c r="F943" s="158" t="e">
        <f t="shared" si="143"/>
        <v>#N/A</v>
      </c>
      <c r="G943" s="158" t="str">
        <f>TRANSAKTIONER!Z943&amp;IF(regnskab_filter_periode&gt;=AB943,"INCLUDE"&amp;IF(regnskab_filter_land&lt;&gt;"",IF(regnskab_filter_land="EU",F943,AD943),""),"EXCLUDE")</f>
        <v>EXCLUDE</v>
      </c>
      <c r="H943" s="158" t="str">
        <f t="shared" si="144"/>
        <v/>
      </c>
      <c r="I943" s="158" t="str">
        <f>TRANSAKTIONER!Z943&amp;IF(regnskab_filter_periode_partner&gt;=AB943,"INCLUDE"&amp;IF(regnskab_filter_land_partner&lt;&gt;"",IF(regnskab_filter_land_partner="EU",F943,AD943),""),"EXCLUDE")&amp;AC943</f>
        <v>EXCLUDE</v>
      </c>
      <c r="J943" s="158" t="e">
        <f t="shared" si="145"/>
        <v>#N/A</v>
      </c>
      <c r="L943" s="158" t="str">
        <f t="shared" si="146"/>
        <v>_EU</v>
      </c>
      <c r="P943" s="340"/>
      <c r="Q943" s="340"/>
      <c r="R943" s="341"/>
      <c r="S943" s="342"/>
      <c r="T943" s="342"/>
      <c r="U943" s="341"/>
      <c r="V943" s="368"/>
      <c r="W943" s="341"/>
      <c r="X943" s="343"/>
      <c r="Y943" s="340"/>
      <c r="Z943" s="341"/>
      <c r="AA943" s="348" t="str">
        <f t="shared" si="147"/>
        <v/>
      </c>
      <c r="AB943" s="349" t="str">
        <f t="shared" si="148"/>
        <v/>
      </c>
      <c r="AC943" s="341"/>
      <c r="AD943" s="350" t="str">
        <f t="shared" si="149"/>
        <v/>
      </c>
    </row>
    <row r="944" spans="2:30" x14ac:dyDescent="0.45">
      <c r="B944" s="145" t="str">
        <f t="shared" si="140"/>
        <v>NOT INCLUDED</v>
      </c>
      <c r="C944" s="146" t="e">
        <f t="shared" si="141"/>
        <v>#N/A</v>
      </c>
      <c r="D944" s="158" t="e">
        <f>AB944&amp;"_"&amp;#REF!&amp;IF(afstemning_partner&lt;&gt;"","_"&amp;AC944,"")</f>
        <v>#REF!</v>
      </c>
      <c r="E944" s="158" t="str">
        <f t="shared" si="142"/>
        <v/>
      </c>
      <c r="F944" s="158" t="e">
        <f t="shared" si="143"/>
        <v>#N/A</v>
      </c>
      <c r="G944" s="158" t="str">
        <f>TRANSAKTIONER!Z944&amp;IF(regnskab_filter_periode&gt;=AB944,"INCLUDE"&amp;IF(regnskab_filter_land&lt;&gt;"",IF(regnskab_filter_land="EU",F944,AD944),""),"EXCLUDE")</f>
        <v>EXCLUDE</v>
      </c>
      <c r="H944" s="158" t="str">
        <f t="shared" si="144"/>
        <v/>
      </c>
      <c r="I944" s="158" t="str">
        <f>TRANSAKTIONER!Z944&amp;IF(regnskab_filter_periode_partner&gt;=AB944,"INCLUDE"&amp;IF(regnskab_filter_land_partner&lt;&gt;"",IF(regnskab_filter_land_partner="EU",F944,AD944),""),"EXCLUDE")&amp;AC944</f>
        <v>EXCLUDE</v>
      </c>
      <c r="J944" s="158" t="e">
        <f t="shared" si="145"/>
        <v>#N/A</v>
      </c>
      <c r="L944" s="158" t="str">
        <f t="shared" si="146"/>
        <v>_EU</v>
      </c>
      <c r="P944" s="340"/>
      <c r="Q944" s="340"/>
      <c r="R944" s="341"/>
      <c r="S944" s="342"/>
      <c r="T944" s="342"/>
      <c r="U944" s="341"/>
      <c r="V944" s="368"/>
      <c r="W944" s="341"/>
      <c r="X944" s="343"/>
      <c r="Y944" s="340"/>
      <c r="Z944" s="341"/>
      <c r="AA944" s="348" t="str">
        <f t="shared" si="147"/>
        <v/>
      </c>
      <c r="AB944" s="349" t="str">
        <f t="shared" si="148"/>
        <v/>
      </c>
      <c r="AC944" s="341"/>
      <c r="AD944" s="350" t="str">
        <f t="shared" si="149"/>
        <v/>
      </c>
    </row>
    <row r="945" spans="2:30" x14ac:dyDescent="0.45">
      <c r="B945" s="145" t="str">
        <f t="shared" si="140"/>
        <v>NOT INCLUDED</v>
      </c>
      <c r="C945" s="146" t="e">
        <f t="shared" si="141"/>
        <v>#N/A</v>
      </c>
      <c r="D945" s="158" t="e">
        <f>AB945&amp;"_"&amp;#REF!&amp;IF(afstemning_partner&lt;&gt;"","_"&amp;AC945,"")</f>
        <v>#REF!</v>
      </c>
      <c r="E945" s="158" t="str">
        <f t="shared" si="142"/>
        <v/>
      </c>
      <c r="F945" s="158" t="e">
        <f t="shared" si="143"/>
        <v>#N/A</v>
      </c>
      <c r="G945" s="158" t="str">
        <f>TRANSAKTIONER!Z945&amp;IF(regnskab_filter_periode&gt;=AB945,"INCLUDE"&amp;IF(regnskab_filter_land&lt;&gt;"",IF(regnskab_filter_land="EU",F945,AD945),""),"EXCLUDE")</f>
        <v>EXCLUDE</v>
      </c>
      <c r="H945" s="158" t="str">
        <f t="shared" si="144"/>
        <v/>
      </c>
      <c r="I945" s="158" t="str">
        <f>TRANSAKTIONER!Z945&amp;IF(regnskab_filter_periode_partner&gt;=AB945,"INCLUDE"&amp;IF(regnskab_filter_land_partner&lt;&gt;"",IF(regnskab_filter_land_partner="EU",F945,AD945),""),"EXCLUDE")&amp;AC945</f>
        <v>EXCLUDE</v>
      </c>
      <c r="J945" s="158" t="e">
        <f t="shared" si="145"/>
        <v>#N/A</v>
      </c>
      <c r="L945" s="158" t="str">
        <f t="shared" si="146"/>
        <v>_EU</v>
      </c>
      <c r="P945" s="340"/>
      <c r="Q945" s="340"/>
      <c r="R945" s="341"/>
      <c r="S945" s="342"/>
      <c r="T945" s="342"/>
      <c r="U945" s="341"/>
      <c r="V945" s="368"/>
      <c r="W945" s="341"/>
      <c r="X945" s="343"/>
      <c r="Y945" s="340"/>
      <c r="Z945" s="341"/>
      <c r="AA945" s="348" t="str">
        <f t="shared" si="147"/>
        <v/>
      </c>
      <c r="AB945" s="349" t="str">
        <f t="shared" si="148"/>
        <v/>
      </c>
      <c r="AC945" s="341"/>
      <c r="AD945" s="350" t="str">
        <f t="shared" si="149"/>
        <v/>
      </c>
    </row>
    <row r="946" spans="2:30" x14ac:dyDescent="0.45">
      <c r="B946" s="145" t="str">
        <f t="shared" si="140"/>
        <v>NOT INCLUDED</v>
      </c>
      <c r="C946" s="146" t="e">
        <f t="shared" si="141"/>
        <v>#N/A</v>
      </c>
      <c r="D946" s="158" t="e">
        <f>AB946&amp;"_"&amp;#REF!&amp;IF(afstemning_partner&lt;&gt;"","_"&amp;AC946,"")</f>
        <v>#REF!</v>
      </c>
      <c r="E946" s="158" t="str">
        <f t="shared" si="142"/>
        <v/>
      </c>
      <c r="F946" s="158" t="e">
        <f t="shared" si="143"/>
        <v>#N/A</v>
      </c>
      <c r="G946" s="158" t="str">
        <f>TRANSAKTIONER!Z946&amp;IF(regnskab_filter_periode&gt;=AB946,"INCLUDE"&amp;IF(regnskab_filter_land&lt;&gt;"",IF(regnskab_filter_land="EU",F946,AD946),""),"EXCLUDE")</f>
        <v>EXCLUDE</v>
      </c>
      <c r="H946" s="158" t="str">
        <f t="shared" si="144"/>
        <v/>
      </c>
      <c r="I946" s="158" t="str">
        <f>TRANSAKTIONER!Z946&amp;IF(regnskab_filter_periode_partner&gt;=AB946,"INCLUDE"&amp;IF(regnskab_filter_land_partner&lt;&gt;"",IF(regnskab_filter_land_partner="EU",F946,AD946),""),"EXCLUDE")&amp;AC946</f>
        <v>EXCLUDE</v>
      </c>
      <c r="J946" s="158" t="e">
        <f t="shared" si="145"/>
        <v>#N/A</v>
      </c>
      <c r="L946" s="158" t="str">
        <f t="shared" si="146"/>
        <v>_EU</v>
      </c>
      <c r="P946" s="340"/>
      <c r="Q946" s="340"/>
      <c r="R946" s="341"/>
      <c r="S946" s="342"/>
      <c r="T946" s="342"/>
      <c r="U946" s="341"/>
      <c r="V946" s="368"/>
      <c r="W946" s="341"/>
      <c r="X946" s="343"/>
      <c r="Y946" s="340"/>
      <c r="Z946" s="341"/>
      <c r="AA946" s="348" t="str">
        <f t="shared" si="147"/>
        <v/>
      </c>
      <c r="AB946" s="349" t="str">
        <f t="shared" si="148"/>
        <v/>
      </c>
      <c r="AC946" s="341"/>
      <c r="AD946" s="350" t="str">
        <f t="shared" si="149"/>
        <v/>
      </c>
    </row>
    <row r="947" spans="2:30" x14ac:dyDescent="0.45">
      <c r="B947" s="145" t="str">
        <f t="shared" si="140"/>
        <v>NOT INCLUDED</v>
      </c>
      <c r="C947" s="146" t="e">
        <f t="shared" si="141"/>
        <v>#N/A</v>
      </c>
      <c r="D947" s="158" t="e">
        <f>AB947&amp;"_"&amp;#REF!&amp;IF(afstemning_partner&lt;&gt;"","_"&amp;AC947,"")</f>
        <v>#REF!</v>
      </c>
      <c r="E947" s="158" t="str">
        <f t="shared" si="142"/>
        <v/>
      </c>
      <c r="F947" s="158" t="e">
        <f t="shared" si="143"/>
        <v>#N/A</v>
      </c>
      <c r="G947" s="158" t="str">
        <f>TRANSAKTIONER!Z947&amp;IF(regnskab_filter_periode&gt;=AB947,"INCLUDE"&amp;IF(regnskab_filter_land&lt;&gt;"",IF(regnskab_filter_land="EU",F947,AD947),""),"EXCLUDE")</f>
        <v>EXCLUDE</v>
      </c>
      <c r="H947" s="158" t="str">
        <f t="shared" si="144"/>
        <v/>
      </c>
      <c r="I947" s="158" t="str">
        <f>TRANSAKTIONER!Z947&amp;IF(regnskab_filter_periode_partner&gt;=AB947,"INCLUDE"&amp;IF(regnskab_filter_land_partner&lt;&gt;"",IF(regnskab_filter_land_partner="EU",F947,AD947),""),"EXCLUDE")&amp;AC947</f>
        <v>EXCLUDE</v>
      </c>
      <c r="J947" s="158" t="e">
        <f t="shared" si="145"/>
        <v>#N/A</v>
      </c>
      <c r="L947" s="158" t="str">
        <f t="shared" si="146"/>
        <v>_EU</v>
      </c>
      <c r="P947" s="340"/>
      <c r="Q947" s="340"/>
      <c r="R947" s="341"/>
      <c r="S947" s="342"/>
      <c r="T947" s="342"/>
      <c r="U947" s="341"/>
      <c r="V947" s="368"/>
      <c r="W947" s="341"/>
      <c r="X947" s="343"/>
      <c r="Y947" s="340"/>
      <c r="Z947" s="341"/>
      <c r="AA947" s="348" t="str">
        <f t="shared" si="147"/>
        <v/>
      </c>
      <c r="AB947" s="349" t="str">
        <f t="shared" si="148"/>
        <v/>
      </c>
      <c r="AC947" s="341"/>
      <c r="AD947" s="350" t="str">
        <f t="shared" si="149"/>
        <v/>
      </c>
    </row>
    <row r="948" spans="2:30" x14ac:dyDescent="0.45">
      <c r="B948" s="145" t="str">
        <f t="shared" si="140"/>
        <v>NOT INCLUDED</v>
      </c>
      <c r="C948" s="146" t="e">
        <f t="shared" si="141"/>
        <v>#N/A</v>
      </c>
      <c r="D948" s="158" t="e">
        <f>AB948&amp;"_"&amp;#REF!&amp;IF(afstemning_partner&lt;&gt;"","_"&amp;AC948,"")</f>
        <v>#REF!</v>
      </c>
      <c r="E948" s="158" t="str">
        <f t="shared" si="142"/>
        <v/>
      </c>
      <c r="F948" s="158" t="e">
        <f t="shared" si="143"/>
        <v>#N/A</v>
      </c>
      <c r="G948" s="158" t="str">
        <f>TRANSAKTIONER!Z948&amp;IF(regnskab_filter_periode&gt;=AB948,"INCLUDE"&amp;IF(regnskab_filter_land&lt;&gt;"",IF(regnskab_filter_land="EU",F948,AD948),""),"EXCLUDE")</f>
        <v>EXCLUDE</v>
      </c>
      <c r="H948" s="158" t="str">
        <f t="shared" si="144"/>
        <v/>
      </c>
      <c r="I948" s="158" t="str">
        <f>TRANSAKTIONER!Z948&amp;IF(regnskab_filter_periode_partner&gt;=AB948,"INCLUDE"&amp;IF(regnskab_filter_land_partner&lt;&gt;"",IF(regnskab_filter_land_partner="EU",F948,AD948),""),"EXCLUDE")&amp;AC948</f>
        <v>EXCLUDE</v>
      </c>
      <c r="J948" s="158" t="e">
        <f t="shared" si="145"/>
        <v>#N/A</v>
      </c>
      <c r="L948" s="158" t="str">
        <f t="shared" si="146"/>
        <v>_EU</v>
      </c>
      <c r="P948" s="340"/>
      <c r="Q948" s="340"/>
      <c r="R948" s="341"/>
      <c r="S948" s="342"/>
      <c r="T948" s="342"/>
      <c r="U948" s="341"/>
      <c r="V948" s="368"/>
      <c r="W948" s="341"/>
      <c r="X948" s="343"/>
      <c r="Y948" s="340"/>
      <c r="Z948" s="341"/>
      <c r="AA948" s="348" t="str">
        <f t="shared" si="147"/>
        <v/>
      </c>
      <c r="AB948" s="349" t="str">
        <f t="shared" si="148"/>
        <v/>
      </c>
      <c r="AC948" s="341"/>
      <c r="AD948" s="350" t="str">
        <f t="shared" si="149"/>
        <v/>
      </c>
    </row>
    <row r="949" spans="2:30" x14ac:dyDescent="0.45">
      <c r="B949" s="145" t="str">
        <f t="shared" si="140"/>
        <v>NOT INCLUDED</v>
      </c>
      <c r="C949" s="146" t="e">
        <f t="shared" si="141"/>
        <v>#N/A</v>
      </c>
      <c r="D949" s="158" t="e">
        <f>AB949&amp;"_"&amp;#REF!&amp;IF(afstemning_partner&lt;&gt;"","_"&amp;AC949,"")</f>
        <v>#REF!</v>
      </c>
      <c r="E949" s="158" t="str">
        <f t="shared" si="142"/>
        <v/>
      </c>
      <c r="F949" s="158" t="e">
        <f t="shared" si="143"/>
        <v>#N/A</v>
      </c>
      <c r="G949" s="158" t="str">
        <f>TRANSAKTIONER!Z949&amp;IF(regnskab_filter_periode&gt;=AB949,"INCLUDE"&amp;IF(regnskab_filter_land&lt;&gt;"",IF(regnskab_filter_land="EU",F949,AD949),""),"EXCLUDE")</f>
        <v>EXCLUDE</v>
      </c>
      <c r="H949" s="158" t="str">
        <f t="shared" si="144"/>
        <v/>
      </c>
      <c r="I949" s="158" t="str">
        <f>TRANSAKTIONER!Z949&amp;IF(regnskab_filter_periode_partner&gt;=AB949,"INCLUDE"&amp;IF(regnskab_filter_land_partner&lt;&gt;"",IF(regnskab_filter_land_partner="EU",F949,AD949),""),"EXCLUDE")&amp;AC949</f>
        <v>EXCLUDE</v>
      </c>
      <c r="J949" s="158" t="e">
        <f t="shared" si="145"/>
        <v>#N/A</v>
      </c>
      <c r="L949" s="158" t="str">
        <f t="shared" si="146"/>
        <v>_EU</v>
      </c>
      <c r="P949" s="340"/>
      <c r="Q949" s="340"/>
      <c r="R949" s="341"/>
      <c r="S949" s="342"/>
      <c r="T949" s="342"/>
      <c r="U949" s="341"/>
      <c r="V949" s="368"/>
      <c r="W949" s="341"/>
      <c r="X949" s="343"/>
      <c r="Y949" s="340"/>
      <c r="Z949" s="341"/>
      <c r="AA949" s="348" t="str">
        <f t="shared" si="147"/>
        <v/>
      </c>
      <c r="AB949" s="349" t="str">
        <f t="shared" si="148"/>
        <v/>
      </c>
      <c r="AC949" s="341"/>
      <c r="AD949" s="350" t="str">
        <f t="shared" si="149"/>
        <v/>
      </c>
    </row>
    <row r="950" spans="2:30" x14ac:dyDescent="0.45">
      <c r="B950" s="145" t="str">
        <f t="shared" si="140"/>
        <v>NOT INCLUDED</v>
      </c>
      <c r="C950" s="146" t="e">
        <f t="shared" si="141"/>
        <v>#N/A</v>
      </c>
      <c r="D950" s="158" t="e">
        <f>AB950&amp;"_"&amp;#REF!&amp;IF(afstemning_partner&lt;&gt;"","_"&amp;AC950,"")</f>
        <v>#REF!</v>
      </c>
      <c r="E950" s="158" t="str">
        <f t="shared" si="142"/>
        <v/>
      </c>
      <c r="F950" s="158" t="e">
        <f t="shared" si="143"/>
        <v>#N/A</v>
      </c>
      <c r="G950" s="158" t="str">
        <f>TRANSAKTIONER!Z950&amp;IF(regnskab_filter_periode&gt;=AB950,"INCLUDE"&amp;IF(regnskab_filter_land&lt;&gt;"",IF(regnskab_filter_land="EU",F950,AD950),""),"EXCLUDE")</f>
        <v>EXCLUDE</v>
      </c>
      <c r="H950" s="158" t="str">
        <f t="shared" si="144"/>
        <v/>
      </c>
      <c r="I950" s="158" t="str">
        <f>TRANSAKTIONER!Z950&amp;IF(regnskab_filter_periode_partner&gt;=AB950,"INCLUDE"&amp;IF(regnskab_filter_land_partner&lt;&gt;"",IF(regnskab_filter_land_partner="EU",F950,AD950),""),"EXCLUDE")&amp;AC950</f>
        <v>EXCLUDE</v>
      </c>
      <c r="J950" s="158" t="e">
        <f t="shared" si="145"/>
        <v>#N/A</v>
      </c>
      <c r="L950" s="158" t="str">
        <f t="shared" si="146"/>
        <v>_EU</v>
      </c>
      <c r="P950" s="340"/>
      <c r="Q950" s="340"/>
      <c r="R950" s="341"/>
      <c r="S950" s="342"/>
      <c r="T950" s="342"/>
      <c r="U950" s="341"/>
      <c r="V950" s="368"/>
      <c r="W950" s="341"/>
      <c r="X950" s="343"/>
      <c r="Y950" s="340"/>
      <c r="Z950" s="341"/>
      <c r="AA950" s="348" t="str">
        <f t="shared" si="147"/>
        <v/>
      </c>
      <c r="AB950" s="349" t="str">
        <f t="shared" si="148"/>
        <v/>
      </c>
      <c r="AC950" s="341"/>
      <c r="AD950" s="350" t="str">
        <f t="shared" si="149"/>
        <v/>
      </c>
    </row>
    <row r="951" spans="2:30" x14ac:dyDescent="0.45">
      <c r="B951" s="145" t="str">
        <f t="shared" si="140"/>
        <v>NOT INCLUDED</v>
      </c>
      <c r="C951" s="146" t="e">
        <f t="shared" si="141"/>
        <v>#N/A</v>
      </c>
      <c r="D951" s="158" t="e">
        <f>AB951&amp;"_"&amp;#REF!&amp;IF(afstemning_partner&lt;&gt;"","_"&amp;AC951,"")</f>
        <v>#REF!</v>
      </c>
      <c r="E951" s="158" t="str">
        <f t="shared" si="142"/>
        <v/>
      </c>
      <c r="F951" s="158" t="e">
        <f t="shared" si="143"/>
        <v>#N/A</v>
      </c>
      <c r="G951" s="158" t="str">
        <f>TRANSAKTIONER!Z951&amp;IF(regnskab_filter_periode&gt;=AB951,"INCLUDE"&amp;IF(regnskab_filter_land&lt;&gt;"",IF(regnskab_filter_land="EU",F951,AD951),""),"EXCLUDE")</f>
        <v>EXCLUDE</v>
      </c>
      <c r="H951" s="158" t="str">
        <f t="shared" si="144"/>
        <v/>
      </c>
      <c r="I951" s="158" t="str">
        <f>TRANSAKTIONER!Z951&amp;IF(regnskab_filter_periode_partner&gt;=AB951,"INCLUDE"&amp;IF(regnskab_filter_land_partner&lt;&gt;"",IF(regnskab_filter_land_partner="EU",F951,AD951),""),"EXCLUDE")&amp;AC951</f>
        <v>EXCLUDE</v>
      </c>
      <c r="J951" s="158" t="e">
        <f t="shared" si="145"/>
        <v>#N/A</v>
      </c>
      <c r="L951" s="158" t="str">
        <f t="shared" si="146"/>
        <v>_EU</v>
      </c>
      <c r="P951" s="340"/>
      <c r="Q951" s="340"/>
      <c r="R951" s="341"/>
      <c r="S951" s="342"/>
      <c r="T951" s="342"/>
      <c r="U951" s="341"/>
      <c r="V951" s="368"/>
      <c r="W951" s="341"/>
      <c r="X951" s="343"/>
      <c r="Y951" s="340"/>
      <c r="Z951" s="341"/>
      <c r="AA951" s="348" t="str">
        <f t="shared" si="147"/>
        <v/>
      </c>
      <c r="AB951" s="349" t="str">
        <f t="shared" si="148"/>
        <v/>
      </c>
      <c r="AC951" s="341"/>
      <c r="AD951" s="350" t="str">
        <f t="shared" si="149"/>
        <v/>
      </c>
    </row>
    <row r="952" spans="2:30" x14ac:dyDescent="0.45">
      <c r="B952" s="145" t="str">
        <f t="shared" si="140"/>
        <v>NOT INCLUDED</v>
      </c>
      <c r="C952" s="146" t="e">
        <f t="shared" si="141"/>
        <v>#N/A</v>
      </c>
      <c r="D952" s="158" t="e">
        <f>AB952&amp;"_"&amp;#REF!&amp;IF(afstemning_partner&lt;&gt;"","_"&amp;AC952,"")</f>
        <v>#REF!</v>
      </c>
      <c r="E952" s="158" t="str">
        <f t="shared" si="142"/>
        <v/>
      </c>
      <c r="F952" s="158" t="e">
        <f t="shared" si="143"/>
        <v>#N/A</v>
      </c>
      <c r="G952" s="158" t="str">
        <f>TRANSAKTIONER!Z952&amp;IF(regnskab_filter_periode&gt;=AB952,"INCLUDE"&amp;IF(regnskab_filter_land&lt;&gt;"",IF(regnskab_filter_land="EU",F952,AD952),""),"EXCLUDE")</f>
        <v>EXCLUDE</v>
      </c>
      <c r="H952" s="158" t="str">
        <f t="shared" si="144"/>
        <v/>
      </c>
      <c r="I952" s="158" t="str">
        <f>TRANSAKTIONER!Z952&amp;IF(regnskab_filter_periode_partner&gt;=AB952,"INCLUDE"&amp;IF(regnskab_filter_land_partner&lt;&gt;"",IF(regnskab_filter_land_partner="EU",F952,AD952),""),"EXCLUDE")&amp;AC952</f>
        <v>EXCLUDE</v>
      </c>
      <c r="J952" s="158" t="e">
        <f t="shared" si="145"/>
        <v>#N/A</v>
      </c>
      <c r="L952" s="158" t="str">
        <f t="shared" si="146"/>
        <v>_EU</v>
      </c>
      <c r="P952" s="340"/>
      <c r="Q952" s="340"/>
      <c r="R952" s="341"/>
      <c r="S952" s="342"/>
      <c r="T952" s="342"/>
      <c r="U952" s="341"/>
      <c r="V952" s="368"/>
      <c r="W952" s="341"/>
      <c r="X952" s="343"/>
      <c r="Y952" s="340"/>
      <c r="Z952" s="341"/>
      <c r="AA952" s="348" t="str">
        <f t="shared" si="147"/>
        <v/>
      </c>
      <c r="AB952" s="349" t="str">
        <f t="shared" si="148"/>
        <v/>
      </c>
      <c r="AC952" s="341"/>
      <c r="AD952" s="350" t="str">
        <f t="shared" si="149"/>
        <v/>
      </c>
    </row>
    <row r="953" spans="2:30" x14ac:dyDescent="0.45">
      <c r="B953" s="145" t="str">
        <f t="shared" si="140"/>
        <v>NOT INCLUDED</v>
      </c>
      <c r="C953" s="146" t="e">
        <f t="shared" si="141"/>
        <v>#N/A</v>
      </c>
      <c r="D953" s="158" t="e">
        <f>AB953&amp;"_"&amp;#REF!&amp;IF(afstemning_partner&lt;&gt;"","_"&amp;AC953,"")</f>
        <v>#REF!</v>
      </c>
      <c r="E953" s="158" t="str">
        <f t="shared" si="142"/>
        <v/>
      </c>
      <c r="F953" s="158" t="e">
        <f t="shared" si="143"/>
        <v>#N/A</v>
      </c>
      <c r="G953" s="158" t="str">
        <f>TRANSAKTIONER!Z953&amp;IF(regnskab_filter_periode&gt;=AB953,"INCLUDE"&amp;IF(regnskab_filter_land&lt;&gt;"",IF(regnskab_filter_land="EU",F953,AD953),""),"EXCLUDE")</f>
        <v>EXCLUDE</v>
      </c>
      <c r="H953" s="158" t="str">
        <f t="shared" si="144"/>
        <v/>
      </c>
      <c r="I953" s="158" t="str">
        <f>TRANSAKTIONER!Z953&amp;IF(regnskab_filter_periode_partner&gt;=AB953,"INCLUDE"&amp;IF(regnskab_filter_land_partner&lt;&gt;"",IF(regnskab_filter_land_partner="EU",F953,AD953),""),"EXCLUDE")&amp;AC953</f>
        <v>EXCLUDE</v>
      </c>
      <c r="J953" s="158" t="e">
        <f t="shared" si="145"/>
        <v>#N/A</v>
      </c>
      <c r="L953" s="158" t="str">
        <f t="shared" si="146"/>
        <v>_EU</v>
      </c>
      <c r="P953" s="340"/>
      <c r="Q953" s="340"/>
      <c r="R953" s="341"/>
      <c r="S953" s="342"/>
      <c r="T953" s="342"/>
      <c r="U953" s="341"/>
      <c r="V953" s="368"/>
      <c r="W953" s="341"/>
      <c r="X953" s="343"/>
      <c r="Y953" s="340"/>
      <c r="Z953" s="341"/>
      <c r="AA953" s="348" t="str">
        <f t="shared" si="147"/>
        <v/>
      </c>
      <c r="AB953" s="349" t="str">
        <f t="shared" si="148"/>
        <v/>
      </c>
      <c r="AC953" s="341"/>
      <c r="AD953" s="350" t="str">
        <f t="shared" si="149"/>
        <v/>
      </c>
    </row>
    <row r="954" spans="2:30" x14ac:dyDescent="0.45">
      <c r="B954" s="145" t="str">
        <f t="shared" si="140"/>
        <v>NOT INCLUDED</v>
      </c>
      <c r="C954" s="146" t="e">
        <f t="shared" si="141"/>
        <v>#N/A</v>
      </c>
      <c r="D954" s="158" t="e">
        <f>AB954&amp;"_"&amp;#REF!&amp;IF(afstemning_partner&lt;&gt;"","_"&amp;AC954,"")</f>
        <v>#REF!</v>
      </c>
      <c r="E954" s="158" t="str">
        <f t="shared" si="142"/>
        <v/>
      </c>
      <c r="F954" s="158" t="e">
        <f t="shared" si="143"/>
        <v>#N/A</v>
      </c>
      <c r="G954" s="158" t="str">
        <f>TRANSAKTIONER!Z954&amp;IF(regnskab_filter_periode&gt;=AB954,"INCLUDE"&amp;IF(regnskab_filter_land&lt;&gt;"",IF(regnskab_filter_land="EU",F954,AD954),""),"EXCLUDE")</f>
        <v>EXCLUDE</v>
      </c>
      <c r="H954" s="158" t="str">
        <f t="shared" si="144"/>
        <v/>
      </c>
      <c r="I954" s="158" t="str">
        <f>TRANSAKTIONER!Z954&amp;IF(regnskab_filter_periode_partner&gt;=AB954,"INCLUDE"&amp;IF(regnskab_filter_land_partner&lt;&gt;"",IF(regnskab_filter_land_partner="EU",F954,AD954),""),"EXCLUDE")&amp;AC954</f>
        <v>EXCLUDE</v>
      </c>
      <c r="J954" s="158" t="e">
        <f t="shared" si="145"/>
        <v>#N/A</v>
      </c>
      <c r="L954" s="158" t="str">
        <f t="shared" si="146"/>
        <v>_EU</v>
      </c>
      <c r="P954" s="340"/>
      <c r="Q954" s="340"/>
      <c r="R954" s="341"/>
      <c r="S954" s="342"/>
      <c r="T954" s="342"/>
      <c r="U954" s="341"/>
      <c r="V954" s="368"/>
      <c r="W954" s="341"/>
      <c r="X954" s="343"/>
      <c r="Y954" s="340"/>
      <c r="Z954" s="341"/>
      <c r="AA954" s="348" t="str">
        <f t="shared" si="147"/>
        <v/>
      </c>
      <c r="AB954" s="349" t="str">
        <f t="shared" si="148"/>
        <v/>
      </c>
      <c r="AC954" s="341"/>
      <c r="AD954" s="350" t="str">
        <f t="shared" si="149"/>
        <v/>
      </c>
    </row>
    <row r="955" spans="2:30" x14ac:dyDescent="0.45">
      <c r="B955" s="145" t="str">
        <f t="shared" si="140"/>
        <v>NOT INCLUDED</v>
      </c>
      <c r="C955" s="146" t="e">
        <f t="shared" si="141"/>
        <v>#N/A</v>
      </c>
      <c r="D955" s="158" t="e">
        <f>AB955&amp;"_"&amp;#REF!&amp;IF(afstemning_partner&lt;&gt;"","_"&amp;AC955,"")</f>
        <v>#REF!</v>
      </c>
      <c r="E955" s="158" t="str">
        <f t="shared" si="142"/>
        <v/>
      </c>
      <c r="F955" s="158" t="e">
        <f t="shared" si="143"/>
        <v>#N/A</v>
      </c>
      <c r="G955" s="158" t="str">
        <f>TRANSAKTIONER!Z955&amp;IF(regnskab_filter_periode&gt;=AB955,"INCLUDE"&amp;IF(regnskab_filter_land&lt;&gt;"",IF(regnskab_filter_land="EU",F955,AD955),""),"EXCLUDE")</f>
        <v>EXCLUDE</v>
      </c>
      <c r="H955" s="158" t="str">
        <f t="shared" si="144"/>
        <v/>
      </c>
      <c r="I955" s="158" t="str">
        <f>TRANSAKTIONER!Z955&amp;IF(regnskab_filter_periode_partner&gt;=AB955,"INCLUDE"&amp;IF(regnskab_filter_land_partner&lt;&gt;"",IF(regnskab_filter_land_partner="EU",F955,AD955),""),"EXCLUDE")&amp;AC955</f>
        <v>EXCLUDE</v>
      </c>
      <c r="J955" s="158" t="e">
        <f t="shared" si="145"/>
        <v>#N/A</v>
      </c>
      <c r="L955" s="158" t="str">
        <f t="shared" si="146"/>
        <v>_EU</v>
      </c>
      <c r="P955" s="340"/>
      <c r="Q955" s="340"/>
      <c r="R955" s="341"/>
      <c r="S955" s="342"/>
      <c r="T955" s="342"/>
      <c r="U955" s="341"/>
      <c r="V955" s="368"/>
      <c r="W955" s="341"/>
      <c r="X955" s="343"/>
      <c r="Y955" s="340"/>
      <c r="Z955" s="341"/>
      <c r="AA955" s="348" t="str">
        <f t="shared" si="147"/>
        <v/>
      </c>
      <c r="AB955" s="349" t="str">
        <f t="shared" si="148"/>
        <v/>
      </c>
      <c r="AC955" s="341"/>
      <c r="AD955" s="350" t="str">
        <f t="shared" si="149"/>
        <v/>
      </c>
    </row>
    <row r="956" spans="2:30" x14ac:dyDescent="0.45">
      <c r="B956" s="145" t="str">
        <f t="shared" si="140"/>
        <v>NOT INCLUDED</v>
      </c>
      <c r="C956" s="146" t="e">
        <f t="shared" si="141"/>
        <v>#N/A</v>
      </c>
      <c r="D956" s="158" t="e">
        <f>AB956&amp;"_"&amp;#REF!&amp;IF(afstemning_partner&lt;&gt;"","_"&amp;AC956,"")</f>
        <v>#REF!</v>
      </c>
      <c r="E956" s="158" t="str">
        <f t="shared" si="142"/>
        <v/>
      </c>
      <c r="F956" s="158" t="e">
        <f t="shared" si="143"/>
        <v>#N/A</v>
      </c>
      <c r="G956" s="158" t="str">
        <f>TRANSAKTIONER!Z956&amp;IF(regnskab_filter_periode&gt;=AB956,"INCLUDE"&amp;IF(regnskab_filter_land&lt;&gt;"",IF(regnskab_filter_land="EU",F956,AD956),""),"EXCLUDE")</f>
        <v>EXCLUDE</v>
      </c>
      <c r="H956" s="158" t="str">
        <f t="shared" si="144"/>
        <v/>
      </c>
      <c r="I956" s="158" t="str">
        <f>TRANSAKTIONER!Z956&amp;IF(regnskab_filter_periode_partner&gt;=AB956,"INCLUDE"&amp;IF(regnskab_filter_land_partner&lt;&gt;"",IF(regnskab_filter_land_partner="EU",F956,AD956),""),"EXCLUDE")&amp;AC956</f>
        <v>EXCLUDE</v>
      </c>
      <c r="J956" s="158" t="e">
        <f t="shared" si="145"/>
        <v>#N/A</v>
      </c>
      <c r="L956" s="158" t="str">
        <f t="shared" si="146"/>
        <v>_EU</v>
      </c>
      <c r="P956" s="340"/>
      <c r="Q956" s="340"/>
      <c r="R956" s="341"/>
      <c r="S956" s="342"/>
      <c r="T956" s="342"/>
      <c r="U956" s="341"/>
      <c r="V956" s="368"/>
      <c r="W956" s="341"/>
      <c r="X956" s="343"/>
      <c r="Y956" s="340"/>
      <c r="Z956" s="341"/>
      <c r="AA956" s="348" t="str">
        <f t="shared" si="147"/>
        <v/>
      </c>
      <c r="AB956" s="349" t="str">
        <f t="shared" si="148"/>
        <v/>
      </c>
      <c r="AC956" s="341"/>
      <c r="AD956" s="350" t="str">
        <f t="shared" si="149"/>
        <v/>
      </c>
    </row>
    <row r="957" spans="2:30" x14ac:dyDescent="0.45">
      <c r="B957" s="145" t="str">
        <f t="shared" si="140"/>
        <v>NOT INCLUDED</v>
      </c>
      <c r="C957" s="146" t="e">
        <f t="shared" si="141"/>
        <v>#N/A</v>
      </c>
      <c r="D957" s="158" t="e">
        <f>AB957&amp;"_"&amp;#REF!&amp;IF(afstemning_partner&lt;&gt;"","_"&amp;AC957,"")</f>
        <v>#REF!</v>
      </c>
      <c r="E957" s="158" t="str">
        <f t="shared" si="142"/>
        <v/>
      </c>
      <c r="F957" s="158" t="e">
        <f t="shared" si="143"/>
        <v>#N/A</v>
      </c>
      <c r="G957" s="158" t="str">
        <f>TRANSAKTIONER!Z957&amp;IF(regnskab_filter_periode&gt;=AB957,"INCLUDE"&amp;IF(regnskab_filter_land&lt;&gt;"",IF(regnskab_filter_land="EU",F957,AD957),""),"EXCLUDE")</f>
        <v>EXCLUDE</v>
      </c>
      <c r="H957" s="158" t="str">
        <f t="shared" si="144"/>
        <v/>
      </c>
      <c r="I957" s="158" t="str">
        <f>TRANSAKTIONER!Z957&amp;IF(regnskab_filter_periode_partner&gt;=AB957,"INCLUDE"&amp;IF(regnskab_filter_land_partner&lt;&gt;"",IF(regnskab_filter_land_partner="EU",F957,AD957),""),"EXCLUDE")&amp;AC957</f>
        <v>EXCLUDE</v>
      </c>
      <c r="J957" s="158" t="e">
        <f t="shared" si="145"/>
        <v>#N/A</v>
      </c>
      <c r="L957" s="158" t="str">
        <f t="shared" si="146"/>
        <v>_EU</v>
      </c>
      <c r="P957" s="340"/>
      <c r="Q957" s="340"/>
      <c r="R957" s="341"/>
      <c r="S957" s="342"/>
      <c r="T957" s="342"/>
      <c r="U957" s="341"/>
      <c r="V957" s="368"/>
      <c r="W957" s="341"/>
      <c r="X957" s="343"/>
      <c r="Y957" s="340"/>
      <c r="Z957" s="341"/>
      <c r="AA957" s="348" t="str">
        <f t="shared" si="147"/>
        <v/>
      </c>
      <c r="AB957" s="349" t="str">
        <f t="shared" si="148"/>
        <v/>
      </c>
      <c r="AC957" s="341"/>
      <c r="AD957" s="350" t="str">
        <f t="shared" si="149"/>
        <v/>
      </c>
    </row>
    <row r="958" spans="2:30" x14ac:dyDescent="0.45">
      <c r="B958" s="145" t="str">
        <f t="shared" si="140"/>
        <v>NOT INCLUDED</v>
      </c>
      <c r="C958" s="146" t="e">
        <f t="shared" si="141"/>
        <v>#N/A</v>
      </c>
      <c r="D958" s="158" t="e">
        <f>AB958&amp;"_"&amp;#REF!&amp;IF(afstemning_partner&lt;&gt;"","_"&amp;AC958,"")</f>
        <v>#REF!</v>
      </c>
      <c r="E958" s="158" t="str">
        <f t="shared" si="142"/>
        <v/>
      </c>
      <c r="F958" s="158" t="e">
        <f t="shared" si="143"/>
        <v>#N/A</v>
      </c>
      <c r="G958" s="158" t="str">
        <f>TRANSAKTIONER!Z958&amp;IF(regnskab_filter_periode&gt;=AB958,"INCLUDE"&amp;IF(regnskab_filter_land&lt;&gt;"",IF(regnskab_filter_land="EU",F958,AD958),""),"EXCLUDE")</f>
        <v>EXCLUDE</v>
      </c>
      <c r="H958" s="158" t="str">
        <f t="shared" si="144"/>
        <v/>
      </c>
      <c r="I958" s="158" t="str">
        <f>TRANSAKTIONER!Z958&amp;IF(regnskab_filter_periode_partner&gt;=AB958,"INCLUDE"&amp;IF(regnskab_filter_land_partner&lt;&gt;"",IF(regnskab_filter_land_partner="EU",F958,AD958),""),"EXCLUDE")&amp;AC958</f>
        <v>EXCLUDE</v>
      </c>
      <c r="J958" s="158" t="e">
        <f t="shared" si="145"/>
        <v>#N/A</v>
      </c>
      <c r="L958" s="158" t="str">
        <f t="shared" si="146"/>
        <v>_EU</v>
      </c>
      <c r="P958" s="340"/>
      <c r="Q958" s="340"/>
      <c r="R958" s="341"/>
      <c r="S958" s="342"/>
      <c r="T958" s="342"/>
      <c r="U958" s="341"/>
      <c r="V958" s="368"/>
      <c r="W958" s="341"/>
      <c r="X958" s="343"/>
      <c r="Y958" s="340"/>
      <c r="Z958" s="341"/>
      <c r="AA958" s="348" t="str">
        <f t="shared" si="147"/>
        <v/>
      </c>
      <c r="AB958" s="349" t="str">
        <f t="shared" si="148"/>
        <v/>
      </c>
      <c r="AC958" s="341"/>
      <c r="AD958" s="350" t="str">
        <f t="shared" si="149"/>
        <v/>
      </c>
    </row>
    <row r="959" spans="2:30" x14ac:dyDescent="0.45">
      <c r="B959" s="145" t="str">
        <f t="shared" si="140"/>
        <v>NOT INCLUDED</v>
      </c>
      <c r="C959" s="146" t="e">
        <f t="shared" si="141"/>
        <v>#N/A</v>
      </c>
      <c r="D959" s="158" t="e">
        <f>AB959&amp;"_"&amp;#REF!&amp;IF(afstemning_partner&lt;&gt;"","_"&amp;AC959,"")</f>
        <v>#REF!</v>
      </c>
      <c r="E959" s="158" t="str">
        <f t="shared" si="142"/>
        <v/>
      </c>
      <c r="F959" s="158" t="e">
        <f t="shared" si="143"/>
        <v>#N/A</v>
      </c>
      <c r="G959" s="158" t="str">
        <f>TRANSAKTIONER!Z959&amp;IF(regnskab_filter_periode&gt;=AB959,"INCLUDE"&amp;IF(regnskab_filter_land&lt;&gt;"",IF(regnskab_filter_land="EU",F959,AD959),""),"EXCLUDE")</f>
        <v>EXCLUDE</v>
      </c>
      <c r="H959" s="158" t="str">
        <f t="shared" si="144"/>
        <v/>
      </c>
      <c r="I959" s="158" t="str">
        <f>TRANSAKTIONER!Z959&amp;IF(regnskab_filter_periode_partner&gt;=AB959,"INCLUDE"&amp;IF(regnskab_filter_land_partner&lt;&gt;"",IF(regnskab_filter_land_partner="EU",F959,AD959),""),"EXCLUDE")&amp;AC959</f>
        <v>EXCLUDE</v>
      </c>
      <c r="J959" s="158" t="e">
        <f t="shared" si="145"/>
        <v>#N/A</v>
      </c>
      <c r="L959" s="158" t="str">
        <f t="shared" si="146"/>
        <v>_EU</v>
      </c>
      <c r="P959" s="340"/>
      <c r="Q959" s="340"/>
      <c r="R959" s="341"/>
      <c r="S959" s="342"/>
      <c r="T959" s="342"/>
      <c r="U959" s="341"/>
      <c r="V959" s="368"/>
      <c r="W959" s="341"/>
      <c r="X959" s="343"/>
      <c r="Y959" s="340"/>
      <c r="Z959" s="341"/>
      <c r="AA959" s="348" t="str">
        <f t="shared" si="147"/>
        <v/>
      </c>
      <c r="AB959" s="349" t="str">
        <f t="shared" si="148"/>
        <v/>
      </c>
      <c r="AC959" s="341"/>
      <c r="AD959" s="350" t="str">
        <f t="shared" si="149"/>
        <v/>
      </c>
    </row>
    <row r="960" spans="2:30" x14ac:dyDescent="0.45">
      <c r="B960" s="145" t="str">
        <f t="shared" si="140"/>
        <v>NOT INCLUDED</v>
      </c>
      <c r="C960" s="146" t="e">
        <f t="shared" si="141"/>
        <v>#N/A</v>
      </c>
      <c r="D960" s="158" t="e">
        <f>AB960&amp;"_"&amp;#REF!&amp;IF(afstemning_partner&lt;&gt;"","_"&amp;AC960,"")</f>
        <v>#REF!</v>
      </c>
      <c r="E960" s="158" t="str">
        <f t="shared" si="142"/>
        <v/>
      </c>
      <c r="F960" s="158" t="e">
        <f t="shared" si="143"/>
        <v>#N/A</v>
      </c>
      <c r="G960" s="158" t="str">
        <f>TRANSAKTIONER!Z960&amp;IF(regnskab_filter_periode&gt;=AB960,"INCLUDE"&amp;IF(regnskab_filter_land&lt;&gt;"",IF(regnskab_filter_land="EU",F960,AD960),""),"EXCLUDE")</f>
        <v>EXCLUDE</v>
      </c>
      <c r="H960" s="158" t="str">
        <f t="shared" si="144"/>
        <v/>
      </c>
      <c r="I960" s="158" t="str">
        <f>TRANSAKTIONER!Z960&amp;IF(regnskab_filter_periode_partner&gt;=AB960,"INCLUDE"&amp;IF(regnskab_filter_land_partner&lt;&gt;"",IF(regnskab_filter_land_partner="EU",F960,AD960),""),"EXCLUDE")&amp;AC960</f>
        <v>EXCLUDE</v>
      </c>
      <c r="J960" s="158" t="e">
        <f t="shared" si="145"/>
        <v>#N/A</v>
      </c>
      <c r="L960" s="158" t="str">
        <f t="shared" si="146"/>
        <v>_EU</v>
      </c>
      <c r="P960" s="340"/>
      <c r="Q960" s="340"/>
      <c r="R960" s="341"/>
      <c r="S960" s="342"/>
      <c r="T960" s="342"/>
      <c r="U960" s="341"/>
      <c r="V960" s="368"/>
      <c r="W960" s="341"/>
      <c r="X960" s="343"/>
      <c r="Y960" s="340"/>
      <c r="Z960" s="341"/>
      <c r="AA960" s="348" t="str">
        <f t="shared" si="147"/>
        <v/>
      </c>
      <c r="AB960" s="349" t="str">
        <f t="shared" si="148"/>
        <v/>
      </c>
      <c r="AC960" s="341"/>
      <c r="AD960" s="350" t="str">
        <f t="shared" si="149"/>
        <v/>
      </c>
    </row>
    <row r="961" spans="2:30" x14ac:dyDescent="0.45">
      <c r="B961" s="145" t="str">
        <f t="shared" si="140"/>
        <v>NOT INCLUDED</v>
      </c>
      <c r="C961" s="146" t="e">
        <f t="shared" si="141"/>
        <v>#N/A</v>
      </c>
      <c r="D961" s="158" t="e">
        <f>AB961&amp;"_"&amp;#REF!&amp;IF(afstemning_partner&lt;&gt;"","_"&amp;AC961,"")</f>
        <v>#REF!</v>
      </c>
      <c r="E961" s="158" t="str">
        <f t="shared" si="142"/>
        <v/>
      </c>
      <c r="F961" s="158" t="e">
        <f t="shared" si="143"/>
        <v>#N/A</v>
      </c>
      <c r="G961" s="158" t="str">
        <f>TRANSAKTIONER!Z961&amp;IF(regnskab_filter_periode&gt;=AB961,"INCLUDE"&amp;IF(regnskab_filter_land&lt;&gt;"",IF(regnskab_filter_land="EU",F961,AD961),""),"EXCLUDE")</f>
        <v>EXCLUDE</v>
      </c>
      <c r="H961" s="158" t="str">
        <f t="shared" si="144"/>
        <v/>
      </c>
      <c r="I961" s="158" t="str">
        <f>TRANSAKTIONER!Z961&amp;IF(regnskab_filter_periode_partner&gt;=AB961,"INCLUDE"&amp;IF(regnskab_filter_land_partner&lt;&gt;"",IF(regnskab_filter_land_partner="EU",F961,AD961),""),"EXCLUDE")&amp;AC961</f>
        <v>EXCLUDE</v>
      </c>
      <c r="J961" s="158" t="e">
        <f t="shared" si="145"/>
        <v>#N/A</v>
      </c>
      <c r="L961" s="158" t="str">
        <f t="shared" si="146"/>
        <v>_EU</v>
      </c>
      <c r="P961" s="340"/>
      <c r="Q961" s="340"/>
      <c r="R961" s="341"/>
      <c r="S961" s="342"/>
      <c r="T961" s="342"/>
      <c r="U961" s="341"/>
      <c r="V961" s="368"/>
      <c r="W961" s="341"/>
      <c r="X961" s="343"/>
      <c r="Y961" s="340"/>
      <c r="Z961" s="341"/>
      <c r="AA961" s="348" t="str">
        <f t="shared" si="147"/>
        <v/>
      </c>
      <c r="AB961" s="349" t="str">
        <f t="shared" si="148"/>
        <v/>
      </c>
      <c r="AC961" s="341"/>
      <c r="AD961" s="350" t="str">
        <f t="shared" si="149"/>
        <v/>
      </c>
    </row>
    <row r="962" spans="2:30" x14ac:dyDescent="0.45">
      <c r="B962" s="145" t="str">
        <f t="shared" si="140"/>
        <v>NOT INCLUDED</v>
      </c>
      <c r="C962" s="146" t="e">
        <f t="shared" si="141"/>
        <v>#N/A</v>
      </c>
      <c r="D962" s="158" t="e">
        <f>AB962&amp;"_"&amp;#REF!&amp;IF(afstemning_partner&lt;&gt;"","_"&amp;AC962,"")</f>
        <v>#REF!</v>
      </c>
      <c r="E962" s="158" t="str">
        <f t="shared" si="142"/>
        <v/>
      </c>
      <c r="F962" s="158" t="e">
        <f t="shared" si="143"/>
        <v>#N/A</v>
      </c>
      <c r="G962" s="158" t="str">
        <f>TRANSAKTIONER!Z962&amp;IF(regnskab_filter_periode&gt;=AB962,"INCLUDE"&amp;IF(regnskab_filter_land&lt;&gt;"",IF(regnskab_filter_land="EU",F962,AD962),""),"EXCLUDE")</f>
        <v>EXCLUDE</v>
      </c>
      <c r="H962" s="158" t="str">
        <f t="shared" si="144"/>
        <v/>
      </c>
      <c r="I962" s="158" t="str">
        <f>TRANSAKTIONER!Z962&amp;IF(regnskab_filter_periode_partner&gt;=AB962,"INCLUDE"&amp;IF(regnskab_filter_land_partner&lt;&gt;"",IF(regnskab_filter_land_partner="EU",F962,AD962),""),"EXCLUDE")&amp;AC962</f>
        <v>EXCLUDE</v>
      </c>
      <c r="J962" s="158" t="e">
        <f t="shared" si="145"/>
        <v>#N/A</v>
      </c>
      <c r="L962" s="158" t="str">
        <f t="shared" si="146"/>
        <v>_EU</v>
      </c>
      <c r="P962" s="340"/>
      <c r="Q962" s="340"/>
      <c r="R962" s="341"/>
      <c r="S962" s="342"/>
      <c r="T962" s="342"/>
      <c r="U962" s="341"/>
      <c r="V962" s="368"/>
      <c r="W962" s="341"/>
      <c r="X962" s="343"/>
      <c r="Y962" s="340"/>
      <c r="Z962" s="341"/>
      <c r="AA962" s="348" t="str">
        <f t="shared" si="147"/>
        <v/>
      </c>
      <c r="AB962" s="349" t="str">
        <f t="shared" si="148"/>
        <v/>
      </c>
      <c r="AC962" s="341"/>
      <c r="AD962" s="350" t="str">
        <f t="shared" si="149"/>
        <v/>
      </c>
    </row>
    <row r="963" spans="2:30" x14ac:dyDescent="0.45">
      <c r="B963" s="145" t="str">
        <f t="shared" si="140"/>
        <v>NOT INCLUDED</v>
      </c>
      <c r="C963" s="146" t="e">
        <f t="shared" si="141"/>
        <v>#N/A</v>
      </c>
      <c r="D963" s="158" t="e">
        <f>AB963&amp;"_"&amp;#REF!&amp;IF(afstemning_partner&lt;&gt;"","_"&amp;AC963,"")</f>
        <v>#REF!</v>
      </c>
      <c r="E963" s="158" t="str">
        <f t="shared" si="142"/>
        <v/>
      </c>
      <c r="F963" s="158" t="e">
        <f t="shared" si="143"/>
        <v>#N/A</v>
      </c>
      <c r="G963" s="158" t="str">
        <f>TRANSAKTIONER!Z963&amp;IF(regnskab_filter_periode&gt;=AB963,"INCLUDE"&amp;IF(regnskab_filter_land&lt;&gt;"",IF(regnskab_filter_land="EU",F963,AD963),""),"EXCLUDE")</f>
        <v>EXCLUDE</v>
      </c>
      <c r="H963" s="158" t="str">
        <f t="shared" si="144"/>
        <v/>
      </c>
      <c r="I963" s="158" t="str">
        <f>TRANSAKTIONER!Z963&amp;IF(regnskab_filter_periode_partner&gt;=AB963,"INCLUDE"&amp;IF(regnskab_filter_land_partner&lt;&gt;"",IF(regnskab_filter_land_partner="EU",F963,AD963),""),"EXCLUDE")&amp;AC963</f>
        <v>EXCLUDE</v>
      </c>
      <c r="J963" s="158" t="e">
        <f t="shared" si="145"/>
        <v>#N/A</v>
      </c>
      <c r="L963" s="158" t="str">
        <f t="shared" si="146"/>
        <v>_EU</v>
      </c>
      <c r="P963" s="340"/>
      <c r="Q963" s="340"/>
      <c r="R963" s="341"/>
      <c r="S963" s="342"/>
      <c r="T963" s="342"/>
      <c r="U963" s="341"/>
      <c r="V963" s="368"/>
      <c r="W963" s="341"/>
      <c r="X963" s="343"/>
      <c r="Y963" s="340"/>
      <c r="Z963" s="341"/>
      <c r="AA963" s="348" t="str">
        <f t="shared" si="147"/>
        <v/>
      </c>
      <c r="AB963" s="349" t="str">
        <f t="shared" si="148"/>
        <v/>
      </c>
      <c r="AC963" s="341"/>
      <c r="AD963" s="350" t="str">
        <f t="shared" si="149"/>
        <v/>
      </c>
    </row>
    <row r="964" spans="2:30" x14ac:dyDescent="0.45">
      <c r="B964" s="145" t="str">
        <f t="shared" si="140"/>
        <v>NOT INCLUDED</v>
      </c>
      <c r="C964" s="146" t="e">
        <f t="shared" si="141"/>
        <v>#N/A</v>
      </c>
      <c r="D964" s="158" t="e">
        <f>AB964&amp;"_"&amp;#REF!&amp;IF(afstemning_partner&lt;&gt;"","_"&amp;AC964,"")</f>
        <v>#REF!</v>
      </c>
      <c r="E964" s="158" t="str">
        <f t="shared" si="142"/>
        <v/>
      </c>
      <c r="F964" s="158" t="e">
        <f t="shared" si="143"/>
        <v>#N/A</v>
      </c>
      <c r="G964" s="158" t="str">
        <f>TRANSAKTIONER!Z964&amp;IF(regnskab_filter_periode&gt;=AB964,"INCLUDE"&amp;IF(regnskab_filter_land&lt;&gt;"",IF(regnskab_filter_land="EU",F964,AD964),""),"EXCLUDE")</f>
        <v>EXCLUDE</v>
      </c>
      <c r="H964" s="158" t="str">
        <f t="shared" si="144"/>
        <v/>
      </c>
      <c r="I964" s="158" t="str">
        <f>TRANSAKTIONER!Z964&amp;IF(regnskab_filter_periode_partner&gt;=AB964,"INCLUDE"&amp;IF(regnskab_filter_land_partner&lt;&gt;"",IF(regnskab_filter_land_partner="EU",F964,AD964),""),"EXCLUDE")&amp;AC964</f>
        <v>EXCLUDE</v>
      </c>
      <c r="J964" s="158" t="e">
        <f t="shared" si="145"/>
        <v>#N/A</v>
      </c>
      <c r="L964" s="158" t="str">
        <f t="shared" si="146"/>
        <v>_EU</v>
      </c>
      <c r="P964" s="340"/>
      <c r="Q964" s="340"/>
      <c r="R964" s="341"/>
      <c r="S964" s="342"/>
      <c r="T964" s="342"/>
      <c r="U964" s="341"/>
      <c r="V964" s="368"/>
      <c r="W964" s="341"/>
      <c r="X964" s="343"/>
      <c r="Y964" s="340"/>
      <c r="Z964" s="341"/>
      <c r="AA964" s="348" t="str">
        <f t="shared" si="147"/>
        <v/>
      </c>
      <c r="AB964" s="349" t="str">
        <f t="shared" si="148"/>
        <v/>
      </c>
      <c r="AC964" s="341"/>
      <c r="AD964" s="350" t="str">
        <f t="shared" si="149"/>
        <v/>
      </c>
    </row>
    <row r="965" spans="2:30" x14ac:dyDescent="0.45">
      <c r="B965" s="145" t="str">
        <f t="shared" si="140"/>
        <v>NOT INCLUDED</v>
      </c>
      <c r="C965" s="146" t="e">
        <f t="shared" si="141"/>
        <v>#N/A</v>
      </c>
      <c r="D965" s="158" t="e">
        <f>AB965&amp;"_"&amp;#REF!&amp;IF(afstemning_partner&lt;&gt;"","_"&amp;AC965,"")</f>
        <v>#REF!</v>
      </c>
      <c r="E965" s="158" t="str">
        <f t="shared" si="142"/>
        <v/>
      </c>
      <c r="F965" s="158" t="e">
        <f t="shared" si="143"/>
        <v>#N/A</v>
      </c>
      <c r="G965" s="158" t="str">
        <f>TRANSAKTIONER!Z965&amp;IF(regnskab_filter_periode&gt;=AB965,"INCLUDE"&amp;IF(regnskab_filter_land&lt;&gt;"",IF(regnskab_filter_land="EU",F965,AD965),""),"EXCLUDE")</f>
        <v>EXCLUDE</v>
      </c>
      <c r="H965" s="158" t="str">
        <f t="shared" si="144"/>
        <v/>
      </c>
      <c r="I965" s="158" t="str">
        <f>TRANSAKTIONER!Z965&amp;IF(regnskab_filter_periode_partner&gt;=AB965,"INCLUDE"&amp;IF(regnskab_filter_land_partner&lt;&gt;"",IF(regnskab_filter_land_partner="EU",F965,AD965),""),"EXCLUDE")&amp;AC965</f>
        <v>EXCLUDE</v>
      </c>
      <c r="J965" s="158" t="e">
        <f t="shared" si="145"/>
        <v>#N/A</v>
      </c>
      <c r="L965" s="158" t="str">
        <f t="shared" si="146"/>
        <v>_EU</v>
      </c>
      <c r="P965" s="340"/>
      <c r="Q965" s="340"/>
      <c r="R965" s="341"/>
      <c r="S965" s="342"/>
      <c r="T965" s="342"/>
      <c r="U965" s="341"/>
      <c r="V965" s="368"/>
      <c r="W965" s="341"/>
      <c r="X965" s="343"/>
      <c r="Y965" s="340"/>
      <c r="Z965" s="341"/>
      <c r="AA965" s="348" t="str">
        <f t="shared" si="147"/>
        <v/>
      </c>
      <c r="AB965" s="349" t="str">
        <f t="shared" si="148"/>
        <v/>
      </c>
      <c r="AC965" s="341"/>
      <c r="AD965" s="350" t="str">
        <f t="shared" si="149"/>
        <v/>
      </c>
    </row>
    <row r="966" spans="2:30" x14ac:dyDescent="0.45">
      <c r="B966" s="145" t="str">
        <f t="shared" si="140"/>
        <v>NOT INCLUDED</v>
      </c>
      <c r="C966" s="146" t="e">
        <f t="shared" si="141"/>
        <v>#N/A</v>
      </c>
      <c r="D966" s="158" t="e">
        <f>AB966&amp;"_"&amp;#REF!&amp;IF(afstemning_partner&lt;&gt;"","_"&amp;AC966,"")</f>
        <v>#REF!</v>
      </c>
      <c r="E966" s="158" t="str">
        <f t="shared" si="142"/>
        <v/>
      </c>
      <c r="F966" s="158" t="e">
        <f t="shared" si="143"/>
        <v>#N/A</v>
      </c>
      <c r="G966" s="158" t="str">
        <f>TRANSAKTIONER!Z966&amp;IF(regnskab_filter_periode&gt;=AB966,"INCLUDE"&amp;IF(regnskab_filter_land&lt;&gt;"",IF(regnskab_filter_land="EU",F966,AD966),""),"EXCLUDE")</f>
        <v>EXCLUDE</v>
      </c>
      <c r="H966" s="158" t="str">
        <f t="shared" si="144"/>
        <v/>
      </c>
      <c r="I966" s="158" t="str">
        <f>TRANSAKTIONER!Z966&amp;IF(regnskab_filter_periode_partner&gt;=AB966,"INCLUDE"&amp;IF(regnskab_filter_land_partner&lt;&gt;"",IF(regnskab_filter_land_partner="EU",F966,AD966),""),"EXCLUDE")&amp;AC966</f>
        <v>EXCLUDE</v>
      </c>
      <c r="J966" s="158" t="e">
        <f t="shared" si="145"/>
        <v>#N/A</v>
      </c>
      <c r="L966" s="158" t="str">
        <f t="shared" si="146"/>
        <v>_EU</v>
      </c>
      <c r="P966" s="340"/>
      <c r="Q966" s="340"/>
      <c r="R966" s="341"/>
      <c r="S966" s="342"/>
      <c r="T966" s="342"/>
      <c r="U966" s="341"/>
      <c r="V966" s="368"/>
      <c r="W966" s="341"/>
      <c r="X966" s="343"/>
      <c r="Y966" s="340"/>
      <c r="Z966" s="341"/>
      <c r="AA966" s="348" t="str">
        <f t="shared" si="147"/>
        <v/>
      </c>
      <c r="AB966" s="349" t="str">
        <f t="shared" si="148"/>
        <v/>
      </c>
      <c r="AC966" s="341"/>
      <c r="AD966" s="350" t="str">
        <f t="shared" si="149"/>
        <v/>
      </c>
    </row>
    <row r="967" spans="2:30" x14ac:dyDescent="0.45">
      <c r="B967" s="145" t="str">
        <f t="shared" ref="B967:B1030" si="150">IF(AB967=report_period,"INCLUDE_CURRENT",IF(AB967&lt;report_period,"INCLUDE_PREVIOUS","NOT INCLUDED"))</f>
        <v>NOT INCLUDED</v>
      </c>
      <c r="C967" s="146" t="e">
        <f t="shared" ref="C967:C1030" si="151">B967&amp;"_"&amp;VLOOKUP(AD967,setup_country_group,3,FALSE)&amp;"_"&amp;Z967</f>
        <v>#N/A</v>
      </c>
      <c r="D967" s="158" t="e">
        <f>AB967&amp;"_"&amp;#REF!&amp;IF(afstemning_partner&lt;&gt;"","_"&amp;AC967,"")</f>
        <v>#REF!</v>
      </c>
      <c r="E967" s="158" t="str">
        <f t="shared" ref="E967:E1030" si="152">Z967&amp;IF(regnskab_filter_periode&lt;&gt;"",AB967,"")&amp;IF(regnskab_filter_land&lt;&gt;"",IF(regnskab_filter_land="EU",F967,AD967),"")</f>
        <v/>
      </c>
      <c r="F967" s="158" t="e">
        <f t="shared" ref="F967:F1030" si="153">VLOOKUP(AD967,setup_country_group,3,FALSE)</f>
        <v>#N/A</v>
      </c>
      <c r="G967" s="158" t="str">
        <f>TRANSAKTIONER!Z967&amp;IF(regnskab_filter_periode&gt;=AB967,"INCLUDE"&amp;IF(regnskab_filter_land&lt;&gt;"",IF(regnskab_filter_land="EU",F967,AD967),""),"EXCLUDE")</f>
        <v>EXCLUDE</v>
      </c>
      <c r="H967" s="158" t="str">
        <f t="shared" ref="H967:H1030" si="154">Z967&amp;IF(regnskab_filter_periode_partner&lt;&gt;"",AB967,"")&amp;IF(regnskab_filter_land_partner&lt;&gt;"",IF(regnskab_filter_land_partner="EU",F967,AD967),"")&amp;AC967</f>
        <v/>
      </c>
      <c r="I967" s="158" t="str">
        <f>TRANSAKTIONER!Z967&amp;IF(regnskab_filter_periode_partner&gt;=AB967,"INCLUDE"&amp;IF(regnskab_filter_land_partner&lt;&gt;"",IF(regnskab_filter_land_partner="EU",F967,AD967),""),"EXCLUDE")&amp;AC967</f>
        <v>EXCLUDE</v>
      </c>
      <c r="J967" s="158" t="e">
        <f t="shared" ref="J967:J1030" si="155">C967&amp;"_"&amp;AC967</f>
        <v>#N/A</v>
      </c>
      <c r="L967" s="158" t="str">
        <f t="shared" ref="L967:L1030" si="156">Z967&amp;"_"&amp;IF(AD967&lt;&gt;"Norge","EU","Norge")</f>
        <v>_EU</v>
      </c>
      <c r="P967" s="340"/>
      <c r="Q967" s="340"/>
      <c r="R967" s="341"/>
      <c r="S967" s="342"/>
      <c r="T967" s="342"/>
      <c r="U967" s="341"/>
      <c r="V967" s="368"/>
      <c r="W967" s="341"/>
      <c r="X967" s="343"/>
      <c r="Y967" s="340"/>
      <c r="Z967" s="341"/>
      <c r="AA967" s="348" t="str">
        <f t="shared" ref="AA967:AA1030" si="157">IF(OR(AB967="",Y967="",X967=""),"",ROUND(X967/VLOOKUP(AB967,setup_currency,MATCH(Y967&amp;"/EUR",setup_currency_header,0),FALSE),2))</f>
        <v/>
      </c>
      <c r="AB967" s="349" t="str">
        <f t="shared" ref="AB967:AB1030" si="158">IF(T967="","",IF(OR(T967&lt;setup_start_date,T967&gt;setup_end_date),"INVALID DATE",VLOOKUP(T967,setup_periods,2,TRUE)))</f>
        <v/>
      </c>
      <c r="AC967" s="341"/>
      <c r="AD967" s="350" t="str">
        <f t="shared" ref="AD967:AD1030" si="159">IF(AC967="","",VLOOKUP(AC967,setup_partners,2,FALSE))</f>
        <v/>
      </c>
    </row>
    <row r="968" spans="2:30" x14ac:dyDescent="0.45">
      <c r="B968" s="145" t="str">
        <f t="shared" si="150"/>
        <v>NOT INCLUDED</v>
      </c>
      <c r="C968" s="146" t="e">
        <f t="shared" si="151"/>
        <v>#N/A</v>
      </c>
      <c r="D968" s="158" t="e">
        <f>AB968&amp;"_"&amp;#REF!&amp;IF(afstemning_partner&lt;&gt;"","_"&amp;AC968,"")</f>
        <v>#REF!</v>
      </c>
      <c r="E968" s="158" t="str">
        <f t="shared" si="152"/>
        <v/>
      </c>
      <c r="F968" s="158" t="e">
        <f t="shared" si="153"/>
        <v>#N/A</v>
      </c>
      <c r="G968" s="158" t="str">
        <f>TRANSAKTIONER!Z968&amp;IF(regnskab_filter_periode&gt;=AB968,"INCLUDE"&amp;IF(regnskab_filter_land&lt;&gt;"",IF(regnskab_filter_land="EU",F968,AD968),""),"EXCLUDE")</f>
        <v>EXCLUDE</v>
      </c>
      <c r="H968" s="158" t="str">
        <f t="shared" si="154"/>
        <v/>
      </c>
      <c r="I968" s="158" t="str">
        <f>TRANSAKTIONER!Z968&amp;IF(regnskab_filter_periode_partner&gt;=AB968,"INCLUDE"&amp;IF(regnskab_filter_land_partner&lt;&gt;"",IF(regnskab_filter_land_partner="EU",F968,AD968),""),"EXCLUDE")&amp;AC968</f>
        <v>EXCLUDE</v>
      </c>
      <c r="J968" s="158" t="e">
        <f t="shared" si="155"/>
        <v>#N/A</v>
      </c>
      <c r="L968" s="158" t="str">
        <f t="shared" si="156"/>
        <v>_EU</v>
      </c>
      <c r="P968" s="340"/>
      <c r="Q968" s="340"/>
      <c r="R968" s="341"/>
      <c r="S968" s="342"/>
      <c r="T968" s="342"/>
      <c r="U968" s="341"/>
      <c r="V968" s="368"/>
      <c r="W968" s="341"/>
      <c r="X968" s="343"/>
      <c r="Y968" s="340"/>
      <c r="Z968" s="341"/>
      <c r="AA968" s="348" t="str">
        <f t="shared" si="157"/>
        <v/>
      </c>
      <c r="AB968" s="349" t="str">
        <f t="shared" si="158"/>
        <v/>
      </c>
      <c r="AC968" s="341"/>
      <c r="AD968" s="350" t="str">
        <f t="shared" si="159"/>
        <v/>
      </c>
    </row>
    <row r="969" spans="2:30" x14ac:dyDescent="0.45">
      <c r="B969" s="145" t="str">
        <f t="shared" si="150"/>
        <v>NOT INCLUDED</v>
      </c>
      <c r="C969" s="146" t="e">
        <f t="shared" si="151"/>
        <v>#N/A</v>
      </c>
      <c r="D969" s="158" t="e">
        <f>AB969&amp;"_"&amp;#REF!&amp;IF(afstemning_partner&lt;&gt;"","_"&amp;AC969,"")</f>
        <v>#REF!</v>
      </c>
      <c r="E969" s="158" t="str">
        <f t="shared" si="152"/>
        <v/>
      </c>
      <c r="F969" s="158" t="e">
        <f t="shared" si="153"/>
        <v>#N/A</v>
      </c>
      <c r="G969" s="158" t="str">
        <f>TRANSAKTIONER!Z969&amp;IF(regnskab_filter_periode&gt;=AB969,"INCLUDE"&amp;IF(regnskab_filter_land&lt;&gt;"",IF(regnskab_filter_land="EU",F969,AD969),""),"EXCLUDE")</f>
        <v>EXCLUDE</v>
      </c>
      <c r="H969" s="158" t="str">
        <f t="shared" si="154"/>
        <v/>
      </c>
      <c r="I969" s="158" t="str">
        <f>TRANSAKTIONER!Z969&amp;IF(regnskab_filter_periode_partner&gt;=AB969,"INCLUDE"&amp;IF(regnskab_filter_land_partner&lt;&gt;"",IF(regnskab_filter_land_partner="EU",F969,AD969),""),"EXCLUDE")&amp;AC969</f>
        <v>EXCLUDE</v>
      </c>
      <c r="J969" s="158" t="e">
        <f t="shared" si="155"/>
        <v>#N/A</v>
      </c>
      <c r="L969" s="158" t="str">
        <f t="shared" si="156"/>
        <v>_EU</v>
      </c>
      <c r="P969" s="340"/>
      <c r="Q969" s="340"/>
      <c r="R969" s="341"/>
      <c r="S969" s="342"/>
      <c r="T969" s="342"/>
      <c r="U969" s="341"/>
      <c r="V969" s="368"/>
      <c r="W969" s="341"/>
      <c r="X969" s="343"/>
      <c r="Y969" s="340"/>
      <c r="Z969" s="341"/>
      <c r="AA969" s="348" t="str">
        <f t="shared" si="157"/>
        <v/>
      </c>
      <c r="AB969" s="349" t="str">
        <f t="shared" si="158"/>
        <v/>
      </c>
      <c r="AC969" s="341"/>
      <c r="AD969" s="350" t="str">
        <f t="shared" si="159"/>
        <v/>
      </c>
    </row>
    <row r="970" spans="2:30" x14ac:dyDescent="0.45">
      <c r="B970" s="145" t="str">
        <f t="shared" si="150"/>
        <v>NOT INCLUDED</v>
      </c>
      <c r="C970" s="146" t="e">
        <f t="shared" si="151"/>
        <v>#N/A</v>
      </c>
      <c r="D970" s="158" t="e">
        <f>AB970&amp;"_"&amp;#REF!&amp;IF(afstemning_partner&lt;&gt;"","_"&amp;AC970,"")</f>
        <v>#REF!</v>
      </c>
      <c r="E970" s="158" t="str">
        <f t="shared" si="152"/>
        <v/>
      </c>
      <c r="F970" s="158" t="e">
        <f t="shared" si="153"/>
        <v>#N/A</v>
      </c>
      <c r="G970" s="158" t="str">
        <f>TRANSAKTIONER!Z970&amp;IF(regnskab_filter_periode&gt;=AB970,"INCLUDE"&amp;IF(regnskab_filter_land&lt;&gt;"",IF(regnskab_filter_land="EU",F970,AD970),""),"EXCLUDE")</f>
        <v>EXCLUDE</v>
      </c>
      <c r="H970" s="158" t="str">
        <f t="shared" si="154"/>
        <v/>
      </c>
      <c r="I970" s="158" t="str">
        <f>TRANSAKTIONER!Z970&amp;IF(regnskab_filter_periode_partner&gt;=AB970,"INCLUDE"&amp;IF(regnskab_filter_land_partner&lt;&gt;"",IF(regnskab_filter_land_partner="EU",F970,AD970),""),"EXCLUDE")&amp;AC970</f>
        <v>EXCLUDE</v>
      </c>
      <c r="J970" s="158" t="e">
        <f t="shared" si="155"/>
        <v>#N/A</v>
      </c>
      <c r="L970" s="158" t="str">
        <f t="shared" si="156"/>
        <v>_EU</v>
      </c>
      <c r="P970" s="340"/>
      <c r="Q970" s="340"/>
      <c r="R970" s="341"/>
      <c r="S970" s="342"/>
      <c r="T970" s="342"/>
      <c r="U970" s="341"/>
      <c r="V970" s="368"/>
      <c r="W970" s="341"/>
      <c r="X970" s="343"/>
      <c r="Y970" s="340"/>
      <c r="Z970" s="341"/>
      <c r="AA970" s="348" t="str">
        <f t="shared" si="157"/>
        <v/>
      </c>
      <c r="AB970" s="349" t="str">
        <f t="shared" si="158"/>
        <v/>
      </c>
      <c r="AC970" s="341"/>
      <c r="AD970" s="350" t="str">
        <f t="shared" si="159"/>
        <v/>
      </c>
    </row>
    <row r="971" spans="2:30" x14ac:dyDescent="0.45">
      <c r="B971" s="145" t="str">
        <f t="shared" si="150"/>
        <v>NOT INCLUDED</v>
      </c>
      <c r="C971" s="146" t="e">
        <f t="shared" si="151"/>
        <v>#N/A</v>
      </c>
      <c r="D971" s="158" t="e">
        <f>AB971&amp;"_"&amp;#REF!&amp;IF(afstemning_partner&lt;&gt;"","_"&amp;AC971,"")</f>
        <v>#REF!</v>
      </c>
      <c r="E971" s="158" t="str">
        <f t="shared" si="152"/>
        <v/>
      </c>
      <c r="F971" s="158" t="e">
        <f t="shared" si="153"/>
        <v>#N/A</v>
      </c>
      <c r="G971" s="158" t="str">
        <f>TRANSAKTIONER!Z971&amp;IF(regnskab_filter_periode&gt;=AB971,"INCLUDE"&amp;IF(regnskab_filter_land&lt;&gt;"",IF(regnskab_filter_land="EU",F971,AD971),""),"EXCLUDE")</f>
        <v>EXCLUDE</v>
      </c>
      <c r="H971" s="158" t="str">
        <f t="shared" si="154"/>
        <v/>
      </c>
      <c r="I971" s="158" t="str">
        <f>TRANSAKTIONER!Z971&amp;IF(regnskab_filter_periode_partner&gt;=AB971,"INCLUDE"&amp;IF(regnskab_filter_land_partner&lt;&gt;"",IF(regnskab_filter_land_partner="EU",F971,AD971),""),"EXCLUDE")&amp;AC971</f>
        <v>EXCLUDE</v>
      </c>
      <c r="J971" s="158" t="e">
        <f t="shared" si="155"/>
        <v>#N/A</v>
      </c>
      <c r="L971" s="158" t="str">
        <f t="shared" si="156"/>
        <v>_EU</v>
      </c>
      <c r="P971" s="340"/>
      <c r="Q971" s="340"/>
      <c r="R971" s="341"/>
      <c r="S971" s="342"/>
      <c r="T971" s="342"/>
      <c r="U971" s="341"/>
      <c r="V971" s="368"/>
      <c r="W971" s="341"/>
      <c r="X971" s="343"/>
      <c r="Y971" s="340"/>
      <c r="Z971" s="341"/>
      <c r="AA971" s="348" t="str">
        <f t="shared" si="157"/>
        <v/>
      </c>
      <c r="AB971" s="349" t="str">
        <f t="shared" si="158"/>
        <v/>
      </c>
      <c r="AC971" s="341"/>
      <c r="AD971" s="350" t="str">
        <f t="shared" si="159"/>
        <v/>
      </c>
    </row>
    <row r="972" spans="2:30" x14ac:dyDescent="0.45">
      <c r="B972" s="145" t="str">
        <f t="shared" si="150"/>
        <v>NOT INCLUDED</v>
      </c>
      <c r="C972" s="146" t="e">
        <f t="shared" si="151"/>
        <v>#N/A</v>
      </c>
      <c r="D972" s="158" t="e">
        <f>AB972&amp;"_"&amp;#REF!&amp;IF(afstemning_partner&lt;&gt;"","_"&amp;AC972,"")</f>
        <v>#REF!</v>
      </c>
      <c r="E972" s="158" t="str">
        <f t="shared" si="152"/>
        <v/>
      </c>
      <c r="F972" s="158" t="e">
        <f t="shared" si="153"/>
        <v>#N/A</v>
      </c>
      <c r="G972" s="158" t="str">
        <f>TRANSAKTIONER!Z972&amp;IF(regnskab_filter_periode&gt;=AB972,"INCLUDE"&amp;IF(regnskab_filter_land&lt;&gt;"",IF(regnskab_filter_land="EU",F972,AD972),""),"EXCLUDE")</f>
        <v>EXCLUDE</v>
      </c>
      <c r="H972" s="158" t="str">
        <f t="shared" si="154"/>
        <v/>
      </c>
      <c r="I972" s="158" t="str">
        <f>TRANSAKTIONER!Z972&amp;IF(regnskab_filter_periode_partner&gt;=AB972,"INCLUDE"&amp;IF(regnskab_filter_land_partner&lt;&gt;"",IF(regnskab_filter_land_partner="EU",F972,AD972),""),"EXCLUDE")&amp;AC972</f>
        <v>EXCLUDE</v>
      </c>
      <c r="J972" s="158" t="e">
        <f t="shared" si="155"/>
        <v>#N/A</v>
      </c>
      <c r="L972" s="158" t="str">
        <f t="shared" si="156"/>
        <v>_EU</v>
      </c>
      <c r="P972" s="340"/>
      <c r="Q972" s="340"/>
      <c r="R972" s="341"/>
      <c r="S972" s="342"/>
      <c r="T972" s="342"/>
      <c r="U972" s="341"/>
      <c r="V972" s="368"/>
      <c r="W972" s="341"/>
      <c r="X972" s="343"/>
      <c r="Y972" s="340"/>
      <c r="Z972" s="341"/>
      <c r="AA972" s="348" t="str">
        <f t="shared" si="157"/>
        <v/>
      </c>
      <c r="AB972" s="349" t="str">
        <f t="shared" si="158"/>
        <v/>
      </c>
      <c r="AC972" s="341"/>
      <c r="AD972" s="350" t="str">
        <f t="shared" si="159"/>
        <v/>
      </c>
    </row>
    <row r="973" spans="2:30" x14ac:dyDescent="0.45">
      <c r="B973" s="145" t="str">
        <f t="shared" si="150"/>
        <v>NOT INCLUDED</v>
      </c>
      <c r="C973" s="146" t="e">
        <f t="shared" si="151"/>
        <v>#N/A</v>
      </c>
      <c r="D973" s="158" t="e">
        <f>AB973&amp;"_"&amp;#REF!&amp;IF(afstemning_partner&lt;&gt;"","_"&amp;AC973,"")</f>
        <v>#REF!</v>
      </c>
      <c r="E973" s="158" t="str">
        <f t="shared" si="152"/>
        <v/>
      </c>
      <c r="F973" s="158" t="e">
        <f t="shared" si="153"/>
        <v>#N/A</v>
      </c>
      <c r="G973" s="158" t="str">
        <f>TRANSAKTIONER!Z973&amp;IF(regnskab_filter_periode&gt;=AB973,"INCLUDE"&amp;IF(regnskab_filter_land&lt;&gt;"",IF(regnskab_filter_land="EU",F973,AD973),""),"EXCLUDE")</f>
        <v>EXCLUDE</v>
      </c>
      <c r="H973" s="158" t="str">
        <f t="shared" si="154"/>
        <v/>
      </c>
      <c r="I973" s="158" t="str">
        <f>TRANSAKTIONER!Z973&amp;IF(regnskab_filter_periode_partner&gt;=AB973,"INCLUDE"&amp;IF(regnskab_filter_land_partner&lt;&gt;"",IF(regnskab_filter_land_partner="EU",F973,AD973),""),"EXCLUDE")&amp;AC973</f>
        <v>EXCLUDE</v>
      </c>
      <c r="J973" s="158" t="e">
        <f t="shared" si="155"/>
        <v>#N/A</v>
      </c>
      <c r="L973" s="158" t="str">
        <f t="shared" si="156"/>
        <v>_EU</v>
      </c>
      <c r="P973" s="340"/>
      <c r="Q973" s="340"/>
      <c r="R973" s="341"/>
      <c r="S973" s="342"/>
      <c r="T973" s="342"/>
      <c r="U973" s="341"/>
      <c r="V973" s="368"/>
      <c r="W973" s="341"/>
      <c r="X973" s="343"/>
      <c r="Y973" s="340"/>
      <c r="Z973" s="341"/>
      <c r="AA973" s="348" t="str">
        <f t="shared" si="157"/>
        <v/>
      </c>
      <c r="AB973" s="349" t="str">
        <f t="shared" si="158"/>
        <v/>
      </c>
      <c r="AC973" s="341"/>
      <c r="AD973" s="350" t="str">
        <f t="shared" si="159"/>
        <v/>
      </c>
    </row>
    <row r="974" spans="2:30" x14ac:dyDescent="0.45">
      <c r="B974" s="145" t="str">
        <f t="shared" si="150"/>
        <v>NOT INCLUDED</v>
      </c>
      <c r="C974" s="146" t="e">
        <f t="shared" si="151"/>
        <v>#N/A</v>
      </c>
      <c r="D974" s="158" t="e">
        <f>AB974&amp;"_"&amp;#REF!&amp;IF(afstemning_partner&lt;&gt;"","_"&amp;AC974,"")</f>
        <v>#REF!</v>
      </c>
      <c r="E974" s="158" t="str">
        <f t="shared" si="152"/>
        <v/>
      </c>
      <c r="F974" s="158" t="e">
        <f t="shared" si="153"/>
        <v>#N/A</v>
      </c>
      <c r="G974" s="158" t="str">
        <f>TRANSAKTIONER!Z974&amp;IF(regnskab_filter_periode&gt;=AB974,"INCLUDE"&amp;IF(regnskab_filter_land&lt;&gt;"",IF(regnskab_filter_land="EU",F974,AD974),""),"EXCLUDE")</f>
        <v>EXCLUDE</v>
      </c>
      <c r="H974" s="158" t="str">
        <f t="shared" si="154"/>
        <v/>
      </c>
      <c r="I974" s="158" t="str">
        <f>TRANSAKTIONER!Z974&amp;IF(regnskab_filter_periode_partner&gt;=AB974,"INCLUDE"&amp;IF(regnskab_filter_land_partner&lt;&gt;"",IF(regnskab_filter_land_partner="EU",F974,AD974),""),"EXCLUDE")&amp;AC974</f>
        <v>EXCLUDE</v>
      </c>
      <c r="J974" s="158" t="e">
        <f t="shared" si="155"/>
        <v>#N/A</v>
      </c>
      <c r="L974" s="158" t="str">
        <f t="shared" si="156"/>
        <v>_EU</v>
      </c>
      <c r="P974" s="340"/>
      <c r="Q974" s="340"/>
      <c r="R974" s="341"/>
      <c r="S974" s="342"/>
      <c r="T974" s="342"/>
      <c r="U974" s="341"/>
      <c r="V974" s="368"/>
      <c r="W974" s="341"/>
      <c r="X974" s="343"/>
      <c r="Y974" s="340"/>
      <c r="Z974" s="341"/>
      <c r="AA974" s="348" t="str">
        <f t="shared" si="157"/>
        <v/>
      </c>
      <c r="AB974" s="349" t="str">
        <f t="shared" si="158"/>
        <v/>
      </c>
      <c r="AC974" s="341"/>
      <c r="AD974" s="350" t="str">
        <f t="shared" si="159"/>
        <v/>
      </c>
    </row>
    <row r="975" spans="2:30" x14ac:dyDescent="0.45">
      <c r="B975" s="145" t="str">
        <f t="shared" si="150"/>
        <v>NOT INCLUDED</v>
      </c>
      <c r="C975" s="146" t="e">
        <f t="shared" si="151"/>
        <v>#N/A</v>
      </c>
      <c r="D975" s="158" t="e">
        <f>AB975&amp;"_"&amp;#REF!&amp;IF(afstemning_partner&lt;&gt;"","_"&amp;AC975,"")</f>
        <v>#REF!</v>
      </c>
      <c r="E975" s="158" t="str">
        <f t="shared" si="152"/>
        <v/>
      </c>
      <c r="F975" s="158" t="e">
        <f t="shared" si="153"/>
        <v>#N/A</v>
      </c>
      <c r="G975" s="158" t="str">
        <f>TRANSAKTIONER!Z975&amp;IF(regnskab_filter_periode&gt;=AB975,"INCLUDE"&amp;IF(regnskab_filter_land&lt;&gt;"",IF(regnskab_filter_land="EU",F975,AD975),""),"EXCLUDE")</f>
        <v>EXCLUDE</v>
      </c>
      <c r="H975" s="158" t="str">
        <f t="shared" si="154"/>
        <v/>
      </c>
      <c r="I975" s="158" t="str">
        <f>TRANSAKTIONER!Z975&amp;IF(regnskab_filter_periode_partner&gt;=AB975,"INCLUDE"&amp;IF(regnskab_filter_land_partner&lt;&gt;"",IF(regnskab_filter_land_partner="EU",F975,AD975),""),"EXCLUDE")&amp;AC975</f>
        <v>EXCLUDE</v>
      </c>
      <c r="J975" s="158" t="e">
        <f t="shared" si="155"/>
        <v>#N/A</v>
      </c>
      <c r="L975" s="158" t="str">
        <f t="shared" si="156"/>
        <v>_EU</v>
      </c>
      <c r="P975" s="340"/>
      <c r="Q975" s="340"/>
      <c r="R975" s="341"/>
      <c r="S975" s="342"/>
      <c r="T975" s="342"/>
      <c r="U975" s="341"/>
      <c r="V975" s="368"/>
      <c r="W975" s="341"/>
      <c r="X975" s="343"/>
      <c r="Y975" s="340"/>
      <c r="Z975" s="341"/>
      <c r="AA975" s="348" t="str">
        <f t="shared" si="157"/>
        <v/>
      </c>
      <c r="AB975" s="349" t="str">
        <f t="shared" si="158"/>
        <v/>
      </c>
      <c r="AC975" s="341"/>
      <c r="AD975" s="350" t="str">
        <f t="shared" si="159"/>
        <v/>
      </c>
    </row>
    <row r="976" spans="2:30" x14ac:dyDescent="0.45">
      <c r="B976" s="145" t="str">
        <f t="shared" si="150"/>
        <v>NOT INCLUDED</v>
      </c>
      <c r="C976" s="146" t="e">
        <f t="shared" si="151"/>
        <v>#N/A</v>
      </c>
      <c r="D976" s="158" t="e">
        <f>AB976&amp;"_"&amp;#REF!&amp;IF(afstemning_partner&lt;&gt;"","_"&amp;AC976,"")</f>
        <v>#REF!</v>
      </c>
      <c r="E976" s="158" t="str">
        <f t="shared" si="152"/>
        <v/>
      </c>
      <c r="F976" s="158" t="e">
        <f t="shared" si="153"/>
        <v>#N/A</v>
      </c>
      <c r="G976" s="158" t="str">
        <f>TRANSAKTIONER!Z976&amp;IF(regnskab_filter_periode&gt;=AB976,"INCLUDE"&amp;IF(regnskab_filter_land&lt;&gt;"",IF(regnskab_filter_land="EU",F976,AD976),""),"EXCLUDE")</f>
        <v>EXCLUDE</v>
      </c>
      <c r="H976" s="158" t="str">
        <f t="shared" si="154"/>
        <v/>
      </c>
      <c r="I976" s="158" t="str">
        <f>TRANSAKTIONER!Z976&amp;IF(regnskab_filter_periode_partner&gt;=AB976,"INCLUDE"&amp;IF(regnskab_filter_land_partner&lt;&gt;"",IF(regnskab_filter_land_partner="EU",F976,AD976),""),"EXCLUDE")&amp;AC976</f>
        <v>EXCLUDE</v>
      </c>
      <c r="J976" s="158" t="e">
        <f t="shared" si="155"/>
        <v>#N/A</v>
      </c>
      <c r="L976" s="158" t="str">
        <f t="shared" si="156"/>
        <v>_EU</v>
      </c>
      <c r="P976" s="340"/>
      <c r="Q976" s="340"/>
      <c r="R976" s="341"/>
      <c r="S976" s="342"/>
      <c r="T976" s="342"/>
      <c r="U976" s="341"/>
      <c r="V976" s="368"/>
      <c r="W976" s="341"/>
      <c r="X976" s="343"/>
      <c r="Y976" s="340"/>
      <c r="Z976" s="341"/>
      <c r="AA976" s="348" t="str">
        <f t="shared" si="157"/>
        <v/>
      </c>
      <c r="AB976" s="349" t="str">
        <f t="shared" si="158"/>
        <v/>
      </c>
      <c r="AC976" s="341"/>
      <c r="AD976" s="350" t="str">
        <f t="shared" si="159"/>
        <v/>
      </c>
    </row>
    <row r="977" spans="2:30" x14ac:dyDescent="0.45">
      <c r="B977" s="145" t="str">
        <f t="shared" si="150"/>
        <v>NOT INCLUDED</v>
      </c>
      <c r="C977" s="146" t="e">
        <f t="shared" si="151"/>
        <v>#N/A</v>
      </c>
      <c r="D977" s="158" t="e">
        <f>AB977&amp;"_"&amp;#REF!&amp;IF(afstemning_partner&lt;&gt;"","_"&amp;AC977,"")</f>
        <v>#REF!</v>
      </c>
      <c r="E977" s="158" t="str">
        <f t="shared" si="152"/>
        <v/>
      </c>
      <c r="F977" s="158" t="e">
        <f t="shared" si="153"/>
        <v>#N/A</v>
      </c>
      <c r="G977" s="158" t="str">
        <f>TRANSAKTIONER!Z977&amp;IF(regnskab_filter_periode&gt;=AB977,"INCLUDE"&amp;IF(regnskab_filter_land&lt;&gt;"",IF(regnskab_filter_land="EU",F977,AD977),""),"EXCLUDE")</f>
        <v>EXCLUDE</v>
      </c>
      <c r="H977" s="158" t="str">
        <f t="shared" si="154"/>
        <v/>
      </c>
      <c r="I977" s="158" t="str">
        <f>TRANSAKTIONER!Z977&amp;IF(regnskab_filter_periode_partner&gt;=AB977,"INCLUDE"&amp;IF(regnskab_filter_land_partner&lt;&gt;"",IF(regnskab_filter_land_partner="EU",F977,AD977),""),"EXCLUDE")&amp;AC977</f>
        <v>EXCLUDE</v>
      </c>
      <c r="J977" s="158" t="e">
        <f t="shared" si="155"/>
        <v>#N/A</v>
      </c>
      <c r="L977" s="158" t="str">
        <f t="shared" si="156"/>
        <v>_EU</v>
      </c>
      <c r="P977" s="340"/>
      <c r="Q977" s="340"/>
      <c r="R977" s="341"/>
      <c r="S977" s="342"/>
      <c r="T977" s="342"/>
      <c r="U977" s="341"/>
      <c r="V977" s="368"/>
      <c r="W977" s="341"/>
      <c r="X977" s="343"/>
      <c r="Y977" s="340"/>
      <c r="Z977" s="341"/>
      <c r="AA977" s="348" t="str">
        <f t="shared" si="157"/>
        <v/>
      </c>
      <c r="AB977" s="349" t="str">
        <f t="shared" si="158"/>
        <v/>
      </c>
      <c r="AC977" s="341"/>
      <c r="AD977" s="350" t="str">
        <f t="shared" si="159"/>
        <v/>
      </c>
    </row>
    <row r="978" spans="2:30" x14ac:dyDescent="0.45">
      <c r="B978" s="145" t="str">
        <f t="shared" si="150"/>
        <v>NOT INCLUDED</v>
      </c>
      <c r="C978" s="146" t="e">
        <f t="shared" si="151"/>
        <v>#N/A</v>
      </c>
      <c r="D978" s="158" t="e">
        <f>AB978&amp;"_"&amp;#REF!&amp;IF(afstemning_partner&lt;&gt;"","_"&amp;AC978,"")</f>
        <v>#REF!</v>
      </c>
      <c r="E978" s="158" t="str">
        <f t="shared" si="152"/>
        <v/>
      </c>
      <c r="F978" s="158" t="e">
        <f t="shared" si="153"/>
        <v>#N/A</v>
      </c>
      <c r="G978" s="158" t="str">
        <f>TRANSAKTIONER!Z978&amp;IF(regnskab_filter_periode&gt;=AB978,"INCLUDE"&amp;IF(regnskab_filter_land&lt;&gt;"",IF(regnskab_filter_land="EU",F978,AD978),""),"EXCLUDE")</f>
        <v>EXCLUDE</v>
      </c>
      <c r="H978" s="158" t="str">
        <f t="shared" si="154"/>
        <v/>
      </c>
      <c r="I978" s="158" t="str">
        <f>TRANSAKTIONER!Z978&amp;IF(regnskab_filter_periode_partner&gt;=AB978,"INCLUDE"&amp;IF(regnskab_filter_land_partner&lt;&gt;"",IF(regnskab_filter_land_partner="EU",F978,AD978),""),"EXCLUDE")&amp;AC978</f>
        <v>EXCLUDE</v>
      </c>
      <c r="J978" s="158" t="e">
        <f t="shared" si="155"/>
        <v>#N/A</v>
      </c>
      <c r="L978" s="158" t="str">
        <f t="shared" si="156"/>
        <v>_EU</v>
      </c>
      <c r="P978" s="340"/>
      <c r="Q978" s="340"/>
      <c r="R978" s="341"/>
      <c r="S978" s="342"/>
      <c r="T978" s="342"/>
      <c r="U978" s="341"/>
      <c r="V978" s="368"/>
      <c r="W978" s="341"/>
      <c r="X978" s="343"/>
      <c r="Y978" s="340"/>
      <c r="Z978" s="341"/>
      <c r="AA978" s="348" t="str">
        <f t="shared" si="157"/>
        <v/>
      </c>
      <c r="AB978" s="349" t="str">
        <f t="shared" si="158"/>
        <v/>
      </c>
      <c r="AC978" s="341"/>
      <c r="AD978" s="350" t="str">
        <f t="shared" si="159"/>
        <v/>
      </c>
    </row>
    <row r="979" spans="2:30" x14ac:dyDescent="0.45">
      <c r="B979" s="145" t="str">
        <f t="shared" si="150"/>
        <v>NOT INCLUDED</v>
      </c>
      <c r="C979" s="146" t="e">
        <f t="shared" si="151"/>
        <v>#N/A</v>
      </c>
      <c r="D979" s="158" t="e">
        <f>AB979&amp;"_"&amp;#REF!&amp;IF(afstemning_partner&lt;&gt;"","_"&amp;AC979,"")</f>
        <v>#REF!</v>
      </c>
      <c r="E979" s="158" t="str">
        <f t="shared" si="152"/>
        <v/>
      </c>
      <c r="F979" s="158" t="e">
        <f t="shared" si="153"/>
        <v>#N/A</v>
      </c>
      <c r="G979" s="158" t="str">
        <f>TRANSAKTIONER!Z979&amp;IF(regnskab_filter_periode&gt;=AB979,"INCLUDE"&amp;IF(regnskab_filter_land&lt;&gt;"",IF(regnskab_filter_land="EU",F979,AD979),""),"EXCLUDE")</f>
        <v>EXCLUDE</v>
      </c>
      <c r="H979" s="158" t="str">
        <f t="shared" si="154"/>
        <v/>
      </c>
      <c r="I979" s="158" t="str">
        <f>TRANSAKTIONER!Z979&amp;IF(regnskab_filter_periode_partner&gt;=AB979,"INCLUDE"&amp;IF(regnskab_filter_land_partner&lt;&gt;"",IF(regnskab_filter_land_partner="EU",F979,AD979),""),"EXCLUDE")&amp;AC979</f>
        <v>EXCLUDE</v>
      </c>
      <c r="J979" s="158" t="e">
        <f t="shared" si="155"/>
        <v>#N/A</v>
      </c>
      <c r="L979" s="158" t="str">
        <f t="shared" si="156"/>
        <v>_EU</v>
      </c>
      <c r="P979" s="340"/>
      <c r="Q979" s="340"/>
      <c r="R979" s="341"/>
      <c r="S979" s="342"/>
      <c r="T979" s="342"/>
      <c r="U979" s="341"/>
      <c r="V979" s="368"/>
      <c r="W979" s="341"/>
      <c r="X979" s="343"/>
      <c r="Y979" s="340"/>
      <c r="Z979" s="341"/>
      <c r="AA979" s="348" t="str">
        <f t="shared" si="157"/>
        <v/>
      </c>
      <c r="AB979" s="349" t="str">
        <f t="shared" si="158"/>
        <v/>
      </c>
      <c r="AC979" s="341"/>
      <c r="AD979" s="350" t="str">
        <f t="shared" si="159"/>
        <v/>
      </c>
    </row>
    <row r="980" spans="2:30" x14ac:dyDescent="0.45">
      <c r="B980" s="145" t="str">
        <f t="shared" si="150"/>
        <v>NOT INCLUDED</v>
      </c>
      <c r="C980" s="146" t="e">
        <f t="shared" si="151"/>
        <v>#N/A</v>
      </c>
      <c r="D980" s="158" t="e">
        <f>AB980&amp;"_"&amp;#REF!&amp;IF(afstemning_partner&lt;&gt;"","_"&amp;AC980,"")</f>
        <v>#REF!</v>
      </c>
      <c r="E980" s="158" t="str">
        <f t="shared" si="152"/>
        <v/>
      </c>
      <c r="F980" s="158" t="e">
        <f t="shared" si="153"/>
        <v>#N/A</v>
      </c>
      <c r="G980" s="158" t="str">
        <f>TRANSAKTIONER!Z980&amp;IF(regnskab_filter_periode&gt;=AB980,"INCLUDE"&amp;IF(regnskab_filter_land&lt;&gt;"",IF(regnskab_filter_land="EU",F980,AD980),""),"EXCLUDE")</f>
        <v>EXCLUDE</v>
      </c>
      <c r="H980" s="158" t="str">
        <f t="shared" si="154"/>
        <v/>
      </c>
      <c r="I980" s="158" t="str">
        <f>TRANSAKTIONER!Z980&amp;IF(regnskab_filter_periode_partner&gt;=AB980,"INCLUDE"&amp;IF(regnskab_filter_land_partner&lt;&gt;"",IF(regnskab_filter_land_partner="EU",F980,AD980),""),"EXCLUDE")&amp;AC980</f>
        <v>EXCLUDE</v>
      </c>
      <c r="J980" s="158" t="e">
        <f t="shared" si="155"/>
        <v>#N/A</v>
      </c>
      <c r="L980" s="158" t="str">
        <f t="shared" si="156"/>
        <v>_EU</v>
      </c>
      <c r="P980" s="340"/>
      <c r="Q980" s="340"/>
      <c r="R980" s="341"/>
      <c r="S980" s="342"/>
      <c r="T980" s="342"/>
      <c r="U980" s="341"/>
      <c r="V980" s="368"/>
      <c r="W980" s="341"/>
      <c r="X980" s="343"/>
      <c r="Y980" s="340"/>
      <c r="Z980" s="341"/>
      <c r="AA980" s="348" t="str">
        <f t="shared" si="157"/>
        <v/>
      </c>
      <c r="AB980" s="349" t="str">
        <f t="shared" si="158"/>
        <v/>
      </c>
      <c r="AC980" s="341"/>
      <c r="AD980" s="350" t="str">
        <f t="shared" si="159"/>
        <v/>
      </c>
    </row>
    <row r="981" spans="2:30" x14ac:dyDescent="0.45">
      <c r="B981" s="145" t="str">
        <f t="shared" si="150"/>
        <v>NOT INCLUDED</v>
      </c>
      <c r="C981" s="146" t="e">
        <f t="shared" si="151"/>
        <v>#N/A</v>
      </c>
      <c r="D981" s="158" t="e">
        <f>AB981&amp;"_"&amp;#REF!&amp;IF(afstemning_partner&lt;&gt;"","_"&amp;AC981,"")</f>
        <v>#REF!</v>
      </c>
      <c r="E981" s="158" t="str">
        <f t="shared" si="152"/>
        <v/>
      </c>
      <c r="F981" s="158" t="e">
        <f t="shared" si="153"/>
        <v>#N/A</v>
      </c>
      <c r="G981" s="158" t="str">
        <f>TRANSAKTIONER!Z981&amp;IF(regnskab_filter_periode&gt;=AB981,"INCLUDE"&amp;IF(regnskab_filter_land&lt;&gt;"",IF(regnskab_filter_land="EU",F981,AD981),""),"EXCLUDE")</f>
        <v>EXCLUDE</v>
      </c>
      <c r="H981" s="158" t="str">
        <f t="shared" si="154"/>
        <v/>
      </c>
      <c r="I981" s="158" t="str">
        <f>TRANSAKTIONER!Z981&amp;IF(regnskab_filter_periode_partner&gt;=AB981,"INCLUDE"&amp;IF(regnskab_filter_land_partner&lt;&gt;"",IF(regnskab_filter_land_partner="EU",F981,AD981),""),"EXCLUDE")&amp;AC981</f>
        <v>EXCLUDE</v>
      </c>
      <c r="J981" s="158" t="e">
        <f t="shared" si="155"/>
        <v>#N/A</v>
      </c>
      <c r="L981" s="158" t="str">
        <f t="shared" si="156"/>
        <v>_EU</v>
      </c>
      <c r="P981" s="340"/>
      <c r="Q981" s="340"/>
      <c r="R981" s="341"/>
      <c r="S981" s="342"/>
      <c r="T981" s="342"/>
      <c r="U981" s="341"/>
      <c r="V981" s="368"/>
      <c r="W981" s="341"/>
      <c r="X981" s="343"/>
      <c r="Y981" s="340"/>
      <c r="Z981" s="341"/>
      <c r="AA981" s="348" t="str">
        <f t="shared" si="157"/>
        <v/>
      </c>
      <c r="AB981" s="349" t="str">
        <f t="shared" si="158"/>
        <v/>
      </c>
      <c r="AC981" s="341"/>
      <c r="AD981" s="350" t="str">
        <f t="shared" si="159"/>
        <v/>
      </c>
    </row>
    <row r="982" spans="2:30" x14ac:dyDescent="0.45">
      <c r="B982" s="145" t="str">
        <f t="shared" si="150"/>
        <v>NOT INCLUDED</v>
      </c>
      <c r="C982" s="146" t="e">
        <f t="shared" si="151"/>
        <v>#N/A</v>
      </c>
      <c r="D982" s="158" t="e">
        <f>AB982&amp;"_"&amp;#REF!&amp;IF(afstemning_partner&lt;&gt;"","_"&amp;AC982,"")</f>
        <v>#REF!</v>
      </c>
      <c r="E982" s="158" t="str">
        <f t="shared" si="152"/>
        <v/>
      </c>
      <c r="F982" s="158" t="e">
        <f t="shared" si="153"/>
        <v>#N/A</v>
      </c>
      <c r="G982" s="158" t="str">
        <f>TRANSAKTIONER!Z982&amp;IF(regnskab_filter_periode&gt;=AB982,"INCLUDE"&amp;IF(regnskab_filter_land&lt;&gt;"",IF(regnskab_filter_land="EU",F982,AD982),""),"EXCLUDE")</f>
        <v>EXCLUDE</v>
      </c>
      <c r="H982" s="158" t="str">
        <f t="shared" si="154"/>
        <v/>
      </c>
      <c r="I982" s="158" t="str">
        <f>TRANSAKTIONER!Z982&amp;IF(regnskab_filter_periode_partner&gt;=AB982,"INCLUDE"&amp;IF(regnskab_filter_land_partner&lt;&gt;"",IF(regnskab_filter_land_partner="EU",F982,AD982),""),"EXCLUDE")&amp;AC982</f>
        <v>EXCLUDE</v>
      </c>
      <c r="J982" s="158" t="e">
        <f t="shared" si="155"/>
        <v>#N/A</v>
      </c>
      <c r="L982" s="158" t="str">
        <f t="shared" si="156"/>
        <v>_EU</v>
      </c>
      <c r="P982" s="340"/>
      <c r="Q982" s="340"/>
      <c r="R982" s="341"/>
      <c r="S982" s="342"/>
      <c r="T982" s="342"/>
      <c r="U982" s="341"/>
      <c r="V982" s="368"/>
      <c r="W982" s="341"/>
      <c r="X982" s="343"/>
      <c r="Y982" s="340"/>
      <c r="Z982" s="341"/>
      <c r="AA982" s="348" t="str">
        <f t="shared" si="157"/>
        <v/>
      </c>
      <c r="AB982" s="349" t="str">
        <f t="shared" si="158"/>
        <v/>
      </c>
      <c r="AC982" s="341"/>
      <c r="AD982" s="350" t="str">
        <f t="shared" si="159"/>
        <v/>
      </c>
    </row>
    <row r="983" spans="2:30" x14ac:dyDescent="0.45">
      <c r="B983" s="145" t="str">
        <f t="shared" si="150"/>
        <v>NOT INCLUDED</v>
      </c>
      <c r="C983" s="146" t="e">
        <f t="shared" si="151"/>
        <v>#N/A</v>
      </c>
      <c r="D983" s="158" t="e">
        <f>AB983&amp;"_"&amp;#REF!&amp;IF(afstemning_partner&lt;&gt;"","_"&amp;AC983,"")</f>
        <v>#REF!</v>
      </c>
      <c r="E983" s="158" t="str">
        <f t="shared" si="152"/>
        <v/>
      </c>
      <c r="F983" s="158" t="e">
        <f t="shared" si="153"/>
        <v>#N/A</v>
      </c>
      <c r="G983" s="158" t="str">
        <f>TRANSAKTIONER!Z983&amp;IF(regnskab_filter_periode&gt;=AB983,"INCLUDE"&amp;IF(regnskab_filter_land&lt;&gt;"",IF(regnskab_filter_land="EU",F983,AD983),""),"EXCLUDE")</f>
        <v>EXCLUDE</v>
      </c>
      <c r="H983" s="158" t="str">
        <f t="shared" si="154"/>
        <v/>
      </c>
      <c r="I983" s="158" t="str">
        <f>TRANSAKTIONER!Z983&amp;IF(regnskab_filter_periode_partner&gt;=AB983,"INCLUDE"&amp;IF(regnskab_filter_land_partner&lt;&gt;"",IF(regnskab_filter_land_partner="EU",F983,AD983),""),"EXCLUDE")&amp;AC983</f>
        <v>EXCLUDE</v>
      </c>
      <c r="J983" s="158" t="e">
        <f t="shared" si="155"/>
        <v>#N/A</v>
      </c>
      <c r="L983" s="158" t="str">
        <f t="shared" si="156"/>
        <v>_EU</v>
      </c>
      <c r="P983" s="340"/>
      <c r="Q983" s="340"/>
      <c r="R983" s="341"/>
      <c r="S983" s="342"/>
      <c r="T983" s="342"/>
      <c r="U983" s="341"/>
      <c r="V983" s="368"/>
      <c r="W983" s="341"/>
      <c r="X983" s="343"/>
      <c r="Y983" s="340"/>
      <c r="Z983" s="341"/>
      <c r="AA983" s="348" t="str">
        <f t="shared" si="157"/>
        <v/>
      </c>
      <c r="AB983" s="349" t="str">
        <f t="shared" si="158"/>
        <v/>
      </c>
      <c r="AC983" s="341"/>
      <c r="AD983" s="350" t="str">
        <f t="shared" si="159"/>
        <v/>
      </c>
    </row>
    <row r="984" spans="2:30" x14ac:dyDescent="0.45">
      <c r="B984" s="145" t="str">
        <f t="shared" si="150"/>
        <v>NOT INCLUDED</v>
      </c>
      <c r="C984" s="146" t="e">
        <f t="shared" si="151"/>
        <v>#N/A</v>
      </c>
      <c r="D984" s="158" t="e">
        <f>AB984&amp;"_"&amp;#REF!&amp;IF(afstemning_partner&lt;&gt;"","_"&amp;AC984,"")</f>
        <v>#REF!</v>
      </c>
      <c r="E984" s="158" t="str">
        <f t="shared" si="152"/>
        <v/>
      </c>
      <c r="F984" s="158" t="e">
        <f t="shared" si="153"/>
        <v>#N/A</v>
      </c>
      <c r="G984" s="158" t="str">
        <f>TRANSAKTIONER!Z984&amp;IF(regnskab_filter_periode&gt;=AB984,"INCLUDE"&amp;IF(regnskab_filter_land&lt;&gt;"",IF(regnskab_filter_land="EU",F984,AD984),""),"EXCLUDE")</f>
        <v>EXCLUDE</v>
      </c>
      <c r="H984" s="158" t="str">
        <f t="shared" si="154"/>
        <v/>
      </c>
      <c r="I984" s="158" t="str">
        <f>TRANSAKTIONER!Z984&amp;IF(regnskab_filter_periode_partner&gt;=AB984,"INCLUDE"&amp;IF(regnskab_filter_land_partner&lt;&gt;"",IF(regnskab_filter_land_partner="EU",F984,AD984),""),"EXCLUDE")&amp;AC984</f>
        <v>EXCLUDE</v>
      </c>
      <c r="J984" s="158" t="e">
        <f t="shared" si="155"/>
        <v>#N/A</v>
      </c>
      <c r="L984" s="158" t="str">
        <f t="shared" si="156"/>
        <v>_EU</v>
      </c>
      <c r="P984" s="340"/>
      <c r="Q984" s="340"/>
      <c r="R984" s="341"/>
      <c r="S984" s="342"/>
      <c r="T984" s="342"/>
      <c r="U984" s="341"/>
      <c r="V984" s="368"/>
      <c r="W984" s="341"/>
      <c r="X984" s="343"/>
      <c r="Y984" s="340"/>
      <c r="Z984" s="341"/>
      <c r="AA984" s="348" t="str">
        <f t="shared" si="157"/>
        <v/>
      </c>
      <c r="AB984" s="349" t="str">
        <f t="shared" si="158"/>
        <v/>
      </c>
      <c r="AC984" s="341"/>
      <c r="AD984" s="350" t="str">
        <f t="shared" si="159"/>
        <v/>
      </c>
    </row>
    <row r="985" spans="2:30" x14ac:dyDescent="0.45">
      <c r="B985" s="145" t="str">
        <f t="shared" si="150"/>
        <v>NOT INCLUDED</v>
      </c>
      <c r="C985" s="146" t="e">
        <f t="shared" si="151"/>
        <v>#N/A</v>
      </c>
      <c r="D985" s="158" t="e">
        <f>AB985&amp;"_"&amp;#REF!&amp;IF(afstemning_partner&lt;&gt;"","_"&amp;AC985,"")</f>
        <v>#REF!</v>
      </c>
      <c r="E985" s="158" t="str">
        <f t="shared" si="152"/>
        <v/>
      </c>
      <c r="F985" s="158" t="e">
        <f t="shared" si="153"/>
        <v>#N/A</v>
      </c>
      <c r="G985" s="158" t="str">
        <f>TRANSAKTIONER!Z985&amp;IF(regnskab_filter_periode&gt;=AB985,"INCLUDE"&amp;IF(regnskab_filter_land&lt;&gt;"",IF(regnskab_filter_land="EU",F985,AD985),""),"EXCLUDE")</f>
        <v>EXCLUDE</v>
      </c>
      <c r="H985" s="158" t="str">
        <f t="shared" si="154"/>
        <v/>
      </c>
      <c r="I985" s="158" t="str">
        <f>TRANSAKTIONER!Z985&amp;IF(regnskab_filter_periode_partner&gt;=AB985,"INCLUDE"&amp;IF(regnskab_filter_land_partner&lt;&gt;"",IF(regnskab_filter_land_partner="EU",F985,AD985),""),"EXCLUDE")&amp;AC985</f>
        <v>EXCLUDE</v>
      </c>
      <c r="J985" s="158" t="e">
        <f t="shared" si="155"/>
        <v>#N/A</v>
      </c>
      <c r="L985" s="158" t="str">
        <f t="shared" si="156"/>
        <v>_EU</v>
      </c>
      <c r="P985" s="340"/>
      <c r="Q985" s="340"/>
      <c r="R985" s="341"/>
      <c r="S985" s="342"/>
      <c r="T985" s="342"/>
      <c r="U985" s="341"/>
      <c r="V985" s="368"/>
      <c r="W985" s="341"/>
      <c r="X985" s="343"/>
      <c r="Y985" s="340"/>
      <c r="Z985" s="341"/>
      <c r="AA985" s="348" t="str">
        <f t="shared" si="157"/>
        <v/>
      </c>
      <c r="AB985" s="349" t="str">
        <f t="shared" si="158"/>
        <v/>
      </c>
      <c r="AC985" s="341"/>
      <c r="AD985" s="350" t="str">
        <f t="shared" si="159"/>
        <v/>
      </c>
    </row>
    <row r="986" spans="2:30" x14ac:dyDescent="0.45">
      <c r="B986" s="145" t="str">
        <f t="shared" si="150"/>
        <v>NOT INCLUDED</v>
      </c>
      <c r="C986" s="146" t="e">
        <f t="shared" si="151"/>
        <v>#N/A</v>
      </c>
      <c r="D986" s="158" t="e">
        <f>AB986&amp;"_"&amp;#REF!&amp;IF(afstemning_partner&lt;&gt;"","_"&amp;AC986,"")</f>
        <v>#REF!</v>
      </c>
      <c r="E986" s="158" t="str">
        <f t="shared" si="152"/>
        <v/>
      </c>
      <c r="F986" s="158" t="e">
        <f t="shared" si="153"/>
        <v>#N/A</v>
      </c>
      <c r="G986" s="158" t="str">
        <f>TRANSAKTIONER!Z986&amp;IF(regnskab_filter_periode&gt;=AB986,"INCLUDE"&amp;IF(regnskab_filter_land&lt;&gt;"",IF(regnskab_filter_land="EU",F986,AD986),""),"EXCLUDE")</f>
        <v>EXCLUDE</v>
      </c>
      <c r="H986" s="158" t="str">
        <f t="shared" si="154"/>
        <v/>
      </c>
      <c r="I986" s="158" t="str">
        <f>TRANSAKTIONER!Z986&amp;IF(regnskab_filter_periode_partner&gt;=AB986,"INCLUDE"&amp;IF(regnskab_filter_land_partner&lt;&gt;"",IF(regnskab_filter_land_partner="EU",F986,AD986),""),"EXCLUDE")&amp;AC986</f>
        <v>EXCLUDE</v>
      </c>
      <c r="J986" s="158" t="e">
        <f t="shared" si="155"/>
        <v>#N/A</v>
      </c>
      <c r="L986" s="158" t="str">
        <f t="shared" si="156"/>
        <v>_EU</v>
      </c>
      <c r="P986" s="340"/>
      <c r="Q986" s="340"/>
      <c r="R986" s="341"/>
      <c r="S986" s="342"/>
      <c r="T986" s="342"/>
      <c r="U986" s="341"/>
      <c r="V986" s="368"/>
      <c r="W986" s="341"/>
      <c r="X986" s="343"/>
      <c r="Y986" s="340"/>
      <c r="Z986" s="341"/>
      <c r="AA986" s="348" t="str">
        <f t="shared" si="157"/>
        <v/>
      </c>
      <c r="AB986" s="349" t="str">
        <f t="shared" si="158"/>
        <v/>
      </c>
      <c r="AC986" s="341"/>
      <c r="AD986" s="350" t="str">
        <f t="shared" si="159"/>
        <v/>
      </c>
    </row>
    <row r="987" spans="2:30" x14ac:dyDescent="0.45">
      <c r="B987" s="145" t="str">
        <f t="shared" si="150"/>
        <v>NOT INCLUDED</v>
      </c>
      <c r="C987" s="146" t="e">
        <f t="shared" si="151"/>
        <v>#N/A</v>
      </c>
      <c r="D987" s="158" t="e">
        <f>AB987&amp;"_"&amp;#REF!&amp;IF(afstemning_partner&lt;&gt;"","_"&amp;AC987,"")</f>
        <v>#REF!</v>
      </c>
      <c r="E987" s="158" t="str">
        <f t="shared" si="152"/>
        <v/>
      </c>
      <c r="F987" s="158" t="e">
        <f t="shared" si="153"/>
        <v>#N/A</v>
      </c>
      <c r="G987" s="158" t="str">
        <f>TRANSAKTIONER!Z987&amp;IF(regnskab_filter_periode&gt;=AB987,"INCLUDE"&amp;IF(regnskab_filter_land&lt;&gt;"",IF(regnskab_filter_land="EU",F987,AD987),""),"EXCLUDE")</f>
        <v>EXCLUDE</v>
      </c>
      <c r="H987" s="158" t="str">
        <f t="shared" si="154"/>
        <v/>
      </c>
      <c r="I987" s="158" t="str">
        <f>TRANSAKTIONER!Z987&amp;IF(regnskab_filter_periode_partner&gt;=AB987,"INCLUDE"&amp;IF(regnskab_filter_land_partner&lt;&gt;"",IF(regnskab_filter_land_partner="EU",F987,AD987),""),"EXCLUDE")&amp;AC987</f>
        <v>EXCLUDE</v>
      </c>
      <c r="J987" s="158" t="e">
        <f t="shared" si="155"/>
        <v>#N/A</v>
      </c>
      <c r="L987" s="158" t="str">
        <f t="shared" si="156"/>
        <v>_EU</v>
      </c>
      <c r="P987" s="340"/>
      <c r="Q987" s="340"/>
      <c r="R987" s="341"/>
      <c r="S987" s="342"/>
      <c r="T987" s="342"/>
      <c r="U987" s="341"/>
      <c r="V987" s="368"/>
      <c r="W987" s="341"/>
      <c r="X987" s="343"/>
      <c r="Y987" s="340"/>
      <c r="Z987" s="341"/>
      <c r="AA987" s="348" t="str">
        <f t="shared" si="157"/>
        <v/>
      </c>
      <c r="AB987" s="349" t="str">
        <f t="shared" si="158"/>
        <v/>
      </c>
      <c r="AC987" s="341"/>
      <c r="AD987" s="350" t="str">
        <f t="shared" si="159"/>
        <v/>
      </c>
    </row>
    <row r="988" spans="2:30" x14ac:dyDescent="0.45">
      <c r="B988" s="145" t="str">
        <f t="shared" si="150"/>
        <v>NOT INCLUDED</v>
      </c>
      <c r="C988" s="146" t="e">
        <f t="shared" si="151"/>
        <v>#N/A</v>
      </c>
      <c r="D988" s="158" t="e">
        <f>AB988&amp;"_"&amp;#REF!&amp;IF(afstemning_partner&lt;&gt;"","_"&amp;AC988,"")</f>
        <v>#REF!</v>
      </c>
      <c r="E988" s="158" t="str">
        <f t="shared" si="152"/>
        <v/>
      </c>
      <c r="F988" s="158" t="e">
        <f t="shared" si="153"/>
        <v>#N/A</v>
      </c>
      <c r="G988" s="158" t="str">
        <f>TRANSAKTIONER!Z988&amp;IF(regnskab_filter_periode&gt;=AB988,"INCLUDE"&amp;IF(regnskab_filter_land&lt;&gt;"",IF(regnskab_filter_land="EU",F988,AD988),""),"EXCLUDE")</f>
        <v>EXCLUDE</v>
      </c>
      <c r="H988" s="158" t="str">
        <f t="shared" si="154"/>
        <v/>
      </c>
      <c r="I988" s="158" t="str">
        <f>TRANSAKTIONER!Z988&amp;IF(regnskab_filter_periode_partner&gt;=AB988,"INCLUDE"&amp;IF(regnskab_filter_land_partner&lt;&gt;"",IF(regnskab_filter_land_partner="EU",F988,AD988),""),"EXCLUDE")&amp;AC988</f>
        <v>EXCLUDE</v>
      </c>
      <c r="J988" s="158" t="e">
        <f t="shared" si="155"/>
        <v>#N/A</v>
      </c>
      <c r="L988" s="158" t="str">
        <f t="shared" si="156"/>
        <v>_EU</v>
      </c>
      <c r="P988" s="340"/>
      <c r="Q988" s="340"/>
      <c r="R988" s="341"/>
      <c r="S988" s="342"/>
      <c r="T988" s="342"/>
      <c r="U988" s="341"/>
      <c r="V988" s="368"/>
      <c r="W988" s="341"/>
      <c r="X988" s="343"/>
      <c r="Y988" s="340"/>
      <c r="Z988" s="341"/>
      <c r="AA988" s="348" t="str">
        <f t="shared" si="157"/>
        <v/>
      </c>
      <c r="AB988" s="349" t="str">
        <f t="shared" si="158"/>
        <v/>
      </c>
      <c r="AC988" s="341"/>
      <c r="AD988" s="350" t="str">
        <f t="shared" si="159"/>
        <v/>
      </c>
    </row>
    <row r="989" spans="2:30" x14ac:dyDescent="0.45">
      <c r="B989" s="145" t="str">
        <f t="shared" si="150"/>
        <v>NOT INCLUDED</v>
      </c>
      <c r="C989" s="146" t="e">
        <f t="shared" si="151"/>
        <v>#N/A</v>
      </c>
      <c r="D989" s="158" t="e">
        <f>AB989&amp;"_"&amp;#REF!&amp;IF(afstemning_partner&lt;&gt;"","_"&amp;AC989,"")</f>
        <v>#REF!</v>
      </c>
      <c r="E989" s="158" t="str">
        <f t="shared" si="152"/>
        <v/>
      </c>
      <c r="F989" s="158" t="e">
        <f t="shared" si="153"/>
        <v>#N/A</v>
      </c>
      <c r="G989" s="158" t="str">
        <f>TRANSAKTIONER!Z989&amp;IF(regnskab_filter_periode&gt;=AB989,"INCLUDE"&amp;IF(regnskab_filter_land&lt;&gt;"",IF(regnskab_filter_land="EU",F989,AD989),""),"EXCLUDE")</f>
        <v>EXCLUDE</v>
      </c>
      <c r="H989" s="158" t="str">
        <f t="shared" si="154"/>
        <v/>
      </c>
      <c r="I989" s="158" t="str">
        <f>TRANSAKTIONER!Z989&amp;IF(regnskab_filter_periode_partner&gt;=AB989,"INCLUDE"&amp;IF(regnskab_filter_land_partner&lt;&gt;"",IF(regnskab_filter_land_partner="EU",F989,AD989),""),"EXCLUDE")&amp;AC989</f>
        <v>EXCLUDE</v>
      </c>
      <c r="J989" s="158" t="e">
        <f t="shared" si="155"/>
        <v>#N/A</v>
      </c>
      <c r="L989" s="158" t="str">
        <f t="shared" si="156"/>
        <v>_EU</v>
      </c>
      <c r="P989" s="340"/>
      <c r="Q989" s="340"/>
      <c r="R989" s="341"/>
      <c r="S989" s="342"/>
      <c r="T989" s="342"/>
      <c r="U989" s="341"/>
      <c r="V989" s="368"/>
      <c r="W989" s="341"/>
      <c r="X989" s="343"/>
      <c r="Y989" s="340"/>
      <c r="Z989" s="341"/>
      <c r="AA989" s="348" t="str">
        <f t="shared" si="157"/>
        <v/>
      </c>
      <c r="AB989" s="349" t="str">
        <f t="shared" si="158"/>
        <v/>
      </c>
      <c r="AC989" s="341"/>
      <c r="AD989" s="350" t="str">
        <f t="shared" si="159"/>
        <v/>
      </c>
    </row>
    <row r="990" spans="2:30" x14ac:dyDescent="0.45">
      <c r="B990" s="145" t="str">
        <f t="shared" si="150"/>
        <v>NOT INCLUDED</v>
      </c>
      <c r="C990" s="146" t="e">
        <f t="shared" si="151"/>
        <v>#N/A</v>
      </c>
      <c r="D990" s="158" t="e">
        <f>AB990&amp;"_"&amp;#REF!&amp;IF(afstemning_partner&lt;&gt;"","_"&amp;AC990,"")</f>
        <v>#REF!</v>
      </c>
      <c r="E990" s="158" t="str">
        <f t="shared" si="152"/>
        <v/>
      </c>
      <c r="F990" s="158" t="e">
        <f t="shared" si="153"/>
        <v>#N/A</v>
      </c>
      <c r="G990" s="158" t="str">
        <f>TRANSAKTIONER!Z990&amp;IF(regnskab_filter_periode&gt;=AB990,"INCLUDE"&amp;IF(regnskab_filter_land&lt;&gt;"",IF(regnskab_filter_land="EU",F990,AD990),""),"EXCLUDE")</f>
        <v>EXCLUDE</v>
      </c>
      <c r="H990" s="158" t="str">
        <f t="shared" si="154"/>
        <v/>
      </c>
      <c r="I990" s="158" t="str">
        <f>TRANSAKTIONER!Z990&amp;IF(regnskab_filter_periode_partner&gt;=AB990,"INCLUDE"&amp;IF(regnskab_filter_land_partner&lt;&gt;"",IF(regnskab_filter_land_partner="EU",F990,AD990),""),"EXCLUDE")&amp;AC990</f>
        <v>EXCLUDE</v>
      </c>
      <c r="J990" s="158" t="e">
        <f t="shared" si="155"/>
        <v>#N/A</v>
      </c>
      <c r="L990" s="158" t="str">
        <f t="shared" si="156"/>
        <v>_EU</v>
      </c>
      <c r="P990" s="340"/>
      <c r="Q990" s="340"/>
      <c r="R990" s="341"/>
      <c r="S990" s="342"/>
      <c r="T990" s="342"/>
      <c r="U990" s="341"/>
      <c r="V990" s="368"/>
      <c r="W990" s="341"/>
      <c r="X990" s="343"/>
      <c r="Y990" s="340"/>
      <c r="Z990" s="341"/>
      <c r="AA990" s="348" t="str">
        <f t="shared" si="157"/>
        <v/>
      </c>
      <c r="AB990" s="349" t="str">
        <f t="shared" si="158"/>
        <v/>
      </c>
      <c r="AC990" s="341"/>
      <c r="AD990" s="350" t="str">
        <f t="shared" si="159"/>
        <v/>
      </c>
    </row>
    <row r="991" spans="2:30" x14ac:dyDescent="0.45">
      <c r="B991" s="145" t="str">
        <f t="shared" si="150"/>
        <v>NOT INCLUDED</v>
      </c>
      <c r="C991" s="146" t="e">
        <f t="shared" si="151"/>
        <v>#N/A</v>
      </c>
      <c r="D991" s="158" t="e">
        <f>AB991&amp;"_"&amp;#REF!&amp;IF(afstemning_partner&lt;&gt;"","_"&amp;AC991,"")</f>
        <v>#REF!</v>
      </c>
      <c r="E991" s="158" t="str">
        <f t="shared" si="152"/>
        <v/>
      </c>
      <c r="F991" s="158" t="e">
        <f t="shared" si="153"/>
        <v>#N/A</v>
      </c>
      <c r="G991" s="158" t="str">
        <f>TRANSAKTIONER!Z991&amp;IF(regnskab_filter_periode&gt;=AB991,"INCLUDE"&amp;IF(regnskab_filter_land&lt;&gt;"",IF(regnskab_filter_land="EU",F991,AD991),""),"EXCLUDE")</f>
        <v>EXCLUDE</v>
      </c>
      <c r="H991" s="158" t="str">
        <f t="shared" si="154"/>
        <v/>
      </c>
      <c r="I991" s="158" t="str">
        <f>TRANSAKTIONER!Z991&amp;IF(regnskab_filter_periode_partner&gt;=AB991,"INCLUDE"&amp;IF(regnskab_filter_land_partner&lt;&gt;"",IF(regnskab_filter_land_partner="EU",F991,AD991),""),"EXCLUDE")&amp;AC991</f>
        <v>EXCLUDE</v>
      </c>
      <c r="J991" s="158" t="e">
        <f t="shared" si="155"/>
        <v>#N/A</v>
      </c>
      <c r="L991" s="158" t="str">
        <f t="shared" si="156"/>
        <v>_EU</v>
      </c>
      <c r="P991" s="340"/>
      <c r="Q991" s="340"/>
      <c r="R991" s="341"/>
      <c r="S991" s="342"/>
      <c r="T991" s="342"/>
      <c r="U991" s="341"/>
      <c r="V991" s="368"/>
      <c r="W991" s="341"/>
      <c r="X991" s="343"/>
      <c r="Y991" s="340"/>
      <c r="Z991" s="341"/>
      <c r="AA991" s="348" t="str">
        <f t="shared" si="157"/>
        <v/>
      </c>
      <c r="AB991" s="349" t="str">
        <f t="shared" si="158"/>
        <v/>
      </c>
      <c r="AC991" s="341"/>
      <c r="AD991" s="350" t="str">
        <f t="shared" si="159"/>
        <v/>
      </c>
    </row>
    <row r="992" spans="2:30" x14ac:dyDescent="0.45">
      <c r="B992" s="145" t="str">
        <f t="shared" si="150"/>
        <v>NOT INCLUDED</v>
      </c>
      <c r="C992" s="146" t="e">
        <f t="shared" si="151"/>
        <v>#N/A</v>
      </c>
      <c r="D992" s="158" t="e">
        <f>AB992&amp;"_"&amp;#REF!&amp;IF(afstemning_partner&lt;&gt;"","_"&amp;AC992,"")</f>
        <v>#REF!</v>
      </c>
      <c r="E992" s="158" t="str">
        <f t="shared" si="152"/>
        <v/>
      </c>
      <c r="F992" s="158" t="e">
        <f t="shared" si="153"/>
        <v>#N/A</v>
      </c>
      <c r="G992" s="158" t="str">
        <f>TRANSAKTIONER!Z992&amp;IF(regnskab_filter_periode&gt;=AB992,"INCLUDE"&amp;IF(regnskab_filter_land&lt;&gt;"",IF(regnskab_filter_land="EU",F992,AD992),""),"EXCLUDE")</f>
        <v>EXCLUDE</v>
      </c>
      <c r="H992" s="158" t="str">
        <f t="shared" si="154"/>
        <v/>
      </c>
      <c r="I992" s="158" t="str">
        <f>TRANSAKTIONER!Z992&amp;IF(regnskab_filter_periode_partner&gt;=AB992,"INCLUDE"&amp;IF(regnskab_filter_land_partner&lt;&gt;"",IF(regnskab_filter_land_partner="EU",F992,AD992),""),"EXCLUDE")&amp;AC992</f>
        <v>EXCLUDE</v>
      </c>
      <c r="J992" s="158" t="e">
        <f t="shared" si="155"/>
        <v>#N/A</v>
      </c>
      <c r="L992" s="158" t="str">
        <f t="shared" si="156"/>
        <v>_EU</v>
      </c>
      <c r="P992" s="340"/>
      <c r="Q992" s="340"/>
      <c r="R992" s="341"/>
      <c r="S992" s="342"/>
      <c r="T992" s="342"/>
      <c r="U992" s="341"/>
      <c r="V992" s="368"/>
      <c r="W992" s="341"/>
      <c r="X992" s="343"/>
      <c r="Y992" s="340"/>
      <c r="Z992" s="341"/>
      <c r="AA992" s="348" t="str">
        <f t="shared" si="157"/>
        <v/>
      </c>
      <c r="AB992" s="349" t="str">
        <f t="shared" si="158"/>
        <v/>
      </c>
      <c r="AC992" s="341"/>
      <c r="AD992" s="350" t="str">
        <f t="shared" si="159"/>
        <v/>
      </c>
    </row>
    <row r="993" spans="2:30" x14ac:dyDescent="0.45">
      <c r="B993" s="145" t="str">
        <f t="shared" si="150"/>
        <v>NOT INCLUDED</v>
      </c>
      <c r="C993" s="146" t="e">
        <f t="shared" si="151"/>
        <v>#N/A</v>
      </c>
      <c r="D993" s="158" t="e">
        <f>AB993&amp;"_"&amp;#REF!&amp;IF(afstemning_partner&lt;&gt;"","_"&amp;AC993,"")</f>
        <v>#REF!</v>
      </c>
      <c r="E993" s="158" t="str">
        <f t="shared" si="152"/>
        <v/>
      </c>
      <c r="F993" s="158" t="e">
        <f t="shared" si="153"/>
        <v>#N/A</v>
      </c>
      <c r="G993" s="158" t="str">
        <f>TRANSAKTIONER!Z993&amp;IF(regnskab_filter_periode&gt;=AB993,"INCLUDE"&amp;IF(regnskab_filter_land&lt;&gt;"",IF(regnskab_filter_land="EU",F993,AD993),""),"EXCLUDE")</f>
        <v>EXCLUDE</v>
      </c>
      <c r="H993" s="158" t="str">
        <f t="shared" si="154"/>
        <v/>
      </c>
      <c r="I993" s="158" t="str">
        <f>TRANSAKTIONER!Z993&amp;IF(regnskab_filter_periode_partner&gt;=AB993,"INCLUDE"&amp;IF(regnskab_filter_land_partner&lt;&gt;"",IF(regnskab_filter_land_partner="EU",F993,AD993),""),"EXCLUDE")&amp;AC993</f>
        <v>EXCLUDE</v>
      </c>
      <c r="J993" s="158" t="e">
        <f t="shared" si="155"/>
        <v>#N/A</v>
      </c>
      <c r="L993" s="158" t="str">
        <f t="shared" si="156"/>
        <v>_EU</v>
      </c>
      <c r="P993" s="340"/>
      <c r="Q993" s="340"/>
      <c r="R993" s="341"/>
      <c r="S993" s="342"/>
      <c r="T993" s="342"/>
      <c r="U993" s="341"/>
      <c r="V993" s="368"/>
      <c r="W993" s="341"/>
      <c r="X993" s="343"/>
      <c r="Y993" s="340"/>
      <c r="Z993" s="341"/>
      <c r="AA993" s="348" t="str">
        <f t="shared" si="157"/>
        <v/>
      </c>
      <c r="AB993" s="349" t="str">
        <f t="shared" si="158"/>
        <v/>
      </c>
      <c r="AC993" s="341"/>
      <c r="AD993" s="350" t="str">
        <f t="shared" si="159"/>
        <v/>
      </c>
    </row>
    <row r="994" spans="2:30" x14ac:dyDescent="0.45">
      <c r="B994" s="145" t="str">
        <f t="shared" si="150"/>
        <v>NOT INCLUDED</v>
      </c>
      <c r="C994" s="146" t="e">
        <f t="shared" si="151"/>
        <v>#N/A</v>
      </c>
      <c r="D994" s="158" t="e">
        <f>AB994&amp;"_"&amp;#REF!&amp;IF(afstemning_partner&lt;&gt;"","_"&amp;AC994,"")</f>
        <v>#REF!</v>
      </c>
      <c r="E994" s="158" t="str">
        <f t="shared" si="152"/>
        <v/>
      </c>
      <c r="F994" s="158" t="e">
        <f t="shared" si="153"/>
        <v>#N/A</v>
      </c>
      <c r="G994" s="158" t="str">
        <f>TRANSAKTIONER!Z994&amp;IF(regnskab_filter_periode&gt;=AB994,"INCLUDE"&amp;IF(regnskab_filter_land&lt;&gt;"",IF(regnskab_filter_land="EU",F994,AD994),""),"EXCLUDE")</f>
        <v>EXCLUDE</v>
      </c>
      <c r="H994" s="158" t="str">
        <f t="shared" si="154"/>
        <v/>
      </c>
      <c r="I994" s="158" t="str">
        <f>TRANSAKTIONER!Z994&amp;IF(regnskab_filter_periode_partner&gt;=AB994,"INCLUDE"&amp;IF(regnskab_filter_land_partner&lt;&gt;"",IF(regnskab_filter_land_partner="EU",F994,AD994),""),"EXCLUDE")&amp;AC994</f>
        <v>EXCLUDE</v>
      </c>
      <c r="J994" s="158" t="e">
        <f t="shared" si="155"/>
        <v>#N/A</v>
      </c>
      <c r="L994" s="158" t="str">
        <f t="shared" si="156"/>
        <v>_EU</v>
      </c>
      <c r="P994" s="340"/>
      <c r="Q994" s="340"/>
      <c r="R994" s="341"/>
      <c r="S994" s="342"/>
      <c r="T994" s="342"/>
      <c r="U994" s="341"/>
      <c r="V994" s="368"/>
      <c r="W994" s="341"/>
      <c r="X994" s="343"/>
      <c r="Y994" s="340"/>
      <c r="Z994" s="341"/>
      <c r="AA994" s="348" t="str">
        <f t="shared" si="157"/>
        <v/>
      </c>
      <c r="AB994" s="349" t="str">
        <f t="shared" si="158"/>
        <v/>
      </c>
      <c r="AC994" s="341"/>
      <c r="AD994" s="350" t="str">
        <f t="shared" si="159"/>
        <v/>
      </c>
    </row>
    <row r="995" spans="2:30" x14ac:dyDescent="0.45">
      <c r="B995" s="145" t="str">
        <f t="shared" si="150"/>
        <v>NOT INCLUDED</v>
      </c>
      <c r="C995" s="146" t="e">
        <f t="shared" si="151"/>
        <v>#N/A</v>
      </c>
      <c r="D995" s="158" t="e">
        <f>AB995&amp;"_"&amp;#REF!&amp;IF(afstemning_partner&lt;&gt;"","_"&amp;AC995,"")</f>
        <v>#REF!</v>
      </c>
      <c r="E995" s="158" t="str">
        <f t="shared" si="152"/>
        <v/>
      </c>
      <c r="F995" s="158" t="e">
        <f t="shared" si="153"/>
        <v>#N/A</v>
      </c>
      <c r="G995" s="158" t="str">
        <f>TRANSAKTIONER!Z995&amp;IF(regnskab_filter_periode&gt;=AB995,"INCLUDE"&amp;IF(regnskab_filter_land&lt;&gt;"",IF(regnskab_filter_land="EU",F995,AD995),""),"EXCLUDE")</f>
        <v>EXCLUDE</v>
      </c>
      <c r="H995" s="158" t="str">
        <f t="shared" si="154"/>
        <v/>
      </c>
      <c r="I995" s="158" t="str">
        <f>TRANSAKTIONER!Z995&amp;IF(regnskab_filter_periode_partner&gt;=AB995,"INCLUDE"&amp;IF(regnskab_filter_land_partner&lt;&gt;"",IF(regnskab_filter_land_partner="EU",F995,AD995),""),"EXCLUDE")&amp;AC995</f>
        <v>EXCLUDE</v>
      </c>
      <c r="J995" s="158" t="e">
        <f t="shared" si="155"/>
        <v>#N/A</v>
      </c>
      <c r="L995" s="158" t="str">
        <f t="shared" si="156"/>
        <v>_EU</v>
      </c>
      <c r="P995" s="340"/>
      <c r="Q995" s="340"/>
      <c r="R995" s="341"/>
      <c r="S995" s="342"/>
      <c r="T995" s="342"/>
      <c r="U995" s="341"/>
      <c r="V995" s="368"/>
      <c r="W995" s="341"/>
      <c r="X995" s="343"/>
      <c r="Y995" s="340"/>
      <c r="Z995" s="341"/>
      <c r="AA995" s="348" t="str">
        <f t="shared" si="157"/>
        <v/>
      </c>
      <c r="AB995" s="349" t="str">
        <f t="shared" si="158"/>
        <v/>
      </c>
      <c r="AC995" s="341"/>
      <c r="AD995" s="350" t="str">
        <f t="shared" si="159"/>
        <v/>
      </c>
    </row>
    <row r="996" spans="2:30" x14ac:dyDescent="0.45">
      <c r="B996" s="145" t="str">
        <f t="shared" si="150"/>
        <v>NOT INCLUDED</v>
      </c>
      <c r="C996" s="146" t="e">
        <f t="shared" si="151"/>
        <v>#N/A</v>
      </c>
      <c r="D996" s="158" t="e">
        <f>AB996&amp;"_"&amp;#REF!&amp;IF(afstemning_partner&lt;&gt;"","_"&amp;AC996,"")</f>
        <v>#REF!</v>
      </c>
      <c r="E996" s="158" t="str">
        <f t="shared" si="152"/>
        <v/>
      </c>
      <c r="F996" s="158" t="e">
        <f t="shared" si="153"/>
        <v>#N/A</v>
      </c>
      <c r="G996" s="158" t="str">
        <f>TRANSAKTIONER!Z996&amp;IF(regnskab_filter_periode&gt;=AB996,"INCLUDE"&amp;IF(regnskab_filter_land&lt;&gt;"",IF(regnskab_filter_land="EU",F996,AD996),""),"EXCLUDE")</f>
        <v>EXCLUDE</v>
      </c>
      <c r="H996" s="158" t="str">
        <f t="shared" si="154"/>
        <v/>
      </c>
      <c r="I996" s="158" t="str">
        <f>TRANSAKTIONER!Z996&amp;IF(regnskab_filter_periode_partner&gt;=AB996,"INCLUDE"&amp;IF(regnskab_filter_land_partner&lt;&gt;"",IF(regnskab_filter_land_partner="EU",F996,AD996),""),"EXCLUDE")&amp;AC996</f>
        <v>EXCLUDE</v>
      </c>
      <c r="J996" s="158" t="e">
        <f t="shared" si="155"/>
        <v>#N/A</v>
      </c>
      <c r="L996" s="158" t="str">
        <f t="shared" si="156"/>
        <v>_EU</v>
      </c>
      <c r="P996" s="340"/>
      <c r="Q996" s="340"/>
      <c r="R996" s="341"/>
      <c r="S996" s="342"/>
      <c r="T996" s="342"/>
      <c r="U996" s="341"/>
      <c r="V996" s="368"/>
      <c r="W996" s="341"/>
      <c r="X996" s="343"/>
      <c r="Y996" s="340"/>
      <c r="Z996" s="341"/>
      <c r="AA996" s="348" t="str">
        <f t="shared" si="157"/>
        <v/>
      </c>
      <c r="AB996" s="349" t="str">
        <f t="shared" si="158"/>
        <v/>
      </c>
      <c r="AC996" s="341"/>
      <c r="AD996" s="350" t="str">
        <f t="shared" si="159"/>
        <v/>
      </c>
    </row>
    <row r="997" spans="2:30" x14ac:dyDescent="0.45">
      <c r="B997" s="145" t="str">
        <f t="shared" si="150"/>
        <v>NOT INCLUDED</v>
      </c>
      <c r="C997" s="146" t="e">
        <f t="shared" si="151"/>
        <v>#N/A</v>
      </c>
      <c r="D997" s="158" t="e">
        <f>AB997&amp;"_"&amp;#REF!&amp;IF(afstemning_partner&lt;&gt;"","_"&amp;AC997,"")</f>
        <v>#REF!</v>
      </c>
      <c r="E997" s="158" t="str">
        <f t="shared" si="152"/>
        <v/>
      </c>
      <c r="F997" s="158" t="e">
        <f t="shared" si="153"/>
        <v>#N/A</v>
      </c>
      <c r="G997" s="158" t="str">
        <f>TRANSAKTIONER!Z997&amp;IF(regnskab_filter_periode&gt;=AB997,"INCLUDE"&amp;IF(regnskab_filter_land&lt;&gt;"",IF(regnskab_filter_land="EU",F997,AD997),""),"EXCLUDE")</f>
        <v>EXCLUDE</v>
      </c>
      <c r="H997" s="158" t="str">
        <f t="shared" si="154"/>
        <v/>
      </c>
      <c r="I997" s="158" t="str">
        <f>TRANSAKTIONER!Z997&amp;IF(regnskab_filter_periode_partner&gt;=AB997,"INCLUDE"&amp;IF(regnskab_filter_land_partner&lt;&gt;"",IF(regnskab_filter_land_partner="EU",F997,AD997),""),"EXCLUDE")&amp;AC997</f>
        <v>EXCLUDE</v>
      </c>
      <c r="J997" s="158" t="e">
        <f t="shared" si="155"/>
        <v>#N/A</v>
      </c>
      <c r="L997" s="158" t="str">
        <f t="shared" si="156"/>
        <v>_EU</v>
      </c>
      <c r="P997" s="340"/>
      <c r="Q997" s="340"/>
      <c r="R997" s="341"/>
      <c r="S997" s="342"/>
      <c r="T997" s="342"/>
      <c r="U997" s="341"/>
      <c r="V997" s="368"/>
      <c r="W997" s="341"/>
      <c r="X997" s="343"/>
      <c r="Y997" s="340"/>
      <c r="Z997" s="341"/>
      <c r="AA997" s="348" t="str">
        <f t="shared" si="157"/>
        <v/>
      </c>
      <c r="AB997" s="349" t="str">
        <f t="shared" si="158"/>
        <v/>
      </c>
      <c r="AC997" s="341"/>
      <c r="AD997" s="350" t="str">
        <f t="shared" si="159"/>
        <v/>
      </c>
    </row>
    <row r="998" spans="2:30" x14ac:dyDescent="0.45">
      <c r="B998" s="145" t="str">
        <f t="shared" si="150"/>
        <v>NOT INCLUDED</v>
      </c>
      <c r="C998" s="146" t="e">
        <f t="shared" si="151"/>
        <v>#N/A</v>
      </c>
      <c r="D998" s="158" t="e">
        <f>AB998&amp;"_"&amp;#REF!&amp;IF(afstemning_partner&lt;&gt;"","_"&amp;AC998,"")</f>
        <v>#REF!</v>
      </c>
      <c r="E998" s="158" t="str">
        <f t="shared" si="152"/>
        <v/>
      </c>
      <c r="F998" s="158" t="e">
        <f t="shared" si="153"/>
        <v>#N/A</v>
      </c>
      <c r="G998" s="158" t="str">
        <f>TRANSAKTIONER!Z998&amp;IF(regnskab_filter_periode&gt;=AB998,"INCLUDE"&amp;IF(regnskab_filter_land&lt;&gt;"",IF(regnskab_filter_land="EU",F998,AD998),""),"EXCLUDE")</f>
        <v>EXCLUDE</v>
      </c>
      <c r="H998" s="158" t="str">
        <f t="shared" si="154"/>
        <v/>
      </c>
      <c r="I998" s="158" t="str">
        <f>TRANSAKTIONER!Z998&amp;IF(regnskab_filter_periode_partner&gt;=AB998,"INCLUDE"&amp;IF(regnskab_filter_land_partner&lt;&gt;"",IF(regnskab_filter_land_partner="EU",F998,AD998),""),"EXCLUDE")&amp;AC998</f>
        <v>EXCLUDE</v>
      </c>
      <c r="J998" s="158" t="e">
        <f t="shared" si="155"/>
        <v>#N/A</v>
      </c>
      <c r="L998" s="158" t="str">
        <f t="shared" si="156"/>
        <v>_EU</v>
      </c>
      <c r="P998" s="340"/>
      <c r="Q998" s="340"/>
      <c r="R998" s="341"/>
      <c r="S998" s="342"/>
      <c r="T998" s="342"/>
      <c r="U998" s="341"/>
      <c r="V998" s="368"/>
      <c r="W998" s="341"/>
      <c r="X998" s="343"/>
      <c r="Y998" s="340"/>
      <c r="Z998" s="341"/>
      <c r="AA998" s="348" t="str">
        <f t="shared" si="157"/>
        <v/>
      </c>
      <c r="AB998" s="349" t="str">
        <f t="shared" si="158"/>
        <v/>
      </c>
      <c r="AC998" s="341"/>
      <c r="AD998" s="350" t="str">
        <f t="shared" si="159"/>
        <v/>
      </c>
    </row>
    <row r="999" spans="2:30" x14ac:dyDescent="0.45">
      <c r="B999" s="145" t="str">
        <f t="shared" si="150"/>
        <v>NOT INCLUDED</v>
      </c>
      <c r="C999" s="146" t="e">
        <f t="shared" si="151"/>
        <v>#N/A</v>
      </c>
      <c r="D999" s="158" t="e">
        <f>AB999&amp;"_"&amp;#REF!&amp;IF(afstemning_partner&lt;&gt;"","_"&amp;AC999,"")</f>
        <v>#REF!</v>
      </c>
      <c r="E999" s="158" t="str">
        <f t="shared" si="152"/>
        <v/>
      </c>
      <c r="F999" s="158" t="e">
        <f t="shared" si="153"/>
        <v>#N/A</v>
      </c>
      <c r="G999" s="158" t="str">
        <f>TRANSAKTIONER!Z999&amp;IF(regnskab_filter_periode&gt;=AB999,"INCLUDE"&amp;IF(regnskab_filter_land&lt;&gt;"",IF(regnskab_filter_land="EU",F999,AD999),""),"EXCLUDE")</f>
        <v>EXCLUDE</v>
      </c>
      <c r="H999" s="158" t="str">
        <f t="shared" si="154"/>
        <v/>
      </c>
      <c r="I999" s="158" t="str">
        <f>TRANSAKTIONER!Z999&amp;IF(regnskab_filter_periode_partner&gt;=AB999,"INCLUDE"&amp;IF(regnskab_filter_land_partner&lt;&gt;"",IF(regnskab_filter_land_partner="EU",F999,AD999),""),"EXCLUDE")&amp;AC999</f>
        <v>EXCLUDE</v>
      </c>
      <c r="J999" s="158" t="e">
        <f t="shared" si="155"/>
        <v>#N/A</v>
      </c>
      <c r="L999" s="158" t="str">
        <f t="shared" si="156"/>
        <v>_EU</v>
      </c>
      <c r="P999" s="340"/>
      <c r="Q999" s="340"/>
      <c r="R999" s="341"/>
      <c r="S999" s="342"/>
      <c r="T999" s="342"/>
      <c r="U999" s="341"/>
      <c r="V999" s="368"/>
      <c r="W999" s="341"/>
      <c r="X999" s="343"/>
      <c r="Y999" s="340"/>
      <c r="Z999" s="341"/>
      <c r="AA999" s="348" t="str">
        <f t="shared" si="157"/>
        <v/>
      </c>
      <c r="AB999" s="349" t="str">
        <f t="shared" si="158"/>
        <v/>
      </c>
      <c r="AC999" s="341"/>
      <c r="AD999" s="350" t="str">
        <f t="shared" si="159"/>
        <v/>
      </c>
    </row>
    <row r="1000" spans="2:30" x14ac:dyDescent="0.45">
      <c r="B1000" s="145" t="str">
        <f t="shared" si="150"/>
        <v>NOT INCLUDED</v>
      </c>
      <c r="C1000" s="146" t="e">
        <f t="shared" si="151"/>
        <v>#N/A</v>
      </c>
      <c r="D1000" s="158" t="e">
        <f>AB1000&amp;"_"&amp;#REF!&amp;IF(afstemning_partner&lt;&gt;"","_"&amp;AC1000,"")</f>
        <v>#REF!</v>
      </c>
      <c r="E1000" s="158" t="str">
        <f t="shared" si="152"/>
        <v/>
      </c>
      <c r="F1000" s="158" t="e">
        <f t="shared" si="153"/>
        <v>#N/A</v>
      </c>
      <c r="G1000" s="158" t="str">
        <f>TRANSAKTIONER!Z1000&amp;IF(regnskab_filter_periode&gt;=AB1000,"INCLUDE"&amp;IF(regnskab_filter_land&lt;&gt;"",IF(regnskab_filter_land="EU",F1000,AD1000),""),"EXCLUDE")</f>
        <v>EXCLUDE</v>
      </c>
      <c r="H1000" s="158" t="str">
        <f t="shared" si="154"/>
        <v/>
      </c>
      <c r="I1000" s="158" t="str">
        <f>TRANSAKTIONER!Z1000&amp;IF(regnskab_filter_periode_partner&gt;=AB1000,"INCLUDE"&amp;IF(regnskab_filter_land_partner&lt;&gt;"",IF(regnskab_filter_land_partner="EU",F1000,AD1000),""),"EXCLUDE")&amp;AC1000</f>
        <v>EXCLUDE</v>
      </c>
      <c r="J1000" s="158" t="e">
        <f t="shared" si="155"/>
        <v>#N/A</v>
      </c>
      <c r="L1000" s="158" t="str">
        <f t="shared" si="156"/>
        <v>_EU</v>
      </c>
      <c r="P1000" s="340"/>
      <c r="Q1000" s="340"/>
      <c r="R1000" s="341"/>
      <c r="S1000" s="342"/>
      <c r="T1000" s="342"/>
      <c r="U1000" s="341"/>
      <c r="V1000" s="368"/>
      <c r="W1000" s="341"/>
      <c r="X1000" s="343"/>
      <c r="Y1000" s="340"/>
      <c r="Z1000" s="341"/>
      <c r="AA1000" s="348" t="str">
        <f t="shared" si="157"/>
        <v/>
      </c>
      <c r="AB1000" s="349" t="str">
        <f t="shared" si="158"/>
        <v/>
      </c>
      <c r="AC1000" s="341"/>
      <c r="AD1000" s="350" t="str">
        <f t="shared" si="159"/>
        <v/>
      </c>
    </row>
    <row r="1001" spans="2:30" x14ac:dyDescent="0.45">
      <c r="B1001" s="145" t="str">
        <f t="shared" si="150"/>
        <v>NOT INCLUDED</v>
      </c>
      <c r="C1001" s="146" t="e">
        <f t="shared" si="151"/>
        <v>#N/A</v>
      </c>
      <c r="D1001" s="158" t="e">
        <f>AB1001&amp;"_"&amp;#REF!&amp;IF(afstemning_partner&lt;&gt;"","_"&amp;AC1001,"")</f>
        <v>#REF!</v>
      </c>
      <c r="E1001" s="158" t="str">
        <f t="shared" si="152"/>
        <v/>
      </c>
      <c r="F1001" s="158" t="e">
        <f t="shared" si="153"/>
        <v>#N/A</v>
      </c>
      <c r="G1001" s="158" t="str">
        <f>TRANSAKTIONER!Z1001&amp;IF(regnskab_filter_periode&gt;=AB1001,"INCLUDE"&amp;IF(regnskab_filter_land&lt;&gt;"",IF(regnskab_filter_land="EU",F1001,AD1001),""),"EXCLUDE")</f>
        <v>EXCLUDE</v>
      </c>
      <c r="H1001" s="158" t="str">
        <f t="shared" si="154"/>
        <v/>
      </c>
      <c r="I1001" s="158" t="str">
        <f>TRANSAKTIONER!Z1001&amp;IF(regnskab_filter_periode_partner&gt;=AB1001,"INCLUDE"&amp;IF(regnskab_filter_land_partner&lt;&gt;"",IF(regnskab_filter_land_partner="EU",F1001,AD1001),""),"EXCLUDE")&amp;AC1001</f>
        <v>EXCLUDE</v>
      </c>
      <c r="J1001" s="158" t="e">
        <f t="shared" si="155"/>
        <v>#N/A</v>
      </c>
      <c r="L1001" s="158" t="str">
        <f t="shared" si="156"/>
        <v>_EU</v>
      </c>
      <c r="P1001" s="340"/>
      <c r="Q1001" s="340"/>
      <c r="R1001" s="341"/>
      <c r="S1001" s="342"/>
      <c r="T1001" s="342"/>
      <c r="U1001" s="341"/>
      <c r="V1001" s="368"/>
      <c r="W1001" s="341"/>
      <c r="X1001" s="343"/>
      <c r="Y1001" s="340"/>
      <c r="Z1001" s="341"/>
      <c r="AA1001" s="348" t="str">
        <f t="shared" si="157"/>
        <v/>
      </c>
      <c r="AB1001" s="349" t="str">
        <f t="shared" si="158"/>
        <v/>
      </c>
      <c r="AC1001" s="341"/>
      <c r="AD1001" s="350" t="str">
        <f t="shared" si="159"/>
        <v/>
      </c>
    </row>
    <row r="1002" spans="2:30" x14ac:dyDescent="0.45">
      <c r="B1002" s="145" t="str">
        <f t="shared" si="150"/>
        <v>NOT INCLUDED</v>
      </c>
      <c r="C1002" s="146" t="e">
        <f t="shared" si="151"/>
        <v>#N/A</v>
      </c>
      <c r="D1002" s="158" t="e">
        <f>AB1002&amp;"_"&amp;#REF!&amp;IF(afstemning_partner&lt;&gt;"","_"&amp;AC1002,"")</f>
        <v>#REF!</v>
      </c>
      <c r="E1002" s="158" t="str">
        <f t="shared" si="152"/>
        <v/>
      </c>
      <c r="F1002" s="158" t="e">
        <f t="shared" si="153"/>
        <v>#N/A</v>
      </c>
      <c r="G1002" s="158" t="str">
        <f>TRANSAKTIONER!Z1002&amp;IF(regnskab_filter_periode&gt;=AB1002,"INCLUDE"&amp;IF(regnskab_filter_land&lt;&gt;"",IF(regnskab_filter_land="EU",F1002,AD1002),""),"EXCLUDE")</f>
        <v>EXCLUDE</v>
      </c>
      <c r="H1002" s="158" t="str">
        <f t="shared" si="154"/>
        <v/>
      </c>
      <c r="I1002" s="158" t="str">
        <f>TRANSAKTIONER!Z1002&amp;IF(regnskab_filter_periode_partner&gt;=AB1002,"INCLUDE"&amp;IF(regnskab_filter_land_partner&lt;&gt;"",IF(regnskab_filter_land_partner="EU",F1002,AD1002),""),"EXCLUDE")&amp;AC1002</f>
        <v>EXCLUDE</v>
      </c>
      <c r="J1002" s="158" t="e">
        <f t="shared" si="155"/>
        <v>#N/A</v>
      </c>
      <c r="L1002" s="158" t="str">
        <f t="shared" si="156"/>
        <v>_EU</v>
      </c>
      <c r="P1002" s="340"/>
      <c r="Q1002" s="340"/>
      <c r="R1002" s="341"/>
      <c r="S1002" s="342"/>
      <c r="T1002" s="342"/>
      <c r="U1002" s="341"/>
      <c r="V1002" s="368"/>
      <c r="W1002" s="341"/>
      <c r="X1002" s="343"/>
      <c r="Y1002" s="340"/>
      <c r="Z1002" s="341"/>
      <c r="AA1002" s="348" t="str">
        <f t="shared" si="157"/>
        <v/>
      </c>
      <c r="AB1002" s="349" t="str">
        <f t="shared" si="158"/>
        <v/>
      </c>
      <c r="AC1002" s="341"/>
      <c r="AD1002" s="350" t="str">
        <f t="shared" si="159"/>
        <v/>
      </c>
    </row>
    <row r="1003" spans="2:30" x14ac:dyDescent="0.45">
      <c r="B1003" s="145" t="str">
        <f t="shared" si="150"/>
        <v>NOT INCLUDED</v>
      </c>
      <c r="C1003" s="146" t="e">
        <f t="shared" si="151"/>
        <v>#N/A</v>
      </c>
      <c r="D1003" s="158" t="e">
        <f>AB1003&amp;"_"&amp;#REF!&amp;IF(afstemning_partner&lt;&gt;"","_"&amp;AC1003,"")</f>
        <v>#REF!</v>
      </c>
      <c r="E1003" s="158" t="str">
        <f t="shared" si="152"/>
        <v/>
      </c>
      <c r="F1003" s="158" t="e">
        <f t="shared" si="153"/>
        <v>#N/A</v>
      </c>
      <c r="G1003" s="158" t="str">
        <f>TRANSAKTIONER!Z1003&amp;IF(regnskab_filter_periode&gt;=AB1003,"INCLUDE"&amp;IF(regnskab_filter_land&lt;&gt;"",IF(regnskab_filter_land="EU",F1003,AD1003),""),"EXCLUDE")</f>
        <v>EXCLUDE</v>
      </c>
      <c r="H1003" s="158" t="str">
        <f t="shared" si="154"/>
        <v/>
      </c>
      <c r="I1003" s="158" t="str">
        <f>TRANSAKTIONER!Z1003&amp;IF(regnskab_filter_periode_partner&gt;=AB1003,"INCLUDE"&amp;IF(regnskab_filter_land_partner&lt;&gt;"",IF(regnskab_filter_land_partner="EU",F1003,AD1003),""),"EXCLUDE")&amp;AC1003</f>
        <v>EXCLUDE</v>
      </c>
      <c r="J1003" s="158" t="e">
        <f t="shared" si="155"/>
        <v>#N/A</v>
      </c>
      <c r="L1003" s="158" t="str">
        <f t="shared" si="156"/>
        <v>_EU</v>
      </c>
      <c r="P1003" s="340"/>
      <c r="Q1003" s="340"/>
      <c r="R1003" s="341"/>
      <c r="S1003" s="342"/>
      <c r="T1003" s="342"/>
      <c r="U1003" s="341"/>
      <c r="V1003" s="368"/>
      <c r="W1003" s="341"/>
      <c r="X1003" s="343"/>
      <c r="Y1003" s="340"/>
      <c r="Z1003" s="341"/>
      <c r="AA1003" s="348" t="str">
        <f t="shared" si="157"/>
        <v/>
      </c>
      <c r="AB1003" s="349" t="str">
        <f t="shared" si="158"/>
        <v/>
      </c>
      <c r="AC1003" s="341"/>
      <c r="AD1003" s="350" t="str">
        <f t="shared" si="159"/>
        <v/>
      </c>
    </row>
    <row r="1004" spans="2:30" x14ac:dyDescent="0.45">
      <c r="B1004" s="145" t="str">
        <f t="shared" si="150"/>
        <v>NOT INCLUDED</v>
      </c>
      <c r="C1004" s="146" t="e">
        <f t="shared" si="151"/>
        <v>#N/A</v>
      </c>
      <c r="D1004" s="158" t="e">
        <f>AB1004&amp;"_"&amp;#REF!&amp;IF(afstemning_partner&lt;&gt;"","_"&amp;AC1004,"")</f>
        <v>#REF!</v>
      </c>
      <c r="E1004" s="158" t="str">
        <f t="shared" si="152"/>
        <v/>
      </c>
      <c r="F1004" s="158" t="e">
        <f t="shared" si="153"/>
        <v>#N/A</v>
      </c>
      <c r="G1004" s="158" t="str">
        <f>TRANSAKTIONER!Z1004&amp;IF(regnskab_filter_periode&gt;=AB1004,"INCLUDE"&amp;IF(regnskab_filter_land&lt;&gt;"",IF(regnskab_filter_land="EU",F1004,AD1004),""),"EXCLUDE")</f>
        <v>EXCLUDE</v>
      </c>
      <c r="H1004" s="158" t="str">
        <f t="shared" si="154"/>
        <v/>
      </c>
      <c r="I1004" s="158" t="str">
        <f>TRANSAKTIONER!Z1004&amp;IF(regnskab_filter_periode_partner&gt;=AB1004,"INCLUDE"&amp;IF(regnskab_filter_land_partner&lt;&gt;"",IF(regnskab_filter_land_partner="EU",F1004,AD1004),""),"EXCLUDE")&amp;AC1004</f>
        <v>EXCLUDE</v>
      </c>
      <c r="J1004" s="158" t="e">
        <f t="shared" si="155"/>
        <v>#N/A</v>
      </c>
      <c r="L1004" s="158" t="str">
        <f t="shared" si="156"/>
        <v>_EU</v>
      </c>
      <c r="P1004" s="340"/>
      <c r="Q1004" s="340"/>
      <c r="R1004" s="341"/>
      <c r="S1004" s="342"/>
      <c r="T1004" s="342"/>
      <c r="U1004" s="341"/>
      <c r="V1004" s="368"/>
      <c r="W1004" s="341"/>
      <c r="X1004" s="343"/>
      <c r="Y1004" s="340"/>
      <c r="Z1004" s="341"/>
      <c r="AA1004" s="348" t="str">
        <f t="shared" si="157"/>
        <v/>
      </c>
      <c r="AB1004" s="349" t="str">
        <f t="shared" si="158"/>
        <v/>
      </c>
      <c r="AC1004" s="341"/>
      <c r="AD1004" s="350" t="str">
        <f t="shared" si="159"/>
        <v/>
      </c>
    </row>
    <row r="1005" spans="2:30" x14ac:dyDescent="0.45">
      <c r="B1005" s="145" t="str">
        <f t="shared" si="150"/>
        <v>NOT INCLUDED</v>
      </c>
      <c r="C1005" s="146" t="e">
        <f t="shared" si="151"/>
        <v>#N/A</v>
      </c>
      <c r="D1005" s="158" t="e">
        <f>AB1005&amp;"_"&amp;#REF!&amp;IF(afstemning_partner&lt;&gt;"","_"&amp;AC1005,"")</f>
        <v>#REF!</v>
      </c>
      <c r="E1005" s="158" t="str">
        <f t="shared" si="152"/>
        <v/>
      </c>
      <c r="F1005" s="158" t="e">
        <f t="shared" si="153"/>
        <v>#N/A</v>
      </c>
      <c r="G1005" s="158" t="str">
        <f>TRANSAKTIONER!Z1005&amp;IF(regnskab_filter_periode&gt;=AB1005,"INCLUDE"&amp;IF(regnskab_filter_land&lt;&gt;"",IF(regnskab_filter_land="EU",F1005,AD1005),""),"EXCLUDE")</f>
        <v>EXCLUDE</v>
      </c>
      <c r="H1005" s="158" t="str">
        <f t="shared" si="154"/>
        <v/>
      </c>
      <c r="I1005" s="158" t="str">
        <f>TRANSAKTIONER!Z1005&amp;IF(regnskab_filter_periode_partner&gt;=AB1005,"INCLUDE"&amp;IF(regnskab_filter_land_partner&lt;&gt;"",IF(regnskab_filter_land_partner="EU",F1005,AD1005),""),"EXCLUDE")&amp;AC1005</f>
        <v>EXCLUDE</v>
      </c>
      <c r="J1005" s="158" t="e">
        <f t="shared" si="155"/>
        <v>#N/A</v>
      </c>
      <c r="L1005" s="158" t="str">
        <f t="shared" si="156"/>
        <v>_EU</v>
      </c>
      <c r="P1005" s="340"/>
      <c r="Q1005" s="340"/>
      <c r="R1005" s="341"/>
      <c r="S1005" s="342"/>
      <c r="T1005" s="342"/>
      <c r="U1005" s="341"/>
      <c r="V1005" s="368"/>
      <c r="W1005" s="341"/>
      <c r="X1005" s="343"/>
      <c r="Y1005" s="340"/>
      <c r="Z1005" s="341"/>
      <c r="AA1005" s="348" t="str">
        <f t="shared" si="157"/>
        <v/>
      </c>
      <c r="AB1005" s="349" t="str">
        <f t="shared" si="158"/>
        <v/>
      </c>
      <c r="AC1005" s="341"/>
      <c r="AD1005" s="350" t="str">
        <f t="shared" si="159"/>
        <v/>
      </c>
    </row>
    <row r="1006" spans="2:30" x14ac:dyDescent="0.45">
      <c r="B1006" s="145" t="str">
        <f t="shared" si="150"/>
        <v>NOT INCLUDED</v>
      </c>
      <c r="C1006" s="146" t="e">
        <f t="shared" si="151"/>
        <v>#N/A</v>
      </c>
      <c r="D1006" s="158" t="e">
        <f>AB1006&amp;"_"&amp;#REF!&amp;IF(afstemning_partner&lt;&gt;"","_"&amp;AC1006,"")</f>
        <v>#REF!</v>
      </c>
      <c r="E1006" s="158" t="str">
        <f t="shared" si="152"/>
        <v/>
      </c>
      <c r="F1006" s="158" t="e">
        <f t="shared" si="153"/>
        <v>#N/A</v>
      </c>
      <c r="G1006" s="158" t="str">
        <f>TRANSAKTIONER!Z1006&amp;IF(regnskab_filter_periode&gt;=AB1006,"INCLUDE"&amp;IF(regnskab_filter_land&lt;&gt;"",IF(regnskab_filter_land="EU",F1006,AD1006),""),"EXCLUDE")</f>
        <v>EXCLUDE</v>
      </c>
      <c r="H1006" s="158" t="str">
        <f t="shared" si="154"/>
        <v/>
      </c>
      <c r="I1006" s="158" t="str">
        <f>TRANSAKTIONER!Z1006&amp;IF(regnskab_filter_periode_partner&gt;=AB1006,"INCLUDE"&amp;IF(regnskab_filter_land_partner&lt;&gt;"",IF(regnskab_filter_land_partner="EU",F1006,AD1006),""),"EXCLUDE")&amp;AC1006</f>
        <v>EXCLUDE</v>
      </c>
      <c r="J1006" s="158" t="e">
        <f t="shared" si="155"/>
        <v>#N/A</v>
      </c>
      <c r="L1006" s="158" t="str">
        <f t="shared" si="156"/>
        <v>_EU</v>
      </c>
      <c r="P1006" s="340"/>
      <c r="Q1006" s="340"/>
      <c r="R1006" s="341"/>
      <c r="S1006" s="342"/>
      <c r="T1006" s="342"/>
      <c r="U1006" s="341"/>
      <c r="V1006" s="368"/>
      <c r="W1006" s="341"/>
      <c r="X1006" s="343"/>
      <c r="Y1006" s="340"/>
      <c r="Z1006" s="341"/>
      <c r="AA1006" s="348" t="str">
        <f t="shared" si="157"/>
        <v/>
      </c>
      <c r="AB1006" s="349" t="str">
        <f t="shared" si="158"/>
        <v/>
      </c>
      <c r="AC1006" s="341"/>
      <c r="AD1006" s="350" t="str">
        <f t="shared" si="159"/>
        <v/>
      </c>
    </row>
    <row r="1007" spans="2:30" x14ac:dyDescent="0.45">
      <c r="B1007" s="145" t="str">
        <f t="shared" si="150"/>
        <v>NOT INCLUDED</v>
      </c>
      <c r="C1007" s="146" t="e">
        <f t="shared" si="151"/>
        <v>#N/A</v>
      </c>
      <c r="D1007" s="158" t="e">
        <f>AB1007&amp;"_"&amp;#REF!&amp;IF(afstemning_partner&lt;&gt;"","_"&amp;AC1007,"")</f>
        <v>#REF!</v>
      </c>
      <c r="E1007" s="158" t="str">
        <f t="shared" si="152"/>
        <v/>
      </c>
      <c r="F1007" s="158" t="e">
        <f t="shared" si="153"/>
        <v>#N/A</v>
      </c>
      <c r="G1007" s="158" t="str">
        <f>TRANSAKTIONER!Z1007&amp;IF(regnskab_filter_periode&gt;=AB1007,"INCLUDE"&amp;IF(regnskab_filter_land&lt;&gt;"",IF(regnskab_filter_land="EU",F1007,AD1007),""),"EXCLUDE")</f>
        <v>EXCLUDE</v>
      </c>
      <c r="H1007" s="158" t="str">
        <f t="shared" si="154"/>
        <v/>
      </c>
      <c r="I1007" s="158" t="str">
        <f>TRANSAKTIONER!Z1007&amp;IF(regnskab_filter_periode_partner&gt;=AB1007,"INCLUDE"&amp;IF(regnskab_filter_land_partner&lt;&gt;"",IF(regnskab_filter_land_partner="EU",F1007,AD1007),""),"EXCLUDE")&amp;AC1007</f>
        <v>EXCLUDE</v>
      </c>
      <c r="J1007" s="158" t="e">
        <f t="shared" si="155"/>
        <v>#N/A</v>
      </c>
      <c r="L1007" s="158" t="str">
        <f t="shared" si="156"/>
        <v>_EU</v>
      </c>
      <c r="P1007" s="340"/>
      <c r="Q1007" s="340"/>
      <c r="R1007" s="341"/>
      <c r="S1007" s="342"/>
      <c r="T1007" s="342"/>
      <c r="U1007" s="341"/>
      <c r="V1007" s="368"/>
      <c r="W1007" s="341"/>
      <c r="X1007" s="343"/>
      <c r="Y1007" s="340"/>
      <c r="Z1007" s="341"/>
      <c r="AA1007" s="348" t="str">
        <f t="shared" si="157"/>
        <v/>
      </c>
      <c r="AB1007" s="349" t="str">
        <f t="shared" si="158"/>
        <v/>
      </c>
      <c r="AC1007" s="341"/>
      <c r="AD1007" s="350" t="str">
        <f t="shared" si="159"/>
        <v/>
      </c>
    </row>
    <row r="1008" spans="2:30" x14ac:dyDescent="0.45">
      <c r="B1008" s="145" t="str">
        <f t="shared" si="150"/>
        <v>NOT INCLUDED</v>
      </c>
      <c r="C1008" s="146" t="e">
        <f t="shared" si="151"/>
        <v>#N/A</v>
      </c>
      <c r="D1008" s="158" t="e">
        <f>AB1008&amp;"_"&amp;#REF!&amp;IF(afstemning_partner&lt;&gt;"","_"&amp;AC1008,"")</f>
        <v>#REF!</v>
      </c>
      <c r="E1008" s="158" t="str">
        <f t="shared" si="152"/>
        <v/>
      </c>
      <c r="F1008" s="158" t="e">
        <f t="shared" si="153"/>
        <v>#N/A</v>
      </c>
      <c r="G1008" s="158" t="str">
        <f>TRANSAKTIONER!Z1008&amp;IF(regnskab_filter_periode&gt;=AB1008,"INCLUDE"&amp;IF(regnskab_filter_land&lt;&gt;"",IF(regnskab_filter_land="EU",F1008,AD1008),""),"EXCLUDE")</f>
        <v>EXCLUDE</v>
      </c>
      <c r="H1008" s="158" t="str">
        <f t="shared" si="154"/>
        <v/>
      </c>
      <c r="I1008" s="158" t="str">
        <f>TRANSAKTIONER!Z1008&amp;IF(regnskab_filter_periode_partner&gt;=AB1008,"INCLUDE"&amp;IF(regnskab_filter_land_partner&lt;&gt;"",IF(regnskab_filter_land_partner="EU",F1008,AD1008),""),"EXCLUDE")&amp;AC1008</f>
        <v>EXCLUDE</v>
      </c>
      <c r="J1008" s="158" t="e">
        <f t="shared" si="155"/>
        <v>#N/A</v>
      </c>
      <c r="L1008" s="158" t="str">
        <f t="shared" si="156"/>
        <v>_EU</v>
      </c>
      <c r="P1008" s="340"/>
      <c r="Q1008" s="340"/>
      <c r="R1008" s="341"/>
      <c r="S1008" s="342"/>
      <c r="T1008" s="342"/>
      <c r="U1008" s="341"/>
      <c r="V1008" s="368"/>
      <c r="W1008" s="341"/>
      <c r="X1008" s="343"/>
      <c r="Y1008" s="340"/>
      <c r="Z1008" s="341"/>
      <c r="AA1008" s="348" t="str">
        <f t="shared" si="157"/>
        <v/>
      </c>
      <c r="AB1008" s="349" t="str">
        <f t="shared" si="158"/>
        <v/>
      </c>
      <c r="AC1008" s="341"/>
      <c r="AD1008" s="350" t="str">
        <f t="shared" si="159"/>
        <v/>
      </c>
    </row>
    <row r="1009" spans="2:30" x14ac:dyDescent="0.45">
      <c r="B1009" s="145" t="str">
        <f t="shared" si="150"/>
        <v>NOT INCLUDED</v>
      </c>
      <c r="C1009" s="146" t="e">
        <f t="shared" si="151"/>
        <v>#N/A</v>
      </c>
      <c r="D1009" s="158" t="e">
        <f>AB1009&amp;"_"&amp;#REF!&amp;IF(afstemning_partner&lt;&gt;"","_"&amp;AC1009,"")</f>
        <v>#REF!</v>
      </c>
      <c r="E1009" s="158" t="str">
        <f t="shared" si="152"/>
        <v/>
      </c>
      <c r="F1009" s="158" t="e">
        <f t="shared" si="153"/>
        <v>#N/A</v>
      </c>
      <c r="G1009" s="158" t="str">
        <f>TRANSAKTIONER!Z1009&amp;IF(regnskab_filter_periode&gt;=AB1009,"INCLUDE"&amp;IF(regnskab_filter_land&lt;&gt;"",IF(regnskab_filter_land="EU",F1009,AD1009),""),"EXCLUDE")</f>
        <v>EXCLUDE</v>
      </c>
      <c r="H1009" s="158" t="str">
        <f t="shared" si="154"/>
        <v/>
      </c>
      <c r="I1009" s="158" t="str">
        <f>TRANSAKTIONER!Z1009&amp;IF(regnskab_filter_periode_partner&gt;=AB1009,"INCLUDE"&amp;IF(regnskab_filter_land_partner&lt;&gt;"",IF(regnskab_filter_land_partner="EU",F1009,AD1009),""),"EXCLUDE")&amp;AC1009</f>
        <v>EXCLUDE</v>
      </c>
      <c r="J1009" s="158" t="e">
        <f t="shared" si="155"/>
        <v>#N/A</v>
      </c>
      <c r="L1009" s="158" t="str">
        <f t="shared" si="156"/>
        <v>_EU</v>
      </c>
      <c r="P1009" s="340"/>
      <c r="Q1009" s="340"/>
      <c r="R1009" s="341"/>
      <c r="S1009" s="342"/>
      <c r="T1009" s="342"/>
      <c r="U1009" s="341"/>
      <c r="V1009" s="368"/>
      <c r="W1009" s="341"/>
      <c r="X1009" s="343"/>
      <c r="Y1009" s="340"/>
      <c r="Z1009" s="341"/>
      <c r="AA1009" s="348" t="str">
        <f t="shared" si="157"/>
        <v/>
      </c>
      <c r="AB1009" s="349" t="str">
        <f t="shared" si="158"/>
        <v/>
      </c>
      <c r="AC1009" s="341"/>
      <c r="AD1009" s="350" t="str">
        <f t="shared" si="159"/>
        <v/>
      </c>
    </row>
    <row r="1010" spans="2:30" x14ac:dyDescent="0.45">
      <c r="B1010" s="145" t="str">
        <f t="shared" si="150"/>
        <v>NOT INCLUDED</v>
      </c>
      <c r="C1010" s="146" t="e">
        <f t="shared" si="151"/>
        <v>#N/A</v>
      </c>
      <c r="D1010" s="158" t="e">
        <f>AB1010&amp;"_"&amp;#REF!&amp;IF(afstemning_partner&lt;&gt;"","_"&amp;AC1010,"")</f>
        <v>#REF!</v>
      </c>
      <c r="E1010" s="158" t="str">
        <f t="shared" si="152"/>
        <v/>
      </c>
      <c r="F1010" s="158" t="e">
        <f t="shared" si="153"/>
        <v>#N/A</v>
      </c>
      <c r="G1010" s="158" t="str">
        <f>TRANSAKTIONER!Z1010&amp;IF(regnskab_filter_periode&gt;=AB1010,"INCLUDE"&amp;IF(regnskab_filter_land&lt;&gt;"",IF(regnskab_filter_land="EU",F1010,AD1010),""),"EXCLUDE")</f>
        <v>EXCLUDE</v>
      </c>
      <c r="H1010" s="158" t="str">
        <f t="shared" si="154"/>
        <v/>
      </c>
      <c r="I1010" s="158" t="str">
        <f>TRANSAKTIONER!Z1010&amp;IF(regnskab_filter_periode_partner&gt;=AB1010,"INCLUDE"&amp;IF(regnskab_filter_land_partner&lt;&gt;"",IF(regnskab_filter_land_partner="EU",F1010,AD1010),""),"EXCLUDE")&amp;AC1010</f>
        <v>EXCLUDE</v>
      </c>
      <c r="J1010" s="158" t="e">
        <f t="shared" si="155"/>
        <v>#N/A</v>
      </c>
      <c r="L1010" s="158" t="str">
        <f t="shared" si="156"/>
        <v>_EU</v>
      </c>
      <c r="P1010" s="340"/>
      <c r="Q1010" s="340"/>
      <c r="R1010" s="341"/>
      <c r="S1010" s="342"/>
      <c r="T1010" s="342"/>
      <c r="U1010" s="341"/>
      <c r="V1010" s="368"/>
      <c r="W1010" s="341"/>
      <c r="X1010" s="343"/>
      <c r="Y1010" s="340"/>
      <c r="Z1010" s="341"/>
      <c r="AA1010" s="348" t="str">
        <f t="shared" si="157"/>
        <v/>
      </c>
      <c r="AB1010" s="349" t="str">
        <f t="shared" si="158"/>
        <v/>
      </c>
      <c r="AC1010" s="341"/>
      <c r="AD1010" s="350" t="str">
        <f t="shared" si="159"/>
        <v/>
      </c>
    </row>
    <row r="1011" spans="2:30" x14ac:dyDescent="0.45">
      <c r="B1011" s="145" t="str">
        <f t="shared" si="150"/>
        <v>NOT INCLUDED</v>
      </c>
      <c r="C1011" s="146" t="e">
        <f t="shared" si="151"/>
        <v>#N/A</v>
      </c>
      <c r="D1011" s="158" t="e">
        <f>AB1011&amp;"_"&amp;#REF!&amp;IF(afstemning_partner&lt;&gt;"","_"&amp;AC1011,"")</f>
        <v>#REF!</v>
      </c>
      <c r="E1011" s="158" t="str">
        <f t="shared" si="152"/>
        <v/>
      </c>
      <c r="F1011" s="158" t="e">
        <f t="shared" si="153"/>
        <v>#N/A</v>
      </c>
      <c r="G1011" s="158" t="str">
        <f>TRANSAKTIONER!Z1011&amp;IF(regnskab_filter_periode&gt;=AB1011,"INCLUDE"&amp;IF(regnskab_filter_land&lt;&gt;"",IF(regnskab_filter_land="EU",F1011,AD1011),""),"EXCLUDE")</f>
        <v>EXCLUDE</v>
      </c>
      <c r="H1011" s="158" t="str">
        <f t="shared" si="154"/>
        <v/>
      </c>
      <c r="I1011" s="158" t="str">
        <f>TRANSAKTIONER!Z1011&amp;IF(regnskab_filter_periode_partner&gt;=AB1011,"INCLUDE"&amp;IF(regnskab_filter_land_partner&lt;&gt;"",IF(regnskab_filter_land_partner="EU",F1011,AD1011),""),"EXCLUDE")&amp;AC1011</f>
        <v>EXCLUDE</v>
      </c>
      <c r="J1011" s="158" t="e">
        <f t="shared" si="155"/>
        <v>#N/A</v>
      </c>
      <c r="L1011" s="158" t="str">
        <f t="shared" si="156"/>
        <v>_EU</v>
      </c>
      <c r="P1011" s="340"/>
      <c r="Q1011" s="340"/>
      <c r="R1011" s="341"/>
      <c r="S1011" s="342"/>
      <c r="T1011" s="342"/>
      <c r="U1011" s="341"/>
      <c r="V1011" s="368"/>
      <c r="W1011" s="341"/>
      <c r="X1011" s="343"/>
      <c r="Y1011" s="340"/>
      <c r="Z1011" s="341"/>
      <c r="AA1011" s="348" t="str">
        <f t="shared" si="157"/>
        <v/>
      </c>
      <c r="AB1011" s="349" t="str">
        <f t="shared" si="158"/>
        <v/>
      </c>
      <c r="AC1011" s="341"/>
      <c r="AD1011" s="350" t="str">
        <f t="shared" si="159"/>
        <v/>
      </c>
    </row>
    <row r="1012" spans="2:30" x14ac:dyDescent="0.45">
      <c r="B1012" s="145" t="str">
        <f t="shared" si="150"/>
        <v>NOT INCLUDED</v>
      </c>
      <c r="C1012" s="146" t="e">
        <f t="shared" si="151"/>
        <v>#N/A</v>
      </c>
      <c r="D1012" s="158" t="e">
        <f>AB1012&amp;"_"&amp;#REF!&amp;IF(afstemning_partner&lt;&gt;"","_"&amp;AC1012,"")</f>
        <v>#REF!</v>
      </c>
      <c r="E1012" s="158" t="str">
        <f t="shared" si="152"/>
        <v/>
      </c>
      <c r="F1012" s="158" t="e">
        <f t="shared" si="153"/>
        <v>#N/A</v>
      </c>
      <c r="G1012" s="158" t="str">
        <f>TRANSAKTIONER!Z1012&amp;IF(regnskab_filter_periode&gt;=AB1012,"INCLUDE"&amp;IF(regnskab_filter_land&lt;&gt;"",IF(regnskab_filter_land="EU",F1012,AD1012),""),"EXCLUDE")</f>
        <v>EXCLUDE</v>
      </c>
      <c r="H1012" s="158" t="str">
        <f t="shared" si="154"/>
        <v/>
      </c>
      <c r="I1012" s="158" t="str">
        <f>TRANSAKTIONER!Z1012&amp;IF(regnskab_filter_periode_partner&gt;=AB1012,"INCLUDE"&amp;IF(regnskab_filter_land_partner&lt;&gt;"",IF(regnskab_filter_land_partner="EU",F1012,AD1012),""),"EXCLUDE")&amp;AC1012</f>
        <v>EXCLUDE</v>
      </c>
      <c r="J1012" s="158" t="e">
        <f t="shared" si="155"/>
        <v>#N/A</v>
      </c>
      <c r="L1012" s="158" t="str">
        <f t="shared" si="156"/>
        <v>_EU</v>
      </c>
      <c r="P1012" s="340"/>
      <c r="Q1012" s="340"/>
      <c r="R1012" s="341"/>
      <c r="S1012" s="342"/>
      <c r="T1012" s="342"/>
      <c r="U1012" s="341"/>
      <c r="V1012" s="368"/>
      <c r="W1012" s="341"/>
      <c r="X1012" s="343"/>
      <c r="Y1012" s="340"/>
      <c r="Z1012" s="341"/>
      <c r="AA1012" s="348" t="str">
        <f t="shared" si="157"/>
        <v/>
      </c>
      <c r="AB1012" s="349" t="str">
        <f t="shared" si="158"/>
        <v/>
      </c>
      <c r="AC1012" s="341"/>
      <c r="AD1012" s="350" t="str">
        <f t="shared" si="159"/>
        <v/>
      </c>
    </row>
    <row r="1013" spans="2:30" x14ac:dyDescent="0.45">
      <c r="B1013" s="145" t="str">
        <f t="shared" si="150"/>
        <v>NOT INCLUDED</v>
      </c>
      <c r="C1013" s="146" t="e">
        <f t="shared" si="151"/>
        <v>#N/A</v>
      </c>
      <c r="D1013" s="158" t="e">
        <f>AB1013&amp;"_"&amp;#REF!&amp;IF(afstemning_partner&lt;&gt;"","_"&amp;AC1013,"")</f>
        <v>#REF!</v>
      </c>
      <c r="E1013" s="158" t="str">
        <f t="shared" si="152"/>
        <v/>
      </c>
      <c r="F1013" s="158" t="e">
        <f t="shared" si="153"/>
        <v>#N/A</v>
      </c>
      <c r="G1013" s="158" t="str">
        <f>TRANSAKTIONER!Z1013&amp;IF(regnskab_filter_periode&gt;=AB1013,"INCLUDE"&amp;IF(regnskab_filter_land&lt;&gt;"",IF(regnskab_filter_land="EU",F1013,AD1013),""),"EXCLUDE")</f>
        <v>EXCLUDE</v>
      </c>
      <c r="H1013" s="158" t="str">
        <f t="shared" si="154"/>
        <v/>
      </c>
      <c r="I1013" s="158" t="str">
        <f>TRANSAKTIONER!Z1013&amp;IF(regnskab_filter_periode_partner&gt;=AB1013,"INCLUDE"&amp;IF(regnskab_filter_land_partner&lt;&gt;"",IF(regnskab_filter_land_partner="EU",F1013,AD1013),""),"EXCLUDE")&amp;AC1013</f>
        <v>EXCLUDE</v>
      </c>
      <c r="J1013" s="158" t="e">
        <f t="shared" si="155"/>
        <v>#N/A</v>
      </c>
      <c r="L1013" s="158" t="str">
        <f t="shared" si="156"/>
        <v>_EU</v>
      </c>
      <c r="P1013" s="340"/>
      <c r="Q1013" s="340"/>
      <c r="R1013" s="341"/>
      <c r="S1013" s="342"/>
      <c r="T1013" s="342"/>
      <c r="U1013" s="341"/>
      <c r="V1013" s="368"/>
      <c r="W1013" s="341"/>
      <c r="X1013" s="343"/>
      <c r="Y1013" s="340"/>
      <c r="Z1013" s="341"/>
      <c r="AA1013" s="348" t="str">
        <f t="shared" si="157"/>
        <v/>
      </c>
      <c r="AB1013" s="349" t="str">
        <f t="shared" si="158"/>
        <v/>
      </c>
      <c r="AC1013" s="341"/>
      <c r="AD1013" s="350" t="str">
        <f t="shared" si="159"/>
        <v/>
      </c>
    </row>
    <row r="1014" spans="2:30" x14ac:dyDescent="0.45">
      <c r="B1014" s="145" t="str">
        <f t="shared" si="150"/>
        <v>NOT INCLUDED</v>
      </c>
      <c r="C1014" s="146" t="e">
        <f t="shared" si="151"/>
        <v>#N/A</v>
      </c>
      <c r="D1014" s="158" t="e">
        <f>AB1014&amp;"_"&amp;#REF!&amp;IF(afstemning_partner&lt;&gt;"","_"&amp;AC1014,"")</f>
        <v>#REF!</v>
      </c>
      <c r="E1014" s="158" t="str">
        <f t="shared" si="152"/>
        <v/>
      </c>
      <c r="F1014" s="158" t="e">
        <f t="shared" si="153"/>
        <v>#N/A</v>
      </c>
      <c r="G1014" s="158" t="str">
        <f>TRANSAKTIONER!Z1014&amp;IF(regnskab_filter_periode&gt;=AB1014,"INCLUDE"&amp;IF(regnskab_filter_land&lt;&gt;"",IF(regnskab_filter_land="EU",F1014,AD1014),""),"EXCLUDE")</f>
        <v>EXCLUDE</v>
      </c>
      <c r="H1014" s="158" t="str">
        <f t="shared" si="154"/>
        <v/>
      </c>
      <c r="I1014" s="158" t="str">
        <f>TRANSAKTIONER!Z1014&amp;IF(regnskab_filter_periode_partner&gt;=AB1014,"INCLUDE"&amp;IF(regnskab_filter_land_partner&lt;&gt;"",IF(regnskab_filter_land_partner="EU",F1014,AD1014),""),"EXCLUDE")&amp;AC1014</f>
        <v>EXCLUDE</v>
      </c>
      <c r="J1014" s="158" t="e">
        <f t="shared" si="155"/>
        <v>#N/A</v>
      </c>
      <c r="L1014" s="158" t="str">
        <f t="shared" si="156"/>
        <v>_EU</v>
      </c>
      <c r="P1014" s="340"/>
      <c r="Q1014" s="340"/>
      <c r="R1014" s="341"/>
      <c r="S1014" s="342"/>
      <c r="T1014" s="342"/>
      <c r="U1014" s="341"/>
      <c r="V1014" s="368"/>
      <c r="W1014" s="341"/>
      <c r="X1014" s="343"/>
      <c r="Y1014" s="340"/>
      <c r="Z1014" s="341"/>
      <c r="AA1014" s="348" t="str">
        <f t="shared" si="157"/>
        <v/>
      </c>
      <c r="AB1014" s="349" t="str">
        <f t="shared" si="158"/>
        <v/>
      </c>
      <c r="AC1014" s="341"/>
      <c r="AD1014" s="350" t="str">
        <f t="shared" si="159"/>
        <v/>
      </c>
    </row>
    <row r="1015" spans="2:30" x14ac:dyDescent="0.45">
      <c r="B1015" s="145" t="str">
        <f t="shared" si="150"/>
        <v>NOT INCLUDED</v>
      </c>
      <c r="C1015" s="146" t="e">
        <f t="shared" si="151"/>
        <v>#N/A</v>
      </c>
      <c r="D1015" s="158" t="e">
        <f>AB1015&amp;"_"&amp;#REF!&amp;IF(afstemning_partner&lt;&gt;"","_"&amp;AC1015,"")</f>
        <v>#REF!</v>
      </c>
      <c r="E1015" s="158" t="str">
        <f t="shared" si="152"/>
        <v/>
      </c>
      <c r="F1015" s="158" t="e">
        <f t="shared" si="153"/>
        <v>#N/A</v>
      </c>
      <c r="G1015" s="158" t="str">
        <f>TRANSAKTIONER!Z1015&amp;IF(regnskab_filter_periode&gt;=AB1015,"INCLUDE"&amp;IF(regnskab_filter_land&lt;&gt;"",IF(regnskab_filter_land="EU",F1015,AD1015),""),"EXCLUDE")</f>
        <v>EXCLUDE</v>
      </c>
      <c r="H1015" s="158" t="str">
        <f t="shared" si="154"/>
        <v/>
      </c>
      <c r="I1015" s="158" t="str">
        <f>TRANSAKTIONER!Z1015&amp;IF(regnskab_filter_periode_partner&gt;=AB1015,"INCLUDE"&amp;IF(regnskab_filter_land_partner&lt;&gt;"",IF(regnskab_filter_land_partner="EU",F1015,AD1015),""),"EXCLUDE")&amp;AC1015</f>
        <v>EXCLUDE</v>
      </c>
      <c r="J1015" s="158" t="e">
        <f t="shared" si="155"/>
        <v>#N/A</v>
      </c>
      <c r="L1015" s="158" t="str">
        <f t="shared" si="156"/>
        <v>_EU</v>
      </c>
      <c r="P1015" s="340"/>
      <c r="Q1015" s="340"/>
      <c r="R1015" s="341"/>
      <c r="S1015" s="342"/>
      <c r="T1015" s="342"/>
      <c r="U1015" s="341"/>
      <c r="V1015" s="368"/>
      <c r="W1015" s="341"/>
      <c r="X1015" s="343"/>
      <c r="Y1015" s="340"/>
      <c r="Z1015" s="341"/>
      <c r="AA1015" s="348" t="str">
        <f t="shared" si="157"/>
        <v/>
      </c>
      <c r="AB1015" s="349" t="str">
        <f t="shared" si="158"/>
        <v/>
      </c>
      <c r="AC1015" s="341"/>
      <c r="AD1015" s="350" t="str">
        <f t="shared" si="159"/>
        <v/>
      </c>
    </row>
    <row r="1016" spans="2:30" x14ac:dyDescent="0.45">
      <c r="B1016" s="145" t="str">
        <f t="shared" si="150"/>
        <v>NOT INCLUDED</v>
      </c>
      <c r="C1016" s="146" t="e">
        <f t="shared" si="151"/>
        <v>#N/A</v>
      </c>
      <c r="D1016" s="158" t="e">
        <f>AB1016&amp;"_"&amp;#REF!&amp;IF(afstemning_partner&lt;&gt;"","_"&amp;AC1016,"")</f>
        <v>#REF!</v>
      </c>
      <c r="E1016" s="158" t="str">
        <f t="shared" si="152"/>
        <v/>
      </c>
      <c r="F1016" s="158" t="e">
        <f t="shared" si="153"/>
        <v>#N/A</v>
      </c>
      <c r="G1016" s="158" t="str">
        <f>TRANSAKTIONER!Z1016&amp;IF(regnskab_filter_periode&gt;=AB1016,"INCLUDE"&amp;IF(regnskab_filter_land&lt;&gt;"",IF(regnskab_filter_land="EU",F1016,AD1016),""),"EXCLUDE")</f>
        <v>EXCLUDE</v>
      </c>
      <c r="H1016" s="158" t="str">
        <f t="shared" si="154"/>
        <v/>
      </c>
      <c r="I1016" s="158" t="str">
        <f>TRANSAKTIONER!Z1016&amp;IF(regnskab_filter_periode_partner&gt;=AB1016,"INCLUDE"&amp;IF(regnskab_filter_land_partner&lt;&gt;"",IF(regnskab_filter_land_partner="EU",F1016,AD1016),""),"EXCLUDE")&amp;AC1016</f>
        <v>EXCLUDE</v>
      </c>
      <c r="J1016" s="158" t="e">
        <f t="shared" si="155"/>
        <v>#N/A</v>
      </c>
      <c r="L1016" s="158" t="str">
        <f t="shared" si="156"/>
        <v>_EU</v>
      </c>
      <c r="P1016" s="340"/>
      <c r="Q1016" s="340"/>
      <c r="R1016" s="341"/>
      <c r="S1016" s="342"/>
      <c r="T1016" s="342"/>
      <c r="U1016" s="341"/>
      <c r="V1016" s="368"/>
      <c r="W1016" s="341"/>
      <c r="X1016" s="343"/>
      <c r="Y1016" s="340"/>
      <c r="Z1016" s="341"/>
      <c r="AA1016" s="348" t="str">
        <f t="shared" si="157"/>
        <v/>
      </c>
      <c r="AB1016" s="349" t="str">
        <f t="shared" si="158"/>
        <v/>
      </c>
      <c r="AC1016" s="341"/>
      <c r="AD1016" s="350" t="str">
        <f t="shared" si="159"/>
        <v/>
      </c>
    </row>
    <row r="1017" spans="2:30" x14ac:dyDescent="0.45">
      <c r="B1017" s="145" t="str">
        <f t="shared" si="150"/>
        <v>NOT INCLUDED</v>
      </c>
      <c r="C1017" s="146" t="e">
        <f t="shared" si="151"/>
        <v>#N/A</v>
      </c>
      <c r="D1017" s="158" t="e">
        <f>AB1017&amp;"_"&amp;#REF!&amp;IF(afstemning_partner&lt;&gt;"","_"&amp;AC1017,"")</f>
        <v>#REF!</v>
      </c>
      <c r="E1017" s="158" t="str">
        <f t="shared" si="152"/>
        <v/>
      </c>
      <c r="F1017" s="158" t="e">
        <f t="shared" si="153"/>
        <v>#N/A</v>
      </c>
      <c r="G1017" s="158" t="str">
        <f>TRANSAKTIONER!Z1017&amp;IF(regnskab_filter_periode&gt;=AB1017,"INCLUDE"&amp;IF(regnskab_filter_land&lt;&gt;"",IF(regnskab_filter_land="EU",F1017,AD1017),""),"EXCLUDE")</f>
        <v>EXCLUDE</v>
      </c>
      <c r="H1017" s="158" t="str">
        <f t="shared" si="154"/>
        <v/>
      </c>
      <c r="I1017" s="158" t="str">
        <f>TRANSAKTIONER!Z1017&amp;IF(regnskab_filter_periode_partner&gt;=AB1017,"INCLUDE"&amp;IF(regnskab_filter_land_partner&lt;&gt;"",IF(regnskab_filter_land_partner="EU",F1017,AD1017),""),"EXCLUDE")&amp;AC1017</f>
        <v>EXCLUDE</v>
      </c>
      <c r="J1017" s="158" t="e">
        <f t="shared" si="155"/>
        <v>#N/A</v>
      </c>
      <c r="L1017" s="158" t="str">
        <f t="shared" si="156"/>
        <v>_EU</v>
      </c>
      <c r="P1017" s="340"/>
      <c r="Q1017" s="340"/>
      <c r="R1017" s="341"/>
      <c r="S1017" s="342"/>
      <c r="T1017" s="342"/>
      <c r="U1017" s="341"/>
      <c r="V1017" s="368"/>
      <c r="W1017" s="341"/>
      <c r="X1017" s="343"/>
      <c r="Y1017" s="340"/>
      <c r="Z1017" s="341"/>
      <c r="AA1017" s="348" t="str">
        <f t="shared" si="157"/>
        <v/>
      </c>
      <c r="AB1017" s="349" t="str">
        <f t="shared" si="158"/>
        <v/>
      </c>
      <c r="AC1017" s="341"/>
      <c r="AD1017" s="350" t="str">
        <f t="shared" si="159"/>
        <v/>
      </c>
    </row>
    <row r="1018" spans="2:30" x14ac:dyDescent="0.45">
      <c r="B1018" s="145" t="str">
        <f t="shared" si="150"/>
        <v>NOT INCLUDED</v>
      </c>
      <c r="C1018" s="146" t="e">
        <f t="shared" si="151"/>
        <v>#N/A</v>
      </c>
      <c r="D1018" s="158" t="e">
        <f>AB1018&amp;"_"&amp;#REF!&amp;IF(afstemning_partner&lt;&gt;"","_"&amp;AC1018,"")</f>
        <v>#REF!</v>
      </c>
      <c r="E1018" s="158" t="str">
        <f t="shared" si="152"/>
        <v/>
      </c>
      <c r="F1018" s="158" t="e">
        <f t="shared" si="153"/>
        <v>#N/A</v>
      </c>
      <c r="G1018" s="158" t="str">
        <f>TRANSAKTIONER!Z1018&amp;IF(regnskab_filter_periode&gt;=AB1018,"INCLUDE"&amp;IF(regnskab_filter_land&lt;&gt;"",IF(regnskab_filter_land="EU",F1018,AD1018),""),"EXCLUDE")</f>
        <v>EXCLUDE</v>
      </c>
      <c r="H1018" s="158" t="str">
        <f t="shared" si="154"/>
        <v/>
      </c>
      <c r="I1018" s="158" t="str">
        <f>TRANSAKTIONER!Z1018&amp;IF(regnskab_filter_periode_partner&gt;=AB1018,"INCLUDE"&amp;IF(regnskab_filter_land_partner&lt;&gt;"",IF(regnskab_filter_land_partner="EU",F1018,AD1018),""),"EXCLUDE")&amp;AC1018</f>
        <v>EXCLUDE</v>
      </c>
      <c r="J1018" s="158" t="e">
        <f t="shared" si="155"/>
        <v>#N/A</v>
      </c>
      <c r="L1018" s="158" t="str">
        <f t="shared" si="156"/>
        <v>_EU</v>
      </c>
      <c r="P1018" s="340"/>
      <c r="Q1018" s="340"/>
      <c r="R1018" s="341"/>
      <c r="S1018" s="342"/>
      <c r="T1018" s="342"/>
      <c r="U1018" s="341"/>
      <c r="V1018" s="368"/>
      <c r="W1018" s="341"/>
      <c r="X1018" s="343"/>
      <c r="Y1018" s="340"/>
      <c r="Z1018" s="341"/>
      <c r="AA1018" s="348" t="str">
        <f t="shared" si="157"/>
        <v/>
      </c>
      <c r="AB1018" s="349" t="str">
        <f t="shared" si="158"/>
        <v/>
      </c>
      <c r="AC1018" s="341"/>
      <c r="AD1018" s="350" t="str">
        <f t="shared" si="159"/>
        <v/>
      </c>
    </row>
    <row r="1019" spans="2:30" x14ac:dyDescent="0.45">
      <c r="B1019" s="145" t="str">
        <f t="shared" si="150"/>
        <v>NOT INCLUDED</v>
      </c>
      <c r="C1019" s="146" t="e">
        <f t="shared" si="151"/>
        <v>#N/A</v>
      </c>
      <c r="D1019" s="158" t="e">
        <f>AB1019&amp;"_"&amp;#REF!&amp;IF(afstemning_partner&lt;&gt;"","_"&amp;AC1019,"")</f>
        <v>#REF!</v>
      </c>
      <c r="E1019" s="158" t="str">
        <f t="shared" si="152"/>
        <v/>
      </c>
      <c r="F1019" s="158" t="e">
        <f t="shared" si="153"/>
        <v>#N/A</v>
      </c>
      <c r="G1019" s="158" t="str">
        <f>TRANSAKTIONER!Z1019&amp;IF(regnskab_filter_periode&gt;=AB1019,"INCLUDE"&amp;IF(regnskab_filter_land&lt;&gt;"",IF(regnskab_filter_land="EU",F1019,AD1019),""),"EXCLUDE")</f>
        <v>EXCLUDE</v>
      </c>
      <c r="H1019" s="158" t="str">
        <f t="shared" si="154"/>
        <v/>
      </c>
      <c r="I1019" s="158" t="str">
        <f>TRANSAKTIONER!Z1019&amp;IF(regnskab_filter_periode_partner&gt;=AB1019,"INCLUDE"&amp;IF(regnskab_filter_land_partner&lt;&gt;"",IF(regnskab_filter_land_partner="EU",F1019,AD1019),""),"EXCLUDE")&amp;AC1019</f>
        <v>EXCLUDE</v>
      </c>
      <c r="J1019" s="158" t="e">
        <f t="shared" si="155"/>
        <v>#N/A</v>
      </c>
      <c r="L1019" s="158" t="str">
        <f t="shared" si="156"/>
        <v>_EU</v>
      </c>
      <c r="P1019" s="340"/>
      <c r="Q1019" s="340"/>
      <c r="R1019" s="341"/>
      <c r="S1019" s="342"/>
      <c r="T1019" s="342"/>
      <c r="U1019" s="341"/>
      <c r="V1019" s="368"/>
      <c r="W1019" s="341"/>
      <c r="X1019" s="343"/>
      <c r="Y1019" s="340"/>
      <c r="Z1019" s="341"/>
      <c r="AA1019" s="348" t="str">
        <f t="shared" si="157"/>
        <v/>
      </c>
      <c r="AB1019" s="349" t="str">
        <f t="shared" si="158"/>
        <v/>
      </c>
      <c r="AC1019" s="341"/>
      <c r="AD1019" s="350" t="str">
        <f t="shared" si="159"/>
        <v/>
      </c>
    </row>
    <row r="1020" spans="2:30" x14ac:dyDescent="0.45">
      <c r="B1020" s="145" t="str">
        <f t="shared" si="150"/>
        <v>NOT INCLUDED</v>
      </c>
      <c r="C1020" s="146" t="e">
        <f t="shared" si="151"/>
        <v>#N/A</v>
      </c>
      <c r="D1020" s="158" t="e">
        <f>AB1020&amp;"_"&amp;#REF!&amp;IF(afstemning_partner&lt;&gt;"","_"&amp;AC1020,"")</f>
        <v>#REF!</v>
      </c>
      <c r="E1020" s="158" t="str">
        <f t="shared" si="152"/>
        <v/>
      </c>
      <c r="F1020" s="158" t="e">
        <f t="shared" si="153"/>
        <v>#N/A</v>
      </c>
      <c r="G1020" s="158" t="str">
        <f>TRANSAKTIONER!Z1020&amp;IF(regnskab_filter_periode&gt;=AB1020,"INCLUDE"&amp;IF(regnskab_filter_land&lt;&gt;"",IF(regnskab_filter_land="EU",F1020,AD1020),""),"EXCLUDE")</f>
        <v>EXCLUDE</v>
      </c>
      <c r="H1020" s="158" t="str">
        <f t="shared" si="154"/>
        <v/>
      </c>
      <c r="I1020" s="158" t="str">
        <f>TRANSAKTIONER!Z1020&amp;IF(regnskab_filter_periode_partner&gt;=AB1020,"INCLUDE"&amp;IF(regnskab_filter_land_partner&lt;&gt;"",IF(regnskab_filter_land_partner="EU",F1020,AD1020),""),"EXCLUDE")&amp;AC1020</f>
        <v>EXCLUDE</v>
      </c>
      <c r="J1020" s="158" t="e">
        <f t="shared" si="155"/>
        <v>#N/A</v>
      </c>
      <c r="L1020" s="158" t="str">
        <f t="shared" si="156"/>
        <v>_EU</v>
      </c>
      <c r="P1020" s="340"/>
      <c r="Q1020" s="340"/>
      <c r="R1020" s="341"/>
      <c r="S1020" s="342"/>
      <c r="T1020" s="342"/>
      <c r="U1020" s="341"/>
      <c r="V1020" s="368"/>
      <c r="W1020" s="341"/>
      <c r="X1020" s="343"/>
      <c r="Y1020" s="340"/>
      <c r="Z1020" s="341"/>
      <c r="AA1020" s="348" t="str">
        <f t="shared" si="157"/>
        <v/>
      </c>
      <c r="AB1020" s="349" t="str">
        <f t="shared" si="158"/>
        <v/>
      </c>
      <c r="AC1020" s="341"/>
      <c r="AD1020" s="350" t="str">
        <f t="shared" si="159"/>
        <v/>
      </c>
    </row>
    <row r="1021" spans="2:30" x14ac:dyDescent="0.45">
      <c r="B1021" s="145" t="str">
        <f t="shared" si="150"/>
        <v>NOT INCLUDED</v>
      </c>
      <c r="C1021" s="146" t="e">
        <f t="shared" si="151"/>
        <v>#N/A</v>
      </c>
      <c r="D1021" s="158" t="e">
        <f>AB1021&amp;"_"&amp;#REF!&amp;IF(afstemning_partner&lt;&gt;"","_"&amp;AC1021,"")</f>
        <v>#REF!</v>
      </c>
      <c r="E1021" s="158" t="str">
        <f t="shared" si="152"/>
        <v/>
      </c>
      <c r="F1021" s="158" t="e">
        <f t="shared" si="153"/>
        <v>#N/A</v>
      </c>
      <c r="G1021" s="158" t="str">
        <f>TRANSAKTIONER!Z1021&amp;IF(regnskab_filter_periode&gt;=AB1021,"INCLUDE"&amp;IF(regnskab_filter_land&lt;&gt;"",IF(regnskab_filter_land="EU",F1021,AD1021),""),"EXCLUDE")</f>
        <v>EXCLUDE</v>
      </c>
      <c r="H1021" s="158" t="str">
        <f t="shared" si="154"/>
        <v/>
      </c>
      <c r="I1021" s="158" t="str">
        <f>TRANSAKTIONER!Z1021&amp;IF(regnskab_filter_periode_partner&gt;=AB1021,"INCLUDE"&amp;IF(regnskab_filter_land_partner&lt;&gt;"",IF(regnskab_filter_land_partner="EU",F1021,AD1021),""),"EXCLUDE")&amp;AC1021</f>
        <v>EXCLUDE</v>
      </c>
      <c r="J1021" s="158" t="e">
        <f t="shared" si="155"/>
        <v>#N/A</v>
      </c>
      <c r="L1021" s="158" t="str">
        <f t="shared" si="156"/>
        <v>_EU</v>
      </c>
      <c r="P1021" s="340"/>
      <c r="Q1021" s="340"/>
      <c r="R1021" s="341"/>
      <c r="S1021" s="342"/>
      <c r="T1021" s="342"/>
      <c r="U1021" s="341"/>
      <c r="V1021" s="368"/>
      <c r="W1021" s="341"/>
      <c r="X1021" s="343"/>
      <c r="Y1021" s="340"/>
      <c r="Z1021" s="341"/>
      <c r="AA1021" s="348" t="str">
        <f t="shared" si="157"/>
        <v/>
      </c>
      <c r="AB1021" s="349" t="str">
        <f t="shared" si="158"/>
        <v/>
      </c>
      <c r="AC1021" s="341"/>
      <c r="AD1021" s="350" t="str">
        <f t="shared" si="159"/>
        <v/>
      </c>
    </row>
    <row r="1022" spans="2:30" x14ac:dyDescent="0.45">
      <c r="B1022" s="145" t="str">
        <f t="shared" si="150"/>
        <v>NOT INCLUDED</v>
      </c>
      <c r="C1022" s="146" t="e">
        <f t="shared" si="151"/>
        <v>#N/A</v>
      </c>
      <c r="D1022" s="158" t="e">
        <f>AB1022&amp;"_"&amp;#REF!&amp;IF(afstemning_partner&lt;&gt;"","_"&amp;AC1022,"")</f>
        <v>#REF!</v>
      </c>
      <c r="E1022" s="158" t="str">
        <f t="shared" si="152"/>
        <v/>
      </c>
      <c r="F1022" s="158" t="e">
        <f t="shared" si="153"/>
        <v>#N/A</v>
      </c>
      <c r="G1022" s="158" t="str">
        <f>TRANSAKTIONER!Z1022&amp;IF(regnskab_filter_periode&gt;=AB1022,"INCLUDE"&amp;IF(regnskab_filter_land&lt;&gt;"",IF(regnskab_filter_land="EU",F1022,AD1022),""),"EXCLUDE")</f>
        <v>EXCLUDE</v>
      </c>
      <c r="H1022" s="158" t="str">
        <f t="shared" si="154"/>
        <v/>
      </c>
      <c r="I1022" s="158" t="str">
        <f>TRANSAKTIONER!Z1022&amp;IF(regnskab_filter_periode_partner&gt;=AB1022,"INCLUDE"&amp;IF(regnskab_filter_land_partner&lt;&gt;"",IF(regnskab_filter_land_partner="EU",F1022,AD1022),""),"EXCLUDE")&amp;AC1022</f>
        <v>EXCLUDE</v>
      </c>
      <c r="J1022" s="158" t="e">
        <f t="shared" si="155"/>
        <v>#N/A</v>
      </c>
      <c r="L1022" s="158" t="str">
        <f t="shared" si="156"/>
        <v>_EU</v>
      </c>
      <c r="P1022" s="340"/>
      <c r="Q1022" s="340"/>
      <c r="R1022" s="341"/>
      <c r="S1022" s="342"/>
      <c r="T1022" s="342"/>
      <c r="U1022" s="341"/>
      <c r="V1022" s="368"/>
      <c r="W1022" s="341"/>
      <c r="X1022" s="343"/>
      <c r="Y1022" s="340"/>
      <c r="Z1022" s="341"/>
      <c r="AA1022" s="348" t="str">
        <f t="shared" si="157"/>
        <v/>
      </c>
      <c r="AB1022" s="349" t="str">
        <f t="shared" si="158"/>
        <v/>
      </c>
      <c r="AC1022" s="341"/>
      <c r="AD1022" s="350" t="str">
        <f t="shared" si="159"/>
        <v/>
      </c>
    </row>
    <row r="1023" spans="2:30" x14ac:dyDescent="0.45">
      <c r="B1023" s="145" t="str">
        <f t="shared" si="150"/>
        <v>NOT INCLUDED</v>
      </c>
      <c r="C1023" s="146" t="e">
        <f t="shared" si="151"/>
        <v>#N/A</v>
      </c>
      <c r="D1023" s="158" t="e">
        <f>AB1023&amp;"_"&amp;#REF!&amp;IF(afstemning_partner&lt;&gt;"","_"&amp;AC1023,"")</f>
        <v>#REF!</v>
      </c>
      <c r="E1023" s="158" t="str">
        <f t="shared" si="152"/>
        <v/>
      </c>
      <c r="F1023" s="158" t="e">
        <f t="shared" si="153"/>
        <v>#N/A</v>
      </c>
      <c r="G1023" s="158" t="str">
        <f>TRANSAKTIONER!Z1023&amp;IF(regnskab_filter_periode&gt;=AB1023,"INCLUDE"&amp;IF(regnskab_filter_land&lt;&gt;"",IF(regnskab_filter_land="EU",F1023,AD1023),""),"EXCLUDE")</f>
        <v>EXCLUDE</v>
      </c>
      <c r="H1023" s="158" t="str">
        <f t="shared" si="154"/>
        <v/>
      </c>
      <c r="I1023" s="158" t="str">
        <f>TRANSAKTIONER!Z1023&amp;IF(regnskab_filter_periode_partner&gt;=AB1023,"INCLUDE"&amp;IF(regnskab_filter_land_partner&lt;&gt;"",IF(regnskab_filter_land_partner="EU",F1023,AD1023),""),"EXCLUDE")&amp;AC1023</f>
        <v>EXCLUDE</v>
      </c>
      <c r="J1023" s="158" t="e">
        <f t="shared" si="155"/>
        <v>#N/A</v>
      </c>
      <c r="L1023" s="158" t="str">
        <f t="shared" si="156"/>
        <v>_EU</v>
      </c>
      <c r="P1023" s="340"/>
      <c r="Q1023" s="340"/>
      <c r="R1023" s="341"/>
      <c r="S1023" s="342"/>
      <c r="T1023" s="342"/>
      <c r="U1023" s="341"/>
      <c r="V1023" s="368"/>
      <c r="W1023" s="341"/>
      <c r="X1023" s="343"/>
      <c r="Y1023" s="340"/>
      <c r="Z1023" s="341"/>
      <c r="AA1023" s="348" t="str">
        <f t="shared" si="157"/>
        <v/>
      </c>
      <c r="AB1023" s="349" t="str">
        <f t="shared" si="158"/>
        <v/>
      </c>
      <c r="AC1023" s="341"/>
      <c r="AD1023" s="350" t="str">
        <f t="shared" si="159"/>
        <v/>
      </c>
    </row>
    <row r="1024" spans="2:30" x14ac:dyDescent="0.45">
      <c r="B1024" s="145" t="str">
        <f t="shared" si="150"/>
        <v>NOT INCLUDED</v>
      </c>
      <c r="C1024" s="146" t="e">
        <f t="shared" si="151"/>
        <v>#N/A</v>
      </c>
      <c r="D1024" s="158" t="e">
        <f>AB1024&amp;"_"&amp;#REF!&amp;IF(afstemning_partner&lt;&gt;"","_"&amp;AC1024,"")</f>
        <v>#REF!</v>
      </c>
      <c r="E1024" s="158" t="str">
        <f t="shared" si="152"/>
        <v/>
      </c>
      <c r="F1024" s="158" t="e">
        <f t="shared" si="153"/>
        <v>#N/A</v>
      </c>
      <c r="G1024" s="158" t="str">
        <f>TRANSAKTIONER!Z1024&amp;IF(regnskab_filter_periode&gt;=AB1024,"INCLUDE"&amp;IF(regnskab_filter_land&lt;&gt;"",IF(regnskab_filter_land="EU",F1024,AD1024),""),"EXCLUDE")</f>
        <v>EXCLUDE</v>
      </c>
      <c r="H1024" s="158" t="str">
        <f t="shared" si="154"/>
        <v/>
      </c>
      <c r="I1024" s="158" t="str">
        <f>TRANSAKTIONER!Z1024&amp;IF(regnskab_filter_periode_partner&gt;=AB1024,"INCLUDE"&amp;IF(regnskab_filter_land_partner&lt;&gt;"",IF(regnskab_filter_land_partner="EU",F1024,AD1024),""),"EXCLUDE")&amp;AC1024</f>
        <v>EXCLUDE</v>
      </c>
      <c r="J1024" s="158" t="e">
        <f t="shared" si="155"/>
        <v>#N/A</v>
      </c>
      <c r="L1024" s="158" t="str">
        <f t="shared" si="156"/>
        <v>_EU</v>
      </c>
      <c r="P1024" s="340"/>
      <c r="Q1024" s="340"/>
      <c r="R1024" s="341"/>
      <c r="S1024" s="342"/>
      <c r="T1024" s="342"/>
      <c r="U1024" s="341"/>
      <c r="V1024" s="368"/>
      <c r="W1024" s="341"/>
      <c r="X1024" s="343"/>
      <c r="Y1024" s="340"/>
      <c r="Z1024" s="341"/>
      <c r="AA1024" s="348" t="str">
        <f t="shared" si="157"/>
        <v/>
      </c>
      <c r="AB1024" s="349" t="str">
        <f t="shared" si="158"/>
        <v/>
      </c>
      <c r="AC1024" s="341"/>
      <c r="AD1024" s="350" t="str">
        <f t="shared" si="159"/>
        <v/>
      </c>
    </row>
    <row r="1025" spans="2:30" x14ac:dyDescent="0.45">
      <c r="B1025" s="145" t="str">
        <f t="shared" si="150"/>
        <v>NOT INCLUDED</v>
      </c>
      <c r="C1025" s="146" t="e">
        <f t="shared" si="151"/>
        <v>#N/A</v>
      </c>
      <c r="D1025" s="158" t="e">
        <f>AB1025&amp;"_"&amp;#REF!&amp;IF(afstemning_partner&lt;&gt;"","_"&amp;AC1025,"")</f>
        <v>#REF!</v>
      </c>
      <c r="E1025" s="158" t="str">
        <f t="shared" si="152"/>
        <v/>
      </c>
      <c r="F1025" s="158" t="e">
        <f t="shared" si="153"/>
        <v>#N/A</v>
      </c>
      <c r="G1025" s="158" t="str">
        <f>TRANSAKTIONER!Z1025&amp;IF(regnskab_filter_periode&gt;=AB1025,"INCLUDE"&amp;IF(regnskab_filter_land&lt;&gt;"",IF(regnskab_filter_land="EU",F1025,AD1025),""),"EXCLUDE")</f>
        <v>EXCLUDE</v>
      </c>
      <c r="H1025" s="158" t="str">
        <f t="shared" si="154"/>
        <v/>
      </c>
      <c r="I1025" s="158" t="str">
        <f>TRANSAKTIONER!Z1025&amp;IF(regnskab_filter_periode_partner&gt;=AB1025,"INCLUDE"&amp;IF(regnskab_filter_land_partner&lt;&gt;"",IF(regnskab_filter_land_partner="EU",F1025,AD1025),""),"EXCLUDE")&amp;AC1025</f>
        <v>EXCLUDE</v>
      </c>
      <c r="J1025" s="158" t="e">
        <f t="shared" si="155"/>
        <v>#N/A</v>
      </c>
      <c r="L1025" s="158" t="str">
        <f t="shared" si="156"/>
        <v>_EU</v>
      </c>
      <c r="P1025" s="340"/>
      <c r="Q1025" s="340"/>
      <c r="R1025" s="341"/>
      <c r="S1025" s="342"/>
      <c r="T1025" s="342"/>
      <c r="U1025" s="341"/>
      <c r="V1025" s="368"/>
      <c r="W1025" s="341"/>
      <c r="X1025" s="343"/>
      <c r="Y1025" s="340"/>
      <c r="Z1025" s="341"/>
      <c r="AA1025" s="348" t="str">
        <f t="shared" si="157"/>
        <v/>
      </c>
      <c r="AB1025" s="349" t="str">
        <f t="shared" si="158"/>
        <v/>
      </c>
      <c r="AC1025" s="341"/>
      <c r="AD1025" s="350" t="str">
        <f t="shared" si="159"/>
        <v/>
      </c>
    </row>
    <row r="1026" spans="2:30" x14ac:dyDescent="0.45">
      <c r="B1026" s="145" t="str">
        <f t="shared" si="150"/>
        <v>NOT INCLUDED</v>
      </c>
      <c r="C1026" s="146" t="e">
        <f t="shared" si="151"/>
        <v>#N/A</v>
      </c>
      <c r="D1026" s="158" t="e">
        <f>AB1026&amp;"_"&amp;#REF!&amp;IF(afstemning_partner&lt;&gt;"","_"&amp;AC1026,"")</f>
        <v>#REF!</v>
      </c>
      <c r="E1026" s="158" t="str">
        <f t="shared" si="152"/>
        <v/>
      </c>
      <c r="F1026" s="158" t="e">
        <f t="shared" si="153"/>
        <v>#N/A</v>
      </c>
      <c r="G1026" s="158" t="str">
        <f>TRANSAKTIONER!Z1026&amp;IF(regnskab_filter_periode&gt;=AB1026,"INCLUDE"&amp;IF(regnskab_filter_land&lt;&gt;"",IF(regnskab_filter_land="EU",F1026,AD1026),""),"EXCLUDE")</f>
        <v>EXCLUDE</v>
      </c>
      <c r="H1026" s="158" t="str">
        <f t="shared" si="154"/>
        <v/>
      </c>
      <c r="I1026" s="158" t="str">
        <f>TRANSAKTIONER!Z1026&amp;IF(regnskab_filter_periode_partner&gt;=AB1026,"INCLUDE"&amp;IF(regnskab_filter_land_partner&lt;&gt;"",IF(regnskab_filter_land_partner="EU",F1026,AD1026),""),"EXCLUDE")&amp;AC1026</f>
        <v>EXCLUDE</v>
      </c>
      <c r="J1026" s="158" t="e">
        <f t="shared" si="155"/>
        <v>#N/A</v>
      </c>
      <c r="L1026" s="158" t="str">
        <f t="shared" si="156"/>
        <v>_EU</v>
      </c>
      <c r="P1026" s="340"/>
      <c r="Q1026" s="340"/>
      <c r="R1026" s="341"/>
      <c r="S1026" s="342"/>
      <c r="T1026" s="342"/>
      <c r="U1026" s="341"/>
      <c r="V1026" s="368"/>
      <c r="W1026" s="341"/>
      <c r="X1026" s="343"/>
      <c r="Y1026" s="340"/>
      <c r="Z1026" s="341"/>
      <c r="AA1026" s="348" t="str">
        <f t="shared" si="157"/>
        <v/>
      </c>
      <c r="AB1026" s="349" t="str">
        <f t="shared" si="158"/>
        <v/>
      </c>
      <c r="AC1026" s="341"/>
      <c r="AD1026" s="350" t="str">
        <f t="shared" si="159"/>
        <v/>
      </c>
    </row>
    <row r="1027" spans="2:30" x14ac:dyDescent="0.45">
      <c r="B1027" s="145" t="str">
        <f t="shared" si="150"/>
        <v>NOT INCLUDED</v>
      </c>
      <c r="C1027" s="146" t="e">
        <f t="shared" si="151"/>
        <v>#N/A</v>
      </c>
      <c r="D1027" s="158" t="e">
        <f>AB1027&amp;"_"&amp;#REF!&amp;IF(afstemning_partner&lt;&gt;"","_"&amp;AC1027,"")</f>
        <v>#REF!</v>
      </c>
      <c r="E1027" s="158" t="str">
        <f t="shared" si="152"/>
        <v/>
      </c>
      <c r="F1027" s="158" t="e">
        <f t="shared" si="153"/>
        <v>#N/A</v>
      </c>
      <c r="G1027" s="158" t="str">
        <f>TRANSAKTIONER!Z1027&amp;IF(regnskab_filter_periode&gt;=AB1027,"INCLUDE"&amp;IF(regnskab_filter_land&lt;&gt;"",IF(regnskab_filter_land="EU",F1027,AD1027),""),"EXCLUDE")</f>
        <v>EXCLUDE</v>
      </c>
      <c r="H1027" s="158" t="str">
        <f t="shared" si="154"/>
        <v/>
      </c>
      <c r="I1027" s="158" t="str">
        <f>TRANSAKTIONER!Z1027&amp;IF(regnskab_filter_periode_partner&gt;=AB1027,"INCLUDE"&amp;IF(regnskab_filter_land_partner&lt;&gt;"",IF(regnskab_filter_land_partner="EU",F1027,AD1027),""),"EXCLUDE")&amp;AC1027</f>
        <v>EXCLUDE</v>
      </c>
      <c r="J1027" s="158" t="e">
        <f t="shared" si="155"/>
        <v>#N/A</v>
      </c>
      <c r="L1027" s="158" t="str">
        <f t="shared" si="156"/>
        <v>_EU</v>
      </c>
      <c r="P1027" s="340"/>
      <c r="Q1027" s="340"/>
      <c r="R1027" s="341"/>
      <c r="S1027" s="342"/>
      <c r="T1027" s="342"/>
      <c r="U1027" s="341"/>
      <c r="V1027" s="368"/>
      <c r="W1027" s="341"/>
      <c r="X1027" s="343"/>
      <c r="Y1027" s="340"/>
      <c r="Z1027" s="341"/>
      <c r="AA1027" s="348" t="str">
        <f t="shared" si="157"/>
        <v/>
      </c>
      <c r="AB1027" s="349" t="str">
        <f t="shared" si="158"/>
        <v/>
      </c>
      <c r="AC1027" s="341"/>
      <c r="AD1027" s="350" t="str">
        <f t="shared" si="159"/>
        <v/>
      </c>
    </row>
    <row r="1028" spans="2:30" x14ac:dyDescent="0.45">
      <c r="B1028" s="145" t="str">
        <f t="shared" si="150"/>
        <v>NOT INCLUDED</v>
      </c>
      <c r="C1028" s="146" t="e">
        <f t="shared" si="151"/>
        <v>#N/A</v>
      </c>
      <c r="D1028" s="158" t="e">
        <f>AB1028&amp;"_"&amp;#REF!&amp;IF(afstemning_partner&lt;&gt;"","_"&amp;AC1028,"")</f>
        <v>#REF!</v>
      </c>
      <c r="E1028" s="158" t="str">
        <f t="shared" si="152"/>
        <v/>
      </c>
      <c r="F1028" s="158" t="e">
        <f t="shared" si="153"/>
        <v>#N/A</v>
      </c>
      <c r="G1028" s="158" t="str">
        <f>TRANSAKTIONER!Z1028&amp;IF(regnskab_filter_periode&gt;=AB1028,"INCLUDE"&amp;IF(regnskab_filter_land&lt;&gt;"",IF(regnskab_filter_land="EU",F1028,AD1028),""),"EXCLUDE")</f>
        <v>EXCLUDE</v>
      </c>
      <c r="H1028" s="158" t="str">
        <f t="shared" si="154"/>
        <v/>
      </c>
      <c r="I1028" s="158" t="str">
        <f>TRANSAKTIONER!Z1028&amp;IF(regnskab_filter_periode_partner&gt;=AB1028,"INCLUDE"&amp;IF(regnskab_filter_land_partner&lt;&gt;"",IF(regnskab_filter_land_partner="EU",F1028,AD1028),""),"EXCLUDE")&amp;AC1028</f>
        <v>EXCLUDE</v>
      </c>
      <c r="J1028" s="158" t="e">
        <f t="shared" si="155"/>
        <v>#N/A</v>
      </c>
      <c r="L1028" s="158" t="str">
        <f t="shared" si="156"/>
        <v>_EU</v>
      </c>
      <c r="P1028" s="340"/>
      <c r="Q1028" s="340"/>
      <c r="R1028" s="341"/>
      <c r="S1028" s="342"/>
      <c r="T1028" s="342"/>
      <c r="U1028" s="341"/>
      <c r="V1028" s="368"/>
      <c r="W1028" s="341"/>
      <c r="X1028" s="343"/>
      <c r="Y1028" s="340"/>
      <c r="Z1028" s="341"/>
      <c r="AA1028" s="348" t="str">
        <f t="shared" si="157"/>
        <v/>
      </c>
      <c r="AB1028" s="349" t="str">
        <f t="shared" si="158"/>
        <v/>
      </c>
      <c r="AC1028" s="341"/>
      <c r="AD1028" s="350" t="str">
        <f t="shared" si="159"/>
        <v/>
      </c>
    </row>
    <row r="1029" spans="2:30" x14ac:dyDescent="0.45">
      <c r="B1029" s="145" t="str">
        <f t="shared" si="150"/>
        <v>NOT INCLUDED</v>
      </c>
      <c r="C1029" s="146" t="e">
        <f t="shared" si="151"/>
        <v>#N/A</v>
      </c>
      <c r="D1029" s="158" t="e">
        <f>AB1029&amp;"_"&amp;#REF!&amp;IF(afstemning_partner&lt;&gt;"","_"&amp;AC1029,"")</f>
        <v>#REF!</v>
      </c>
      <c r="E1029" s="158" t="str">
        <f t="shared" si="152"/>
        <v/>
      </c>
      <c r="F1029" s="158" t="e">
        <f t="shared" si="153"/>
        <v>#N/A</v>
      </c>
      <c r="G1029" s="158" t="str">
        <f>TRANSAKTIONER!Z1029&amp;IF(regnskab_filter_periode&gt;=AB1029,"INCLUDE"&amp;IF(regnskab_filter_land&lt;&gt;"",IF(regnskab_filter_land="EU",F1029,AD1029),""),"EXCLUDE")</f>
        <v>EXCLUDE</v>
      </c>
      <c r="H1029" s="158" t="str">
        <f t="shared" si="154"/>
        <v/>
      </c>
      <c r="I1029" s="158" t="str">
        <f>TRANSAKTIONER!Z1029&amp;IF(regnskab_filter_periode_partner&gt;=AB1029,"INCLUDE"&amp;IF(regnskab_filter_land_partner&lt;&gt;"",IF(regnskab_filter_land_partner="EU",F1029,AD1029),""),"EXCLUDE")&amp;AC1029</f>
        <v>EXCLUDE</v>
      </c>
      <c r="J1029" s="158" t="e">
        <f t="shared" si="155"/>
        <v>#N/A</v>
      </c>
      <c r="L1029" s="158" t="str">
        <f t="shared" si="156"/>
        <v>_EU</v>
      </c>
      <c r="P1029" s="340"/>
      <c r="Q1029" s="340"/>
      <c r="R1029" s="341"/>
      <c r="S1029" s="342"/>
      <c r="T1029" s="342"/>
      <c r="U1029" s="341"/>
      <c r="V1029" s="368"/>
      <c r="W1029" s="341"/>
      <c r="X1029" s="343"/>
      <c r="Y1029" s="340"/>
      <c r="Z1029" s="341"/>
      <c r="AA1029" s="348" t="str">
        <f t="shared" si="157"/>
        <v/>
      </c>
      <c r="AB1029" s="349" t="str">
        <f t="shared" si="158"/>
        <v/>
      </c>
      <c r="AC1029" s="341"/>
      <c r="AD1029" s="350" t="str">
        <f t="shared" si="159"/>
        <v/>
      </c>
    </row>
    <row r="1030" spans="2:30" x14ac:dyDescent="0.45">
      <c r="B1030" s="145" t="str">
        <f t="shared" si="150"/>
        <v>NOT INCLUDED</v>
      </c>
      <c r="C1030" s="146" t="e">
        <f t="shared" si="151"/>
        <v>#N/A</v>
      </c>
      <c r="D1030" s="158" t="e">
        <f>AB1030&amp;"_"&amp;#REF!&amp;IF(afstemning_partner&lt;&gt;"","_"&amp;AC1030,"")</f>
        <v>#REF!</v>
      </c>
      <c r="E1030" s="158" t="str">
        <f t="shared" si="152"/>
        <v/>
      </c>
      <c r="F1030" s="158" t="e">
        <f t="shared" si="153"/>
        <v>#N/A</v>
      </c>
      <c r="G1030" s="158" t="str">
        <f>TRANSAKTIONER!Z1030&amp;IF(regnskab_filter_periode&gt;=AB1030,"INCLUDE"&amp;IF(regnskab_filter_land&lt;&gt;"",IF(regnskab_filter_land="EU",F1030,AD1030),""),"EXCLUDE")</f>
        <v>EXCLUDE</v>
      </c>
      <c r="H1030" s="158" t="str">
        <f t="shared" si="154"/>
        <v/>
      </c>
      <c r="I1030" s="158" t="str">
        <f>TRANSAKTIONER!Z1030&amp;IF(regnskab_filter_periode_partner&gt;=AB1030,"INCLUDE"&amp;IF(regnskab_filter_land_partner&lt;&gt;"",IF(regnskab_filter_land_partner="EU",F1030,AD1030),""),"EXCLUDE")&amp;AC1030</f>
        <v>EXCLUDE</v>
      </c>
      <c r="J1030" s="158" t="e">
        <f t="shared" si="155"/>
        <v>#N/A</v>
      </c>
      <c r="L1030" s="158" t="str">
        <f t="shared" si="156"/>
        <v>_EU</v>
      </c>
      <c r="P1030" s="340"/>
      <c r="Q1030" s="340"/>
      <c r="R1030" s="341"/>
      <c r="S1030" s="342"/>
      <c r="T1030" s="342"/>
      <c r="U1030" s="341"/>
      <c r="V1030" s="368"/>
      <c r="W1030" s="341"/>
      <c r="X1030" s="343"/>
      <c r="Y1030" s="340"/>
      <c r="Z1030" s="341"/>
      <c r="AA1030" s="348" t="str">
        <f t="shared" si="157"/>
        <v/>
      </c>
      <c r="AB1030" s="349" t="str">
        <f t="shared" si="158"/>
        <v/>
      </c>
      <c r="AC1030" s="341"/>
      <c r="AD1030" s="350" t="str">
        <f t="shared" si="159"/>
        <v/>
      </c>
    </row>
    <row r="1031" spans="2:30" x14ac:dyDescent="0.45">
      <c r="B1031" s="145" t="str">
        <f t="shared" ref="B1031:B1094" si="160">IF(AB1031=report_period,"INCLUDE_CURRENT",IF(AB1031&lt;report_period,"INCLUDE_PREVIOUS","NOT INCLUDED"))</f>
        <v>NOT INCLUDED</v>
      </c>
      <c r="C1031" s="146" t="e">
        <f t="shared" ref="C1031:C1094" si="161">B1031&amp;"_"&amp;VLOOKUP(AD1031,setup_country_group,3,FALSE)&amp;"_"&amp;Z1031</f>
        <v>#N/A</v>
      </c>
      <c r="D1031" s="158" t="e">
        <f>AB1031&amp;"_"&amp;#REF!&amp;IF(afstemning_partner&lt;&gt;"","_"&amp;AC1031,"")</f>
        <v>#REF!</v>
      </c>
      <c r="E1031" s="158" t="str">
        <f t="shared" ref="E1031:E1094" si="162">Z1031&amp;IF(regnskab_filter_periode&lt;&gt;"",AB1031,"")&amp;IF(regnskab_filter_land&lt;&gt;"",IF(regnskab_filter_land="EU",F1031,AD1031),"")</f>
        <v/>
      </c>
      <c r="F1031" s="158" t="e">
        <f t="shared" ref="F1031:F1094" si="163">VLOOKUP(AD1031,setup_country_group,3,FALSE)</f>
        <v>#N/A</v>
      </c>
      <c r="G1031" s="158" t="str">
        <f>TRANSAKTIONER!Z1031&amp;IF(regnskab_filter_periode&gt;=AB1031,"INCLUDE"&amp;IF(regnskab_filter_land&lt;&gt;"",IF(regnskab_filter_land="EU",F1031,AD1031),""),"EXCLUDE")</f>
        <v>EXCLUDE</v>
      </c>
      <c r="H1031" s="158" t="str">
        <f t="shared" ref="H1031:H1094" si="164">Z1031&amp;IF(regnskab_filter_periode_partner&lt;&gt;"",AB1031,"")&amp;IF(regnskab_filter_land_partner&lt;&gt;"",IF(regnskab_filter_land_partner="EU",F1031,AD1031),"")&amp;AC1031</f>
        <v/>
      </c>
      <c r="I1031" s="158" t="str">
        <f>TRANSAKTIONER!Z1031&amp;IF(regnskab_filter_periode_partner&gt;=AB1031,"INCLUDE"&amp;IF(regnskab_filter_land_partner&lt;&gt;"",IF(regnskab_filter_land_partner="EU",F1031,AD1031),""),"EXCLUDE")&amp;AC1031</f>
        <v>EXCLUDE</v>
      </c>
      <c r="J1031" s="158" t="e">
        <f t="shared" ref="J1031:J1094" si="165">C1031&amp;"_"&amp;AC1031</f>
        <v>#N/A</v>
      </c>
      <c r="L1031" s="158" t="str">
        <f t="shared" ref="L1031:L1094" si="166">Z1031&amp;"_"&amp;IF(AD1031&lt;&gt;"Norge","EU","Norge")</f>
        <v>_EU</v>
      </c>
      <c r="P1031" s="340"/>
      <c r="Q1031" s="340"/>
      <c r="R1031" s="341"/>
      <c r="S1031" s="342"/>
      <c r="T1031" s="342"/>
      <c r="U1031" s="341"/>
      <c r="V1031" s="368"/>
      <c r="W1031" s="341"/>
      <c r="X1031" s="343"/>
      <c r="Y1031" s="340"/>
      <c r="Z1031" s="341"/>
      <c r="AA1031" s="348" t="str">
        <f t="shared" ref="AA1031:AA1094" si="167">IF(OR(AB1031="",Y1031="",X1031=""),"",ROUND(X1031/VLOOKUP(AB1031,setup_currency,MATCH(Y1031&amp;"/EUR",setup_currency_header,0),FALSE),2))</f>
        <v/>
      </c>
      <c r="AB1031" s="349" t="str">
        <f t="shared" ref="AB1031:AB1094" si="168">IF(T1031="","",IF(OR(T1031&lt;setup_start_date,T1031&gt;setup_end_date),"INVALID DATE",VLOOKUP(T1031,setup_periods,2,TRUE)))</f>
        <v/>
      </c>
      <c r="AC1031" s="341"/>
      <c r="AD1031" s="350" t="str">
        <f t="shared" ref="AD1031:AD1094" si="169">IF(AC1031="","",VLOOKUP(AC1031,setup_partners,2,FALSE))</f>
        <v/>
      </c>
    </row>
    <row r="1032" spans="2:30" x14ac:dyDescent="0.45">
      <c r="B1032" s="145" t="str">
        <f t="shared" si="160"/>
        <v>NOT INCLUDED</v>
      </c>
      <c r="C1032" s="146" t="e">
        <f t="shared" si="161"/>
        <v>#N/A</v>
      </c>
      <c r="D1032" s="158" t="e">
        <f>AB1032&amp;"_"&amp;#REF!&amp;IF(afstemning_partner&lt;&gt;"","_"&amp;AC1032,"")</f>
        <v>#REF!</v>
      </c>
      <c r="E1032" s="158" t="str">
        <f t="shared" si="162"/>
        <v/>
      </c>
      <c r="F1032" s="158" t="e">
        <f t="shared" si="163"/>
        <v>#N/A</v>
      </c>
      <c r="G1032" s="158" t="str">
        <f>TRANSAKTIONER!Z1032&amp;IF(regnskab_filter_periode&gt;=AB1032,"INCLUDE"&amp;IF(regnskab_filter_land&lt;&gt;"",IF(regnskab_filter_land="EU",F1032,AD1032),""),"EXCLUDE")</f>
        <v>EXCLUDE</v>
      </c>
      <c r="H1032" s="158" t="str">
        <f t="shared" si="164"/>
        <v/>
      </c>
      <c r="I1032" s="158" t="str">
        <f>TRANSAKTIONER!Z1032&amp;IF(regnskab_filter_periode_partner&gt;=AB1032,"INCLUDE"&amp;IF(regnskab_filter_land_partner&lt;&gt;"",IF(regnskab_filter_land_partner="EU",F1032,AD1032),""),"EXCLUDE")&amp;AC1032</f>
        <v>EXCLUDE</v>
      </c>
      <c r="J1032" s="158" t="e">
        <f t="shared" si="165"/>
        <v>#N/A</v>
      </c>
      <c r="L1032" s="158" t="str">
        <f t="shared" si="166"/>
        <v>_EU</v>
      </c>
      <c r="P1032" s="340"/>
      <c r="Q1032" s="340"/>
      <c r="R1032" s="341"/>
      <c r="S1032" s="342"/>
      <c r="T1032" s="342"/>
      <c r="U1032" s="341"/>
      <c r="V1032" s="368"/>
      <c r="W1032" s="341"/>
      <c r="X1032" s="343"/>
      <c r="Y1032" s="340"/>
      <c r="Z1032" s="341"/>
      <c r="AA1032" s="348" t="str">
        <f t="shared" si="167"/>
        <v/>
      </c>
      <c r="AB1032" s="349" t="str">
        <f t="shared" si="168"/>
        <v/>
      </c>
      <c r="AC1032" s="341"/>
      <c r="AD1032" s="350" t="str">
        <f t="shared" si="169"/>
        <v/>
      </c>
    </row>
    <row r="1033" spans="2:30" x14ac:dyDescent="0.45">
      <c r="B1033" s="145" t="str">
        <f t="shared" si="160"/>
        <v>NOT INCLUDED</v>
      </c>
      <c r="C1033" s="146" t="e">
        <f t="shared" si="161"/>
        <v>#N/A</v>
      </c>
      <c r="D1033" s="158" t="e">
        <f>AB1033&amp;"_"&amp;#REF!&amp;IF(afstemning_partner&lt;&gt;"","_"&amp;AC1033,"")</f>
        <v>#REF!</v>
      </c>
      <c r="E1033" s="158" t="str">
        <f t="shared" si="162"/>
        <v/>
      </c>
      <c r="F1033" s="158" t="e">
        <f t="shared" si="163"/>
        <v>#N/A</v>
      </c>
      <c r="G1033" s="158" t="str">
        <f>TRANSAKTIONER!Z1033&amp;IF(regnskab_filter_periode&gt;=AB1033,"INCLUDE"&amp;IF(regnskab_filter_land&lt;&gt;"",IF(regnskab_filter_land="EU",F1033,AD1033),""),"EXCLUDE")</f>
        <v>EXCLUDE</v>
      </c>
      <c r="H1033" s="158" t="str">
        <f t="shared" si="164"/>
        <v/>
      </c>
      <c r="I1033" s="158" t="str">
        <f>TRANSAKTIONER!Z1033&amp;IF(regnskab_filter_periode_partner&gt;=AB1033,"INCLUDE"&amp;IF(regnskab_filter_land_partner&lt;&gt;"",IF(regnskab_filter_land_partner="EU",F1033,AD1033),""),"EXCLUDE")&amp;AC1033</f>
        <v>EXCLUDE</v>
      </c>
      <c r="J1033" s="158" t="e">
        <f t="shared" si="165"/>
        <v>#N/A</v>
      </c>
      <c r="L1033" s="158" t="str">
        <f t="shared" si="166"/>
        <v>_EU</v>
      </c>
      <c r="P1033" s="340"/>
      <c r="Q1033" s="340"/>
      <c r="R1033" s="341"/>
      <c r="S1033" s="342"/>
      <c r="T1033" s="342"/>
      <c r="U1033" s="341"/>
      <c r="V1033" s="368"/>
      <c r="W1033" s="341"/>
      <c r="X1033" s="343"/>
      <c r="Y1033" s="340"/>
      <c r="Z1033" s="341"/>
      <c r="AA1033" s="348" t="str">
        <f t="shared" si="167"/>
        <v/>
      </c>
      <c r="AB1033" s="349" t="str">
        <f t="shared" si="168"/>
        <v/>
      </c>
      <c r="AC1033" s="341"/>
      <c r="AD1033" s="350" t="str">
        <f t="shared" si="169"/>
        <v/>
      </c>
    </row>
    <row r="1034" spans="2:30" x14ac:dyDescent="0.45">
      <c r="B1034" s="145" t="str">
        <f t="shared" si="160"/>
        <v>NOT INCLUDED</v>
      </c>
      <c r="C1034" s="146" t="e">
        <f t="shared" si="161"/>
        <v>#N/A</v>
      </c>
      <c r="D1034" s="158" t="e">
        <f>AB1034&amp;"_"&amp;#REF!&amp;IF(afstemning_partner&lt;&gt;"","_"&amp;AC1034,"")</f>
        <v>#REF!</v>
      </c>
      <c r="E1034" s="158" t="str">
        <f t="shared" si="162"/>
        <v/>
      </c>
      <c r="F1034" s="158" t="e">
        <f t="shared" si="163"/>
        <v>#N/A</v>
      </c>
      <c r="G1034" s="158" t="str">
        <f>TRANSAKTIONER!Z1034&amp;IF(regnskab_filter_periode&gt;=AB1034,"INCLUDE"&amp;IF(regnskab_filter_land&lt;&gt;"",IF(regnskab_filter_land="EU",F1034,AD1034),""),"EXCLUDE")</f>
        <v>EXCLUDE</v>
      </c>
      <c r="H1034" s="158" t="str">
        <f t="shared" si="164"/>
        <v/>
      </c>
      <c r="I1034" s="158" t="str">
        <f>TRANSAKTIONER!Z1034&amp;IF(regnskab_filter_periode_partner&gt;=AB1034,"INCLUDE"&amp;IF(regnskab_filter_land_partner&lt;&gt;"",IF(regnskab_filter_land_partner="EU",F1034,AD1034),""),"EXCLUDE")&amp;AC1034</f>
        <v>EXCLUDE</v>
      </c>
      <c r="J1034" s="158" t="e">
        <f t="shared" si="165"/>
        <v>#N/A</v>
      </c>
      <c r="L1034" s="158" t="str">
        <f t="shared" si="166"/>
        <v>_EU</v>
      </c>
      <c r="P1034" s="340"/>
      <c r="Q1034" s="340"/>
      <c r="R1034" s="341"/>
      <c r="S1034" s="342"/>
      <c r="T1034" s="342"/>
      <c r="U1034" s="341"/>
      <c r="V1034" s="368"/>
      <c r="W1034" s="341"/>
      <c r="X1034" s="343"/>
      <c r="Y1034" s="340"/>
      <c r="Z1034" s="341"/>
      <c r="AA1034" s="348" t="str">
        <f t="shared" si="167"/>
        <v/>
      </c>
      <c r="AB1034" s="349" t="str">
        <f t="shared" si="168"/>
        <v/>
      </c>
      <c r="AC1034" s="341"/>
      <c r="AD1034" s="350" t="str">
        <f t="shared" si="169"/>
        <v/>
      </c>
    </row>
    <row r="1035" spans="2:30" x14ac:dyDescent="0.45">
      <c r="B1035" s="145" t="str">
        <f t="shared" si="160"/>
        <v>NOT INCLUDED</v>
      </c>
      <c r="C1035" s="146" t="e">
        <f t="shared" si="161"/>
        <v>#N/A</v>
      </c>
      <c r="D1035" s="158" t="e">
        <f>AB1035&amp;"_"&amp;#REF!&amp;IF(afstemning_partner&lt;&gt;"","_"&amp;AC1035,"")</f>
        <v>#REF!</v>
      </c>
      <c r="E1035" s="158" t="str">
        <f t="shared" si="162"/>
        <v/>
      </c>
      <c r="F1035" s="158" t="e">
        <f t="shared" si="163"/>
        <v>#N/A</v>
      </c>
      <c r="G1035" s="158" t="str">
        <f>TRANSAKTIONER!Z1035&amp;IF(regnskab_filter_periode&gt;=AB1035,"INCLUDE"&amp;IF(regnskab_filter_land&lt;&gt;"",IF(regnskab_filter_land="EU",F1035,AD1035),""),"EXCLUDE")</f>
        <v>EXCLUDE</v>
      </c>
      <c r="H1035" s="158" t="str">
        <f t="shared" si="164"/>
        <v/>
      </c>
      <c r="I1035" s="158" t="str">
        <f>TRANSAKTIONER!Z1035&amp;IF(regnskab_filter_periode_partner&gt;=AB1035,"INCLUDE"&amp;IF(regnskab_filter_land_partner&lt;&gt;"",IF(regnskab_filter_land_partner="EU",F1035,AD1035),""),"EXCLUDE")&amp;AC1035</f>
        <v>EXCLUDE</v>
      </c>
      <c r="J1035" s="158" t="e">
        <f t="shared" si="165"/>
        <v>#N/A</v>
      </c>
      <c r="L1035" s="158" t="str">
        <f t="shared" si="166"/>
        <v>_EU</v>
      </c>
      <c r="P1035" s="340"/>
      <c r="Q1035" s="340"/>
      <c r="R1035" s="341"/>
      <c r="S1035" s="342"/>
      <c r="T1035" s="342"/>
      <c r="U1035" s="341"/>
      <c r="V1035" s="368"/>
      <c r="W1035" s="341"/>
      <c r="X1035" s="343"/>
      <c r="Y1035" s="340"/>
      <c r="Z1035" s="341"/>
      <c r="AA1035" s="348" t="str">
        <f t="shared" si="167"/>
        <v/>
      </c>
      <c r="AB1035" s="349" t="str">
        <f t="shared" si="168"/>
        <v/>
      </c>
      <c r="AC1035" s="341"/>
      <c r="AD1035" s="350" t="str">
        <f t="shared" si="169"/>
        <v/>
      </c>
    </row>
    <row r="1036" spans="2:30" x14ac:dyDescent="0.45">
      <c r="B1036" s="145" t="str">
        <f t="shared" si="160"/>
        <v>NOT INCLUDED</v>
      </c>
      <c r="C1036" s="146" t="e">
        <f t="shared" si="161"/>
        <v>#N/A</v>
      </c>
      <c r="D1036" s="158" t="e">
        <f>AB1036&amp;"_"&amp;#REF!&amp;IF(afstemning_partner&lt;&gt;"","_"&amp;AC1036,"")</f>
        <v>#REF!</v>
      </c>
      <c r="E1036" s="158" t="str">
        <f t="shared" si="162"/>
        <v/>
      </c>
      <c r="F1036" s="158" t="e">
        <f t="shared" si="163"/>
        <v>#N/A</v>
      </c>
      <c r="G1036" s="158" t="str">
        <f>TRANSAKTIONER!Z1036&amp;IF(regnskab_filter_periode&gt;=AB1036,"INCLUDE"&amp;IF(regnskab_filter_land&lt;&gt;"",IF(regnskab_filter_land="EU",F1036,AD1036),""),"EXCLUDE")</f>
        <v>EXCLUDE</v>
      </c>
      <c r="H1036" s="158" t="str">
        <f t="shared" si="164"/>
        <v/>
      </c>
      <c r="I1036" s="158" t="str">
        <f>TRANSAKTIONER!Z1036&amp;IF(regnskab_filter_periode_partner&gt;=AB1036,"INCLUDE"&amp;IF(regnskab_filter_land_partner&lt;&gt;"",IF(regnskab_filter_land_partner="EU",F1036,AD1036),""),"EXCLUDE")&amp;AC1036</f>
        <v>EXCLUDE</v>
      </c>
      <c r="J1036" s="158" t="e">
        <f t="shared" si="165"/>
        <v>#N/A</v>
      </c>
      <c r="L1036" s="158" t="str">
        <f t="shared" si="166"/>
        <v>_EU</v>
      </c>
      <c r="P1036" s="340"/>
      <c r="Q1036" s="340"/>
      <c r="R1036" s="341"/>
      <c r="S1036" s="342"/>
      <c r="T1036" s="342"/>
      <c r="U1036" s="341"/>
      <c r="V1036" s="368"/>
      <c r="W1036" s="341"/>
      <c r="X1036" s="343"/>
      <c r="Y1036" s="340"/>
      <c r="Z1036" s="341"/>
      <c r="AA1036" s="348" t="str">
        <f t="shared" si="167"/>
        <v/>
      </c>
      <c r="AB1036" s="349" t="str">
        <f t="shared" si="168"/>
        <v/>
      </c>
      <c r="AC1036" s="341"/>
      <c r="AD1036" s="350" t="str">
        <f t="shared" si="169"/>
        <v/>
      </c>
    </row>
    <row r="1037" spans="2:30" x14ac:dyDescent="0.45">
      <c r="B1037" s="145" t="str">
        <f t="shared" si="160"/>
        <v>NOT INCLUDED</v>
      </c>
      <c r="C1037" s="146" t="e">
        <f t="shared" si="161"/>
        <v>#N/A</v>
      </c>
      <c r="D1037" s="158" t="e">
        <f>AB1037&amp;"_"&amp;#REF!&amp;IF(afstemning_partner&lt;&gt;"","_"&amp;AC1037,"")</f>
        <v>#REF!</v>
      </c>
      <c r="E1037" s="158" t="str">
        <f t="shared" si="162"/>
        <v/>
      </c>
      <c r="F1037" s="158" t="e">
        <f t="shared" si="163"/>
        <v>#N/A</v>
      </c>
      <c r="G1037" s="158" t="str">
        <f>TRANSAKTIONER!Z1037&amp;IF(regnskab_filter_periode&gt;=AB1037,"INCLUDE"&amp;IF(regnskab_filter_land&lt;&gt;"",IF(regnskab_filter_land="EU",F1037,AD1037),""),"EXCLUDE")</f>
        <v>EXCLUDE</v>
      </c>
      <c r="H1037" s="158" t="str">
        <f t="shared" si="164"/>
        <v/>
      </c>
      <c r="I1037" s="158" t="str">
        <f>TRANSAKTIONER!Z1037&amp;IF(regnskab_filter_periode_partner&gt;=AB1037,"INCLUDE"&amp;IF(regnskab_filter_land_partner&lt;&gt;"",IF(regnskab_filter_land_partner="EU",F1037,AD1037),""),"EXCLUDE")&amp;AC1037</f>
        <v>EXCLUDE</v>
      </c>
      <c r="J1037" s="158" t="e">
        <f t="shared" si="165"/>
        <v>#N/A</v>
      </c>
      <c r="L1037" s="158" t="str">
        <f t="shared" si="166"/>
        <v>_EU</v>
      </c>
      <c r="P1037" s="340"/>
      <c r="Q1037" s="340"/>
      <c r="R1037" s="341"/>
      <c r="S1037" s="342"/>
      <c r="T1037" s="342"/>
      <c r="U1037" s="341"/>
      <c r="V1037" s="368"/>
      <c r="W1037" s="341"/>
      <c r="X1037" s="343"/>
      <c r="Y1037" s="340"/>
      <c r="Z1037" s="341"/>
      <c r="AA1037" s="348" t="str">
        <f t="shared" si="167"/>
        <v/>
      </c>
      <c r="AB1037" s="349" t="str">
        <f t="shared" si="168"/>
        <v/>
      </c>
      <c r="AC1037" s="341"/>
      <c r="AD1037" s="350" t="str">
        <f t="shared" si="169"/>
        <v/>
      </c>
    </row>
    <row r="1038" spans="2:30" x14ac:dyDescent="0.45">
      <c r="B1038" s="145" t="str">
        <f t="shared" si="160"/>
        <v>NOT INCLUDED</v>
      </c>
      <c r="C1038" s="146" t="e">
        <f t="shared" si="161"/>
        <v>#N/A</v>
      </c>
      <c r="D1038" s="158" t="e">
        <f>AB1038&amp;"_"&amp;#REF!&amp;IF(afstemning_partner&lt;&gt;"","_"&amp;AC1038,"")</f>
        <v>#REF!</v>
      </c>
      <c r="E1038" s="158" t="str">
        <f t="shared" si="162"/>
        <v/>
      </c>
      <c r="F1038" s="158" t="e">
        <f t="shared" si="163"/>
        <v>#N/A</v>
      </c>
      <c r="G1038" s="158" t="str">
        <f>TRANSAKTIONER!Z1038&amp;IF(regnskab_filter_periode&gt;=AB1038,"INCLUDE"&amp;IF(regnskab_filter_land&lt;&gt;"",IF(regnskab_filter_land="EU",F1038,AD1038),""),"EXCLUDE")</f>
        <v>EXCLUDE</v>
      </c>
      <c r="H1038" s="158" t="str">
        <f t="shared" si="164"/>
        <v/>
      </c>
      <c r="I1038" s="158" t="str">
        <f>TRANSAKTIONER!Z1038&amp;IF(regnskab_filter_periode_partner&gt;=AB1038,"INCLUDE"&amp;IF(regnskab_filter_land_partner&lt;&gt;"",IF(regnskab_filter_land_partner="EU",F1038,AD1038),""),"EXCLUDE")&amp;AC1038</f>
        <v>EXCLUDE</v>
      </c>
      <c r="J1038" s="158" t="e">
        <f t="shared" si="165"/>
        <v>#N/A</v>
      </c>
      <c r="L1038" s="158" t="str">
        <f t="shared" si="166"/>
        <v>_EU</v>
      </c>
      <c r="P1038" s="340"/>
      <c r="Q1038" s="340"/>
      <c r="R1038" s="341"/>
      <c r="S1038" s="342"/>
      <c r="T1038" s="342"/>
      <c r="U1038" s="341"/>
      <c r="V1038" s="368"/>
      <c r="W1038" s="341"/>
      <c r="X1038" s="343"/>
      <c r="Y1038" s="340"/>
      <c r="Z1038" s="341"/>
      <c r="AA1038" s="348" t="str">
        <f t="shared" si="167"/>
        <v/>
      </c>
      <c r="AB1038" s="349" t="str">
        <f t="shared" si="168"/>
        <v/>
      </c>
      <c r="AC1038" s="341"/>
      <c r="AD1038" s="350" t="str">
        <f t="shared" si="169"/>
        <v/>
      </c>
    </row>
    <row r="1039" spans="2:30" x14ac:dyDescent="0.45">
      <c r="B1039" s="145" t="str">
        <f t="shared" si="160"/>
        <v>NOT INCLUDED</v>
      </c>
      <c r="C1039" s="146" t="e">
        <f t="shared" si="161"/>
        <v>#N/A</v>
      </c>
      <c r="D1039" s="158" t="e">
        <f>AB1039&amp;"_"&amp;#REF!&amp;IF(afstemning_partner&lt;&gt;"","_"&amp;AC1039,"")</f>
        <v>#REF!</v>
      </c>
      <c r="E1039" s="158" t="str">
        <f t="shared" si="162"/>
        <v/>
      </c>
      <c r="F1039" s="158" t="e">
        <f t="shared" si="163"/>
        <v>#N/A</v>
      </c>
      <c r="G1039" s="158" t="str">
        <f>TRANSAKTIONER!Z1039&amp;IF(regnskab_filter_periode&gt;=AB1039,"INCLUDE"&amp;IF(regnskab_filter_land&lt;&gt;"",IF(regnskab_filter_land="EU",F1039,AD1039),""),"EXCLUDE")</f>
        <v>EXCLUDE</v>
      </c>
      <c r="H1039" s="158" t="str">
        <f t="shared" si="164"/>
        <v/>
      </c>
      <c r="I1039" s="158" t="str">
        <f>TRANSAKTIONER!Z1039&amp;IF(regnskab_filter_periode_partner&gt;=AB1039,"INCLUDE"&amp;IF(regnskab_filter_land_partner&lt;&gt;"",IF(regnskab_filter_land_partner="EU",F1039,AD1039),""),"EXCLUDE")&amp;AC1039</f>
        <v>EXCLUDE</v>
      </c>
      <c r="J1039" s="158" t="e">
        <f t="shared" si="165"/>
        <v>#N/A</v>
      </c>
      <c r="L1039" s="158" t="str">
        <f t="shared" si="166"/>
        <v>_EU</v>
      </c>
      <c r="P1039" s="340"/>
      <c r="Q1039" s="340"/>
      <c r="R1039" s="341"/>
      <c r="S1039" s="342"/>
      <c r="T1039" s="342"/>
      <c r="U1039" s="341"/>
      <c r="V1039" s="368"/>
      <c r="W1039" s="341"/>
      <c r="X1039" s="343"/>
      <c r="Y1039" s="340"/>
      <c r="Z1039" s="341"/>
      <c r="AA1039" s="348" t="str">
        <f t="shared" si="167"/>
        <v/>
      </c>
      <c r="AB1039" s="349" t="str">
        <f t="shared" si="168"/>
        <v/>
      </c>
      <c r="AC1039" s="341"/>
      <c r="AD1039" s="350" t="str">
        <f t="shared" si="169"/>
        <v/>
      </c>
    </row>
    <row r="1040" spans="2:30" x14ac:dyDescent="0.45">
      <c r="B1040" s="145" t="str">
        <f t="shared" si="160"/>
        <v>NOT INCLUDED</v>
      </c>
      <c r="C1040" s="146" t="e">
        <f t="shared" si="161"/>
        <v>#N/A</v>
      </c>
      <c r="D1040" s="158" t="e">
        <f>AB1040&amp;"_"&amp;#REF!&amp;IF(afstemning_partner&lt;&gt;"","_"&amp;AC1040,"")</f>
        <v>#REF!</v>
      </c>
      <c r="E1040" s="158" t="str">
        <f t="shared" si="162"/>
        <v/>
      </c>
      <c r="F1040" s="158" t="e">
        <f t="shared" si="163"/>
        <v>#N/A</v>
      </c>
      <c r="G1040" s="158" t="str">
        <f>TRANSAKTIONER!Z1040&amp;IF(regnskab_filter_periode&gt;=AB1040,"INCLUDE"&amp;IF(regnskab_filter_land&lt;&gt;"",IF(regnskab_filter_land="EU",F1040,AD1040),""),"EXCLUDE")</f>
        <v>EXCLUDE</v>
      </c>
      <c r="H1040" s="158" t="str">
        <f t="shared" si="164"/>
        <v/>
      </c>
      <c r="I1040" s="158" t="str">
        <f>TRANSAKTIONER!Z1040&amp;IF(regnskab_filter_periode_partner&gt;=AB1040,"INCLUDE"&amp;IF(regnskab_filter_land_partner&lt;&gt;"",IF(regnskab_filter_land_partner="EU",F1040,AD1040),""),"EXCLUDE")&amp;AC1040</f>
        <v>EXCLUDE</v>
      </c>
      <c r="J1040" s="158" t="e">
        <f t="shared" si="165"/>
        <v>#N/A</v>
      </c>
      <c r="L1040" s="158" t="str">
        <f t="shared" si="166"/>
        <v>_EU</v>
      </c>
      <c r="P1040" s="340"/>
      <c r="Q1040" s="340"/>
      <c r="R1040" s="341"/>
      <c r="S1040" s="342"/>
      <c r="T1040" s="342"/>
      <c r="U1040" s="341"/>
      <c r="V1040" s="368"/>
      <c r="W1040" s="341"/>
      <c r="X1040" s="343"/>
      <c r="Y1040" s="340"/>
      <c r="Z1040" s="341"/>
      <c r="AA1040" s="348" t="str">
        <f t="shared" si="167"/>
        <v/>
      </c>
      <c r="AB1040" s="349" t="str">
        <f t="shared" si="168"/>
        <v/>
      </c>
      <c r="AC1040" s="341"/>
      <c r="AD1040" s="350" t="str">
        <f t="shared" si="169"/>
        <v/>
      </c>
    </row>
    <row r="1041" spans="2:30" x14ac:dyDescent="0.45">
      <c r="B1041" s="145" t="str">
        <f t="shared" si="160"/>
        <v>NOT INCLUDED</v>
      </c>
      <c r="C1041" s="146" t="e">
        <f t="shared" si="161"/>
        <v>#N/A</v>
      </c>
      <c r="D1041" s="158" t="e">
        <f>AB1041&amp;"_"&amp;#REF!&amp;IF(afstemning_partner&lt;&gt;"","_"&amp;AC1041,"")</f>
        <v>#REF!</v>
      </c>
      <c r="E1041" s="158" t="str">
        <f t="shared" si="162"/>
        <v/>
      </c>
      <c r="F1041" s="158" t="e">
        <f t="shared" si="163"/>
        <v>#N/A</v>
      </c>
      <c r="G1041" s="158" t="str">
        <f>TRANSAKTIONER!Z1041&amp;IF(regnskab_filter_periode&gt;=AB1041,"INCLUDE"&amp;IF(regnskab_filter_land&lt;&gt;"",IF(regnskab_filter_land="EU",F1041,AD1041),""),"EXCLUDE")</f>
        <v>EXCLUDE</v>
      </c>
      <c r="H1041" s="158" t="str">
        <f t="shared" si="164"/>
        <v/>
      </c>
      <c r="I1041" s="158" t="str">
        <f>TRANSAKTIONER!Z1041&amp;IF(regnskab_filter_periode_partner&gt;=AB1041,"INCLUDE"&amp;IF(regnskab_filter_land_partner&lt;&gt;"",IF(regnskab_filter_land_partner="EU",F1041,AD1041),""),"EXCLUDE")&amp;AC1041</f>
        <v>EXCLUDE</v>
      </c>
      <c r="J1041" s="158" t="e">
        <f t="shared" si="165"/>
        <v>#N/A</v>
      </c>
      <c r="L1041" s="158" t="str">
        <f t="shared" si="166"/>
        <v>_EU</v>
      </c>
      <c r="P1041" s="340"/>
      <c r="Q1041" s="340"/>
      <c r="R1041" s="341"/>
      <c r="S1041" s="342"/>
      <c r="T1041" s="342"/>
      <c r="U1041" s="341"/>
      <c r="V1041" s="368"/>
      <c r="W1041" s="341"/>
      <c r="X1041" s="343"/>
      <c r="Y1041" s="340"/>
      <c r="Z1041" s="341"/>
      <c r="AA1041" s="348" t="str">
        <f t="shared" si="167"/>
        <v/>
      </c>
      <c r="AB1041" s="349" t="str">
        <f t="shared" si="168"/>
        <v/>
      </c>
      <c r="AC1041" s="341"/>
      <c r="AD1041" s="350" t="str">
        <f t="shared" si="169"/>
        <v/>
      </c>
    </row>
    <row r="1042" spans="2:30" x14ac:dyDescent="0.45">
      <c r="B1042" s="145" t="str">
        <f t="shared" si="160"/>
        <v>NOT INCLUDED</v>
      </c>
      <c r="C1042" s="146" t="e">
        <f t="shared" si="161"/>
        <v>#N/A</v>
      </c>
      <c r="D1042" s="158" t="e">
        <f>AB1042&amp;"_"&amp;#REF!&amp;IF(afstemning_partner&lt;&gt;"","_"&amp;AC1042,"")</f>
        <v>#REF!</v>
      </c>
      <c r="E1042" s="158" t="str">
        <f t="shared" si="162"/>
        <v/>
      </c>
      <c r="F1042" s="158" t="e">
        <f t="shared" si="163"/>
        <v>#N/A</v>
      </c>
      <c r="G1042" s="158" t="str">
        <f>TRANSAKTIONER!Z1042&amp;IF(regnskab_filter_periode&gt;=AB1042,"INCLUDE"&amp;IF(regnskab_filter_land&lt;&gt;"",IF(regnskab_filter_land="EU",F1042,AD1042),""),"EXCLUDE")</f>
        <v>EXCLUDE</v>
      </c>
      <c r="H1042" s="158" t="str">
        <f t="shared" si="164"/>
        <v/>
      </c>
      <c r="I1042" s="158" t="str">
        <f>TRANSAKTIONER!Z1042&amp;IF(regnskab_filter_periode_partner&gt;=AB1042,"INCLUDE"&amp;IF(regnskab_filter_land_partner&lt;&gt;"",IF(regnskab_filter_land_partner="EU",F1042,AD1042),""),"EXCLUDE")&amp;AC1042</f>
        <v>EXCLUDE</v>
      </c>
      <c r="J1042" s="158" t="e">
        <f t="shared" si="165"/>
        <v>#N/A</v>
      </c>
      <c r="L1042" s="158" t="str">
        <f t="shared" si="166"/>
        <v>_EU</v>
      </c>
      <c r="P1042" s="340"/>
      <c r="Q1042" s="340"/>
      <c r="R1042" s="341"/>
      <c r="S1042" s="342"/>
      <c r="T1042" s="342"/>
      <c r="U1042" s="341"/>
      <c r="V1042" s="368"/>
      <c r="W1042" s="341"/>
      <c r="X1042" s="343"/>
      <c r="Y1042" s="340"/>
      <c r="Z1042" s="341"/>
      <c r="AA1042" s="348" t="str">
        <f t="shared" si="167"/>
        <v/>
      </c>
      <c r="AB1042" s="349" t="str">
        <f t="shared" si="168"/>
        <v/>
      </c>
      <c r="AC1042" s="341"/>
      <c r="AD1042" s="350" t="str">
        <f t="shared" si="169"/>
        <v/>
      </c>
    </row>
    <row r="1043" spans="2:30" x14ac:dyDescent="0.45">
      <c r="B1043" s="145" t="str">
        <f t="shared" si="160"/>
        <v>NOT INCLUDED</v>
      </c>
      <c r="C1043" s="146" t="e">
        <f t="shared" si="161"/>
        <v>#N/A</v>
      </c>
      <c r="D1043" s="158" t="e">
        <f>AB1043&amp;"_"&amp;#REF!&amp;IF(afstemning_partner&lt;&gt;"","_"&amp;AC1043,"")</f>
        <v>#REF!</v>
      </c>
      <c r="E1043" s="158" t="str">
        <f t="shared" si="162"/>
        <v/>
      </c>
      <c r="F1043" s="158" t="e">
        <f t="shared" si="163"/>
        <v>#N/A</v>
      </c>
      <c r="G1043" s="158" t="str">
        <f>TRANSAKTIONER!Z1043&amp;IF(regnskab_filter_periode&gt;=AB1043,"INCLUDE"&amp;IF(regnskab_filter_land&lt;&gt;"",IF(regnskab_filter_land="EU",F1043,AD1043),""),"EXCLUDE")</f>
        <v>EXCLUDE</v>
      </c>
      <c r="H1043" s="158" t="str">
        <f t="shared" si="164"/>
        <v/>
      </c>
      <c r="I1043" s="158" t="str">
        <f>TRANSAKTIONER!Z1043&amp;IF(regnskab_filter_periode_partner&gt;=AB1043,"INCLUDE"&amp;IF(regnskab_filter_land_partner&lt;&gt;"",IF(regnskab_filter_land_partner="EU",F1043,AD1043),""),"EXCLUDE")&amp;AC1043</f>
        <v>EXCLUDE</v>
      </c>
      <c r="J1043" s="158" t="e">
        <f t="shared" si="165"/>
        <v>#N/A</v>
      </c>
      <c r="L1043" s="158" t="str">
        <f t="shared" si="166"/>
        <v>_EU</v>
      </c>
      <c r="P1043" s="340"/>
      <c r="Q1043" s="340"/>
      <c r="R1043" s="341"/>
      <c r="S1043" s="342"/>
      <c r="T1043" s="342"/>
      <c r="U1043" s="341"/>
      <c r="V1043" s="368"/>
      <c r="W1043" s="341"/>
      <c r="X1043" s="343"/>
      <c r="Y1043" s="340"/>
      <c r="Z1043" s="341"/>
      <c r="AA1043" s="348" t="str">
        <f t="shared" si="167"/>
        <v/>
      </c>
      <c r="AB1043" s="349" t="str">
        <f t="shared" si="168"/>
        <v/>
      </c>
      <c r="AC1043" s="341"/>
      <c r="AD1043" s="350" t="str">
        <f t="shared" si="169"/>
        <v/>
      </c>
    </row>
    <row r="1044" spans="2:30" x14ac:dyDescent="0.45">
      <c r="B1044" s="145" t="str">
        <f t="shared" si="160"/>
        <v>NOT INCLUDED</v>
      </c>
      <c r="C1044" s="146" t="e">
        <f t="shared" si="161"/>
        <v>#N/A</v>
      </c>
      <c r="D1044" s="158" t="e">
        <f>AB1044&amp;"_"&amp;#REF!&amp;IF(afstemning_partner&lt;&gt;"","_"&amp;AC1044,"")</f>
        <v>#REF!</v>
      </c>
      <c r="E1044" s="158" t="str">
        <f t="shared" si="162"/>
        <v/>
      </c>
      <c r="F1044" s="158" t="e">
        <f t="shared" si="163"/>
        <v>#N/A</v>
      </c>
      <c r="G1044" s="158" t="str">
        <f>TRANSAKTIONER!Z1044&amp;IF(regnskab_filter_periode&gt;=AB1044,"INCLUDE"&amp;IF(regnskab_filter_land&lt;&gt;"",IF(regnskab_filter_land="EU",F1044,AD1044),""),"EXCLUDE")</f>
        <v>EXCLUDE</v>
      </c>
      <c r="H1044" s="158" t="str">
        <f t="shared" si="164"/>
        <v/>
      </c>
      <c r="I1044" s="158" t="str">
        <f>TRANSAKTIONER!Z1044&amp;IF(regnskab_filter_periode_partner&gt;=AB1044,"INCLUDE"&amp;IF(regnskab_filter_land_partner&lt;&gt;"",IF(regnskab_filter_land_partner="EU",F1044,AD1044),""),"EXCLUDE")&amp;AC1044</f>
        <v>EXCLUDE</v>
      </c>
      <c r="J1044" s="158" t="e">
        <f t="shared" si="165"/>
        <v>#N/A</v>
      </c>
      <c r="L1044" s="158" t="str">
        <f t="shared" si="166"/>
        <v>_EU</v>
      </c>
      <c r="P1044" s="340"/>
      <c r="Q1044" s="340"/>
      <c r="R1044" s="341"/>
      <c r="S1044" s="342"/>
      <c r="T1044" s="342"/>
      <c r="U1044" s="341"/>
      <c r="V1044" s="368"/>
      <c r="W1044" s="341"/>
      <c r="X1044" s="343"/>
      <c r="Y1044" s="340"/>
      <c r="Z1044" s="341"/>
      <c r="AA1044" s="348" t="str">
        <f t="shared" si="167"/>
        <v/>
      </c>
      <c r="AB1044" s="349" t="str">
        <f t="shared" si="168"/>
        <v/>
      </c>
      <c r="AC1044" s="341"/>
      <c r="AD1044" s="350" t="str">
        <f t="shared" si="169"/>
        <v/>
      </c>
    </row>
    <row r="1045" spans="2:30" x14ac:dyDescent="0.45">
      <c r="B1045" s="145" t="str">
        <f t="shared" si="160"/>
        <v>NOT INCLUDED</v>
      </c>
      <c r="C1045" s="146" t="e">
        <f t="shared" si="161"/>
        <v>#N/A</v>
      </c>
      <c r="D1045" s="158" t="e">
        <f>AB1045&amp;"_"&amp;#REF!&amp;IF(afstemning_partner&lt;&gt;"","_"&amp;AC1045,"")</f>
        <v>#REF!</v>
      </c>
      <c r="E1045" s="158" t="str">
        <f t="shared" si="162"/>
        <v/>
      </c>
      <c r="F1045" s="158" t="e">
        <f t="shared" si="163"/>
        <v>#N/A</v>
      </c>
      <c r="G1045" s="158" t="str">
        <f>TRANSAKTIONER!Z1045&amp;IF(regnskab_filter_periode&gt;=AB1045,"INCLUDE"&amp;IF(regnskab_filter_land&lt;&gt;"",IF(regnskab_filter_land="EU",F1045,AD1045),""),"EXCLUDE")</f>
        <v>EXCLUDE</v>
      </c>
      <c r="H1045" s="158" t="str">
        <f t="shared" si="164"/>
        <v/>
      </c>
      <c r="I1045" s="158" t="str">
        <f>TRANSAKTIONER!Z1045&amp;IF(regnskab_filter_periode_partner&gt;=AB1045,"INCLUDE"&amp;IF(regnskab_filter_land_partner&lt;&gt;"",IF(regnskab_filter_land_partner="EU",F1045,AD1045),""),"EXCLUDE")&amp;AC1045</f>
        <v>EXCLUDE</v>
      </c>
      <c r="J1045" s="158" t="e">
        <f t="shared" si="165"/>
        <v>#N/A</v>
      </c>
      <c r="L1045" s="158" t="str">
        <f t="shared" si="166"/>
        <v>_EU</v>
      </c>
      <c r="P1045" s="340"/>
      <c r="Q1045" s="340"/>
      <c r="R1045" s="341"/>
      <c r="S1045" s="342"/>
      <c r="T1045" s="342"/>
      <c r="U1045" s="341"/>
      <c r="V1045" s="368"/>
      <c r="W1045" s="341"/>
      <c r="X1045" s="343"/>
      <c r="Y1045" s="340"/>
      <c r="Z1045" s="341"/>
      <c r="AA1045" s="348" t="str">
        <f t="shared" si="167"/>
        <v/>
      </c>
      <c r="AB1045" s="349" t="str">
        <f t="shared" si="168"/>
        <v/>
      </c>
      <c r="AC1045" s="341"/>
      <c r="AD1045" s="350" t="str">
        <f t="shared" si="169"/>
        <v/>
      </c>
    </row>
    <row r="1046" spans="2:30" x14ac:dyDescent="0.45">
      <c r="B1046" s="145" t="str">
        <f t="shared" si="160"/>
        <v>NOT INCLUDED</v>
      </c>
      <c r="C1046" s="146" t="e">
        <f t="shared" si="161"/>
        <v>#N/A</v>
      </c>
      <c r="D1046" s="158" t="e">
        <f>AB1046&amp;"_"&amp;#REF!&amp;IF(afstemning_partner&lt;&gt;"","_"&amp;AC1046,"")</f>
        <v>#REF!</v>
      </c>
      <c r="E1046" s="158" t="str">
        <f t="shared" si="162"/>
        <v/>
      </c>
      <c r="F1046" s="158" t="e">
        <f t="shared" si="163"/>
        <v>#N/A</v>
      </c>
      <c r="G1046" s="158" t="str">
        <f>TRANSAKTIONER!Z1046&amp;IF(regnskab_filter_periode&gt;=AB1046,"INCLUDE"&amp;IF(regnskab_filter_land&lt;&gt;"",IF(regnskab_filter_land="EU",F1046,AD1046),""),"EXCLUDE")</f>
        <v>EXCLUDE</v>
      </c>
      <c r="H1046" s="158" t="str">
        <f t="shared" si="164"/>
        <v/>
      </c>
      <c r="I1046" s="158" t="str">
        <f>TRANSAKTIONER!Z1046&amp;IF(regnskab_filter_periode_partner&gt;=AB1046,"INCLUDE"&amp;IF(regnskab_filter_land_partner&lt;&gt;"",IF(regnskab_filter_land_partner="EU",F1046,AD1046),""),"EXCLUDE")&amp;AC1046</f>
        <v>EXCLUDE</v>
      </c>
      <c r="J1046" s="158" t="e">
        <f t="shared" si="165"/>
        <v>#N/A</v>
      </c>
      <c r="L1046" s="158" t="str">
        <f t="shared" si="166"/>
        <v>_EU</v>
      </c>
      <c r="P1046" s="340"/>
      <c r="Q1046" s="340"/>
      <c r="R1046" s="341"/>
      <c r="S1046" s="342"/>
      <c r="T1046" s="342"/>
      <c r="U1046" s="341"/>
      <c r="V1046" s="368"/>
      <c r="W1046" s="341"/>
      <c r="X1046" s="343"/>
      <c r="Y1046" s="340"/>
      <c r="Z1046" s="341"/>
      <c r="AA1046" s="348" t="str">
        <f t="shared" si="167"/>
        <v/>
      </c>
      <c r="AB1046" s="349" t="str">
        <f t="shared" si="168"/>
        <v/>
      </c>
      <c r="AC1046" s="341"/>
      <c r="AD1046" s="350" t="str">
        <f t="shared" si="169"/>
        <v/>
      </c>
    </row>
    <row r="1047" spans="2:30" x14ac:dyDescent="0.45">
      <c r="B1047" s="145" t="str">
        <f t="shared" si="160"/>
        <v>NOT INCLUDED</v>
      </c>
      <c r="C1047" s="146" t="e">
        <f t="shared" si="161"/>
        <v>#N/A</v>
      </c>
      <c r="D1047" s="158" t="e">
        <f>AB1047&amp;"_"&amp;#REF!&amp;IF(afstemning_partner&lt;&gt;"","_"&amp;AC1047,"")</f>
        <v>#REF!</v>
      </c>
      <c r="E1047" s="158" t="str">
        <f t="shared" si="162"/>
        <v/>
      </c>
      <c r="F1047" s="158" t="e">
        <f t="shared" si="163"/>
        <v>#N/A</v>
      </c>
      <c r="G1047" s="158" t="str">
        <f>TRANSAKTIONER!Z1047&amp;IF(regnskab_filter_periode&gt;=AB1047,"INCLUDE"&amp;IF(regnskab_filter_land&lt;&gt;"",IF(regnskab_filter_land="EU",F1047,AD1047),""),"EXCLUDE")</f>
        <v>EXCLUDE</v>
      </c>
      <c r="H1047" s="158" t="str">
        <f t="shared" si="164"/>
        <v/>
      </c>
      <c r="I1047" s="158" t="str">
        <f>TRANSAKTIONER!Z1047&amp;IF(regnskab_filter_periode_partner&gt;=AB1047,"INCLUDE"&amp;IF(regnskab_filter_land_partner&lt;&gt;"",IF(regnskab_filter_land_partner="EU",F1047,AD1047),""),"EXCLUDE")&amp;AC1047</f>
        <v>EXCLUDE</v>
      </c>
      <c r="J1047" s="158" t="e">
        <f t="shared" si="165"/>
        <v>#N/A</v>
      </c>
      <c r="L1047" s="158" t="str">
        <f t="shared" si="166"/>
        <v>_EU</v>
      </c>
      <c r="P1047" s="340"/>
      <c r="Q1047" s="340"/>
      <c r="R1047" s="341"/>
      <c r="S1047" s="342"/>
      <c r="T1047" s="342"/>
      <c r="U1047" s="341"/>
      <c r="V1047" s="368"/>
      <c r="W1047" s="341"/>
      <c r="X1047" s="343"/>
      <c r="Y1047" s="340"/>
      <c r="Z1047" s="341"/>
      <c r="AA1047" s="348" t="str">
        <f t="shared" si="167"/>
        <v/>
      </c>
      <c r="AB1047" s="349" t="str">
        <f t="shared" si="168"/>
        <v/>
      </c>
      <c r="AC1047" s="341"/>
      <c r="AD1047" s="350" t="str">
        <f t="shared" si="169"/>
        <v/>
      </c>
    </row>
    <row r="1048" spans="2:30" x14ac:dyDescent="0.45">
      <c r="B1048" s="145" t="str">
        <f t="shared" si="160"/>
        <v>NOT INCLUDED</v>
      </c>
      <c r="C1048" s="146" t="e">
        <f t="shared" si="161"/>
        <v>#N/A</v>
      </c>
      <c r="D1048" s="158" t="e">
        <f>AB1048&amp;"_"&amp;#REF!&amp;IF(afstemning_partner&lt;&gt;"","_"&amp;AC1048,"")</f>
        <v>#REF!</v>
      </c>
      <c r="E1048" s="158" t="str">
        <f t="shared" si="162"/>
        <v/>
      </c>
      <c r="F1048" s="158" t="e">
        <f t="shared" si="163"/>
        <v>#N/A</v>
      </c>
      <c r="G1048" s="158" t="str">
        <f>TRANSAKTIONER!Z1048&amp;IF(regnskab_filter_periode&gt;=AB1048,"INCLUDE"&amp;IF(regnskab_filter_land&lt;&gt;"",IF(regnskab_filter_land="EU",F1048,AD1048),""),"EXCLUDE")</f>
        <v>EXCLUDE</v>
      </c>
      <c r="H1048" s="158" t="str">
        <f t="shared" si="164"/>
        <v/>
      </c>
      <c r="I1048" s="158" t="str">
        <f>TRANSAKTIONER!Z1048&amp;IF(regnskab_filter_periode_partner&gt;=AB1048,"INCLUDE"&amp;IF(regnskab_filter_land_partner&lt;&gt;"",IF(regnskab_filter_land_partner="EU",F1048,AD1048),""),"EXCLUDE")&amp;AC1048</f>
        <v>EXCLUDE</v>
      </c>
      <c r="J1048" s="158" t="e">
        <f t="shared" si="165"/>
        <v>#N/A</v>
      </c>
      <c r="L1048" s="158" t="str">
        <f t="shared" si="166"/>
        <v>_EU</v>
      </c>
      <c r="P1048" s="340"/>
      <c r="Q1048" s="340"/>
      <c r="R1048" s="341"/>
      <c r="S1048" s="342"/>
      <c r="T1048" s="342"/>
      <c r="U1048" s="341"/>
      <c r="V1048" s="368"/>
      <c r="W1048" s="341"/>
      <c r="X1048" s="343"/>
      <c r="Y1048" s="340"/>
      <c r="Z1048" s="341"/>
      <c r="AA1048" s="348" t="str">
        <f t="shared" si="167"/>
        <v/>
      </c>
      <c r="AB1048" s="349" t="str">
        <f t="shared" si="168"/>
        <v/>
      </c>
      <c r="AC1048" s="341"/>
      <c r="AD1048" s="350" t="str">
        <f t="shared" si="169"/>
        <v/>
      </c>
    </row>
    <row r="1049" spans="2:30" x14ac:dyDescent="0.45">
      <c r="B1049" s="145" t="str">
        <f t="shared" si="160"/>
        <v>NOT INCLUDED</v>
      </c>
      <c r="C1049" s="146" t="e">
        <f t="shared" si="161"/>
        <v>#N/A</v>
      </c>
      <c r="D1049" s="158" t="e">
        <f>AB1049&amp;"_"&amp;#REF!&amp;IF(afstemning_partner&lt;&gt;"","_"&amp;AC1049,"")</f>
        <v>#REF!</v>
      </c>
      <c r="E1049" s="158" t="str">
        <f t="shared" si="162"/>
        <v/>
      </c>
      <c r="F1049" s="158" t="e">
        <f t="shared" si="163"/>
        <v>#N/A</v>
      </c>
      <c r="G1049" s="158" t="str">
        <f>TRANSAKTIONER!Z1049&amp;IF(regnskab_filter_periode&gt;=AB1049,"INCLUDE"&amp;IF(regnskab_filter_land&lt;&gt;"",IF(regnskab_filter_land="EU",F1049,AD1049),""),"EXCLUDE")</f>
        <v>EXCLUDE</v>
      </c>
      <c r="H1049" s="158" t="str">
        <f t="shared" si="164"/>
        <v/>
      </c>
      <c r="I1049" s="158" t="str">
        <f>TRANSAKTIONER!Z1049&amp;IF(regnskab_filter_periode_partner&gt;=AB1049,"INCLUDE"&amp;IF(regnskab_filter_land_partner&lt;&gt;"",IF(regnskab_filter_land_partner="EU",F1049,AD1049),""),"EXCLUDE")&amp;AC1049</f>
        <v>EXCLUDE</v>
      </c>
      <c r="J1049" s="158" t="e">
        <f t="shared" si="165"/>
        <v>#N/A</v>
      </c>
      <c r="L1049" s="158" t="str">
        <f t="shared" si="166"/>
        <v>_EU</v>
      </c>
      <c r="P1049" s="340"/>
      <c r="Q1049" s="340"/>
      <c r="R1049" s="341"/>
      <c r="S1049" s="342"/>
      <c r="T1049" s="342"/>
      <c r="U1049" s="341"/>
      <c r="V1049" s="368"/>
      <c r="W1049" s="341"/>
      <c r="X1049" s="343"/>
      <c r="Y1049" s="340"/>
      <c r="Z1049" s="341"/>
      <c r="AA1049" s="348" t="str">
        <f t="shared" si="167"/>
        <v/>
      </c>
      <c r="AB1049" s="349" t="str">
        <f t="shared" si="168"/>
        <v/>
      </c>
      <c r="AC1049" s="341"/>
      <c r="AD1049" s="350" t="str">
        <f t="shared" si="169"/>
        <v/>
      </c>
    </row>
    <row r="1050" spans="2:30" x14ac:dyDescent="0.45">
      <c r="B1050" s="145" t="str">
        <f t="shared" si="160"/>
        <v>NOT INCLUDED</v>
      </c>
      <c r="C1050" s="146" t="e">
        <f t="shared" si="161"/>
        <v>#N/A</v>
      </c>
      <c r="D1050" s="158" t="e">
        <f>AB1050&amp;"_"&amp;#REF!&amp;IF(afstemning_partner&lt;&gt;"","_"&amp;AC1050,"")</f>
        <v>#REF!</v>
      </c>
      <c r="E1050" s="158" t="str">
        <f t="shared" si="162"/>
        <v/>
      </c>
      <c r="F1050" s="158" t="e">
        <f t="shared" si="163"/>
        <v>#N/A</v>
      </c>
      <c r="G1050" s="158" t="str">
        <f>TRANSAKTIONER!Z1050&amp;IF(regnskab_filter_periode&gt;=AB1050,"INCLUDE"&amp;IF(regnskab_filter_land&lt;&gt;"",IF(regnskab_filter_land="EU",F1050,AD1050),""),"EXCLUDE")</f>
        <v>EXCLUDE</v>
      </c>
      <c r="H1050" s="158" t="str">
        <f t="shared" si="164"/>
        <v/>
      </c>
      <c r="I1050" s="158" t="str">
        <f>TRANSAKTIONER!Z1050&amp;IF(regnskab_filter_periode_partner&gt;=AB1050,"INCLUDE"&amp;IF(regnskab_filter_land_partner&lt;&gt;"",IF(regnskab_filter_land_partner="EU",F1050,AD1050),""),"EXCLUDE")&amp;AC1050</f>
        <v>EXCLUDE</v>
      </c>
      <c r="J1050" s="158" t="e">
        <f t="shared" si="165"/>
        <v>#N/A</v>
      </c>
      <c r="L1050" s="158" t="str">
        <f t="shared" si="166"/>
        <v>_EU</v>
      </c>
      <c r="P1050" s="340"/>
      <c r="Q1050" s="340"/>
      <c r="R1050" s="341"/>
      <c r="S1050" s="342"/>
      <c r="T1050" s="342"/>
      <c r="U1050" s="341"/>
      <c r="V1050" s="368"/>
      <c r="W1050" s="341"/>
      <c r="X1050" s="343"/>
      <c r="Y1050" s="340"/>
      <c r="Z1050" s="341"/>
      <c r="AA1050" s="348" t="str">
        <f t="shared" si="167"/>
        <v/>
      </c>
      <c r="AB1050" s="349" t="str">
        <f t="shared" si="168"/>
        <v/>
      </c>
      <c r="AC1050" s="341"/>
      <c r="AD1050" s="350" t="str">
        <f t="shared" si="169"/>
        <v/>
      </c>
    </row>
    <row r="1051" spans="2:30" x14ac:dyDescent="0.45">
      <c r="B1051" s="145" t="str">
        <f t="shared" si="160"/>
        <v>NOT INCLUDED</v>
      </c>
      <c r="C1051" s="146" t="e">
        <f t="shared" si="161"/>
        <v>#N/A</v>
      </c>
      <c r="D1051" s="158" t="e">
        <f>AB1051&amp;"_"&amp;#REF!&amp;IF(afstemning_partner&lt;&gt;"","_"&amp;AC1051,"")</f>
        <v>#REF!</v>
      </c>
      <c r="E1051" s="158" t="str">
        <f t="shared" si="162"/>
        <v/>
      </c>
      <c r="F1051" s="158" t="e">
        <f t="shared" si="163"/>
        <v>#N/A</v>
      </c>
      <c r="G1051" s="158" t="str">
        <f>TRANSAKTIONER!Z1051&amp;IF(regnskab_filter_periode&gt;=AB1051,"INCLUDE"&amp;IF(regnskab_filter_land&lt;&gt;"",IF(regnskab_filter_land="EU",F1051,AD1051),""),"EXCLUDE")</f>
        <v>EXCLUDE</v>
      </c>
      <c r="H1051" s="158" t="str">
        <f t="shared" si="164"/>
        <v/>
      </c>
      <c r="I1051" s="158" t="str">
        <f>TRANSAKTIONER!Z1051&amp;IF(regnskab_filter_periode_partner&gt;=AB1051,"INCLUDE"&amp;IF(regnskab_filter_land_partner&lt;&gt;"",IF(regnskab_filter_land_partner="EU",F1051,AD1051),""),"EXCLUDE")&amp;AC1051</f>
        <v>EXCLUDE</v>
      </c>
      <c r="J1051" s="158" t="e">
        <f t="shared" si="165"/>
        <v>#N/A</v>
      </c>
      <c r="L1051" s="158" t="str">
        <f t="shared" si="166"/>
        <v>_EU</v>
      </c>
      <c r="P1051" s="340"/>
      <c r="Q1051" s="340"/>
      <c r="R1051" s="341"/>
      <c r="S1051" s="342"/>
      <c r="T1051" s="342"/>
      <c r="U1051" s="341"/>
      <c r="V1051" s="368"/>
      <c r="W1051" s="341"/>
      <c r="X1051" s="343"/>
      <c r="Y1051" s="340"/>
      <c r="Z1051" s="341"/>
      <c r="AA1051" s="348" t="str">
        <f t="shared" si="167"/>
        <v/>
      </c>
      <c r="AB1051" s="349" t="str">
        <f t="shared" si="168"/>
        <v/>
      </c>
      <c r="AC1051" s="341"/>
      <c r="AD1051" s="350" t="str">
        <f t="shared" si="169"/>
        <v/>
      </c>
    </row>
    <row r="1052" spans="2:30" x14ac:dyDescent="0.45">
      <c r="B1052" s="145" t="str">
        <f t="shared" si="160"/>
        <v>NOT INCLUDED</v>
      </c>
      <c r="C1052" s="146" t="e">
        <f t="shared" si="161"/>
        <v>#N/A</v>
      </c>
      <c r="D1052" s="158" t="e">
        <f>AB1052&amp;"_"&amp;#REF!&amp;IF(afstemning_partner&lt;&gt;"","_"&amp;AC1052,"")</f>
        <v>#REF!</v>
      </c>
      <c r="E1052" s="158" t="str">
        <f t="shared" si="162"/>
        <v/>
      </c>
      <c r="F1052" s="158" t="e">
        <f t="shared" si="163"/>
        <v>#N/A</v>
      </c>
      <c r="G1052" s="158" t="str">
        <f>TRANSAKTIONER!Z1052&amp;IF(regnskab_filter_periode&gt;=AB1052,"INCLUDE"&amp;IF(regnskab_filter_land&lt;&gt;"",IF(regnskab_filter_land="EU",F1052,AD1052),""),"EXCLUDE")</f>
        <v>EXCLUDE</v>
      </c>
      <c r="H1052" s="158" t="str">
        <f t="shared" si="164"/>
        <v/>
      </c>
      <c r="I1052" s="158" t="str">
        <f>TRANSAKTIONER!Z1052&amp;IF(regnskab_filter_periode_partner&gt;=AB1052,"INCLUDE"&amp;IF(regnskab_filter_land_partner&lt;&gt;"",IF(regnskab_filter_land_partner="EU",F1052,AD1052),""),"EXCLUDE")&amp;AC1052</f>
        <v>EXCLUDE</v>
      </c>
      <c r="J1052" s="158" t="e">
        <f t="shared" si="165"/>
        <v>#N/A</v>
      </c>
      <c r="L1052" s="158" t="str">
        <f t="shared" si="166"/>
        <v>_EU</v>
      </c>
      <c r="P1052" s="340"/>
      <c r="Q1052" s="340"/>
      <c r="R1052" s="341"/>
      <c r="S1052" s="342"/>
      <c r="T1052" s="342"/>
      <c r="U1052" s="341"/>
      <c r="V1052" s="368"/>
      <c r="W1052" s="341"/>
      <c r="X1052" s="343"/>
      <c r="Y1052" s="340"/>
      <c r="Z1052" s="341"/>
      <c r="AA1052" s="348" t="str">
        <f t="shared" si="167"/>
        <v/>
      </c>
      <c r="AB1052" s="349" t="str">
        <f t="shared" si="168"/>
        <v/>
      </c>
      <c r="AC1052" s="341"/>
      <c r="AD1052" s="350" t="str">
        <f t="shared" si="169"/>
        <v/>
      </c>
    </row>
    <row r="1053" spans="2:30" x14ac:dyDescent="0.45">
      <c r="B1053" s="145" t="str">
        <f t="shared" si="160"/>
        <v>NOT INCLUDED</v>
      </c>
      <c r="C1053" s="146" t="e">
        <f t="shared" si="161"/>
        <v>#N/A</v>
      </c>
      <c r="D1053" s="158" t="e">
        <f>AB1053&amp;"_"&amp;#REF!&amp;IF(afstemning_partner&lt;&gt;"","_"&amp;AC1053,"")</f>
        <v>#REF!</v>
      </c>
      <c r="E1053" s="158" t="str">
        <f t="shared" si="162"/>
        <v/>
      </c>
      <c r="F1053" s="158" t="e">
        <f t="shared" si="163"/>
        <v>#N/A</v>
      </c>
      <c r="G1053" s="158" t="str">
        <f>TRANSAKTIONER!Z1053&amp;IF(regnskab_filter_periode&gt;=AB1053,"INCLUDE"&amp;IF(regnskab_filter_land&lt;&gt;"",IF(regnskab_filter_land="EU",F1053,AD1053),""),"EXCLUDE")</f>
        <v>EXCLUDE</v>
      </c>
      <c r="H1053" s="158" t="str">
        <f t="shared" si="164"/>
        <v/>
      </c>
      <c r="I1053" s="158" t="str">
        <f>TRANSAKTIONER!Z1053&amp;IF(regnskab_filter_periode_partner&gt;=AB1053,"INCLUDE"&amp;IF(regnskab_filter_land_partner&lt;&gt;"",IF(regnskab_filter_land_partner="EU",F1053,AD1053),""),"EXCLUDE")&amp;AC1053</f>
        <v>EXCLUDE</v>
      </c>
      <c r="J1053" s="158" t="e">
        <f t="shared" si="165"/>
        <v>#N/A</v>
      </c>
      <c r="L1053" s="158" t="str">
        <f t="shared" si="166"/>
        <v>_EU</v>
      </c>
      <c r="P1053" s="340"/>
      <c r="Q1053" s="340"/>
      <c r="R1053" s="341"/>
      <c r="S1053" s="342"/>
      <c r="T1053" s="342"/>
      <c r="U1053" s="341"/>
      <c r="V1053" s="368"/>
      <c r="W1053" s="341"/>
      <c r="X1053" s="343"/>
      <c r="Y1053" s="340"/>
      <c r="Z1053" s="341"/>
      <c r="AA1053" s="348" t="str">
        <f t="shared" si="167"/>
        <v/>
      </c>
      <c r="AB1053" s="349" t="str">
        <f t="shared" si="168"/>
        <v/>
      </c>
      <c r="AC1053" s="341"/>
      <c r="AD1053" s="350" t="str">
        <f t="shared" si="169"/>
        <v/>
      </c>
    </row>
    <row r="1054" spans="2:30" x14ac:dyDescent="0.45">
      <c r="B1054" s="145" t="str">
        <f t="shared" si="160"/>
        <v>NOT INCLUDED</v>
      </c>
      <c r="C1054" s="146" t="e">
        <f t="shared" si="161"/>
        <v>#N/A</v>
      </c>
      <c r="D1054" s="158" t="e">
        <f>AB1054&amp;"_"&amp;#REF!&amp;IF(afstemning_partner&lt;&gt;"","_"&amp;AC1054,"")</f>
        <v>#REF!</v>
      </c>
      <c r="E1054" s="158" t="str">
        <f t="shared" si="162"/>
        <v/>
      </c>
      <c r="F1054" s="158" t="e">
        <f t="shared" si="163"/>
        <v>#N/A</v>
      </c>
      <c r="G1054" s="158" t="str">
        <f>TRANSAKTIONER!Z1054&amp;IF(regnskab_filter_periode&gt;=AB1054,"INCLUDE"&amp;IF(regnskab_filter_land&lt;&gt;"",IF(regnskab_filter_land="EU",F1054,AD1054),""),"EXCLUDE")</f>
        <v>EXCLUDE</v>
      </c>
      <c r="H1054" s="158" t="str">
        <f t="shared" si="164"/>
        <v/>
      </c>
      <c r="I1054" s="158" t="str">
        <f>TRANSAKTIONER!Z1054&amp;IF(regnskab_filter_periode_partner&gt;=AB1054,"INCLUDE"&amp;IF(regnskab_filter_land_partner&lt;&gt;"",IF(regnskab_filter_land_partner="EU",F1054,AD1054),""),"EXCLUDE")&amp;AC1054</f>
        <v>EXCLUDE</v>
      </c>
      <c r="J1054" s="158" t="e">
        <f t="shared" si="165"/>
        <v>#N/A</v>
      </c>
      <c r="L1054" s="158" t="str">
        <f t="shared" si="166"/>
        <v>_EU</v>
      </c>
      <c r="P1054" s="340"/>
      <c r="Q1054" s="340"/>
      <c r="R1054" s="341"/>
      <c r="S1054" s="342"/>
      <c r="T1054" s="342"/>
      <c r="U1054" s="341"/>
      <c r="V1054" s="368"/>
      <c r="W1054" s="341"/>
      <c r="X1054" s="343"/>
      <c r="Y1054" s="340"/>
      <c r="Z1054" s="341"/>
      <c r="AA1054" s="348" t="str">
        <f t="shared" si="167"/>
        <v/>
      </c>
      <c r="AB1054" s="349" t="str">
        <f t="shared" si="168"/>
        <v/>
      </c>
      <c r="AC1054" s="341"/>
      <c r="AD1054" s="350" t="str">
        <f t="shared" si="169"/>
        <v/>
      </c>
    </row>
    <row r="1055" spans="2:30" x14ac:dyDescent="0.45">
      <c r="B1055" s="145" t="str">
        <f t="shared" si="160"/>
        <v>NOT INCLUDED</v>
      </c>
      <c r="C1055" s="146" t="e">
        <f t="shared" si="161"/>
        <v>#N/A</v>
      </c>
      <c r="D1055" s="158" t="e">
        <f>AB1055&amp;"_"&amp;#REF!&amp;IF(afstemning_partner&lt;&gt;"","_"&amp;AC1055,"")</f>
        <v>#REF!</v>
      </c>
      <c r="E1055" s="158" t="str">
        <f t="shared" si="162"/>
        <v/>
      </c>
      <c r="F1055" s="158" t="e">
        <f t="shared" si="163"/>
        <v>#N/A</v>
      </c>
      <c r="G1055" s="158" t="str">
        <f>TRANSAKTIONER!Z1055&amp;IF(regnskab_filter_periode&gt;=AB1055,"INCLUDE"&amp;IF(regnskab_filter_land&lt;&gt;"",IF(regnskab_filter_land="EU",F1055,AD1055),""),"EXCLUDE")</f>
        <v>EXCLUDE</v>
      </c>
      <c r="H1055" s="158" t="str">
        <f t="shared" si="164"/>
        <v/>
      </c>
      <c r="I1055" s="158" t="str">
        <f>TRANSAKTIONER!Z1055&amp;IF(regnskab_filter_periode_partner&gt;=AB1055,"INCLUDE"&amp;IF(regnskab_filter_land_partner&lt;&gt;"",IF(regnskab_filter_land_partner="EU",F1055,AD1055),""),"EXCLUDE")&amp;AC1055</f>
        <v>EXCLUDE</v>
      </c>
      <c r="J1055" s="158" t="e">
        <f t="shared" si="165"/>
        <v>#N/A</v>
      </c>
      <c r="L1055" s="158" t="str">
        <f t="shared" si="166"/>
        <v>_EU</v>
      </c>
      <c r="P1055" s="340"/>
      <c r="Q1055" s="340"/>
      <c r="R1055" s="341"/>
      <c r="S1055" s="342"/>
      <c r="T1055" s="342"/>
      <c r="U1055" s="341"/>
      <c r="V1055" s="368"/>
      <c r="W1055" s="341"/>
      <c r="X1055" s="343"/>
      <c r="Y1055" s="340"/>
      <c r="Z1055" s="341"/>
      <c r="AA1055" s="348" t="str">
        <f t="shared" si="167"/>
        <v/>
      </c>
      <c r="AB1055" s="349" t="str">
        <f t="shared" si="168"/>
        <v/>
      </c>
      <c r="AC1055" s="341"/>
      <c r="AD1055" s="350" t="str">
        <f t="shared" si="169"/>
        <v/>
      </c>
    </row>
    <row r="1056" spans="2:30" x14ac:dyDescent="0.45">
      <c r="B1056" s="145" t="str">
        <f t="shared" si="160"/>
        <v>NOT INCLUDED</v>
      </c>
      <c r="C1056" s="146" t="e">
        <f t="shared" si="161"/>
        <v>#N/A</v>
      </c>
      <c r="D1056" s="158" t="e">
        <f>AB1056&amp;"_"&amp;#REF!&amp;IF(afstemning_partner&lt;&gt;"","_"&amp;AC1056,"")</f>
        <v>#REF!</v>
      </c>
      <c r="E1056" s="158" t="str">
        <f t="shared" si="162"/>
        <v/>
      </c>
      <c r="F1056" s="158" t="e">
        <f t="shared" si="163"/>
        <v>#N/A</v>
      </c>
      <c r="G1056" s="158" t="str">
        <f>TRANSAKTIONER!Z1056&amp;IF(regnskab_filter_periode&gt;=AB1056,"INCLUDE"&amp;IF(regnskab_filter_land&lt;&gt;"",IF(regnskab_filter_land="EU",F1056,AD1056),""),"EXCLUDE")</f>
        <v>EXCLUDE</v>
      </c>
      <c r="H1056" s="158" t="str">
        <f t="shared" si="164"/>
        <v/>
      </c>
      <c r="I1056" s="158" t="str">
        <f>TRANSAKTIONER!Z1056&amp;IF(regnskab_filter_periode_partner&gt;=AB1056,"INCLUDE"&amp;IF(regnskab_filter_land_partner&lt;&gt;"",IF(regnskab_filter_land_partner="EU",F1056,AD1056),""),"EXCLUDE")&amp;AC1056</f>
        <v>EXCLUDE</v>
      </c>
      <c r="J1056" s="158" t="e">
        <f t="shared" si="165"/>
        <v>#N/A</v>
      </c>
      <c r="L1056" s="158" t="str">
        <f t="shared" si="166"/>
        <v>_EU</v>
      </c>
      <c r="P1056" s="340"/>
      <c r="Q1056" s="340"/>
      <c r="R1056" s="341"/>
      <c r="S1056" s="342"/>
      <c r="T1056" s="342"/>
      <c r="U1056" s="341"/>
      <c r="V1056" s="368"/>
      <c r="W1056" s="341"/>
      <c r="X1056" s="343"/>
      <c r="Y1056" s="340"/>
      <c r="Z1056" s="341"/>
      <c r="AA1056" s="348" t="str">
        <f t="shared" si="167"/>
        <v/>
      </c>
      <c r="AB1056" s="349" t="str">
        <f t="shared" si="168"/>
        <v/>
      </c>
      <c r="AC1056" s="341"/>
      <c r="AD1056" s="350" t="str">
        <f t="shared" si="169"/>
        <v/>
      </c>
    </row>
    <row r="1057" spans="2:30" x14ac:dyDescent="0.45">
      <c r="B1057" s="145" t="str">
        <f t="shared" si="160"/>
        <v>NOT INCLUDED</v>
      </c>
      <c r="C1057" s="146" t="e">
        <f t="shared" si="161"/>
        <v>#N/A</v>
      </c>
      <c r="D1057" s="158" t="e">
        <f>AB1057&amp;"_"&amp;#REF!&amp;IF(afstemning_partner&lt;&gt;"","_"&amp;AC1057,"")</f>
        <v>#REF!</v>
      </c>
      <c r="E1057" s="158" t="str">
        <f t="shared" si="162"/>
        <v/>
      </c>
      <c r="F1057" s="158" t="e">
        <f t="shared" si="163"/>
        <v>#N/A</v>
      </c>
      <c r="G1057" s="158" t="str">
        <f>TRANSAKTIONER!Z1057&amp;IF(regnskab_filter_periode&gt;=AB1057,"INCLUDE"&amp;IF(regnskab_filter_land&lt;&gt;"",IF(regnskab_filter_land="EU",F1057,AD1057),""),"EXCLUDE")</f>
        <v>EXCLUDE</v>
      </c>
      <c r="H1057" s="158" t="str">
        <f t="shared" si="164"/>
        <v/>
      </c>
      <c r="I1057" s="158" t="str">
        <f>TRANSAKTIONER!Z1057&amp;IF(regnskab_filter_periode_partner&gt;=AB1057,"INCLUDE"&amp;IF(regnskab_filter_land_partner&lt;&gt;"",IF(regnskab_filter_land_partner="EU",F1057,AD1057),""),"EXCLUDE")&amp;AC1057</f>
        <v>EXCLUDE</v>
      </c>
      <c r="J1057" s="158" t="e">
        <f t="shared" si="165"/>
        <v>#N/A</v>
      </c>
      <c r="L1057" s="158" t="str">
        <f t="shared" si="166"/>
        <v>_EU</v>
      </c>
      <c r="P1057" s="340"/>
      <c r="Q1057" s="340"/>
      <c r="R1057" s="341"/>
      <c r="S1057" s="342"/>
      <c r="T1057" s="342"/>
      <c r="U1057" s="341"/>
      <c r="V1057" s="368"/>
      <c r="W1057" s="341"/>
      <c r="X1057" s="343"/>
      <c r="Y1057" s="340"/>
      <c r="Z1057" s="341"/>
      <c r="AA1057" s="348" t="str">
        <f t="shared" si="167"/>
        <v/>
      </c>
      <c r="AB1057" s="349" t="str">
        <f t="shared" si="168"/>
        <v/>
      </c>
      <c r="AC1057" s="341"/>
      <c r="AD1057" s="350" t="str">
        <f t="shared" si="169"/>
        <v/>
      </c>
    </row>
    <row r="1058" spans="2:30" x14ac:dyDescent="0.45">
      <c r="B1058" s="145" t="str">
        <f t="shared" si="160"/>
        <v>NOT INCLUDED</v>
      </c>
      <c r="C1058" s="146" t="e">
        <f t="shared" si="161"/>
        <v>#N/A</v>
      </c>
      <c r="D1058" s="158" t="e">
        <f>AB1058&amp;"_"&amp;#REF!&amp;IF(afstemning_partner&lt;&gt;"","_"&amp;AC1058,"")</f>
        <v>#REF!</v>
      </c>
      <c r="E1058" s="158" t="str">
        <f t="shared" si="162"/>
        <v/>
      </c>
      <c r="F1058" s="158" t="e">
        <f t="shared" si="163"/>
        <v>#N/A</v>
      </c>
      <c r="G1058" s="158" t="str">
        <f>TRANSAKTIONER!Z1058&amp;IF(regnskab_filter_periode&gt;=AB1058,"INCLUDE"&amp;IF(regnskab_filter_land&lt;&gt;"",IF(regnskab_filter_land="EU",F1058,AD1058),""),"EXCLUDE")</f>
        <v>EXCLUDE</v>
      </c>
      <c r="H1058" s="158" t="str">
        <f t="shared" si="164"/>
        <v/>
      </c>
      <c r="I1058" s="158" t="str">
        <f>TRANSAKTIONER!Z1058&amp;IF(regnskab_filter_periode_partner&gt;=AB1058,"INCLUDE"&amp;IF(regnskab_filter_land_partner&lt;&gt;"",IF(regnskab_filter_land_partner="EU",F1058,AD1058),""),"EXCLUDE")&amp;AC1058</f>
        <v>EXCLUDE</v>
      </c>
      <c r="J1058" s="158" t="e">
        <f t="shared" si="165"/>
        <v>#N/A</v>
      </c>
      <c r="L1058" s="158" t="str">
        <f t="shared" si="166"/>
        <v>_EU</v>
      </c>
      <c r="P1058" s="340"/>
      <c r="Q1058" s="340"/>
      <c r="R1058" s="341"/>
      <c r="S1058" s="342"/>
      <c r="T1058" s="342"/>
      <c r="U1058" s="341"/>
      <c r="V1058" s="368"/>
      <c r="W1058" s="341"/>
      <c r="X1058" s="343"/>
      <c r="Y1058" s="340"/>
      <c r="Z1058" s="341"/>
      <c r="AA1058" s="348" t="str">
        <f t="shared" si="167"/>
        <v/>
      </c>
      <c r="AB1058" s="349" t="str">
        <f t="shared" si="168"/>
        <v/>
      </c>
      <c r="AC1058" s="341"/>
      <c r="AD1058" s="350" t="str">
        <f t="shared" si="169"/>
        <v/>
      </c>
    </row>
    <row r="1059" spans="2:30" x14ac:dyDescent="0.45">
      <c r="B1059" s="145" t="str">
        <f t="shared" si="160"/>
        <v>NOT INCLUDED</v>
      </c>
      <c r="C1059" s="146" t="e">
        <f t="shared" si="161"/>
        <v>#N/A</v>
      </c>
      <c r="D1059" s="158" t="e">
        <f>AB1059&amp;"_"&amp;#REF!&amp;IF(afstemning_partner&lt;&gt;"","_"&amp;AC1059,"")</f>
        <v>#REF!</v>
      </c>
      <c r="E1059" s="158" t="str">
        <f t="shared" si="162"/>
        <v/>
      </c>
      <c r="F1059" s="158" t="e">
        <f t="shared" si="163"/>
        <v>#N/A</v>
      </c>
      <c r="G1059" s="158" t="str">
        <f>TRANSAKTIONER!Z1059&amp;IF(regnskab_filter_periode&gt;=AB1059,"INCLUDE"&amp;IF(regnskab_filter_land&lt;&gt;"",IF(regnskab_filter_land="EU",F1059,AD1059),""),"EXCLUDE")</f>
        <v>EXCLUDE</v>
      </c>
      <c r="H1059" s="158" t="str">
        <f t="shared" si="164"/>
        <v/>
      </c>
      <c r="I1059" s="158" t="str">
        <f>TRANSAKTIONER!Z1059&amp;IF(regnskab_filter_periode_partner&gt;=AB1059,"INCLUDE"&amp;IF(regnskab_filter_land_partner&lt;&gt;"",IF(regnskab_filter_land_partner="EU",F1059,AD1059),""),"EXCLUDE")&amp;AC1059</f>
        <v>EXCLUDE</v>
      </c>
      <c r="J1059" s="158" t="e">
        <f t="shared" si="165"/>
        <v>#N/A</v>
      </c>
      <c r="L1059" s="158" t="str">
        <f t="shared" si="166"/>
        <v>_EU</v>
      </c>
      <c r="P1059" s="340"/>
      <c r="Q1059" s="340"/>
      <c r="R1059" s="341"/>
      <c r="S1059" s="342"/>
      <c r="T1059" s="342"/>
      <c r="U1059" s="341"/>
      <c r="V1059" s="368"/>
      <c r="W1059" s="341"/>
      <c r="X1059" s="343"/>
      <c r="Y1059" s="340"/>
      <c r="Z1059" s="341"/>
      <c r="AA1059" s="348" t="str">
        <f t="shared" si="167"/>
        <v/>
      </c>
      <c r="AB1059" s="349" t="str">
        <f t="shared" si="168"/>
        <v/>
      </c>
      <c r="AC1059" s="341"/>
      <c r="AD1059" s="350" t="str">
        <f t="shared" si="169"/>
        <v/>
      </c>
    </row>
    <row r="1060" spans="2:30" x14ac:dyDescent="0.45">
      <c r="B1060" s="145" t="str">
        <f t="shared" si="160"/>
        <v>NOT INCLUDED</v>
      </c>
      <c r="C1060" s="146" t="e">
        <f t="shared" si="161"/>
        <v>#N/A</v>
      </c>
      <c r="D1060" s="158" t="e">
        <f>AB1060&amp;"_"&amp;#REF!&amp;IF(afstemning_partner&lt;&gt;"","_"&amp;AC1060,"")</f>
        <v>#REF!</v>
      </c>
      <c r="E1060" s="158" t="str">
        <f t="shared" si="162"/>
        <v/>
      </c>
      <c r="F1060" s="158" t="e">
        <f t="shared" si="163"/>
        <v>#N/A</v>
      </c>
      <c r="G1060" s="158" t="str">
        <f>TRANSAKTIONER!Z1060&amp;IF(regnskab_filter_periode&gt;=AB1060,"INCLUDE"&amp;IF(regnskab_filter_land&lt;&gt;"",IF(regnskab_filter_land="EU",F1060,AD1060),""),"EXCLUDE")</f>
        <v>EXCLUDE</v>
      </c>
      <c r="H1060" s="158" t="str">
        <f t="shared" si="164"/>
        <v/>
      </c>
      <c r="I1060" s="158" t="str">
        <f>TRANSAKTIONER!Z1060&amp;IF(regnskab_filter_periode_partner&gt;=AB1060,"INCLUDE"&amp;IF(regnskab_filter_land_partner&lt;&gt;"",IF(regnskab_filter_land_partner="EU",F1060,AD1060),""),"EXCLUDE")&amp;AC1060</f>
        <v>EXCLUDE</v>
      </c>
      <c r="J1060" s="158" t="e">
        <f t="shared" si="165"/>
        <v>#N/A</v>
      </c>
      <c r="L1060" s="158" t="str">
        <f t="shared" si="166"/>
        <v>_EU</v>
      </c>
      <c r="P1060" s="340"/>
      <c r="Q1060" s="340"/>
      <c r="R1060" s="341"/>
      <c r="S1060" s="342"/>
      <c r="T1060" s="342"/>
      <c r="U1060" s="341"/>
      <c r="V1060" s="368"/>
      <c r="W1060" s="341"/>
      <c r="X1060" s="343"/>
      <c r="Y1060" s="340"/>
      <c r="Z1060" s="341"/>
      <c r="AA1060" s="348" t="str">
        <f t="shared" si="167"/>
        <v/>
      </c>
      <c r="AB1060" s="349" t="str">
        <f t="shared" si="168"/>
        <v/>
      </c>
      <c r="AC1060" s="341"/>
      <c r="AD1060" s="350" t="str">
        <f t="shared" si="169"/>
        <v/>
      </c>
    </row>
    <row r="1061" spans="2:30" x14ac:dyDescent="0.45">
      <c r="B1061" s="145" t="str">
        <f t="shared" si="160"/>
        <v>NOT INCLUDED</v>
      </c>
      <c r="C1061" s="146" t="e">
        <f t="shared" si="161"/>
        <v>#N/A</v>
      </c>
      <c r="D1061" s="158" t="e">
        <f>AB1061&amp;"_"&amp;#REF!&amp;IF(afstemning_partner&lt;&gt;"","_"&amp;AC1061,"")</f>
        <v>#REF!</v>
      </c>
      <c r="E1061" s="158" t="str">
        <f t="shared" si="162"/>
        <v/>
      </c>
      <c r="F1061" s="158" t="e">
        <f t="shared" si="163"/>
        <v>#N/A</v>
      </c>
      <c r="G1061" s="158" t="str">
        <f>TRANSAKTIONER!Z1061&amp;IF(regnskab_filter_periode&gt;=AB1061,"INCLUDE"&amp;IF(regnskab_filter_land&lt;&gt;"",IF(regnskab_filter_land="EU",F1061,AD1061),""),"EXCLUDE")</f>
        <v>EXCLUDE</v>
      </c>
      <c r="H1061" s="158" t="str">
        <f t="shared" si="164"/>
        <v/>
      </c>
      <c r="I1061" s="158" t="str">
        <f>TRANSAKTIONER!Z1061&amp;IF(regnskab_filter_periode_partner&gt;=AB1061,"INCLUDE"&amp;IF(regnskab_filter_land_partner&lt;&gt;"",IF(regnskab_filter_land_partner="EU",F1061,AD1061),""),"EXCLUDE")&amp;AC1061</f>
        <v>EXCLUDE</v>
      </c>
      <c r="J1061" s="158" t="e">
        <f t="shared" si="165"/>
        <v>#N/A</v>
      </c>
      <c r="L1061" s="158" t="str">
        <f t="shared" si="166"/>
        <v>_EU</v>
      </c>
      <c r="P1061" s="340"/>
      <c r="Q1061" s="340"/>
      <c r="R1061" s="341"/>
      <c r="S1061" s="342"/>
      <c r="T1061" s="342"/>
      <c r="U1061" s="341"/>
      <c r="V1061" s="368"/>
      <c r="W1061" s="341"/>
      <c r="X1061" s="343"/>
      <c r="Y1061" s="340"/>
      <c r="Z1061" s="341"/>
      <c r="AA1061" s="348" t="str">
        <f t="shared" si="167"/>
        <v/>
      </c>
      <c r="AB1061" s="349" t="str">
        <f t="shared" si="168"/>
        <v/>
      </c>
      <c r="AC1061" s="341"/>
      <c r="AD1061" s="350" t="str">
        <f t="shared" si="169"/>
        <v/>
      </c>
    </row>
    <row r="1062" spans="2:30" x14ac:dyDescent="0.45">
      <c r="B1062" s="145" t="str">
        <f t="shared" si="160"/>
        <v>NOT INCLUDED</v>
      </c>
      <c r="C1062" s="146" t="e">
        <f t="shared" si="161"/>
        <v>#N/A</v>
      </c>
      <c r="D1062" s="158" t="e">
        <f>AB1062&amp;"_"&amp;#REF!&amp;IF(afstemning_partner&lt;&gt;"","_"&amp;AC1062,"")</f>
        <v>#REF!</v>
      </c>
      <c r="E1062" s="158" t="str">
        <f t="shared" si="162"/>
        <v/>
      </c>
      <c r="F1062" s="158" t="e">
        <f t="shared" si="163"/>
        <v>#N/A</v>
      </c>
      <c r="G1062" s="158" t="str">
        <f>TRANSAKTIONER!Z1062&amp;IF(regnskab_filter_periode&gt;=AB1062,"INCLUDE"&amp;IF(regnskab_filter_land&lt;&gt;"",IF(regnskab_filter_land="EU",F1062,AD1062),""),"EXCLUDE")</f>
        <v>EXCLUDE</v>
      </c>
      <c r="H1062" s="158" t="str">
        <f t="shared" si="164"/>
        <v/>
      </c>
      <c r="I1062" s="158" t="str">
        <f>TRANSAKTIONER!Z1062&amp;IF(regnskab_filter_periode_partner&gt;=AB1062,"INCLUDE"&amp;IF(regnskab_filter_land_partner&lt;&gt;"",IF(regnskab_filter_land_partner="EU",F1062,AD1062),""),"EXCLUDE")&amp;AC1062</f>
        <v>EXCLUDE</v>
      </c>
      <c r="J1062" s="158" t="e">
        <f t="shared" si="165"/>
        <v>#N/A</v>
      </c>
      <c r="L1062" s="158" t="str">
        <f t="shared" si="166"/>
        <v>_EU</v>
      </c>
      <c r="P1062" s="340"/>
      <c r="Q1062" s="340"/>
      <c r="R1062" s="341"/>
      <c r="S1062" s="342"/>
      <c r="T1062" s="342"/>
      <c r="U1062" s="341"/>
      <c r="V1062" s="368"/>
      <c r="W1062" s="341"/>
      <c r="X1062" s="343"/>
      <c r="Y1062" s="340"/>
      <c r="Z1062" s="341"/>
      <c r="AA1062" s="348" t="str">
        <f t="shared" si="167"/>
        <v/>
      </c>
      <c r="AB1062" s="349" t="str">
        <f t="shared" si="168"/>
        <v/>
      </c>
      <c r="AC1062" s="341"/>
      <c r="AD1062" s="350" t="str">
        <f t="shared" si="169"/>
        <v/>
      </c>
    </row>
    <row r="1063" spans="2:30" x14ac:dyDescent="0.45">
      <c r="B1063" s="145" t="str">
        <f t="shared" si="160"/>
        <v>NOT INCLUDED</v>
      </c>
      <c r="C1063" s="146" t="e">
        <f t="shared" si="161"/>
        <v>#N/A</v>
      </c>
      <c r="D1063" s="158" t="e">
        <f>AB1063&amp;"_"&amp;#REF!&amp;IF(afstemning_partner&lt;&gt;"","_"&amp;AC1063,"")</f>
        <v>#REF!</v>
      </c>
      <c r="E1063" s="158" t="str">
        <f t="shared" si="162"/>
        <v/>
      </c>
      <c r="F1063" s="158" t="e">
        <f t="shared" si="163"/>
        <v>#N/A</v>
      </c>
      <c r="G1063" s="158" t="str">
        <f>TRANSAKTIONER!Z1063&amp;IF(regnskab_filter_periode&gt;=AB1063,"INCLUDE"&amp;IF(regnskab_filter_land&lt;&gt;"",IF(regnskab_filter_land="EU",F1063,AD1063),""),"EXCLUDE")</f>
        <v>EXCLUDE</v>
      </c>
      <c r="H1063" s="158" t="str">
        <f t="shared" si="164"/>
        <v/>
      </c>
      <c r="I1063" s="158" t="str">
        <f>TRANSAKTIONER!Z1063&amp;IF(regnskab_filter_periode_partner&gt;=AB1063,"INCLUDE"&amp;IF(regnskab_filter_land_partner&lt;&gt;"",IF(regnskab_filter_land_partner="EU",F1063,AD1063),""),"EXCLUDE")&amp;AC1063</f>
        <v>EXCLUDE</v>
      </c>
      <c r="J1063" s="158" t="e">
        <f t="shared" si="165"/>
        <v>#N/A</v>
      </c>
      <c r="L1063" s="158" t="str">
        <f t="shared" si="166"/>
        <v>_EU</v>
      </c>
      <c r="P1063" s="340"/>
      <c r="Q1063" s="340"/>
      <c r="R1063" s="341"/>
      <c r="S1063" s="342"/>
      <c r="T1063" s="342"/>
      <c r="U1063" s="341"/>
      <c r="V1063" s="368"/>
      <c r="W1063" s="341"/>
      <c r="X1063" s="343"/>
      <c r="Y1063" s="340"/>
      <c r="Z1063" s="341"/>
      <c r="AA1063" s="348" t="str">
        <f t="shared" si="167"/>
        <v/>
      </c>
      <c r="AB1063" s="349" t="str">
        <f t="shared" si="168"/>
        <v/>
      </c>
      <c r="AC1063" s="341"/>
      <c r="AD1063" s="350" t="str">
        <f t="shared" si="169"/>
        <v/>
      </c>
    </row>
    <row r="1064" spans="2:30" x14ac:dyDescent="0.45">
      <c r="B1064" s="145" t="str">
        <f t="shared" si="160"/>
        <v>NOT INCLUDED</v>
      </c>
      <c r="C1064" s="146" t="e">
        <f t="shared" si="161"/>
        <v>#N/A</v>
      </c>
      <c r="D1064" s="158" t="e">
        <f>AB1064&amp;"_"&amp;#REF!&amp;IF(afstemning_partner&lt;&gt;"","_"&amp;AC1064,"")</f>
        <v>#REF!</v>
      </c>
      <c r="E1064" s="158" t="str">
        <f t="shared" si="162"/>
        <v/>
      </c>
      <c r="F1064" s="158" t="e">
        <f t="shared" si="163"/>
        <v>#N/A</v>
      </c>
      <c r="G1064" s="158" t="str">
        <f>TRANSAKTIONER!Z1064&amp;IF(regnskab_filter_periode&gt;=AB1064,"INCLUDE"&amp;IF(regnskab_filter_land&lt;&gt;"",IF(regnskab_filter_land="EU",F1064,AD1064),""),"EXCLUDE")</f>
        <v>EXCLUDE</v>
      </c>
      <c r="H1064" s="158" t="str">
        <f t="shared" si="164"/>
        <v/>
      </c>
      <c r="I1064" s="158" t="str">
        <f>TRANSAKTIONER!Z1064&amp;IF(regnskab_filter_periode_partner&gt;=AB1064,"INCLUDE"&amp;IF(regnskab_filter_land_partner&lt;&gt;"",IF(regnskab_filter_land_partner="EU",F1064,AD1064),""),"EXCLUDE")&amp;AC1064</f>
        <v>EXCLUDE</v>
      </c>
      <c r="J1064" s="158" t="e">
        <f t="shared" si="165"/>
        <v>#N/A</v>
      </c>
      <c r="L1064" s="158" t="str">
        <f t="shared" si="166"/>
        <v>_EU</v>
      </c>
      <c r="P1064" s="340"/>
      <c r="Q1064" s="340"/>
      <c r="R1064" s="341"/>
      <c r="S1064" s="342"/>
      <c r="T1064" s="342"/>
      <c r="U1064" s="341"/>
      <c r="V1064" s="368"/>
      <c r="W1064" s="341"/>
      <c r="X1064" s="343"/>
      <c r="Y1064" s="340"/>
      <c r="Z1064" s="341"/>
      <c r="AA1064" s="348" t="str">
        <f t="shared" si="167"/>
        <v/>
      </c>
      <c r="AB1064" s="349" t="str">
        <f t="shared" si="168"/>
        <v/>
      </c>
      <c r="AC1064" s="341"/>
      <c r="AD1064" s="350" t="str">
        <f t="shared" si="169"/>
        <v/>
      </c>
    </row>
    <row r="1065" spans="2:30" x14ac:dyDescent="0.45">
      <c r="B1065" s="145" t="str">
        <f t="shared" si="160"/>
        <v>NOT INCLUDED</v>
      </c>
      <c r="C1065" s="146" t="e">
        <f t="shared" si="161"/>
        <v>#N/A</v>
      </c>
      <c r="D1065" s="158" t="e">
        <f>AB1065&amp;"_"&amp;#REF!&amp;IF(afstemning_partner&lt;&gt;"","_"&amp;AC1065,"")</f>
        <v>#REF!</v>
      </c>
      <c r="E1065" s="158" t="str">
        <f t="shared" si="162"/>
        <v/>
      </c>
      <c r="F1065" s="158" t="e">
        <f t="shared" si="163"/>
        <v>#N/A</v>
      </c>
      <c r="G1065" s="158" t="str">
        <f>TRANSAKTIONER!Z1065&amp;IF(regnskab_filter_periode&gt;=AB1065,"INCLUDE"&amp;IF(regnskab_filter_land&lt;&gt;"",IF(regnskab_filter_land="EU",F1065,AD1065),""),"EXCLUDE")</f>
        <v>EXCLUDE</v>
      </c>
      <c r="H1065" s="158" t="str">
        <f t="shared" si="164"/>
        <v/>
      </c>
      <c r="I1065" s="158" t="str">
        <f>TRANSAKTIONER!Z1065&amp;IF(regnskab_filter_periode_partner&gt;=AB1065,"INCLUDE"&amp;IF(regnskab_filter_land_partner&lt;&gt;"",IF(regnskab_filter_land_partner="EU",F1065,AD1065),""),"EXCLUDE")&amp;AC1065</f>
        <v>EXCLUDE</v>
      </c>
      <c r="J1065" s="158" t="e">
        <f t="shared" si="165"/>
        <v>#N/A</v>
      </c>
      <c r="L1065" s="158" t="str">
        <f t="shared" si="166"/>
        <v>_EU</v>
      </c>
      <c r="P1065" s="340"/>
      <c r="Q1065" s="340"/>
      <c r="R1065" s="341"/>
      <c r="S1065" s="342"/>
      <c r="T1065" s="342"/>
      <c r="U1065" s="341"/>
      <c r="V1065" s="368"/>
      <c r="W1065" s="341"/>
      <c r="X1065" s="343"/>
      <c r="Y1065" s="340"/>
      <c r="Z1065" s="341"/>
      <c r="AA1065" s="348" t="str">
        <f t="shared" si="167"/>
        <v/>
      </c>
      <c r="AB1065" s="349" t="str">
        <f t="shared" si="168"/>
        <v/>
      </c>
      <c r="AC1065" s="341"/>
      <c r="AD1065" s="350" t="str">
        <f t="shared" si="169"/>
        <v/>
      </c>
    </row>
    <row r="1066" spans="2:30" x14ac:dyDescent="0.45">
      <c r="B1066" s="145" t="str">
        <f t="shared" si="160"/>
        <v>NOT INCLUDED</v>
      </c>
      <c r="C1066" s="146" t="e">
        <f t="shared" si="161"/>
        <v>#N/A</v>
      </c>
      <c r="D1066" s="158" t="e">
        <f>AB1066&amp;"_"&amp;#REF!&amp;IF(afstemning_partner&lt;&gt;"","_"&amp;AC1066,"")</f>
        <v>#REF!</v>
      </c>
      <c r="E1066" s="158" t="str">
        <f t="shared" si="162"/>
        <v/>
      </c>
      <c r="F1066" s="158" t="e">
        <f t="shared" si="163"/>
        <v>#N/A</v>
      </c>
      <c r="G1066" s="158" t="str">
        <f>TRANSAKTIONER!Z1066&amp;IF(regnskab_filter_periode&gt;=AB1066,"INCLUDE"&amp;IF(regnskab_filter_land&lt;&gt;"",IF(regnskab_filter_land="EU",F1066,AD1066),""),"EXCLUDE")</f>
        <v>EXCLUDE</v>
      </c>
      <c r="H1066" s="158" t="str">
        <f t="shared" si="164"/>
        <v/>
      </c>
      <c r="I1066" s="158" t="str">
        <f>TRANSAKTIONER!Z1066&amp;IF(regnskab_filter_periode_partner&gt;=AB1066,"INCLUDE"&amp;IF(regnskab_filter_land_partner&lt;&gt;"",IF(regnskab_filter_land_partner="EU",F1066,AD1066),""),"EXCLUDE")&amp;AC1066</f>
        <v>EXCLUDE</v>
      </c>
      <c r="J1066" s="158" t="e">
        <f t="shared" si="165"/>
        <v>#N/A</v>
      </c>
      <c r="L1066" s="158" t="str">
        <f t="shared" si="166"/>
        <v>_EU</v>
      </c>
      <c r="P1066" s="340"/>
      <c r="Q1066" s="340"/>
      <c r="R1066" s="341"/>
      <c r="S1066" s="342"/>
      <c r="T1066" s="342"/>
      <c r="U1066" s="341"/>
      <c r="V1066" s="368"/>
      <c r="W1066" s="341"/>
      <c r="X1066" s="343"/>
      <c r="Y1066" s="340"/>
      <c r="Z1066" s="341"/>
      <c r="AA1066" s="348" t="str">
        <f t="shared" si="167"/>
        <v/>
      </c>
      <c r="AB1066" s="349" t="str">
        <f t="shared" si="168"/>
        <v/>
      </c>
      <c r="AC1066" s="341"/>
      <c r="AD1066" s="350" t="str">
        <f t="shared" si="169"/>
        <v/>
      </c>
    </row>
    <row r="1067" spans="2:30" x14ac:dyDescent="0.45">
      <c r="B1067" s="145" t="str">
        <f t="shared" si="160"/>
        <v>NOT INCLUDED</v>
      </c>
      <c r="C1067" s="146" t="e">
        <f t="shared" si="161"/>
        <v>#N/A</v>
      </c>
      <c r="D1067" s="158" t="e">
        <f>AB1067&amp;"_"&amp;#REF!&amp;IF(afstemning_partner&lt;&gt;"","_"&amp;AC1067,"")</f>
        <v>#REF!</v>
      </c>
      <c r="E1067" s="158" t="str">
        <f t="shared" si="162"/>
        <v/>
      </c>
      <c r="F1067" s="158" t="e">
        <f t="shared" si="163"/>
        <v>#N/A</v>
      </c>
      <c r="G1067" s="158" t="str">
        <f>TRANSAKTIONER!Z1067&amp;IF(regnskab_filter_periode&gt;=AB1067,"INCLUDE"&amp;IF(regnskab_filter_land&lt;&gt;"",IF(regnskab_filter_land="EU",F1067,AD1067),""),"EXCLUDE")</f>
        <v>EXCLUDE</v>
      </c>
      <c r="H1067" s="158" t="str">
        <f t="shared" si="164"/>
        <v/>
      </c>
      <c r="I1067" s="158" t="str">
        <f>TRANSAKTIONER!Z1067&amp;IF(regnskab_filter_periode_partner&gt;=AB1067,"INCLUDE"&amp;IF(regnskab_filter_land_partner&lt;&gt;"",IF(regnskab_filter_land_partner="EU",F1067,AD1067),""),"EXCLUDE")&amp;AC1067</f>
        <v>EXCLUDE</v>
      </c>
      <c r="J1067" s="158" t="e">
        <f t="shared" si="165"/>
        <v>#N/A</v>
      </c>
      <c r="L1067" s="158" t="str">
        <f t="shared" si="166"/>
        <v>_EU</v>
      </c>
      <c r="P1067" s="340"/>
      <c r="Q1067" s="340"/>
      <c r="R1067" s="341"/>
      <c r="S1067" s="342"/>
      <c r="T1067" s="342"/>
      <c r="U1067" s="341"/>
      <c r="V1067" s="368"/>
      <c r="W1067" s="341"/>
      <c r="X1067" s="343"/>
      <c r="Y1067" s="340"/>
      <c r="Z1067" s="341"/>
      <c r="AA1067" s="348" t="str">
        <f t="shared" si="167"/>
        <v/>
      </c>
      <c r="AB1067" s="349" t="str">
        <f t="shared" si="168"/>
        <v/>
      </c>
      <c r="AC1067" s="341"/>
      <c r="AD1067" s="350" t="str">
        <f t="shared" si="169"/>
        <v/>
      </c>
    </row>
    <row r="1068" spans="2:30" x14ac:dyDescent="0.45">
      <c r="B1068" s="145" t="str">
        <f t="shared" si="160"/>
        <v>NOT INCLUDED</v>
      </c>
      <c r="C1068" s="146" t="e">
        <f t="shared" si="161"/>
        <v>#N/A</v>
      </c>
      <c r="D1068" s="158" t="e">
        <f>AB1068&amp;"_"&amp;#REF!&amp;IF(afstemning_partner&lt;&gt;"","_"&amp;AC1068,"")</f>
        <v>#REF!</v>
      </c>
      <c r="E1068" s="158" t="str">
        <f t="shared" si="162"/>
        <v/>
      </c>
      <c r="F1068" s="158" t="e">
        <f t="shared" si="163"/>
        <v>#N/A</v>
      </c>
      <c r="G1068" s="158" t="str">
        <f>TRANSAKTIONER!Z1068&amp;IF(regnskab_filter_periode&gt;=AB1068,"INCLUDE"&amp;IF(regnskab_filter_land&lt;&gt;"",IF(regnskab_filter_land="EU",F1068,AD1068),""),"EXCLUDE")</f>
        <v>EXCLUDE</v>
      </c>
      <c r="H1068" s="158" t="str">
        <f t="shared" si="164"/>
        <v/>
      </c>
      <c r="I1068" s="158" t="str">
        <f>TRANSAKTIONER!Z1068&amp;IF(regnskab_filter_periode_partner&gt;=AB1068,"INCLUDE"&amp;IF(regnskab_filter_land_partner&lt;&gt;"",IF(regnskab_filter_land_partner="EU",F1068,AD1068),""),"EXCLUDE")&amp;AC1068</f>
        <v>EXCLUDE</v>
      </c>
      <c r="J1068" s="158" t="e">
        <f t="shared" si="165"/>
        <v>#N/A</v>
      </c>
      <c r="L1068" s="158" t="str">
        <f t="shared" si="166"/>
        <v>_EU</v>
      </c>
      <c r="P1068" s="340"/>
      <c r="Q1068" s="340"/>
      <c r="R1068" s="341"/>
      <c r="S1068" s="342"/>
      <c r="T1068" s="342"/>
      <c r="U1068" s="341"/>
      <c r="V1068" s="368"/>
      <c r="W1068" s="341"/>
      <c r="X1068" s="343"/>
      <c r="Y1068" s="340"/>
      <c r="Z1068" s="341"/>
      <c r="AA1068" s="348" t="str">
        <f t="shared" si="167"/>
        <v/>
      </c>
      <c r="AB1068" s="349" t="str">
        <f t="shared" si="168"/>
        <v/>
      </c>
      <c r="AC1068" s="341"/>
      <c r="AD1068" s="350" t="str">
        <f t="shared" si="169"/>
        <v/>
      </c>
    </row>
    <row r="1069" spans="2:30" x14ac:dyDescent="0.45">
      <c r="B1069" s="145" t="str">
        <f t="shared" si="160"/>
        <v>NOT INCLUDED</v>
      </c>
      <c r="C1069" s="146" t="e">
        <f t="shared" si="161"/>
        <v>#N/A</v>
      </c>
      <c r="D1069" s="158" t="e">
        <f>AB1069&amp;"_"&amp;#REF!&amp;IF(afstemning_partner&lt;&gt;"","_"&amp;AC1069,"")</f>
        <v>#REF!</v>
      </c>
      <c r="E1069" s="158" t="str">
        <f t="shared" si="162"/>
        <v/>
      </c>
      <c r="F1069" s="158" t="e">
        <f t="shared" si="163"/>
        <v>#N/A</v>
      </c>
      <c r="G1069" s="158" t="str">
        <f>TRANSAKTIONER!Z1069&amp;IF(regnskab_filter_periode&gt;=AB1069,"INCLUDE"&amp;IF(regnskab_filter_land&lt;&gt;"",IF(regnskab_filter_land="EU",F1069,AD1069),""),"EXCLUDE")</f>
        <v>EXCLUDE</v>
      </c>
      <c r="H1069" s="158" t="str">
        <f t="shared" si="164"/>
        <v/>
      </c>
      <c r="I1069" s="158" t="str">
        <f>TRANSAKTIONER!Z1069&amp;IF(regnskab_filter_periode_partner&gt;=AB1069,"INCLUDE"&amp;IF(regnskab_filter_land_partner&lt;&gt;"",IF(regnskab_filter_land_partner="EU",F1069,AD1069),""),"EXCLUDE")&amp;AC1069</f>
        <v>EXCLUDE</v>
      </c>
      <c r="J1069" s="158" t="e">
        <f t="shared" si="165"/>
        <v>#N/A</v>
      </c>
      <c r="L1069" s="158" t="str">
        <f t="shared" si="166"/>
        <v>_EU</v>
      </c>
      <c r="P1069" s="340"/>
      <c r="Q1069" s="340"/>
      <c r="R1069" s="341"/>
      <c r="S1069" s="342"/>
      <c r="T1069" s="342"/>
      <c r="U1069" s="341"/>
      <c r="V1069" s="368"/>
      <c r="W1069" s="341"/>
      <c r="X1069" s="343"/>
      <c r="Y1069" s="340"/>
      <c r="Z1069" s="341"/>
      <c r="AA1069" s="348" t="str">
        <f t="shared" si="167"/>
        <v/>
      </c>
      <c r="AB1069" s="349" t="str">
        <f t="shared" si="168"/>
        <v/>
      </c>
      <c r="AC1069" s="341"/>
      <c r="AD1069" s="350" t="str">
        <f t="shared" si="169"/>
        <v/>
      </c>
    </row>
    <row r="1070" spans="2:30" x14ac:dyDescent="0.45">
      <c r="B1070" s="145" t="str">
        <f t="shared" si="160"/>
        <v>NOT INCLUDED</v>
      </c>
      <c r="C1070" s="146" t="e">
        <f t="shared" si="161"/>
        <v>#N/A</v>
      </c>
      <c r="D1070" s="158" t="e">
        <f>AB1070&amp;"_"&amp;#REF!&amp;IF(afstemning_partner&lt;&gt;"","_"&amp;AC1070,"")</f>
        <v>#REF!</v>
      </c>
      <c r="E1070" s="158" t="str">
        <f t="shared" si="162"/>
        <v/>
      </c>
      <c r="F1070" s="158" t="e">
        <f t="shared" si="163"/>
        <v>#N/A</v>
      </c>
      <c r="G1070" s="158" t="str">
        <f>TRANSAKTIONER!Z1070&amp;IF(regnskab_filter_periode&gt;=AB1070,"INCLUDE"&amp;IF(regnskab_filter_land&lt;&gt;"",IF(regnskab_filter_land="EU",F1070,AD1070),""),"EXCLUDE")</f>
        <v>EXCLUDE</v>
      </c>
      <c r="H1070" s="158" t="str">
        <f t="shared" si="164"/>
        <v/>
      </c>
      <c r="I1070" s="158" t="str">
        <f>TRANSAKTIONER!Z1070&amp;IF(regnskab_filter_periode_partner&gt;=AB1070,"INCLUDE"&amp;IF(regnskab_filter_land_partner&lt;&gt;"",IF(regnskab_filter_land_partner="EU",F1070,AD1070),""),"EXCLUDE")&amp;AC1070</f>
        <v>EXCLUDE</v>
      </c>
      <c r="J1070" s="158" t="e">
        <f t="shared" si="165"/>
        <v>#N/A</v>
      </c>
      <c r="L1070" s="158" t="str">
        <f t="shared" si="166"/>
        <v>_EU</v>
      </c>
      <c r="P1070" s="340"/>
      <c r="Q1070" s="340"/>
      <c r="R1070" s="341"/>
      <c r="S1070" s="342"/>
      <c r="T1070" s="342"/>
      <c r="U1070" s="341"/>
      <c r="V1070" s="368"/>
      <c r="W1070" s="341"/>
      <c r="X1070" s="343"/>
      <c r="Y1070" s="340"/>
      <c r="Z1070" s="341"/>
      <c r="AA1070" s="348" t="str">
        <f t="shared" si="167"/>
        <v/>
      </c>
      <c r="AB1070" s="349" t="str">
        <f t="shared" si="168"/>
        <v/>
      </c>
      <c r="AC1070" s="341"/>
      <c r="AD1070" s="350" t="str">
        <f t="shared" si="169"/>
        <v/>
      </c>
    </row>
    <row r="1071" spans="2:30" x14ac:dyDescent="0.45">
      <c r="B1071" s="145" t="str">
        <f t="shared" si="160"/>
        <v>NOT INCLUDED</v>
      </c>
      <c r="C1071" s="146" t="e">
        <f t="shared" si="161"/>
        <v>#N/A</v>
      </c>
      <c r="D1071" s="158" t="e">
        <f>AB1071&amp;"_"&amp;#REF!&amp;IF(afstemning_partner&lt;&gt;"","_"&amp;AC1071,"")</f>
        <v>#REF!</v>
      </c>
      <c r="E1071" s="158" t="str">
        <f t="shared" si="162"/>
        <v/>
      </c>
      <c r="F1071" s="158" t="e">
        <f t="shared" si="163"/>
        <v>#N/A</v>
      </c>
      <c r="G1071" s="158" t="str">
        <f>TRANSAKTIONER!Z1071&amp;IF(regnskab_filter_periode&gt;=AB1071,"INCLUDE"&amp;IF(regnskab_filter_land&lt;&gt;"",IF(regnskab_filter_land="EU",F1071,AD1071),""),"EXCLUDE")</f>
        <v>EXCLUDE</v>
      </c>
      <c r="H1071" s="158" t="str">
        <f t="shared" si="164"/>
        <v/>
      </c>
      <c r="I1071" s="158" t="str">
        <f>TRANSAKTIONER!Z1071&amp;IF(regnskab_filter_periode_partner&gt;=AB1071,"INCLUDE"&amp;IF(regnskab_filter_land_partner&lt;&gt;"",IF(regnskab_filter_land_partner="EU",F1071,AD1071),""),"EXCLUDE")&amp;AC1071</f>
        <v>EXCLUDE</v>
      </c>
      <c r="J1071" s="158" t="e">
        <f t="shared" si="165"/>
        <v>#N/A</v>
      </c>
      <c r="L1071" s="158" t="str">
        <f t="shared" si="166"/>
        <v>_EU</v>
      </c>
      <c r="P1071" s="340"/>
      <c r="Q1071" s="340"/>
      <c r="R1071" s="341"/>
      <c r="S1071" s="342"/>
      <c r="T1071" s="342"/>
      <c r="U1071" s="341"/>
      <c r="V1071" s="368"/>
      <c r="W1071" s="341"/>
      <c r="X1071" s="343"/>
      <c r="Y1071" s="340"/>
      <c r="Z1071" s="341"/>
      <c r="AA1071" s="348" t="str">
        <f t="shared" si="167"/>
        <v/>
      </c>
      <c r="AB1071" s="349" t="str">
        <f t="shared" si="168"/>
        <v/>
      </c>
      <c r="AC1071" s="341"/>
      <c r="AD1071" s="350" t="str">
        <f t="shared" si="169"/>
        <v/>
      </c>
    </row>
    <row r="1072" spans="2:30" x14ac:dyDescent="0.45">
      <c r="B1072" s="145" t="str">
        <f t="shared" si="160"/>
        <v>NOT INCLUDED</v>
      </c>
      <c r="C1072" s="146" t="e">
        <f t="shared" si="161"/>
        <v>#N/A</v>
      </c>
      <c r="D1072" s="158" t="e">
        <f>AB1072&amp;"_"&amp;#REF!&amp;IF(afstemning_partner&lt;&gt;"","_"&amp;AC1072,"")</f>
        <v>#REF!</v>
      </c>
      <c r="E1072" s="158" t="str">
        <f t="shared" si="162"/>
        <v/>
      </c>
      <c r="F1072" s="158" t="e">
        <f t="shared" si="163"/>
        <v>#N/A</v>
      </c>
      <c r="G1072" s="158" t="str">
        <f>TRANSAKTIONER!Z1072&amp;IF(regnskab_filter_periode&gt;=AB1072,"INCLUDE"&amp;IF(regnskab_filter_land&lt;&gt;"",IF(regnskab_filter_land="EU",F1072,AD1072),""),"EXCLUDE")</f>
        <v>EXCLUDE</v>
      </c>
      <c r="H1072" s="158" t="str">
        <f t="shared" si="164"/>
        <v/>
      </c>
      <c r="I1072" s="158" t="str">
        <f>TRANSAKTIONER!Z1072&amp;IF(regnskab_filter_periode_partner&gt;=AB1072,"INCLUDE"&amp;IF(regnskab_filter_land_partner&lt;&gt;"",IF(regnskab_filter_land_partner="EU",F1072,AD1072),""),"EXCLUDE")&amp;AC1072</f>
        <v>EXCLUDE</v>
      </c>
      <c r="J1072" s="158" t="e">
        <f t="shared" si="165"/>
        <v>#N/A</v>
      </c>
      <c r="L1072" s="158" t="str">
        <f t="shared" si="166"/>
        <v>_EU</v>
      </c>
      <c r="P1072" s="340"/>
      <c r="Q1072" s="340"/>
      <c r="R1072" s="341"/>
      <c r="S1072" s="342"/>
      <c r="T1072" s="342"/>
      <c r="U1072" s="341"/>
      <c r="V1072" s="368"/>
      <c r="W1072" s="341"/>
      <c r="X1072" s="343"/>
      <c r="Y1072" s="340"/>
      <c r="Z1072" s="341"/>
      <c r="AA1072" s="348" t="str">
        <f t="shared" si="167"/>
        <v/>
      </c>
      <c r="AB1072" s="349" t="str">
        <f t="shared" si="168"/>
        <v/>
      </c>
      <c r="AC1072" s="341"/>
      <c r="AD1072" s="350" t="str">
        <f t="shared" si="169"/>
        <v/>
      </c>
    </row>
    <row r="1073" spans="2:30" x14ac:dyDescent="0.45">
      <c r="B1073" s="145" t="str">
        <f t="shared" si="160"/>
        <v>NOT INCLUDED</v>
      </c>
      <c r="C1073" s="146" t="e">
        <f t="shared" si="161"/>
        <v>#N/A</v>
      </c>
      <c r="D1073" s="158" t="e">
        <f>AB1073&amp;"_"&amp;#REF!&amp;IF(afstemning_partner&lt;&gt;"","_"&amp;AC1073,"")</f>
        <v>#REF!</v>
      </c>
      <c r="E1073" s="158" t="str">
        <f t="shared" si="162"/>
        <v/>
      </c>
      <c r="F1073" s="158" t="e">
        <f t="shared" si="163"/>
        <v>#N/A</v>
      </c>
      <c r="G1073" s="158" t="str">
        <f>TRANSAKTIONER!Z1073&amp;IF(regnskab_filter_periode&gt;=AB1073,"INCLUDE"&amp;IF(regnskab_filter_land&lt;&gt;"",IF(regnskab_filter_land="EU",F1073,AD1073),""),"EXCLUDE")</f>
        <v>EXCLUDE</v>
      </c>
      <c r="H1073" s="158" t="str">
        <f t="shared" si="164"/>
        <v/>
      </c>
      <c r="I1073" s="158" t="str">
        <f>TRANSAKTIONER!Z1073&amp;IF(regnskab_filter_periode_partner&gt;=AB1073,"INCLUDE"&amp;IF(regnskab_filter_land_partner&lt;&gt;"",IF(regnskab_filter_land_partner="EU",F1073,AD1073),""),"EXCLUDE")&amp;AC1073</f>
        <v>EXCLUDE</v>
      </c>
      <c r="J1073" s="158" t="e">
        <f t="shared" si="165"/>
        <v>#N/A</v>
      </c>
      <c r="L1073" s="158" t="str">
        <f t="shared" si="166"/>
        <v>_EU</v>
      </c>
      <c r="P1073" s="340"/>
      <c r="Q1073" s="340"/>
      <c r="R1073" s="341"/>
      <c r="S1073" s="342"/>
      <c r="T1073" s="342"/>
      <c r="U1073" s="341"/>
      <c r="V1073" s="368"/>
      <c r="W1073" s="341"/>
      <c r="X1073" s="343"/>
      <c r="Y1073" s="340"/>
      <c r="Z1073" s="341"/>
      <c r="AA1073" s="348" t="str">
        <f t="shared" si="167"/>
        <v/>
      </c>
      <c r="AB1073" s="349" t="str">
        <f t="shared" si="168"/>
        <v/>
      </c>
      <c r="AC1073" s="341"/>
      <c r="AD1073" s="350" t="str">
        <f t="shared" si="169"/>
        <v/>
      </c>
    </row>
    <row r="1074" spans="2:30" x14ac:dyDescent="0.45">
      <c r="B1074" s="145" t="str">
        <f t="shared" si="160"/>
        <v>NOT INCLUDED</v>
      </c>
      <c r="C1074" s="146" t="e">
        <f t="shared" si="161"/>
        <v>#N/A</v>
      </c>
      <c r="D1074" s="158" t="e">
        <f>AB1074&amp;"_"&amp;#REF!&amp;IF(afstemning_partner&lt;&gt;"","_"&amp;AC1074,"")</f>
        <v>#REF!</v>
      </c>
      <c r="E1074" s="158" t="str">
        <f t="shared" si="162"/>
        <v/>
      </c>
      <c r="F1074" s="158" t="e">
        <f t="shared" si="163"/>
        <v>#N/A</v>
      </c>
      <c r="G1074" s="158" t="str">
        <f>TRANSAKTIONER!Z1074&amp;IF(regnskab_filter_periode&gt;=AB1074,"INCLUDE"&amp;IF(regnskab_filter_land&lt;&gt;"",IF(regnskab_filter_land="EU",F1074,AD1074),""),"EXCLUDE")</f>
        <v>EXCLUDE</v>
      </c>
      <c r="H1074" s="158" t="str">
        <f t="shared" si="164"/>
        <v/>
      </c>
      <c r="I1074" s="158" t="str">
        <f>TRANSAKTIONER!Z1074&amp;IF(regnskab_filter_periode_partner&gt;=AB1074,"INCLUDE"&amp;IF(regnskab_filter_land_partner&lt;&gt;"",IF(regnskab_filter_land_partner="EU",F1074,AD1074),""),"EXCLUDE")&amp;AC1074</f>
        <v>EXCLUDE</v>
      </c>
      <c r="J1074" s="158" t="e">
        <f t="shared" si="165"/>
        <v>#N/A</v>
      </c>
      <c r="L1074" s="158" t="str">
        <f t="shared" si="166"/>
        <v>_EU</v>
      </c>
      <c r="P1074" s="340"/>
      <c r="Q1074" s="340"/>
      <c r="R1074" s="341"/>
      <c r="S1074" s="342"/>
      <c r="T1074" s="342"/>
      <c r="U1074" s="341"/>
      <c r="V1074" s="368"/>
      <c r="W1074" s="341"/>
      <c r="X1074" s="343"/>
      <c r="Y1074" s="340"/>
      <c r="Z1074" s="341"/>
      <c r="AA1074" s="348" t="str">
        <f t="shared" si="167"/>
        <v/>
      </c>
      <c r="AB1074" s="349" t="str">
        <f t="shared" si="168"/>
        <v/>
      </c>
      <c r="AC1074" s="341"/>
      <c r="AD1074" s="350" t="str">
        <f t="shared" si="169"/>
        <v/>
      </c>
    </row>
    <row r="1075" spans="2:30" x14ac:dyDescent="0.45">
      <c r="B1075" s="145" t="str">
        <f t="shared" si="160"/>
        <v>NOT INCLUDED</v>
      </c>
      <c r="C1075" s="146" t="e">
        <f t="shared" si="161"/>
        <v>#N/A</v>
      </c>
      <c r="D1075" s="158" t="e">
        <f>AB1075&amp;"_"&amp;#REF!&amp;IF(afstemning_partner&lt;&gt;"","_"&amp;AC1075,"")</f>
        <v>#REF!</v>
      </c>
      <c r="E1075" s="158" t="str">
        <f t="shared" si="162"/>
        <v/>
      </c>
      <c r="F1075" s="158" t="e">
        <f t="shared" si="163"/>
        <v>#N/A</v>
      </c>
      <c r="G1075" s="158" t="str">
        <f>TRANSAKTIONER!Z1075&amp;IF(regnskab_filter_periode&gt;=AB1075,"INCLUDE"&amp;IF(regnskab_filter_land&lt;&gt;"",IF(regnskab_filter_land="EU",F1075,AD1075),""),"EXCLUDE")</f>
        <v>EXCLUDE</v>
      </c>
      <c r="H1075" s="158" t="str">
        <f t="shared" si="164"/>
        <v/>
      </c>
      <c r="I1075" s="158" t="str">
        <f>TRANSAKTIONER!Z1075&amp;IF(regnskab_filter_periode_partner&gt;=AB1075,"INCLUDE"&amp;IF(regnskab_filter_land_partner&lt;&gt;"",IF(regnskab_filter_land_partner="EU",F1075,AD1075),""),"EXCLUDE")&amp;AC1075</f>
        <v>EXCLUDE</v>
      </c>
      <c r="J1075" s="158" t="e">
        <f t="shared" si="165"/>
        <v>#N/A</v>
      </c>
      <c r="L1075" s="158" t="str">
        <f t="shared" si="166"/>
        <v>_EU</v>
      </c>
      <c r="P1075" s="340"/>
      <c r="Q1075" s="340"/>
      <c r="R1075" s="341"/>
      <c r="S1075" s="342"/>
      <c r="T1075" s="342"/>
      <c r="U1075" s="341"/>
      <c r="V1075" s="368"/>
      <c r="W1075" s="341"/>
      <c r="X1075" s="343"/>
      <c r="Y1075" s="340"/>
      <c r="Z1075" s="341"/>
      <c r="AA1075" s="348" t="str">
        <f t="shared" si="167"/>
        <v/>
      </c>
      <c r="AB1075" s="349" t="str">
        <f t="shared" si="168"/>
        <v/>
      </c>
      <c r="AC1075" s="341"/>
      <c r="AD1075" s="350" t="str">
        <f t="shared" si="169"/>
        <v/>
      </c>
    </row>
    <row r="1076" spans="2:30" x14ac:dyDescent="0.45">
      <c r="B1076" s="145" t="str">
        <f t="shared" si="160"/>
        <v>NOT INCLUDED</v>
      </c>
      <c r="C1076" s="146" t="e">
        <f t="shared" si="161"/>
        <v>#N/A</v>
      </c>
      <c r="D1076" s="158" t="e">
        <f>AB1076&amp;"_"&amp;#REF!&amp;IF(afstemning_partner&lt;&gt;"","_"&amp;AC1076,"")</f>
        <v>#REF!</v>
      </c>
      <c r="E1076" s="158" t="str">
        <f t="shared" si="162"/>
        <v/>
      </c>
      <c r="F1076" s="158" t="e">
        <f t="shared" si="163"/>
        <v>#N/A</v>
      </c>
      <c r="G1076" s="158" t="str">
        <f>TRANSAKTIONER!Z1076&amp;IF(regnskab_filter_periode&gt;=AB1076,"INCLUDE"&amp;IF(regnskab_filter_land&lt;&gt;"",IF(regnskab_filter_land="EU",F1076,AD1076),""),"EXCLUDE")</f>
        <v>EXCLUDE</v>
      </c>
      <c r="H1076" s="158" t="str">
        <f t="shared" si="164"/>
        <v/>
      </c>
      <c r="I1076" s="158" t="str">
        <f>TRANSAKTIONER!Z1076&amp;IF(regnskab_filter_periode_partner&gt;=AB1076,"INCLUDE"&amp;IF(regnskab_filter_land_partner&lt;&gt;"",IF(regnskab_filter_land_partner="EU",F1076,AD1076),""),"EXCLUDE")&amp;AC1076</f>
        <v>EXCLUDE</v>
      </c>
      <c r="J1076" s="158" t="e">
        <f t="shared" si="165"/>
        <v>#N/A</v>
      </c>
      <c r="L1076" s="158" t="str">
        <f t="shared" si="166"/>
        <v>_EU</v>
      </c>
      <c r="P1076" s="340"/>
      <c r="Q1076" s="340"/>
      <c r="R1076" s="341"/>
      <c r="S1076" s="342"/>
      <c r="T1076" s="342"/>
      <c r="U1076" s="341"/>
      <c r="V1076" s="368"/>
      <c r="W1076" s="341"/>
      <c r="X1076" s="343"/>
      <c r="Y1076" s="340"/>
      <c r="Z1076" s="341"/>
      <c r="AA1076" s="348" t="str">
        <f t="shared" si="167"/>
        <v/>
      </c>
      <c r="AB1076" s="349" t="str">
        <f t="shared" si="168"/>
        <v/>
      </c>
      <c r="AC1076" s="341"/>
      <c r="AD1076" s="350" t="str">
        <f t="shared" si="169"/>
        <v/>
      </c>
    </row>
    <row r="1077" spans="2:30" x14ac:dyDescent="0.45">
      <c r="B1077" s="145" t="str">
        <f t="shared" si="160"/>
        <v>NOT INCLUDED</v>
      </c>
      <c r="C1077" s="146" t="e">
        <f t="shared" si="161"/>
        <v>#N/A</v>
      </c>
      <c r="D1077" s="158" t="e">
        <f>AB1077&amp;"_"&amp;#REF!&amp;IF(afstemning_partner&lt;&gt;"","_"&amp;AC1077,"")</f>
        <v>#REF!</v>
      </c>
      <c r="E1077" s="158" t="str">
        <f t="shared" si="162"/>
        <v/>
      </c>
      <c r="F1077" s="158" t="e">
        <f t="shared" si="163"/>
        <v>#N/A</v>
      </c>
      <c r="G1077" s="158" t="str">
        <f>TRANSAKTIONER!Z1077&amp;IF(regnskab_filter_periode&gt;=AB1077,"INCLUDE"&amp;IF(regnskab_filter_land&lt;&gt;"",IF(regnskab_filter_land="EU",F1077,AD1077),""),"EXCLUDE")</f>
        <v>EXCLUDE</v>
      </c>
      <c r="H1077" s="158" t="str">
        <f t="shared" si="164"/>
        <v/>
      </c>
      <c r="I1077" s="158" t="str">
        <f>TRANSAKTIONER!Z1077&amp;IF(regnskab_filter_periode_partner&gt;=AB1077,"INCLUDE"&amp;IF(regnskab_filter_land_partner&lt;&gt;"",IF(regnskab_filter_land_partner="EU",F1077,AD1077),""),"EXCLUDE")&amp;AC1077</f>
        <v>EXCLUDE</v>
      </c>
      <c r="J1077" s="158" t="e">
        <f t="shared" si="165"/>
        <v>#N/A</v>
      </c>
      <c r="L1077" s="158" t="str">
        <f t="shared" si="166"/>
        <v>_EU</v>
      </c>
      <c r="P1077" s="340"/>
      <c r="Q1077" s="340"/>
      <c r="R1077" s="341"/>
      <c r="S1077" s="342"/>
      <c r="T1077" s="342"/>
      <c r="U1077" s="341"/>
      <c r="V1077" s="368"/>
      <c r="W1077" s="341"/>
      <c r="X1077" s="343"/>
      <c r="Y1077" s="340"/>
      <c r="Z1077" s="341"/>
      <c r="AA1077" s="348" t="str">
        <f t="shared" si="167"/>
        <v/>
      </c>
      <c r="AB1077" s="349" t="str">
        <f t="shared" si="168"/>
        <v/>
      </c>
      <c r="AC1077" s="341"/>
      <c r="AD1077" s="350" t="str">
        <f t="shared" si="169"/>
        <v/>
      </c>
    </row>
    <row r="1078" spans="2:30" x14ac:dyDescent="0.45">
      <c r="B1078" s="145" t="str">
        <f t="shared" si="160"/>
        <v>NOT INCLUDED</v>
      </c>
      <c r="C1078" s="146" t="e">
        <f t="shared" si="161"/>
        <v>#N/A</v>
      </c>
      <c r="D1078" s="158" t="e">
        <f>AB1078&amp;"_"&amp;#REF!&amp;IF(afstemning_partner&lt;&gt;"","_"&amp;AC1078,"")</f>
        <v>#REF!</v>
      </c>
      <c r="E1078" s="158" t="str">
        <f t="shared" si="162"/>
        <v/>
      </c>
      <c r="F1078" s="158" t="e">
        <f t="shared" si="163"/>
        <v>#N/A</v>
      </c>
      <c r="G1078" s="158" t="str">
        <f>TRANSAKTIONER!Z1078&amp;IF(regnskab_filter_periode&gt;=AB1078,"INCLUDE"&amp;IF(regnskab_filter_land&lt;&gt;"",IF(regnskab_filter_land="EU",F1078,AD1078),""),"EXCLUDE")</f>
        <v>EXCLUDE</v>
      </c>
      <c r="H1078" s="158" t="str">
        <f t="shared" si="164"/>
        <v/>
      </c>
      <c r="I1078" s="158" t="str">
        <f>TRANSAKTIONER!Z1078&amp;IF(regnskab_filter_periode_partner&gt;=AB1078,"INCLUDE"&amp;IF(regnskab_filter_land_partner&lt;&gt;"",IF(regnskab_filter_land_partner="EU",F1078,AD1078),""),"EXCLUDE")&amp;AC1078</f>
        <v>EXCLUDE</v>
      </c>
      <c r="J1078" s="158" t="e">
        <f t="shared" si="165"/>
        <v>#N/A</v>
      </c>
      <c r="L1078" s="158" t="str">
        <f t="shared" si="166"/>
        <v>_EU</v>
      </c>
      <c r="P1078" s="340"/>
      <c r="Q1078" s="340"/>
      <c r="R1078" s="341"/>
      <c r="S1078" s="342"/>
      <c r="T1078" s="342"/>
      <c r="U1078" s="341"/>
      <c r="V1078" s="368"/>
      <c r="W1078" s="341"/>
      <c r="X1078" s="343"/>
      <c r="Y1078" s="340"/>
      <c r="Z1078" s="341"/>
      <c r="AA1078" s="348" t="str">
        <f t="shared" si="167"/>
        <v/>
      </c>
      <c r="AB1078" s="349" t="str">
        <f t="shared" si="168"/>
        <v/>
      </c>
      <c r="AC1078" s="341"/>
      <c r="AD1078" s="350" t="str">
        <f t="shared" si="169"/>
        <v/>
      </c>
    </row>
    <row r="1079" spans="2:30" x14ac:dyDescent="0.45">
      <c r="B1079" s="145" t="str">
        <f t="shared" si="160"/>
        <v>NOT INCLUDED</v>
      </c>
      <c r="C1079" s="146" t="e">
        <f t="shared" si="161"/>
        <v>#N/A</v>
      </c>
      <c r="D1079" s="158" t="e">
        <f>AB1079&amp;"_"&amp;#REF!&amp;IF(afstemning_partner&lt;&gt;"","_"&amp;AC1079,"")</f>
        <v>#REF!</v>
      </c>
      <c r="E1079" s="158" t="str">
        <f t="shared" si="162"/>
        <v/>
      </c>
      <c r="F1079" s="158" t="e">
        <f t="shared" si="163"/>
        <v>#N/A</v>
      </c>
      <c r="G1079" s="158" t="str">
        <f>TRANSAKTIONER!Z1079&amp;IF(regnskab_filter_periode&gt;=AB1079,"INCLUDE"&amp;IF(regnskab_filter_land&lt;&gt;"",IF(regnskab_filter_land="EU",F1079,AD1079),""),"EXCLUDE")</f>
        <v>EXCLUDE</v>
      </c>
      <c r="H1079" s="158" t="str">
        <f t="shared" si="164"/>
        <v/>
      </c>
      <c r="I1079" s="158" t="str">
        <f>TRANSAKTIONER!Z1079&amp;IF(regnskab_filter_periode_partner&gt;=AB1079,"INCLUDE"&amp;IF(regnskab_filter_land_partner&lt;&gt;"",IF(regnskab_filter_land_partner="EU",F1079,AD1079),""),"EXCLUDE")&amp;AC1079</f>
        <v>EXCLUDE</v>
      </c>
      <c r="J1079" s="158" t="e">
        <f t="shared" si="165"/>
        <v>#N/A</v>
      </c>
      <c r="L1079" s="158" t="str">
        <f t="shared" si="166"/>
        <v>_EU</v>
      </c>
      <c r="P1079" s="340"/>
      <c r="Q1079" s="340"/>
      <c r="R1079" s="341"/>
      <c r="S1079" s="342"/>
      <c r="T1079" s="342"/>
      <c r="U1079" s="341"/>
      <c r="V1079" s="368"/>
      <c r="W1079" s="341"/>
      <c r="X1079" s="343"/>
      <c r="Y1079" s="340"/>
      <c r="Z1079" s="341"/>
      <c r="AA1079" s="348" t="str">
        <f t="shared" si="167"/>
        <v/>
      </c>
      <c r="AB1079" s="349" t="str">
        <f t="shared" si="168"/>
        <v/>
      </c>
      <c r="AC1079" s="341"/>
      <c r="AD1079" s="350" t="str">
        <f t="shared" si="169"/>
        <v/>
      </c>
    </row>
    <row r="1080" spans="2:30" x14ac:dyDescent="0.45">
      <c r="B1080" s="145" t="str">
        <f t="shared" si="160"/>
        <v>NOT INCLUDED</v>
      </c>
      <c r="C1080" s="146" t="e">
        <f t="shared" si="161"/>
        <v>#N/A</v>
      </c>
      <c r="D1080" s="158" t="e">
        <f>AB1080&amp;"_"&amp;#REF!&amp;IF(afstemning_partner&lt;&gt;"","_"&amp;AC1080,"")</f>
        <v>#REF!</v>
      </c>
      <c r="E1080" s="158" t="str">
        <f t="shared" si="162"/>
        <v/>
      </c>
      <c r="F1080" s="158" t="e">
        <f t="shared" si="163"/>
        <v>#N/A</v>
      </c>
      <c r="G1080" s="158" t="str">
        <f>TRANSAKTIONER!Z1080&amp;IF(regnskab_filter_periode&gt;=AB1080,"INCLUDE"&amp;IF(regnskab_filter_land&lt;&gt;"",IF(regnskab_filter_land="EU",F1080,AD1080),""),"EXCLUDE")</f>
        <v>EXCLUDE</v>
      </c>
      <c r="H1080" s="158" t="str">
        <f t="shared" si="164"/>
        <v/>
      </c>
      <c r="I1080" s="158" t="str">
        <f>TRANSAKTIONER!Z1080&amp;IF(regnskab_filter_periode_partner&gt;=AB1080,"INCLUDE"&amp;IF(regnskab_filter_land_partner&lt;&gt;"",IF(regnskab_filter_land_partner="EU",F1080,AD1080),""),"EXCLUDE")&amp;AC1080</f>
        <v>EXCLUDE</v>
      </c>
      <c r="J1080" s="158" t="e">
        <f t="shared" si="165"/>
        <v>#N/A</v>
      </c>
      <c r="L1080" s="158" t="str">
        <f t="shared" si="166"/>
        <v>_EU</v>
      </c>
      <c r="P1080" s="340"/>
      <c r="Q1080" s="340"/>
      <c r="R1080" s="341"/>
      <c r="S1080" s="342"/>
      <c r="T1080" s="342"/>
      <c r="U1080" s="341"/>
      <c r="V1080" s="368"/>
      <c r="W1080" s="341"/>
      <c r="X1080" s="343"/>
      <c r="Y1080" s="340"/>
      <c r="Z1080" s="341"/>
      <c r="AA1080" s="348" t="str">
        <f t="shared" si="167"/>
        <v/>
      </c>
      <c r="AB1080" s="349" t="str">
        <f t="shared" si="168"/>
        <v/>
      </c>
      <c r="AC1080" s="341"/>
      <c r="AD1080" s="350" t="str">
        <f t="shared" si="169"/>
        <v/>
      </c>
    </row>
    <row r="1081" spans="2:30" x14ac:dyDescent="0.45">
      <c r="B1081" s="145" t="str">
        <f t="shared" si="160"/>
        <v>NOT INCLUDED</v>
      </c>
      <c r="C1081" s="146" t="e">
        <f t="shared" si="161"/>
        <v>#N/A</v>
      </c>
      <c r="D1081" s="158" t="e">
        <f>AB1081&amp;"_"&amp;#REF!&amp;IF(afstemning_partner&lt;&gt;"","_"&amp;AC1081,"")</f>
        <v>#REF!</v>
      </c>
      <c r="E1081" s="158" t="str">
        <f t="shared" si="162"/>
        <v/>
      </c>
      <c r="F1081" s="158" t="e">
        <f t="shared" si="163"/>
        <v>#N/A</v>
      </c>
      <c r="G1081" s="158" t="str">
        <f>TRANSAKTIONER!Z1081&amp;IF(regnskab_filter_periode&gt;=AB1081,"INCLUDE"&amp;IF(regnskab_filter_land&lt;&gt;"",IF(regnskab_filter_land="EU",F1081,AD1081),""),"EXCLUDE")</f>
        <v>EXCLUDE</v>
      </c>
      <c r="H1081" s="158" t="str">
        <f t="shared" si="164"/>
        <v/>
      </c>
      <c r="I1081" s="158" t="str">
        <f>TRANSAKTIONER!Z1081&amp;IF(regnskab_filter_periode_partner&gt;=AB1081,"INCLUDE"&amp;IF(regnskab_filter_land_partner&lt;&gt;"",IF(regnskab_filter_land_partner="EU",F1081,AD1081),""),"EXCLUDE")&amp;AC1081</f>
        <v>EXCLUDE</v>
      </c>
      <c r="J1081" s="158" t="e">
        <f t="shared" si="165"/>
        <v>#N/A</v>
      </c>
      <c r="L1081" s="158" t="str">
        <f t="shared" si="166"/>
        <v>_EU</v>
      </c>
      <c r="P1081" s="340"/>
      <c r="Q1081" s="340"/>
      <c r="R1081" s="341"/>
      <c r="S1081" s="342"/>
      <c r="T1081" s="342"/>
      <c r="U1081" s="341"/>
      <c r="V1081" s="368"/>
      <c r="W1081" s="341"/>
      <c r="X1081" s="343"/>
      <c r="Y1081" s="340"/>
      <c r="Z1081" s="341"/>
      <c r="AA1081" s="348" t="str">
        <f t="shared" si="167"/>
        <v/>
      </c>
      <c r="AB1081" s="349" t="str">
        <f t="shared" si="168"/>
        <v/>
      </c>
      <c r="AC1081" s="341"/>
      <c r="AD1081" s="350" t="str">
        <f t="shared" si="169"/>
        <v/>
      </c>
    </row>
    <row r="1082" spans="2:30" x14ac:dyDescent="0.45">
      <c r="B1082" s="145" t="str">
        <f t="shared" si="160"/>
        <v>NOT INCLUDED</v>
      </c>
      <c r="C1082" s="146" t="e">
        <f t="shared" si="161"/>
        <v>#N/A</v>
      </c>
      <c r="D1082" s="158" t="e">
        <f>AB1082&amp;"_"&amp;#REF!&amp;IF(afstemning_partner&lt;&gt;"","_"&amp;AC1082,"")</f>
        <v>#REF!</v>
      </c>
      <c r="E1082" s="158" t="str">
        <f t="shared" si="162"/>
        <v/>
      </c>
      <c r="F1082" s="158" t="e">
        <f t="shared" si="163"/>
        <v>#N/A</v>
      </c>
      <c r="G1082" s="158" t="str">
        <f>TRANSAKTIONER!Z1082&amp;IF(regnskab_filter_periode&gt;=AB1082,"INCLUDE"&amp;IF(regnskab_filter_land&lt;&gt;"",IF(regnskab_filter_land="EU",F1082,AD1082),""),"EXCLUDE")</f>
        <v>EXCLUDE</v>
      </c>
      <c r="H1082" s="158" t="str">
        <f t="shared" si="164"/>
        <v/>
      </c>
      <c r="I1082" s="158" t="str">
        <f>TRANSAKTIONER!Z1082&amp;IF(regnskab_filter_periode_partner&gt;=AB1082,"INCLUDE"&amp;IF(regnskab_filter_land_partner&lt;&gt;"",IF(regnskab_filter_land_partner="EU",F1082,AD1082),""),"EXCLUDE")&amp;AC1082</f>
        <v>EXCLUDE</v>
      </c>
      <c r="J1082" s="158" t="e">
        <f t="shared" si="165"/>
        <v>#N/A</v>
      </c>
      <c r="L1082" s="158" t="str">
        <f t="shared" si="166"/>
        <v>_EU</v>
      </c>
      <c r="P1082" s="340"/>
      <c r="Q1082" s="340"/>
      <c r="R1082" s="341"/>
      <c r="S1082" s="342"/>
      <c r="T1082" s="342"/>
      <c r="U1082" s="341"/>
      <c r="V1082" s="368"/>
      <c r="W1082" s="341"/>
      <c r="X1082" s="343"/>
      <c r="Y1082" s="340"/>
      <c r="Z1082" s="341"/>
      <c r="AA1082" s="348" t="str">
        <f t="shared" si="167"/>
        <v/>
      </c>
      <c r="AB1082" s="349" t="str">
        <f t="shared" si="168"/>
        <v/>
      </c>
      <c r="AC1082" s="341"/>
      <c r="AD1082" s="350" t="str">
        <f t="shared" si="169"/>
        <v/>
      </c>
    </row>
    <row r="1083" spans="2:30" x14ac:dyDescent="0.45">
      <c r="B1083" s="145" t="str">
        <f t="shared" si="160"/>
        <v>NOT INCLUDED</v>
      </c>
      <c r="C1083" s="146" t="e">
        <f t="shared" si="161"/>
        <v>#N/A</v>
      </c>
      <c r="D1083" s="158" t="e">
        <f>AB1083&amp;"_"&amp;#REF!&amp;IF(afstemning_partner&lt;&gt;"","_"&amp;AC1083,"")</f>
        <v>#REF!</v>
      </c>
      <c r="E1083" s="158" t="str">
        <f t="shared" si="162"/>
        <v/>
      </c>
      <c r="F1083" s="158" t="e">
        <f t="shared" si="163"/>
        <v>#N/A</v>
      </c>
      <c r="G1083" s="158" t="str">
        <f>TRANSAKTIONER!Z1083&amp;IF(regnskab_filter_periode&gt;=AB1083,"INCLUDE"&amp;IF(regnskab_filter_land&lt;&gt;"",IF(regnskab_filter_land="EU",F1083,AD1083),""),"EXCLUDE")</f>
        <v>EXCLUDE</v>
      </c>
      <c r="H1083" s="158" t="str">
        <f t="shared" si="164"/>
        <v/>
      </c>
      <c r="I1083" s="158" t="str">
        <f>TRANSAKTIONER!Z1083&amp;IF(regnskab_filter_periode_partner&gt;=AB1083,"INCLUDE"&amp;IF(regnskab_filter_land_partner&lt;&gt;"",IF(regnskab_filter_land_partner="EU",F1083,AD1083),""),"EXCLUDE")&amp;AC1083</f>
        <v>EXCLUDE</v>
      </c>
      <c r="J1083" s="158" t="e">
        <f t="shared" si="165"/>
        <v>#N/A</v>
      </c>
      <c r="L1083" s="158" t="str">
        <f t="shared" si="166"/>
        <v>_EU</v>
      </c>
      <c r="P1083" s="340"/>
      <c r="Q1083" s="340"/>
      <c r="R1083" s="341"/>
      <c r="S1083" s="342"/>
      <c r="T1083" s="342"/>
      <c r="U1083" s="341"/>
      <c r="V1083" s="368"/>
      <c r="W1083" s="341"/>
      <c r="X1083" s="343"/>
      <c r="Y1083" s="340"/>
      <c r="Z1083" s="341"/>
      <c r="AA1083" s="348" t="str">
        <f t="shared" si="167"/>
        <v/>
      </c>
      <c r="AB1083" s="349" t="str">
        <f t="shared" si="168"/>
        <v/>
      </c>
      <c r="AC1083" s="341"/>
      <c r="AD1083" s="350" t="str">
        <f t="shared" si="169"/>
        <v/>
      </c>
    </row>
    <row r="1084" spans="2:30" x14ac:dyDescent="0.45">
      <c r="B1084" s="145" t="str">
        <f t="shared" si="160"/>
        <v>NOT INCLUDED</v>
      </c>
      <c r="C1084" s="146" t="e">
        <f t="shared" si="161"/>
        <v>#N/A</v>
      </c>
      <c r="D1084" s="158" t="e">
        <f>AB1084&amp;"_"&amp;#REF!&amp;IF(afstemning_partner&lt;&gt;"","_"&amp;AC1084,"")</f>
        <v>#REF!</v>
      </c>
      <c r="E1084" s="158" t="str">
        <f t="shared" si="162"/>
        <v/>
      </c>
      <c r="F1084" s="158" t="e">
        <f t="shared" si="163"/>
        <v>#N/A</v>
      </c>
      <c r="G1084" s="158" t="str">
        <f>TRANSAKTIONER!Z1084&amp;IF(regnskab_filter_periode&gt;=AB1084,"INCLUDE"&amp;IF(regnskab_filter_land&lt;&gt;"",IF(regnskab_filter_land="EU",F1084,AD1084),""),"EXCLUDE")</f>
        <v>EXCLUDE</v>
      </c>
      <c r="H1084" s="158" t="str">
        <f t="shared" si="164"/>
        <v/>
      </c>
      <c r="I1084" s="158" t="str">
        <f>TRANSAKTIONER!Z1084&amp;IF(regnskab_filter_periode_partner&gt;=AB1084,"INCLUDE"&amp;IF(regnskab_filter_land_partner&lt;&gt;"",IF(regnskab_filter_land_partner="EU",F1084,AD1084),""),"EXCLUDE")&amp;AC1084</f>
        <v>EXCLUDE</v>
      </c>
      <c r="J1084" s="158" t="e">
        <f t="shared" si="165"/>
        <v>#N/A</v>
      </c>
      <c r="L1084" s="158" t="str">
        <f t="shared" si="166"/>
        <v>_EU</v>
      </c>
      <c r="P1084" s="340"/>
      <c r="Q1084" s="340"/>
      <c r="R1084" s="341"/>
      <c r="S1084" s="342"/>
      <c r="T1084" s="342"/>
      <c r="U1084" s="341"/>
      <c r="V1084" s="368"/>
      <c r="W1084" s="341"/>
      <c r="X1084" s="343"/>
      <c r="Y1084" s="340"/>
      <c r="Z1084" s="341"/>
      <c r="AA1084" s="348" t="str">
        <f t="shared" si="167"/>
        <v/>
      </c>
      <c r="AB1084" s="349" t="str">
        <f t="shared" si="168"/>
        <v/>
      </c>
      <c r="AC1084" s="341"/>
      <c r="AD1084" s="350" t="str">
        <f t="shared" si="169"/>
        <v/>
      </c>
    </row>
    <row r="1085" spans="2:30" x14ac:dyDescent="0.45">
      <c r="B1085" s="145" t="str">
        <f t="shared" si="160"/>
        <v>NOT INCLUDED</v>
      </c>
      <c r="C1085" s="146" t="e">
        <f t="shared" si="161"/>
        <v>#N/A</v>
      </c>
      <c r="D1085" s="158" t="e">
        <f>AB1085&amp;"_"&amp;#REF!&amp;IF(afstemning_partner&lt;&gt;"","_"&amp;AC1085,"")</f>
        <v>#REF!</v>
      </c>
      <c r="E1085" s="158" t="str">
        <f t="shared" si="162"/>
        <v/>
      </c>
      <c r="F1085" s="158" t="e">
        <f t="shared" si="163"/>
        <v>#N/A</v>
      </c>
      <c r="G1085" s="158" t="str">
        <f>TRANSAKTIONER!Z1085&amp;IF(regnskab_filter_periode&gt;=AB1085,"INCLUDE"&amp;IF(regnskab_filter_land&lt;&gt;"",IF(regnskab_filter_land="EU",F1085,AD1085),""),"EXCLUDE")</f>
        <v>EXCLUDE</v>
      </c>
      <c r="H1085" s="158" t="str">
        <f t="shared" si="164"/>
        <v/>
      </c>
      <c r="I1085" s="158" t="str">
        <f>TRANSAKTIONER!Z1085&amp;IF(regnskab_filter_periode_partner&gt;=AB1085,"INCLUDE"&amp;IF(regnskab_filter_land_partner&lt;&gt;"",IF(regnskab_filter_land_partner="EU",F1085,AD1085),""),"EXCLUDE")&amp;AC1085</f>
        <v>EXCLUDE</v>
      </c>
      <c r="J1085" s="158" t="e">
        <f t="shared" si="165"/>
        <v>#N/A</v>
      </c>
      <c r="L1085" s="158" t="str">
        <f t="shared" si="166"/>
        <v>_EU</v>
      </c>
      <c r="P1085" s="340"/>
      <c r="Q1085" s="340"/>
      <c r="R1085" s="341"/>
      <c r="S1085" s="342"/>
      <c r="T1085" s="342"/>
      <c r="U1085" s="341"/>
      <c r="V1085" s="368"/>
      <c r="W1085" s="341"/>
      <c r="X1085" s="343"/>
      <c r="Y1085" s="340"/>
      <c r="Z1085" s="341"/>
      <c r="AA1085" s="348" t="str">
        <f t="shared" si="167"/>
        <v/>
      </c>
      <c r="AB1085" s="349" t="str">
        <f t="shared" si="168"/>
        <v/>
      </c>
      <c r="AC1085" s="341"/>
      <c r="AD1085" s="350" t="str">
        <f t="shared" si="169"/>
        <v/>
      </c>
    </row>
    <row r="1086" spans="2:30" x14ac:dyDescent="0.45">
      <c r="B1086" s="145" t="str">
        <f t="shared" si="160"/>
        <v>NOT INCLUDED</v>
      </c>
      <c r="C1086" s="146" t="e">
        <f t="shared" si="161"/>
        <v>#N/A</v>
      </c>
      <c r="D1086" s="158" t="e">
        <f>AB1086&amp;"_"&amp;#REF!&amp;IF(afstemning_partner&lt;&gt;"","_"&amp;AC1086,"")</f>
        <v>#REF!</v>
      </c>
      <c r="E1086" s="158" t="str">
        <f t="shared" si="162"/>
        <v/>
      </c>
      <c r="F1086" s="158" t="e">
        <f t="shared" si="163"/>
        <v>#N/A</v>
      </c>
      <c r="G1086" s="158" t="str">
        <f>TRANSAKTIONER!Z1086&amp;IF(regnskab_filter_periode&gt;=AB1086,"INCLUDE"&amp;IF(regnskab_filter_land&lt;&gt;"",IF(regnskab_filter_land="EU",F1086,AD1086),""),"EXCLUDE")</f>
        <v>EXCLUDE</v>
      </c>
      <c r="H1086" s="158" t="str">
        <f t="shared" si="164"/>
        <v/>
      </c>
      <c r="I1086" s="158" t="str">
        <f>TRANSAKTIONER!Z1086&amp;IF(regnskab_filter_periode_partner&gt;=AB1086,"INCLUDE"&amp;IF(regnskab_filter_land_partner&lt;&gt;"",IF(regnskab_filter_land_partner="EU",F1086,AD1086),""),"EXCLUDE")&amp;AC1086</f>
        <v>EXCLUDE</v>
      </c>
      <c r="J1086" s="158" t="e">
        <f t="shared" si="165"/>
        <v>#N/A</v>
      </c>
      <c r="L1086" s="158" t="str">
        <f t="shared" si="166"/>
        <v>_EU</v>
      </c>
      <c r="P1086" s="340"/>
      <c r="Q1086" s="340"/>
      <c r="R1086" s="341"/>
      <c r="S1086" s="342"/>
      <c r="T1086" s="342"/>
      <c r="U1086" s="341"/>
      <c r="V1086" s="368"/>
      <c r="W1086" s="341"/>
      <c r="X1086" s="343"/>
      <c r="Y1086" s="340"/>
      <c r="Z1086" s="341"/>
      <c r="AA1086" s="348" t="str">
        <f t="shared" si="167"/>
        <v/>
      </c>
      <c r="AB1086" s="349" t="str">
        <f t="shared" si="168"/>
        <v/>
      </c>
      <c r="AC1086" s="341"/>
      <c r="AD1086" s="350" t="str">
        <f t="shared" si="169"/>
        <v/>
      </c>
    </row>
    <row r="1087" spans="2:30" x14ac:dyDescent="0.45">
      <c r="B1087" s="145" t="str">
        <f t="shared" si="160"/>
        <v>NOT INCLUDED</v>
      </c>
      <c r="C1087" s="146" t="e">
        <f t="shared" si="161"/>
        <v>#N/A</v>
      </c>
      <c r="D1087" s="158" t="e">
        <f>AB1087&amp;"_"&amp;#REF!&amp;IF(afstemning_partner&lt;&gt;"","_"&amp;AC1087,"")</f>
        <v>#REF!</v>
      </c>
      <c r="E1087" s="158" t="str">
        <f t="shared" si="162"/>
        <v/>
      </c>
      <c r="F1087" s="158" t="e">
        <f t="shared" si="163"/>
        <v>#N/A</v>
      </c>
      <c r="G1087" s="158" t="str">
        <f>TRANSAKTIONER!Z1087&amp;IF(regnskab_filter_periode&gt;=AB1087,"INCLUDE"&amp;IF(regnskab_filter_land&lt;&gt;"",IF(regnskab_filter_land="EU",F1087,AD1087),""),"EXCLUDE")</f>
        <v>EXCLUDE</v>
      </c>
      <c r="H1087" s="158" t="str">
        <f t="shared" si="164"/>
        <v/>
      </c>
      <c r="I1087" s="158" t="str">
        <f>TRANSAKTIONER!Z1087&amp;IF(regnskab_filter_periode_partner&gt;=AB1087,"INCLUDE"&amp;IF(regnskab_filter_land_partner&lt;&gt;"",IF(regnskab_filter_land_partner="EU",F1087,AD1087),""),"EXCLUDE")&amp;AC1087</f>
        <v>EXCLUDE</v>
      </c>
      <c r="J1087" s="158" t="e">
        <f t="shared" si="165"/>
        <v>#N/A</v>
      </c>
      <c r="L1087" s="158" t="str">
        <f t="shared" si="166"/>
        <v>_EU</v>
      </c>
      <c r="P1087" s="340"/>
      <c r="Q1087" s="340"/>
      <c r="R1087" s="341"/>
      <c r="S1087" s="342"/>
      <c r="T1087" s="342"/>
      <c r="U1087" s="341"/>
      <c r="V1087" s="368"/>
      <c r="W1087" s="341"/>
      <c r="X1087" s="343"/>
      <c r="Y1087" s="340"/>
      <c r="Z1087" s="341"/>
      <c r="AA1087" s="348" t="str">
        <f t="shared" si="167"/>
        <v/>
      </c>
      <c r="AB1087" s="349" t="str">
        <f t="shared" si="168"/>
        <v/>
      </c>
      <c r="AC1087" s="341"/>
      <c r="AD1087" s="350" t="str">
        <f t="shared" si="169"/>
        <v/>
      </c>
    </row>
    <row r="1088" spans="2:30" x14ac:dyDescent="0.45">
      <c r="B1088" s="145" t="str">
        <f t="shared" si="160"/>
        <v>NOT INCLUDED</v>
      </c>
      <c r="C1088" s="146" t="e">
        <f t="shared" si="161"/>
        <v>#N/A</v>
      </c>
      <c r="D1088" s="158" t="e">
        <f>AB1088&amp;"_"&amp;#REF!&amp;IF(afstemning_partner&lt;&gt;"","_"&amp;AC1088,"")</f>
        <v>#REF!</v>
      </c>
      <c r="E1088" s="158" t="str">
        <f t="shared" si="162"/>
        <v/>
      </c>
      <c r="F1088" s="158" t="e">
        <f t="shared" si="163"/>
        <v>#N/A</v>
      </c>
      <c r="G1088" s="158" t="str">
        <f>TRANSAKTIONER!Z1088&amp;IF(regnskab_filter_periode&gt;=AB1088,"INCLUDE"&amp;IF(regnskab_filter_land&lt;&gt;"",IF(regnskab_filter_land="EU",F1088,AD1088),""),"EXCLUDE")</f>
        <v>EXCLUDE</v>
      </c>
      <c r="H1088" s="158" t="str">
        <f t="shared" si="164"/>
        <v/>
      </c>
      <c r="I1088" s="158" t="str">
        <f>TRANSAKTIONER!Z1088&amp;IF(regnskab_filter_periode_partner&gt;=AB1088,"INCLUDE"&amp;IF(regnskab_filter_land_partner&lt;&gt;"",IF(regnskab_filter_land_partner="EU",F1088,AD1088),""),"EXCLUDE")&amp;AC1088</f>
        <v>EXCLUDE</v>
      </c>
      <c r="J1088" s="158" t="e">
        <f t="shared" si="165"/>
        <v>#N/A</v>
      </c>
      <c r="L1088" s="158" t="str">
        <f t="shared" si="166"/>
        <v>_EU</v>
      </c>
      <c r="P1088" s="340"/>
      <c r="Q1088" s="340"/>
      <c r="R1088" s="341"/>
      <c r="S1088" s="342"/>
      <c r="T1088" s="342"/>
      <c r="U1088" s="341"/>
      <c r="V1088" s="368"/>
      <c r="W1088" s="341"/>
      <c r="X1088" s="343"/>
      <c r="Y1088" s="340"/>
      <c r="Z1088" s="341"/>
      <c r="AA1088" s="348" t="str">
        <f t="shared" si="167"/>
        <v/>
      </c>
      <c r="AB1088" s="349" t="str">
        <f t="shared" si="168"/>
        <v/>
      </c>
      <c r="AC1088" s="341"/>
      <c r="AD1088" s="350" t="str">
        <f t="shared" si="169"/>
        <v/>
      </c>
    </row>
    <row r="1089" spans="2:30" x14ac:dyDescent="0.45">
      <c r="B1089" s="145" t="str">
        <f t="shared" si="160"/>
        <v>NOT INCLUDED</v>
      </c>
      <c r="C1089" s="146" t="e">
        <f t="shared" si="161"/>
        <v>#N/A</v>
      </c>
      <c r="D1089" s="158" t="e">
        <f>AB1089&amp;"_"&amp;#REF!&amp;IF(afstemning_partner&lt;&gt;"","_"&amp;AC1089,"")</f>
        <v>#REF!</v>
      </c>
      <c r="E1089" s="158" t="str">
        <f t="shared" si="162"/>
        <v/>
      </c>
      <c r="F1089" s="158" t="e">
        <f t="shared" si="163"/>
        <v>#N/A</v>
      </c>
      <c r="G1089" s="158" t="str">
        <f>TRANSAKTIONER!Z1089&amp;IF(regnskab_filter_periode&gt;=AB1089,"INCLUDE"&amp;IF(regnskab_filter_land&lt;&gt;"",IF(regnskab_filter_land="EU",F1089,AD1089),""),"EXCLUDE")</f>
        <v>EXCLUDE</v>
      </c>
      <c r="H1089" s="158" t="str">
        <f t="shared" si="164"/>
        <v/>
      </c>
      <c r="I1089" s="158" t="str">
        <f>TRANSAKTIONER!Z1089&amp;IF(regnskab_filter_periode_partner&gt;=AB1089,"INCLUDE"&amp;IF(regnskab_filter_land_partner&lt;&gt;"",IF(regnskab_filter_land_partner="EU",F1089,AD1089),""),"EXCLUDE")&amp;AC1089</f>
        <v>EXCLUDE</v>
      </c>
      <c r="J1089" s="158" t="e">
        <f t="shared" si="165"/>
        <v>#N/A</v>
      </c>
      <c r="L1089" s="158" t="str">
        <f t="shared" si="166"/>
        <v>_EU</v>
      </c>
      <c r="P1089" s="340"/>
      <c r="Q1089" s="340"/>
      <c r="R1089" s="341"/>
      <c r="S1089" s="342"/>
      <c r="T1089" s="342"/>
      <c r="U1089" s="341"/>
      <c r="V1089" s="368"/>
      <c r="W1089" s="341"/>
      <c r="X1089" s="343"/>
      <c r="Y1089" s="340"/>
      <c r="Z1089" s="341"/>
      <c r="AA1089" s="348" t="str">
        <f t="shared" si="167"/>
        <v/>
      </c>
      <c r="AB1089" s="349" t="str">
        <f t="shared" si="168"/>
        <v/>
      </c>
      <c r="AC1089" s="341"/>
      <c r="AD1089" s="350" t="str">
        <f t="shared" si="169"/>
        <v/>
      </c>
    </row>
    <row r="1090" spans="2:30" x14ac:dyDescent="0.45">
      <c r="B1090" s="145" t="str">
        <f t="shared" si="160"/>
        <v>NOT INCLUDED</v>
      </c>
      <c r="C1090" s="146" t="e">
        <f t="shared" si="161"/>
        <v>#N/A</v>
      </c>
      <c r="D1090" s="158" t="e">
        <f>AB1090&amp;"_"&amp;#REF!&amp;IF(afstemning_partner&lt;&gt;"","_"&amp;AC1090,"")</f>
        <v>#REF!</v>
      </c>
      <c r="E1090" s="158" t="str">
        <f t="shared" si="162"/>
        <v/>
      </c>
      <c r="F1090" s="158" t="e">
        <f t="shared" si="163"/>
        <v>#N/A</v>
      </c>
      <c r="G1090" s="158" t="str">
        <f>TRANSAKTIONER!Z1090&amp;IF(regnskab_filter_periode&gt;=AB1090,"INCLUDE"&amp;IF(regnskab_filter_land&lt;&gt;"",IF(regnskab_filter_land="EU",F1090,AD1090),""),"EXCLUDE")</f>
        <v>EXCLUDE</v>
      </c>
      <c r="H1090" s="158" t="str">
        <f t="shared" si="164"/>
        <v/>
      </c>
      <c r="I1090" s="158" t="str">
        <f>TRANSAKTIONER!Z1090&amp;IF(regnskab_filter_periode_partner&gt;=AB1090,"INCLUDE"&amp;IF(regnskab_filter_land_partner&lt;&gt;"",IF(regnskab_filter_land_partner="EU",F1090,AD1090),""),"EXCLUDE")&amp;AC1090</f>
        <v>EXCLUDE</v>
      </c>
      <c r="J1090" s="158" t="e">
        <f t="shared" si="165"/>
        <v>#N/A</v>
      </c>
      <c r="L1090" s="158" t="str">
        <f t="shared" si="166"/>
        <v>_EU</v>
      </c>
      <c r="P1090" s="340"/>
      <c r="Q1090" s="340"/>
      <c r="R1090" s="341"/>
      <c r="S1090" s="342"/>
      <c r="T1090" s="342"/>
      <c r="U1090" s="341"/>
      <c r="V1090" s="368"/>
      <c r="W1090" s="341"/>
      <c r="X1090" s="343"/>
      <c r="Y1090" s="340"/>
      <c r="Z1090" s="341"/>
      <c r="AA1090" s="348" t="str">
        <f t="shared" si="167"/>
        <v/>
      </c>
      <c r="AB1090" s="349" t="str">
        <f t="shared" si="168"/>
        <v/>
      </c>
      <c r="AC1090" s="341"/>
      <c r="AD1090" s="350" t="str">
        <f t="shared" si="169"/>
        <v/>
      </c>
    </row>
    <row r="1091" spans="2:30" x14ac:dyDescent="0.45">
      <c r="B1091" s="145" t="str">
        <f t="shared" si="160"/>
        <v>NOT INCLUDED</v>
      </c>
      <c r="C1091" s="146" t="e">
        <f t="shared" si="161"/>
        <v>#N/A</v>
      </c>
      <c r="D1091" s="158" t="e">
        <f>AB1091&amp;"_"&amp;#REF!&amp;IF(afstemning_partner&lt;&gt;"","_"&amp;AC1091,"")</f>
        <v>#REF!</v>
      </c>
      <c r="E1091" s="158" t="str">
        <f t="shared" si="162"/>
        <v/>
      </c>
      <c r="F1091" s="158" t="e">
        <f t="shared" si="163"/>
        <v>#N/A</v>
      </c>
      <c r="G1091" s="158" t="str">
        <f>TRANSAKTIONER!Z1091&amp;IF(regnskab_filter_periode&gt;=AB1091,"INCLUDE"&amp;IF(regnskab_filter_land&lt;&gt;"",IF(regnskab_filter_land="EU",F1091,AD1091),""),"EXCLUDE")</f>
        <v>EXCLUDE</v>
      </c>
      <c r="H1091" s="158" t="str">
        <f t="shared" si="164"/>
        <v/>
      </c>
      <c r="I1091" s="158" t="str">
        <f>TRANSAKTIONER!Z1091&amp;IF(regnskab_filter_periode_partner&gt;=AB1091,"INCLUDE"&amp;IF(regnskab_filter_land_partner&lt;&gt;"",IF(regnskab_filter_land_partner="EU",F1091,AD1091),""),"EXCLUDE")&amp;AC1091</f>
        <v>EXCLUDE</v>
      </c>
      <c r="J1091" s="158" t="e">
        <f t="shared" si="165"/>
        <v>#N/A</v>
      </c>
      <c r="L1091" s="158" t="str">
        <f t="shared" si="166"/>
        <v>_EU</v>
      </c>
      <c r="P1091" s="340"/>
      <c r="Q1091" s="340"/>
      <c r="R1091" s="341"/>
      <c r="S1091" s="342"/>
      <c r="T1091" s="342"/>
      <c r="U1091" s="341"/>
      <c r="V1091" s="368"/>
      <c r="W1091" s="341"/>
      <c r="X1091" s="343"/>
      <c r="Y1091" s="340"/>
      <c r="Z1091" s="341"/>
      <c r="AA1091" s="348" t="str">
        <f t="shared" si="167"/>
        <v/>
      </c>
      <c r="AB1091" s="349" t="str">
        <f t="shared" si="168"/>
        <v/>
      </c>
      <c r="AC1091" s="341"/>
      <c r="AD1091" s="350" t="str">
        <f t="shared" si="169"/>
        <v/>
      </c>
    </row>
    <row r="1092" spans="2:30" x14ac:dyDescent="0.45">
      <c r="B1092" s="145" t="str">
        <f t="shared" si="160"/>
        <v>NOT INCLUDED</v>
      </c>
      <c r="C1092" s="146" t="e">
        <f t="shared" si="161"/>
        <v>#N/A</v>
      </c>
      <c r="D1092" s="158" t="e">
        <f>AB1092&amp;"_"&amp;#REF!&amp;IF(afstemning_partner&lt;&gt;"","_"&amp;AC1092,"")</f>
        <v>#REF!</v>
      </c>
      <c r="E1092" s="158" t="str">
        <f t="shared" si="162"/>
        <v/>
      </c>
      <c r="F1092" s="158" t="e">
        <f t="shared" si="163"/>
        <v>#N/A</v>
      </c>
      <c r="G1092" s="158" t="str">
        <f>TRANSAKTIONER!Z1092&amp;IF(regnskab_filter_periode&gt;=AB1092,"INCLUDE"&amp;IF(regnskab_filter_land&lt;&gt;"",IF(regnskab_filter_land="EU",F1092,AD1092),""),"EXCLUDE")</f>
        <v>EXCLUDE</v>
      </c>
      <c r="H1092" s="158" t="str">
        <f t="shared" si="164"/>
        <v/>
      </c>
      <c r="I1092" s="158" t="str">
        <f>TRANSAKTIONER!Z1092&amp;IF(regnskab_filter_periode_partner&gt;=AB1092,"INCLUDE"&amp;IF(regnskab_filter_land_partner&lt;&gt;"",IF(regnskab_filter_land_partner="EU",F1092,AD1092),""),"EXCLUDE")&amp;AC1092</f>
        <v>EXCLUDE</v>
      </c>
      <c r="J1092" s="158" t="e">
        <f t="shared" si="165"/>
        <v>#N/A</v>
      </c>
      <c r="L1092" s="158" t="str">
        <f t="shared" si="166"/>
        <v>_EU</v>
      </c>
      <c r="P1092" s="340"/>
      <c r="Q1092" s="340"/>
      <c r="R1092" s="341"/>
      <c r="S1092" s="342"/>
      <c r="T1092" s="342"/>
      <c r="U1092" s="341"/>
      <c r="V1092" s="368"/>
      <c r="W1092" s="341"/>
      <c r="X1092" s="343"/>
      <c r="Y1092" s="340"/>
      <c r="Z1092" s="341"/>
      <c r="AA1092" s="348" t="str">
        <f t="shared" si="167"/>
        <v/>
      </c>
      <c r="AB1092" s="349" t="str">
        <f t="shared" si="168"/>
        <v/>
      </c>
      <c r="AC1092" s="341"/>
      <c r="AD1092" s="350" t="str">
        <f t="shared" si="169"/>
        <v/>
      </c>
    </row>
    <row r="1093" spans="2:30" x14ac:dyDescent="0.45">
      <c r="B1093" s="145" t="str">
        <f t="shared" si="160"/>
        <v>NOT INCLUDED</v>
      </c>
      <c r="C1093" s="146" t="e">
        <f t="shared" si="161"/>
        <v>#N/A</v>
      </c>
      <c r="D1093" s="158" t="e">
        <f>AB1093&amp;"_"&amp;#REF!&amp;IF(afstemning_partner&lt;&gt;"","_"&amp;AC1093,"")</f>
        <v>#REF!</v>
      </c>
      <c r="E1093" s="158" t="str">
        <f t="shared" si="162"/>
        <v/>
      </c>
      <c r="F1093" s="158" t="e">
        <f t="shared" si="163"/>
        <v>#N/A</v>
      </c>
      <c r="G1093" s="158" t="str">
        <f>TRANSAKTIONER!Z1093&amp;IF(regnskab_filter_periode&gt;=AB1093,"INCLUDE"&amp;IF(regnskab_filter_land&lt;&gt;"",IF(regnskab_filter_land="EU",F1093,AD1093),""),"EXCLUDE")</f>
        <v>EXCLUDE</v>
      </c>
      <c r="H1093" s="158" t="str">
        <f t="shared" si="164"/>
        <v/>
      </c>
      <c r="I1093" s="158" t="str">
        <f>TRANSAKTIONER!Z1093&amp;IF(regnskab_filter_periode_partner&gt;=AB1093,"INCLUDE"&amp;IF(regnskab_filter_land_partner&lt;&gt;"",IF(regnskab_filter_land_partner="EU",F1093,AD1093),""),"EXCLUDE")&amp;AC1093</f>
        <v>EXCLUDE</v>
      </c>
      <c r="J1093" s="158" t="e">
        <f t="shared" si="165"/>
        <v>#N/A</v>
      </c>
      <c r="L1093" s="158" t="str">
        <f t="shared" si="166"/>
        <v>_EU</v>
      </c>
      <c r="P1093" s="340"/>
      <c r="Q1093" s="340"/>
      <c r="R1093" s="341"/>
      <c r="S1093" s="342"/>
      <c r="T1093" s="342"/>
      <c r="U1093" s="341"/>
      <c r="V1093" s="368"/>
      <c r="W1093" s="341"/>
      <c r="X1093" s="343"/>
      <c r="Y1093" s="340"/>
      <c r="Z1093" s="341"/>
      <c r="AA1093" s="348" t="str">
        <f t="shared" si="167"/>
        <v/>
      </c>
      <c r="AB1093" s="349" t="str">
        <f t="shared" si="168"/>
        <v/>
      </c>
      <c r="AC1093" s="341"/>
      <c r="AD1093" s="350" t="str">
        <f t="shared" si="169"/>
        <v/>
      </c>
    </row>
    <row r="1094" spans="2:30" x14ac:dyDescent="0.45">
      <c r="B1094" s="145" t="str">
        <f t="shared" si="160"/>
        <v>NOT INCLUDED</v>
      </c>
      <c r="C1094" s="146" t="e">
        <f t="shared" si="161"/>
        <v>#N/A</v>
      </c>
      <c r="D1094" s="158" t="e">
        <f>AB1094&amp;"_"&amp;#REF!&amp;IF(afstemning_partner&lt;&gt;"","_"&amp;AC1094,"")</f>
        <v>#REF!</v>
      </c>
      <c r="E1094" s="158" t="str">
        <f t="shared" si="162"/>
        <v/>
      </c>
      <c r="F1094" s="158" t="e">
        <f t="shared" si="163"/>
        <v>#N/A</v>
      </c>
      <c r="G1094" s="158" t="str">
        <f>TRANSAKTIONER!Z1094&amp;IF(regnskab_filter_periode&gt;=AB1094,"INCLUDE"&amp;IF(regnskab_filter_land&lt;&gt;"",IF(regnskab_filter_land="EU",F1094,AD1094),""),"EXCLUDE")</f>
        <v>EXCLUDE</v>
      </c>
      <c r="H1094" s="158" t="str">
        <f t="shared" si="164"/>
        <v/>
      </c>
      <c r="I1094" s="158" t="str">
        <f>TRANSAKTIONER!Z1094&amp;IF(regnskab_filter_periode_partner&gt;=AB1094,"INCLUDE"&amp;IF(regnskab_filter_land_partner&lt;&gt;"",IF(regnskab_filter_land_partner="EU",F1094,AD1094),""),"EXCLUDE")&amp;AC1094</f>
        <v>EXCLUDE</v>
      </c>
      <c r="J1094" s="158" t="e">
        <f t="shared" si="165"/>
        <v>#N/A</v>
      </c>
      <c r="L1094" s="158" t="str">
        <f t="shared" si="166"/>
        <v>_EU</v>
      </c>
      <c r="P1094" s="340"/>
      <c r="Q1094" s="340"/>
      <c r="R1094" s="341"/>
      <c r="S1094" s="342"/>
      <c r="T1094" s="342"/>
      <c r="U1094" s="341"/>
      <c r="V1094" s="368"/>
      <c r="W1094" s="341"/>
      <c r="X1094" s="343"/>
      <c r="Y1094" s="340"/>
      <c r="Z1094" s="341"/>
      <c r="AA1094" s="348" t="str">
        <f t="shared" si="167"/>
        <v/>
      </c>
      <c r="AB1094" s="349" t="str">
        <f t="shared" si="168"/>
        <v/>
      </c>
      <c r="AC1094" s="341"/>
      <c r="AD1094" s="350" t="str">
        <f t="shared" si="169"/>
        <v/>
      </c>
    </row>
    <row r="1095" spans="2:30" x14ac:dyDescent="0.45">
      <c r="B1095" s="145" t="str">
        <f t="shared" ref="B1095:B1158" si="170">IF(AB1095=report_period,"INCLUDE_CURRENT",IF(AB1095&lt;report_period,"INCLUDE_PREVIOUS","NOT INCLUDED"))</f>
        <v>NOT INCLUDED</v>
      </c>
      <c r="C1095" s="146" t="e">
        <f t="shared" ref="C1095:C1158" si="171">B1095&amp;"_"&amp;VLOOKUP(AD1095,setup_country_group,3,FALSE)&amp;"_"&amp;Z1095</f>
        <v>#N/A</v>
      </c>
      <c r="D1095" s="158" t="e">
        <f>AB1095&amp;"_"&amp;#REF!&amp;IF(afstemning_partner&lt;&gt;"","_"&amp;AC1095,"")</f>
        <v>#REF!</v>
      </c>
      <c r="E1095" s="158" t="str">
        <f t="shared" ref="E1095:E1158" si="172">Z1095&amp;IF(regnskab_filter_periode&lt;&gt;"",AB1095,"")&amp;IF(regnskab_filter_land&lt;&gt;"",IF(regnskab_filter_land="EU",F1095,AD1095),"")</f>
        <v/>
      </c>
      <c r="F1095" s="158" t="e">
        <f t="shared" ref="F1095:F1158" si="173">VLOOKUP(AD1095,setup_country_group,3,FALSE)</f>
        <v>#N/A</v>
      </c>
      <c r="G1095" s="158" t="str">
        <f>TRANSAKTIONER!Z1095&amp;IF(regnskab_filter_periode&gt;=AB1095,"INCLUDE"&amp;IF(regnskab_filter_land&lt;&gt;"",IF(regnskab_filter_land="EU",F1095,AD1095),""),"EXCLUDE")</f>
        <v>EXCLUDE</v>
      </c>
      <c r="H1095" s="158" t="str">
        <f t="shared" ref="H1095:H1158" si="174">Z1095&amp;IF(regnskab_filter_periode_partner&lt;&gt;"",AB1095,"")&amp;IF(regnskab_filter_land_partner&lt;&gt;"",IF(regnskab_filter_land_partner="EU",F1095,AD1095),"")&amp;AC1095</f>
        <v/>
      </c>
      <c r="I1095" s="158" t="str">
        <f>TRANSAKTIONER!Z1095&amp;IF(regnskab_filter_periode_partner&gt;=AB1095,"INCLUDE"&amp;IF(regnskab_filter_land_partner&lt;&gt;"",IF(regnskab_filter_land_partner="EU",F1095,AD1095),""),"EXCLUDE")&amp;AC1095</f>
        <v>EXCLUDE</v>
      </c>
      <c r="J1095" s="158" t="e">
        <f t="shared" ref="J1095:J1158" si="175">C1095&amp;"_"&amp;AC1095</f>
        <v>#N/A</v>
      </c>
      <c r="L1095" s="158" t="str">
        <f t="shared" ref="L1095:L1158" si="176">Z1095&amp;"_"&amp;IF(AD1095&lt;&gt;"Norge","EU","Norge")</f>
        <v>_EU</v>
      </c>
      <c r="P1095" s="340"/>
      <c r="Q1095" s="340"/>
      <c r="R1095" s="341"/>
      <c r="S1095" s="342"/>
      <c r="T1095" s="342"/>
      <c r="U1095" s="341"/>
      <c r="V1095" s="368"/>
      <c r="W1095" s="341"/>
      <c r="X1095" s="343"/>
      <c r="Y1095" s="340"/>
      <c r="Z1095" s="341"/>
      <c r="AA1095" s="348" t="str">
        <f t="shared" ref="AA1095:AA1158" si="177">IF(OR(AB1095="",Y1095="",X1095=""),"",ROUND(X1095/VLOOKUP(AB1095,setup_currency,MATCH(Y1095&amp;"/EUR",setup_currency_header,0),FALSE),2))</f>
        <v/>
      </c>
      <c r="AB1095" s="349" t="str">
        <f t="shared" ref="AB1095:AB1158" si="178">IF(T1095="","",IF(OR(T1095&lt;setup_start_date,T1095&gt;setup_end_date),"INVALID DATE",VLOOKUP(T1095,setup_periods,2,TRUE)))</f>
        <v/>
      </c>
      <c r="AC1095" s="341"/>
      <c r="AD1095" s="350" t="str">
        <f t="shared" ref="AD1095:AD1158" si="179">IF(AC1095="","",VLOOKUP(AC1095,setup_partners,2,FALSE))</f>
        <v/>
      </c>
    </row>
    <row r="1096" spans="2:30" x14ac:dyDescent="0.45">
      <c r="B1096" s="145" t="str">
        <f t="shared" si="170"/>
        <v>NOT INCLUDED</v>
      </c>
      <c r="C1096" s="146" t="e">
        <f t="shared" si="171"/>
        <v>#N/A</v>
      </c>
      <c r="D1096" s="158" t="e">
        <f>AB1096&amp;"_"&amp;#REF!&amp;IF(afstemning_partner&lt;&gt;"","_"&amp;AC1096,"")</f>
        <v>#REF!</v>
      </c>
      <c r="E1096" s="158" t="str">
        <f t="shared" si="172"/>
        <v/>
      </c>
      <c r="F1096" s="158" t="e">
        <f t="shared" si="173"/>
        <v>#N/A</v>
      </c>
      <c r="G1096" s="158" t="str">
        <f>TRANSAKTIONER!Z1096&amp;IF(regnskab_filter_periode&gt;=AB1096,"INCLUDE"&amp;IF(regnskab_filter_land&lt;&gt;"",IF(regnskab_filter_land="EU",F1096,AD1096),""),"EXCLUDE")</f>
        <v>EXCLUDE</v>
      </c>
      <c r="H1096" s="158" t="str">
        <f t="shared" si="174"/>
        <v/>
      </c>
      <c r="I1096" s="158" t="str">
        <f>TRANSAKTIONER!Z1096&amp;IF(regnskab_filter_periode_partner&gt;=AB1096,"INCLUDE"&amp;IF(regnskab_filter_land_partner&lt;&gt;"",IF(regnskab_filter_land_partner="EU",F1096,AD1096),""),"EXCLUDE")&amp;AC1096</f>
        <v>EXCLUDE</v>
      </c>
      <c r="J1096" s="158" t="e">
        <f t="shared" si="175"/>
        <v>#N/A</v>
      </c>
      <c r="L1096" s="158" t="str">
        <f t="shared" si="176"/>
        <v>_EU</v>
      </c>
      <c r="P1096" s="340"/>
      <c r="Q1096" s="340"/>
      <c r="R1096" s="341"/>
      <c r="S1096" s="342"/>
      <c r="T1096" s="342"/>
      <c r="U1096" s="341"/>
      <c r="V1096" s="368"/>
      <c r="W1096" s="341"/>
      <c r="X1096" s="343"/>
      <c r="Y1096" s="340"/>
      <c r="Z1096" s="341"/>
      <c r="AA1096" s="348" t="str">
        <f t="shared" si="177"/>
        <v/>
      </c>
      <c r="AB1096" s="349" t="str">
        <f t="shared" si="178"/>
        <v/>
      </c>
      <c r="AC1096" s="341"/>
      <c r="AD1096" s="350" t="str">
        <f t="shared" si="179"/>
        <v/>
      </c>
    </row>
    <row r="1097" spans="2:30" x14ac:dyDescent="0.45">
      <c r="B1097" s="145" t="str">
        <f t="shared" si="170"/>
        <v>NOT INCLUDED</v>
      </c>
      <c r="C1097" s="146" t="e">
        <f t="shared" si="171"/>
        <v>#N/A</v>
      </c>
      <c r="D1097" s="158" t="e">
        <f>AB1097&amp;"_"&amp;#REF!&amp;IF(afstemning_partner&lt;&gt;"","_"&amp;AC1097,"")</f>
        <v>#REF!</v>
      </c>
      <c r="E1097" s="158" t="str">
        <f t="shared" si="172"/>
        <v/>
      </c>
      <c r="F1097" s="158" t="e">
        <f t="shared" si="173"/>
        <v>#N/A</v>
      </c>
      <c r="G1097" s="158" t="str">
        <f>TRANSAKTIONER!Z1097&amp;IF(regnskab_filter_periode&gt;=AB1097,"INCLUDE"&amp;IF(regnskab_filter_land&lt;&gt;"",IF(regnskab_filter_land="EU",F1097,AD1097),""),"EXCLUDE")</f>
        <v>EXCLUDE</v>
      </c>
      <c r="H1097" s="158" t="str">
        <f t="shared" si="174"/>
        <v/>
      </c>
      <c r="I1097" s="158" t="str">
        <f>TRANSAKTIONER!Z1097&amp;IF(regnskab_filter_periode_partner&gt;=AB1097,"INCLUDE"&amp;IF(regnskab_filter_land_partner&lt;&gt;"",IF(regnskab_filter_land_partner="EU",F1097,AD1097),""),"EXCLUDE")&amp;AC1097</f>
        <v>EXCLUDE</v>
      </c>
      <c r="J1097" s="158" t="e">
        <f t="shared" si="175"/>
        <v>#N/A</v>
      </c>
      <c r="L1097" s="158" t="str">
        <f t="shared" si="176"/>
        <v>_EU</v>
      </c>
      <c r="P1097" s="340"/>
      <c r="Q1097" s="340"/>
      <c r="R1097" s="341"/>
      <c r="S1097" s="342"/>
      <c r="T1097" s="342"/>
      <c r="U1097" s="341"/>
      <c r="V1097" s="368"/>
      <c r="W1097" s="341"/>
      <c r="X1097" s="343"/>
      <c r="Y1097" s="340"/>
      <c r="Z1097" s="341"/>
      <c r="AA1097" s="348" t="str">
        <f t="shared" si="177"/>
        <v/>
      </c>
      <c r="AB1097" s="349" t="str">
        <f t="shared" si="178"/>
        <v/>
      </c>
      <c r="AC1097" s="341"/>
      <c r="AD1097" s="350" t="str">
        <f t="shared" si="179"/>
        <v/>
      </c>
    </row>
    <row r="1098" spans="2:30" x14ac:dyDescent="0.45">
      <c r="B1098" s="145" t="str">
        <f t="shared" si="170"/>
        <v>NOT INCLUDED</v>
      </c>
      <c r="C1098" s="146" t="e">
        <f t="shared" si="171"/>
        <v>#N/A</v>
      </c>
      <c r="D1098" s="158" t="e">
        <f>AB1098&amp;"_"&amp;#REF!&amp;IF(afstemning_partner&lt;&gt;"","_"&amp;AC1098,"")</f>
        <v>#REF!</v>
      </c>
      <c r="E1098" s="158" t="str">
        <f t="shared" si="172"/>
        <v/>
      </c>
      <c r="F1098" s="158" t="e">
        <f t="shared" si="173"/>
        <v>#N/A</v>
      </c>
      <c r="G1098" s="158" t="str">
        <f>TRANSAKTIONER!Z1098&amp;IF(regnskab_filter_periode&gt;=AB1098,"INCLUDE"&amp;IF(regnskab_filter_land&lt;&gt;"",IF(regnskab_filter_land="EU",F1098,AD1098),""),"EXCLUDE")</f>
        <v>EXCLUDE</v>
      </c>
      <c r="H1098" s="158" t="str">
        <f t="shared" si="174"/>
        <v/>
      </c>
      <c r="I1098" s="158" t="str">
        <f>TRANSAKTIONER!Z1098&amp;IF(regnskab_filter_periode_partner&gt;=AB1098,"INCLUDE"&amp;IF(regnskab_filter_land_partner&lt;&gt;"",IF(regnskab_filter_land_partner="EU",F1098,AD1098),""),"EXCLUDE")&amp;AC1098</f>
        <v>EXCLUDE</v>
      </c>
      <c r="J1098" s="158" t="e">
        <f t="shared" si="175"/>
        <v>#N/A</v>
      </c>
      <c r="L1098" s="158" t="str">
        <f t="shared" si="176"/>
        <v>_EU</v>
      </c>
      <c r="P1098" s="340"/>
      <c r="Q1098" s="340"/>
      <c r="R1098" s="341"/>
      <c r="S1098" s="342"/>
      <c r="T1098" s="342"/>
      <c r="U1098" s="341"/>
      <c r="V1098" s="368"/>
      <c r="W1098" s="341"/>
      <c r="X1098" s="343"/>
      <c r="Y1098" s="340"/>
      <c r="Z1098" s="341"/>
      <c r="AA1098" s="348" t="str">
        <f t="shared" si="177"/>
        <v/>
      </c>
      <c r="AB1098" s="349" t="str">
        <f t="shared" si="178"/>
        <v/>
      </c>
      <c r="AC1098" s="341"/>
      <c r="AD1098" s="350" t="str">
        <f t="shared" si="179"/>
        <v/>
      </c>
    </row>
    <row r="1099" spans="2:30" x14ac:dyDescent="0.45">
      <c r="B1099" s="145" t="str">
        <f t="shared" si="170"/>
        <v>NOT INCLUDED</v>
      </c>
      <c r="C1099" s="146" t="e">
        <f t="shared" si="171"/>
        <v>#N/A</v>
      </c>
      <c r="D1099" s="158" t="e">
        <f>AB1099&amp;"_"&amp;#REF!&amp;IF(afstemning_partner&lt;&gt;"","_"&amp;AC1099,"")</f>
        <v>#REF!</v>
      </c>
      <c r="E1099" s="158" t="str">
        <f t="shared" si="172"/>
        <v/>
      </c>
      <c r="F1099" s="158" t="e">
        <f t="shared" si="173"/>
        <v>#N/A</v>
      </c>
      <c r="G1099" s="158" t="str">
        <f>TRANSAKTIONER!Z1099&amp;IF(regnskab_filter_periode&gt;=AB1099,"INCLUDE"&amp;IF(regnskab_filter_land&lt;&gt;"",IF(regnskab_filter_land="EU",F1099,AD1099),""),"EXCLUDE")</f>
        <v>EXCLUDE</v>
      </c>
      <c r="H1099" s="158" t="str">
        <f t="shared" si="174"/>
        <v/>
      </c>
      <c r="I1099" s="158" t="str">
        <f>TRANSAKTIONER!Z1099&amp;IF(regnskab_filter_periode_partner&gt;=AB1099,"INCLUDE"&amp;IF(regnskab_filter_land_partner&lt;&gt;"",IF(regnskab_filter_land_partner="EU",F1099,AD1099),""),"EXCLUDE")&amp;AC1099</f>
        <v>EXCLUDE</v>
      </c>
      <c r="J1099" s="158" t="e">
        <f t="shared" si="175"/>
        <v>#N/A</v>
      </c>
      <c r="L1099" s="158" t="str">
        <f t="shared" si="176"/>
        <v>_EU</v>
      </c>
      <c r="P1099" s="340"/>
      <c r="Q1099" s="340"/>
      <c r="R1099" s="341"/>
      <c r="S1099" s="342"/>
      <c r="T1099" s="342"/>
      <c r="U1099" s="341"/>
      <c r="V1099" s="368"/>
      <c r="W1099" s="341"/>
      <c r="X1099" s="343"/>
      <c r="Y1099" s="340"/>
      <c r="Z1099" s="341"/>
      <c r="AA1099" s="348" t="str">
        <f t="shared" si="177"/>
        <v/>
      </c>
      <c r="AB1099" s="349" t="str">
        <f t="shared" si="178"/>
        <v/>
      </c>
      <c r="AC1099" s="341"/>
      <c r="AD1099" s="350" t="str">
        <f t="shared" si="179"/>
        <v/>
      </c>
    </row>
    <row r="1100" spans="2:30" x14ac:dyDescent="0.45">
      <c r="B1100" s="145" t="str">
        <f t="shared" si="170"/>
        <v>NOT INCLUDED</v>
      </c>
      <c r="C1100" s="146" t="e">
        <f t="shared" si="171"/>
        <v>#N/A</v>
      </c>
      <c r="D1100" s="158" t="e">
        <f>AB1100&amp;"_"&amp;#REF!&amp;IF(afstemning_partner&lt;&gt;"","_"&amp;AC1100,"")</f>
        <v>#REF!</v>
      </c>
      <c r="E1100" s="158" t="str">
        <f t="shared" si="172"/>
        <v/>
      </c>
      <c r="F1100" s="158" t="e">
        <f t="shared" si="173"/>
        <v>#N/A</v>
      </c>
      <c r="G1100" s="158" t="str">
        <f>TRANSAKTIONER!Z1100&amp;IF(regnskab_filter_periode&gt;=AB1100,"INCLUDE"&amp;IF(regnskab_filter_land&lt;&gt;"",IF(regnskab_filter_land="EU",F1100,AD1100),""),"EXCLUDE")</f>
        <v>EXCLUDE</v>
      </c>
      <c r="H1100" s="158" t="str">
        <f t="shared" si="174"/>
        <v/>
      </c>
      <c r="I1100" s="158" t="str">
        <f>TRANSAKTIONER!Z1100&amp;IF(regnskab_filter_periode_partner&gt;=AB1100,"INCLUDE"&amp;IF(regnskab_filter_land_partner&lt;&gt;"",IF(regnskab_filter_land_partner="EU",F1100,AD1100),""),"EXCLUDE")&amp;AC1100</f>
        <v>EXCLUDE</v>
      </c>
      <c r="J1100" s="158" t="e">
        <f t="shared" si="175"/>
        <v>#N/A</v>
      </c>
      <c r="L1100" s="158" t="str">
        <f t="shared" si="176"/>
        <v>_EU</v>
      </c>
      <c r="P1100" s="340"/>
      <c r="Q1100" s="340"/>
      <c r="R1100" s="341"/>
      <c r="S1100" s="342"/>
      <c r="T1100" s="342"/>
      <c r="U1100" s="341"/>
      <c r="V1100" s="368"/>
      <c r="W1100" s="341"/>
      <c r="X1100" s="343"/>
      <c r="Y1100" s="340"/>
      <c r="Z1100" s="341"/>
      <c r="AA1100" s="348" t="str">
        <f t="shared" si="177"/>
        <v/>
      </c>
      <c r="AB1100" s="349" t="str">
        <f t="shared" si="178"/>
        <v/>
      </c>
      <c r="AC1100" s="341"/>
      <c r="AD1100" s="350" t="str">
        <f t="shared" si="179"/>
        <v/>
      </c>
    </row>
    <row r="1101" spans="2:30" x14ac:dyDescent="0.45">
      <c r="B1101" s="145" t="str">
        <f t="shared" si="170"/>
        <v>NOT INCLUDED</v>
      </c>
      <c r="C1101" s="146" t="e">
        <f t="shared" si="171"/>
        <v>#N/A</v>
      </c>
      <c r="D1101" s="158" t="e">
        <f>AB1101&amp;"_"&amp;#REF!&amp;IF(afstemning_partner&lt;&gt;"","_"&amp;AC1101,"")</f>
        <v>#REF!</v>
      </c>
      <c r="E1101" s="158" t="str">
        <f t="shared" si="172"/>
        <v/>
      </c>
      <c r="F1101" s="158" t="e">
        <f t="shared" si="173"/>
        <v>#N/A</v>
      </c>
      <c r="G1101" s="158" t="str">
        <f>TRANSAKTIONER!Z1101&amp;IF(regnskab_filter_periode&gt;=AB1101,"INCLUDE"&amp;IF(regnskab_filter_land&lt;&gt;"",IF(regnskab_filter_land="EU",F1101,AD1101),""),"EXCLUDE")</f>
        <v>EXCLUDE</v>
      </c>
      <c r="H1101" s="158" t="str">
        <f t="shared" si="174"/>
        <v/>
      </c>
      <c r="I1101" s="158" t="str">
        <f>TRANSAKTIONER!Z1101&amp;IF(regnskab_filter_periode_partner&gt;=AB1101,"INCLUDE"&amp;IF(regnskab_filter_land_partner&lt;&gt;"",IF(regnskab_filter_land_partner="EU",F1101,AD1101),""),"EXCLUDE")&amp;AC1101</f>
        <v>EXCLUDE</v>
      </c>
      <c r="J1101" s="158" t="e">
        <f t="shared" si="175"/>
        <v>#N/A</v>
      </c>
      <c r="L1101" s="158" t="str">
        <f t="shared" si="176"/>
        <v>_EU</v>
      </c>
      <c r="P1101" s="340"/>
      <c r="Q1101" s="340"/>
      <c r="R1101" s="341"/>
      <c r="S1101" s="342"/>
      <c r="T1101" s="342"/>
      <c r="U1101" s="341"/>
      <c r="V1101" s="368"/>
      <c r="W1101" s="341"/>
      <c r="X1101" s="343"/>
      <c r="Y1101" s="340"/>
      <c r="Z1101" s="341"/>
      <c r="AA1101" s="348" t="str">
        <f t="shared" si="177"/>
        <v/>
      </c>
      <c r="AB1101" s="349" t="str">
        <f t="shared" si="178"/>
        <v/>
      </c>
      <c r="AC1101" s="341"/>
      <c r="AD1101" s="350" t="str">
        <f t="shared" si="179"/>
        <v/>
      </c>
    </row>
    <row r="1102" spans="2:30" x14ac:dyDescent="0.45">
      <c r="B1102" s="145" t="str">
        <f t="shared" si="170"/>
        <v>NOT INCLUDED</v>
      </c>
      <c r="C1102" s="146" t="e">
        <f t="shared" si="171"/>
        <v>#N/A</v>
      </c>
      <c r="D1102" s="158" t="e">
        <f>AB1102&amp;"_"&amp;#REF!&amp;IF(afstemning_partner&lt;&gt;"","_"&amp;AC1102,"")</f>
        <v>#REF!</v>
      </c>
      <c r="E1102" s="158" t="str">
        <f t="shared" si="172"/>
        <v/>
      </c>
      <c r="F1102" s="158" t="e">
        <f t="shared" si="173"/>
        <v>#N/A</v>
      </c>
      <c r="G1102" s="158" t="str">
        <f>TRANSAKTIONER!Z1102&amp;IF(regnskab_filter_periode&gt;=AB1102,"INCLUDE"&amp;IF(regnskab_filter_land&lt;&gt;"",IF(regnskab_filter_land="EU",F1102,AD1102),""),"EXCLUDE")</f>
        <v>EXCLUDE</v>
      </c>
      <c r="H1102" s="158" t="str">
        <f t="shared" si="174"/>
        <v/>
      </c>
      <c r="I1102" s="158" t="str">
        <f>TRANSAKTIONER!Z1102&amp;IF(regnskab_filter_periode_partner&gt;=AB1102,"INCLUDE"&amp;IF(regnskab_filter_land_partner&lt;&gt;"",IF(regnskab_filter_land_partner="EU",F1102,AD1102),""),"EXCLUDE")&amp;AC1102</f>
        <v>EXCLUDE</v>
      </c>
      <c r="J1102" s="158" t="e">
        <f t="shared" si="175"/>
        <v>#N/A</v>
      </c>
      <c r="L1102" s="158" t="str">
        <f t="shared" si="176"/>
        <v>_EU</v>
      </c>
      <c r="P1102" s="340"/>
      <c r="Q1102" s="340"/>
      <c r="R1102" s="341"/>
      <c r="S1102" s="342"/>
      <c r="T1102" s="342"/>
      <c r="U1102" s="341"/>
      <c r="V1102" s="368"/>
      <c r="W1102" s="341"/>
      <c r="X1102" s="343"/>
      <c r="Y1102" s="340"/>
      <c r="Z1102" s="341"/>
      <c r="AA1102" s="348" t="str">
        <f t="shared" si="177"/>
        <v/>
      </c>
      <c r="AB1102" s="349" t="str">
        <f t="shared" si="178"/>
        <v/>
      </c>
      <c r="AC1102" s="341"/>
      <c r="AD1102" s="350" t="str">
        <f t="shared" si="179"/>
        <v/>
      </c>
    </row>
    <row r="1103" spans="2:30" x14ac:dyDescent="0.45">
      <c r="B1103" s="145" t="str">
        <f t="shared" si="170"/>
        <v>NOT INCLUDED</v>
      </c>
      <c r="C1103" s="146" t="e">
        <f t="shared" si="171"/>
        <v>#N/A</v>
      </c>
      <c r="D1103" s="158" t="e">
        <f>AB1103&amp;"_"&amp;#REF!&amp;IF(afstemning_partner&lt;&gt;"","_"&amp;AC1103,"")</f>
        <v>#REF!</v>
      </c>
      <c r="E1103" s="158" t="str">
        <f t="shared" si="172"/>
        <v/>
      </c>
      <c r="F1103" s="158" t="e">
        <f t="shared" si="173"/>
        <v>#N/A</v>
      </c>
      <c r="G1103" s="158" t="str">
        <f>TRANSAKTIONER!Z1103&amp;IF(regnskab_filter_periode&gt;=AB1103,"INCLUDE"&amp;IF(regnskab_filter_land&lt;&gt;"",IF(regnskab_filter_land="EU",F1103,AD1103),""),"EXCLUDE")</f>
        <v>EXCLUDE</v>
      </c>
      <c r="H1103" s="158" t="str">
        <f t="shared" si="174"/>
        <v/>
      </c>
      <c r="I1103" s="158" t="str">
        <f>TRANSAKTIONER!Z1103&amp;IF(regnskab_filter_periode_partner&gt;=AB1103,"INCLUDE"&amp;IF(regnskab_filter_land_partner&lt;&gt;"",IF(regnskab_filter_land_partner="EU",F1103,AD1103),""),"EXCLUDE")&amp;AC1103</f>
        <v>EXCLUDE</v>
      </c>
      <c r="J1103" s="158" t="e">
        <f t="shared" si="175"/>
        <v>#N/A</v>
      </c>
      <c r="L1103" s="158" t="str">
        <f t="shared" si="176"/>
        <v>_EU</v>
      </c>
      <c r="P1103" s="340"/>
      <c r="Q1103" s="340"/>
      <c r="R1103" s="341"/>
      <c r="S1103" s="342"/>
      <c r="T1103" s="342"/>
      <c r="U1103" s="341"/>
      <c r="V1103" s="368"/>
      <c r="W1103" s="341"/>
      <c r="X1103" s="343"/>
      <c r="Y1103" s="340"/>
      <c r="Z1103" s="341"/>
      <c r="AA1103" s="348" t="str">
        <f t="shared" si="177"/>
        <v/>
      </c>
      <c r="AB1103" s="349" t="str">
        <f t="shared" si="178"/>
        <v/>
      </c>
      <c r="AC1103" s="341"/>
      <c r="AD1103" s="350" t="str">
        <f t="shared" si="179"/>
        <v/>
      </c>
    </row>
    <row r="1104" spans="2:30" x14ac:dyDescent="0.45">
      <c r="B1104" s="145" t="str">
        <f t="shared" si="170"/>
        <v>NOT INCLUDED</v>
      </c>
      <c r="C1104" s="146" t="e">
        <f t="shared" si="171"/>
        <v>#N/A</v>
      </c>
      <c r="D1104" s="158" t="e">
        <f>AB1104&amp;"_"&amp;#REF!&amp;IF(afstemning_partner&lt;&gt;"","_"&amp;AC1104,"")</f>
        <v>#REF!</v>
      </c>
      <c r="E1104" s="158" t="str">
        <f t="shared" si="172"/>
        <v/>
      </c>
      <c r="F1104" s="158" t="e">
        <f t="shared" si="173"/>
        <v>#N/A</v>
      </c>
      <c r="G1104" s="158" t="str">
        <f>TRANSAKTIONER!Z1104&amp;IF(regnskab_filter_periode&gt;=AB1104,"INCLUDE"&amp;IF(regnskab_filter_land&lt;&gt;"",IF(regnskab_filter_land="EU",F1104,AD1104),""),"EXCLUDE")</f>
        <v>EXCLUDE</v>
      </c>
      <c r="H1104" s="158" t="str">
        <f t="shared" si="174"/>
        <v/>
      </c>
      <c r="I1104" s="158" t="str">
        <f>TRANSAKTIONER!Z1104&amp;IF(regnskab_filter_periode_partner&gt;=AB1104,"INCLUDE"&amp;IF(regnskab_filter_land_partner&lt;&gt;"",IF(regnskab_filter_land_partner="EU",F1104,AD1104),""),"EXCLUDE")&amp;AC1104</f>
        <v>EXCLUDE</v>
      </c>
      <c r="J1104" s="158" t="e">
        <f t="shared" si="175"/>
        <v>#N/A</v>
      </c>
      <c r="L1104" s="158" t="str">
        <f t="shared" si="176"/>
        <v>_EU</v>
      </c>
      <c r="P1104" s="340"/>
      <c r="Q1104" s="340"/>
      <c r="R1104" s="341"/>
      <c r="S1104" s="342"/>
      <c r="T1104" s="342"/>
      <c r="U1104" s="341"/>
      <c r="V1104" s="368"/>
      <c r="W1104" s="341"/>
      <c r="X1104" s="343"/>
      <c r="Y1104" s="340"/>
      <c r="Z1104" s="341"/>
      <c r="AA1104" s="348" t="str">
        <f t="shared" si="177"/>
        <v/>
      </c>
      <c r="AB1104" s="349" t="str">
        <f t="shared" si="178"/>
        <v/>
      </c>
      <c r="AC1104" s="341"/>
      <c r="AD1104" s="350" t="str">
        <f t="shared" si="179"/>
        <v/>
      </c>
    </row>
    <row r="1105" spans="2:30" x14ac:dyDescent="0.45">
      <c r="B1105" s="145" t="str">
        <f t="shared" si="170"/>
        <v>NOT INCLUDED</v>
      </c>
      <c r="C1105" s="146" t="e">
        <f t="shared" si="171"/>
        <v>#N/A</v>
      </c>
      <c r="D1105" s="158" t="e">
        <f>AB1105&amp;"_"&amp;#REF!&amp;IF(afstemning_partner&lt;&gt;"","_"&amp;AC1105,"")</f>
        <v>#REF!</v>
      </c>
      <c r="E1105" s="158" t="str">
        <f t="shared" si="172"/>
        <v/>
      </c>
      <c r="F1105" s="158" t="e">
        <f t="shared" si="173"/>
        <v>#N/A</v>
      </c>
      <c r="G1105" s="158" t="str">
        <f>TRANSAKTIONER!Z1105&amp;IF(regnskab_filter_periode&gt;=AB1105,"INCLUDE"&amp;IF(regnskab_filter_land&lt;&gt;"",IF(regnskab_filter_land="EU",F1105,AD1105),""),"EXCLUDE")</f>
        <v>EXCLUDE</v>
      </c>
      <c r="H1105" s="158" t="str">
        <f t="shared" si="174"/>
        <v/>
      </c>
      <c r="I1105" s="158" t="str">
        <f>TRANSAKTIONER!Z1105&amp;IF(regnskab_filter_periode_partner&gt;=AB1105,"INCLUDE"&amp;IF(regnskab_filter_land_partner&lt;&gt;"",IF(regnskab_filter_land_partner="EU",F1105,AD1105),""),"EXCLUDE")&amp;AC1105</f>
        <v>EXCLUDE</v>
      </c>
      <c r="J1105" s="158" t="e">
        <f t="shared" si="175"/>
        <v>#N/A</v>
      </c>
      <c r="L1105" s="158" t="str">
        <f t="shared" si="176"/>
        <v>_EU</v>
      </c>
      <c r="P1105" s="340"/>
      <c r="Q1105" s="340"/>
      <c r="R1105" s="341"/>
      <c r="S1105" s="342"/>
      <c r="T1105" s="342"/>
      <c r="U1105" s="341"/>
      <c r="V1105" s="368"/>
      <c r="W1105" s="341"/>
      <c r="X1105" s="343"/>
      <c r="Y1105" s="340"/>
      <c r="Z1105" s="341"/>
      <c r="AA1105" s="348" t="str">
        <f t="shared" si="177"/>
        <v/>
      </c>
      <c r="AB1105" s="349" t="str">
        <f t="shared" si="178"/>
        <v/>
      </c>
      <c r="AC1105" s="341"/>
      <c r="AD1105" s="350" t="str">
        <f t="shared" si="179"/>
        <v/>
      </c>
    </row>
    <row r="1106" spans="2:30" x14ac:dyDescent="0.45">
      <c r="B1106" s="145" t="str">
        <f t="shared" si="170"/>
        <v>NOT INCLUDED</v>
      </c>
      <c r="C1106" s="146" t="e">
        <f t="shared" si="171"/>
        <v>#N/A</v>
      </c>
      <c r="D1106" s="158" t="e">
        <f>AB1106&amp;"_"&amp;#REF!&amp;IF(afstemning_partner&lt;&gt;"","_"&amp;AC1106,"")</f>
        <v>#REF!</v>
      </c>
      <c r="E1106" s="158" t="str">
        <f t="shared" si="172"/>
        <v/>
      </c>
      <c r="F1106" s="158" t="e">
        <f t="shared" si="173"/>
        <v>#N/A</v>
      </c>
      <c r="G1106" s="158" t="str">
        <f>TRANSAKTIONER!Z1106&amp;IF(regnskab_filter_periode&gt;=AB1106,"INCLUDE"&amp;IF(regnskab_filter_land&lt;&gt;"",IF(regnskab_filter_land="EU",F1106,AD1106),""),"EXCLUDE")</f>
        <v>EXCLUDE</v>
      </c>
      <c r="H1106" s="158" t="str">
        <f t="shared" si="174"/>
        <v/>
      </c>
      <c r="I1106" s="158" t="str">
        <f>TRANSAKTIONER!Z1106&amp;IF(regnskab_filter_periode_partner&gt;=AB1106,"INCLUDE"&amp;IF(regnskab_filter_land_partner&lt;&gt;"",IF(regnskab_filter_land_partner="EU",F1106,AD1106),""),"EXCLUDE")&amp;AC1106</f>
        <v>EXCLUDE</v>
      </c>
      <c r="J1106" s="158" t="e">
        <f t="shared" si="175"/>
        <v>#N/A</v>
      </c>
      <c r="L1106" s="158" t="str">
        <f t="shared" si="176"/>
        <v>_EU</v>
      </c>
      <c r="P1106" s="340"/>
      <c r="Q1106" s="340"/>
      <c r="R1106" s="341"/>
      <c r="S1106" s="342"/>
      <c r="T1106" s="342"/>
      <c r="U1106" s="341"/>
      <c r="V1106" s="368"/>
      <c r="W1106" s="341"/>
      <c r="X1106" s="343"/>
      <c r="Y1106" s="340"/>
      <c r="Z1106" s="341"/>
      <c r="AA1106" s="348" t="str">
        <f t="shared" si="177"/>
        <v/>
      </c>
      <c r="AB1106" s="349" t="str">
        <f t="shared" si="178"/>
        <v/>
      </c>
      <c r="AC1106" s="341"/>
      <c r="AD1106" s="350" t="str">
        <f t="shared" si="179"/>
        <v/>
      </c>
    </row>
    <row r="1107" spans="2:30" x14ac:dyDescent="0.45">
      <c r="B1107" s="145" t="str">
        <f t="shared" si="170"/>
        <v>NOT INCLUDED</v>
      </c>
      <c r="C1107" s="146" t="e">
        <f t="shared" si="171"/>
        <v>#N/A</v>
      </c>
      <c r="D1107" s="158" t="e">
        <f>AB1107&amp;"_"&amp;#REF!&amp;IF(afstemning_partner&lt;&gt;"","_"&amp;AC1107,"")</f>
        <v>#REF!</v>
      </c>
      <c r="E1107" s="158" t="str">
        <f t="shared" si="172"/>
        <v/>
      </c>
      <c r="F1107" s="158" t="e">
        <f t="shared" si="173"/>
        <v>#N/A</v>
      </c>
      <c r="G1107" s="158" t="str">
        <f>TRANSAKTIONER!Z1107&amp;IF(regnskab_filter_periode&gt;=AB1107,"INCLUDE"&amp;IF(regnskab_filter_land&lt;&gt;"",IF(regnskab_filter_land="EU",F1107,AD1107),""),"EXCLUDE")</f>
        <v>EXCLUDE</v>
      </c>
      <c r="H1107" s="158" t="str">
        <f t="shared" si="174"/>
        <v/>
      </c>
      <c r="I1107" s="158" t="str">
        <f>TRANSAKTIONER!Z1107&amp;IF(regnskab_filter_periode_partner&gt;=AB1107,"INCLUDE"&amp;IF(regnskab_filter_land_partner&lt;&gt;"",IF(regnskab_filter_land_partner="EU",F1107,AD1107),""),"EXCLUDE")&amp;AC1107</f>
        <v>EXCLUDE</v>
      </c>
      <c r="J1107" s="158" t="e">
        <f t="shared" si="175"/>
        <v>#N/A</v>
      </c>
      <c r="L1107" s="158" t="str">
        <f t="shared" si="176"/>
        <v>_EU</v>
      </c>
      <c r="P1107" s="340"/>
      <c r="Q1107" s="340"/>
      <c r="R1107" s="341"/>
      <c r="S1107" s="342"/>
      <c r="T1107" s="342"/>
      <c r="U1107" s="341"/>
      <c r="V1107" s="368"/>
      <c r="W1107" s="341"/>
      <c r="X1107" s="343"/>
      <c r="Y1107" s="340"/>
      <c r="Z1107" s="341"/>
      <c r="AA1107" s="348" t="str">
        <f t="shared" si="177"/>
        <v/>
      </c>
      <c r="AB1107" s="349" t="str">
        <f t="shared" si="178"/>
        <v/>
      </c>
      <c r="AC1107" s="341"/>
      <c r="AD1107" s="350" t="str">
        <f t="shared" si="179"/>
        <v/>
      </c>
    </row>
    <row r="1108" spans="2:30" x14ac:dyDescent="0.45">
      <c r="B1108" s="145" t="str">
        <f t="shared" si="170"/>
        <v>NOT INCLUDED</v>
      </c>
      <c r="C1108" s="146" t="e">
        <f t="shared" si="171"/>
        <v>#N/A</v>
      </c>
      <c r="D1108" s="158" t="e">
        <f>AB1108&amp;"_"&amp;#REF!&amp;IF(afstemning_partner&lt;&gt;"","_"&amp;AC1108,"")</f>
        <v>#REF!</v>
      </c>
      <c r="E1108" s="158" t="str">
        <f t="shared" si="172"/>
        <v/>
      </c>
      <c r="F1108" s="158" t="e">
        <f t="shared" si="173"/>
        <v>#N/A</v>
      </c>
      <c r="G1108" s="158" t="str">
        <f>TRANSAKTIONER!Z1108&amp;IF(regnskab_filter_periode&gt;=AB1108,"INCLUDE"&amp;IF(regnskab_filter_land&lt;&gt;"",IF(regnskab_filter_land="EU",F1108,AD1108),""),"EXCLUDE")</f>
        <v>EXCLUDE</v>
      </c>
      <c r="H1108" s="158" t="str">
        <f t="shared" si="174"/>
        <v/>
      </c>
      <c r="I1108" s="158" t="str">
        <f>TRANSAKTIONER!Z1108&amp;IF(regnskab_filter_periode_partner&gt;=AB1108,"INCLUDE"&amp;IF(regnskab_filter_land_partner&lt;&gt;"",IF(regnskab_filter_land_partner="EU",F1108,AD1108),""),"EXCLUDE")&amp;AC1108</f>
        <v>EXCLUDE</v>
      </c>
      <c r="J1108" s="158" t="e">
        <f t="shared" si="175"/>
        <v>#N/A</v>
      </c>
      <c r="L1108" s="158" t="str">
        <f t="shared" si="176"/>
        <v>_EU</v>
      </c>
      <c r="P1108" s="340"/>
      <c r="Q1108" s="340"/>
      <c r="R1108" s="341"/>
      <c r="S1108" s="342"/>
      <c r="T1108" s="342"/>
      <c r="U1108" s="341"/>
      <c r="V1108" s="368"/>
      <c r="W1108" s="341"/>
      <c r="X1108" s="343"/>
      <c r="Y1108" s="340"/>
      <c r="Z1108" s="341"/>
      <c r="AA1108" s="348" t="str">
        <f t="shared" si="177"/>
        <v/>
      </c>
      <c r="AB1108" s="349" t="str">
        <f t="shared" si="178"/>
        <v/>
      </c>
      <c r="AC1108" s="341"/>
      <c r="AD1108" s="350" t="str">
        <f t="shared" si="179"/>
        <v/>
      </c>
    </row>
    <row r="1109" spans="2:30" x14ac:dyDescent="0.45">
      <c r="B1109" s="145" t="str">
        <f t="shared" si="170"/>
        <v>NOT INCLUDED</v>
      </c>
      <c r="C1109" s="146" t="e">
        <f t="shared" si="171"/>
        <v>#N/A</v>
      </c>
      <c r="D1109" s="158" t="e">
        <f>AB1109&amp;"_"&amp;#REF!&amp;IF(afstemning_partner&lt;&gt;"","_"&amp;AC1109,"")</f>
        <v>#REF!</v>
      </c>
      <c r="E1109" s="158" t="str">
        <f t="shared" si="172"/>
        <v/>
      </c>
      <c r="F1109" s="158" t="e">
        <f t="shared" si="173"/>
        <v>#N/A</v>
      </c>
      <c r="G1109" s="158" t="str">
        <f>TRANSAKTIONER!Z1109&amp;IF(regnskab_filter_periode&gt;=AB1109,"INCLUDE"&amp;IF(regnskab_filter_land&lt;&gt;"",IF(regnskab_filter_land="EU",F1109,AD1109),""),"EXCLUDE")</f>
        <v>EXCLUDE</v>
      </c>
      <c r="H1109" s="158" t="str">
        <f t="shared" si="174"/>
        <v/>
      </c>
      <c r="I1109" s="158" t="str">
        <f>TRANSAKTIONER!Z1109&amp;IF(regnskab_filter_periode_partner&gt;=AB1109,"INCLUDE"&amp;IF(regnskab_filter_land_partner&lt;&gt;"",IF(regnskab_filter_land_partner="EU",F1109,AD1109),""),"EXCLUDE")&amp;AC1109</f>
        <v>EXCLUDE</v>
      </c>
      <c r="J1109" s="158" t="e">
        <f t="shared" si="175"/>
        <v>#N/A</v>
      </c>
      <c r="L1109" s="158" t="str">
        <f t="shared" si="176"/>
        <v>_EU</v>
      </c>
      <c r="P1109" s="340"/>
      <c r="Q1109" s="340"/>
      <c r="R1109" s="341"/>
      <c r="S1109" s="342"/>
      <c r="T1109" s="342"/>
      <c r="U1109" s="341"/>
      <c r="V1109" s="368"/>
      <c r="W1109" s="341"/>
      <c r="X1109" s="343"/>
      <c r="Y1109" s="340"/>
      <c r="Z1109" s="341"/>
      <c r="AA1109" s="348" t="str">
        <f t="shared" si="177"/>
        <v/>
      </c>
      <c r="AB1109" s="349" t="str">
        <f t="shared" si="178"/>
        <v/>
      </c>
      <c r="AC1109" s="341"/>
      <c r="AD1109" s="350" t="str">
        <f t="shared" si="179"/>
        <v/>
      </c>
    </row>
    <row r="1110" spans="2:30" x14ac:dyDescent="0.45">
      <c r="B1110" s="145" t="str">
        <f t="shared" si="170"/>
        <v>NOT INCLUDED</v>
      </c>
      <c r="C1110" s="146" t="e">
        <f t="shared" si="171"/>
        <v>#N/A</v>
      </c>
      <c r="D1110" s="158" t="e">
        <f>AB1110&amp;"_"&amp;#REF!&amp;IF(afstemning_partner&lt;&gt;"","_"&amp;AC1110,"")</f>
        <v>#REF!</v>
      </c>
      <c r="E1110" s="158" t="str">
        <f t="shared" si="172"/>
        <v/>
      </c>
      <c r="F1110" s="158" t="e">
        <f t="shared" si="173"/>
        <v>#N/A</v>
      </c>
      <c r="G1110" s="158" t="str">
        <f>TRANSAKTIONER!Z1110&amp;IF(regnskab_filter_periode&gt;=AB1110,"INCLUDE"&amp;IF(regnskab_filter_land&lt;&gt;"",IF(regnskab_filter_land="EU",F1110,AD1110),""),"EXCLUDE")</f>
        <v>EXCLUDE</v>
      </c>
      <c r="H1110" s="158" t="str">
        <f t="shared" si="174"/>
        <v/>
      </c>
      <c r="I1110" s="158" t="str">
        <f>TRANSAKTIONER!Z1110&amp;IF(regnskab_filter_periode_partner&gt;=AB1110,"INCLUDE"&amp;IF(regnskab_filter_land_partner&lt;&gt;"",IF(regnskab_filter_land_partner="EU",F1110,AD1110),""),"EXCLUDE")&amp;AC1110</f>
        <v>EXCLUDE</v>
      </c>
      <c r="J1110" s="158" t="e">
        <f t="shared" si="175"/>
        <v>#N/A</v>
      </c>
      <c r="L1110" s="158" t="str">
        <f t="shared" si="176"/>
        <v>_EU</v>
      </c>
      <c r="P1110" s="340"/>
      <c r="Q1110" s="340"/>
      <c r="R1110" s="341"/>
      <c r="S1110" s="342"/>
      <c r="T1110" s="342"/>
      <c r="U1110" s="341"/>
      <c r="V1110" s="368"/>
      <c r="W1110" s="341"/>
      <c r="X1110" s="343"/>
      <c r="Y1110" s="340"/>
      <c r="Z1110" s="341"/>
      <c r="AA1110" s="348" t="str">
        <f t="shared" si="177"/>
        <v/>
      </c>
      <c r="AB1110" s="349" t="str">
        <f t="shared" si="178"/>
        <v/>
      </c>
      <c r="AC1110" s="341"/>
      <c r="AD1110" s="350" t="str">
        <f t="shared" si="179"/>
        <v/>
      </c>
    </row>
    <row r="1111" spans="2:30" x14ac:dyDescent="0.45">
      <c r="B1111" s="145" t="str">
        <f t="shared" si="170"/>
        <v>NOT INCLUDED</v>
      </c>
      <c r="C1111" s="146" t="e">
        <f t="shared" si="171"/>
        <v>#N/A</v>
      </c>
      <c r="D1111" s="158" t="e">
        <f>AB1111&amp;"_"&amp;#REF!&amp;IF(afstemning_partner&lt;&gt;"","_"&amp;AC1111,"")</f>
        <v>#REF!</v>
      </c>
      <c r="E1111" s="158" t="str">
        <f t="shared" si="172"/>
        <v/>
      </c>
      <c r="F1111" s="158" t="e">
        <f t="shared" si="173"/>
        <v>#N/A</v>
      </c>
      <c r="G1111" s="158" t="str">
        <f>TRANSAKTIONER!Z1111&amp;IF(regnskab_filter_periode&gt;=AB1111,"INCLUDE"&amp;IF(regnskab_filter_land&lt;&gt;"",IF(regnskab_filter_land="EU",F1111,AD1111),""),"EXCLUDE")</f>
        <v>EXCLUDE</v>
      </c>
      <c r="H1111" s="158" t="str">
        <f t="shared" si="174"/>
        <v/>
      </c>
      <c r="I1111" s="158" t="str">
        <f>TRANSAKTIONER!Z1111&amp;IF(regnskab_filter_periode_partner&gt;=AB1111,"INCLUDE"&amp;IF(regnskab_filter_land_partner&lt;&gt;"",IF(regnskab_filter_land_partner="EU",F1111,AD1111),""),"EXCLUDE")&amp;AC1111</f>
        <v>EXCLUDE</v>
      </c>
      <c r="J1111" s="158" t="e">
        <f t="shared" si="175"/>
        <v>#N/A</v>
      </c>
      <c r="L1111" s="158" t="str">
        <f t="shared" si="176"/>
        <v>_EU</v>
      </c>
      <c r="P1111" s="340"/>
      <c r="Q1111" s="340"/>
      <c r="R1111" s="341"/>
      <c r="S1111" s="342"/>
      <c r="T1111" s="342"/>
      <c r="U1111" s="341"/>
      <c r="V1111" s="368"/>
      <c r="W1111" s="341"/>
      <c r="X1111" s="343"/>
      <c r="Y1111" s="340"/>
      <c r="Z1111" s="341"/>
      <c r="AA1111" s="348" t="str">
        <f t="shared" si="177"/>
        <v/>
      </c>
      <c r="AB1111" s="349" t="str">
        <f t="shared" si="178"/>
        <v/>
      </c>
      <c r="AC1111" s="341"/>
      <c r="AD1111" s="350" t="str">
        <f t="shared" si="179"/>
        <v/>
      </c>
    </row>
    <row r="1112" spans="2:30" x14ac:dyDescent="0.45">
      <c r="B1112" s="145" t="str">
        <f t="shared" si="170"/>
        <v>NOT INCLUDED</v>
      </c>
      <c r="C1112" s="146" t="e">
        <f t="shared" si="171"/>
        <v>#N/A</v>
      </c>
      <c r="D1112" s="158" t="e">
        <f>AB1112&amp;"_"&amp;#REF!&amp;IF(afstemning_partner&lt;&gt;"","_"&amp;AC1112,"")</f>
        <v>#REF!</v>
      </c>
      <c r="E1112" s="158" t="str">
        <f t="shared" si="172"/>
        <v/>
      </c>
      <c r="F1112" s="158" t="e">
        <f t="shared" si="173"/>
        <v>#N/A</v>
      </c>
      <c r="G1112" s="158" t="str">
        <f>TRANSAKTIONER!Z1112&amp;IF(regnskab_filter_periode&gt;=AB1112,"INCLUDE"&amp;IF(regnskab_filter_land&lt;&gt;"",IF(regnskab_filter_land="EU",F1112,AD1112),""),"EXCLUDE")</f>
        <v>EXCLUDE</v>
      </c>
      <c r="H1112" s="158" t="str">
        <f t="shared" si="174"/>
        <v/>
      </c>
      <c r="I1112" s="158" t="str">
        <f>TRANSAKTIONER!Z1112&amp;IF(regnskab_filter_periode_partner&gt;=AB1112,"INCLUDE"&amp;IF(regnskab_filter_land_partner&lt;&gt;"",IF(regnskab_filter_land_partner="EU",F1112,AD1112),""),"EXCLUDE")&amp;AC1112</f>
        <v>EXCLUDE</v>
      </c>
      <c r="J1112" s="158" t="e">
        <f t="shared" si="175"/>
        <v>#N/A</v>
      </c>
      <c r="L1112" s="158" t="str">
        <f t="shared" si="176"/>
        <v>_EU</v>
      </c>
      <c r="P1112" s="340"/>
      <c r="Q1112" s="340"/>
      <c r="R1112" s="341"/>
      <c r="S1112" s="342"/>
      <c r="T1112" s="342"/>
      <c r="U1112" s="341"/>
      <c r="V1112" s="368"/>
      <c r="W1112" s="341"/>
      <c r="X1112" s="343"/>
      <c r="Y1112" s="340"/>
      <c r="Z1112" s="341"/>
      <c r="AA1112" s="348" t="str">
        <f t="shared" si="177"/>
        <v/>
      </c>
      <c r="AB1112" s="349" t="str">
        <f t="shared" si="178"/>
        <v/>
      </c>
      <c r="AC1112" s="341"/>
      <c r="AD1112" s="350" t="str">
        <f t="shared" si="179"/>
        <v/>
      </c>
    </row>
    <row r="1113" spans="2:30" x14ac:dyDescent="0.45">
      <c r="B1113" s="145" t="str">
        <f t="shared" si="170"/>
        <v>NOT INCLUDED</v>
      </c>
      <c r="C1113" s="146" t="e">
        <f t="shared" si="171"/>
        <v>#N/A</v>
      </c>
      <c r="D1113" s="158" t="e">
        <f>AB1113&amp;"_"&amp;#REF!&amp;IF(afstemning_partner&lt;&gt;"","_"&amp;AC1113,"")</f>
        <v>#REF!</v>
      </c>
      <c r="E1113" s="158" t="str">
        <f t="shared" si="172"/>
        <v/>
      </c>
      <c r="F1113" s="158" t="e">
        <f t="shared" si="173"/>
        <v>#N/A</v>
      </c>
      <c r="G1113" s="158" t="str">
        <f>TRANSAKTIONER!Z1113&amp;IF(regnskab_filter_periode&gt;=AB1113,"INCLUDE"&amp;IF(regnskab_filter_land&lt;&gt;"",IF(regnskab_filter_land="EU",F1113,AD1113),""),"EXCLUDE")</f>
        <v>EXCLUDE</v>
      </c>
      <c r="H1113" s="158" t="str">
        <f t="shared" si="174"/>
        <v/>
      </c>
      <c r="I1113" s="158" t="str">
        <f>TRANSAKTIONER!Z1113&amp;IF(regnskab_filter_periode_partner&gt;=AB1113,"INCLUDE"&amp;IF(regnskab_filter_land_partner&lt;&gt;"",IF(regnskab_filter_land_partner="EU",F1113,AD1113),""),"EXCLUDE")&amp;AC1113</f>
        <v>EXCLUDE</v>
      </c>
      <c r="J1113" s="158" t="e">
        <f t="shared" si="175"/>
        <v>#N/A</v>
      </c>
      <c r="L1113" s="158" t="str">
        <f t="shared" si="176"/>
        <v>_EU</v>
      </c>
      <c r="P1113" s="340"/>
      <c r="Q1113" s="340"/>
      <c r="R1113" s="341"/>
      <c r="S1113" s="342"/>
      <c r="T1113" s="342"/>
      <c r="U1113" s="341"/>
      <c r="V1113" s="368"/>
      <c r="W1113" s="341"/>
      <c r="X1113" s="343"/>
      <c r="Y1113" s="340"/>
      <c r="Z1113" s="341"/>
      <c r="AA1113" s="348" t="str">
        <f t="shared" si="177"/>
        <v/>
      </c>
      <c r="AB1113" s="349" t="str">
        <f t="shared" si="178"/>
        <v/>
      </c>
      <c r="AC1113" s="341"/>
      <c r="AD1113" s="350" t="str">
        <f t="shared" si="179"/>
        <v/>
      </c>
    </row>
    <row r="1114" spans="2:30" x14ac:dyDescent="0.45">
      <c r="B1114" s="145" t="str">
        <f t="shared" si="170"/>
        <v>NOT INCLUDED</v>
      </c>
      <c r="C1114" s="146" t="e">
        <f t="shared" si="171"/>
        <v>#N/A</v>
      </c>
      <c r="D1114" s="158" t="e">
        <f>AB1114&amp;"_"&amp;#REF!&amp;IF(afstemning_partner&lt;&gt;"","_"&amp;AC1114,"")</f>
        <v>#REF!</v>
      </c>
      <c r="E1114" s="158" t="str">
        <f t="shared" si="172"/>
        <v/>
      </c>
      <c r="F1114" s="158" t="e">
        <f t="shared" si="173"/>
        <v>#N/A</v>
      </c>
      <c r="G1114" s="158" t="str">
        <f>TRANSAKTIONER!Z1114&amp;IF(regnskab_filter_periode&gt;=AB1114,"INCLUDE"&amp;IF(regnskab_filter_land&lt;&gt;"",IF(regnskab_filter_land="EU",F1114,AD1114),""),"EXCLUDE")</f>
        <v>EXCLUDE</v>
      </c>
      <c r="H1114" s="158" t="str">
        <f t="shared" si="174"/>
        <v/>
      </c>
      <c r="I1114" s="158" t="str">
        <f>TRANSAKTIONER!Z1114&amp;IF(regnskab_filter_periode_partner&gt;=AB1114,"INCLUDE"&amp;IF(regnskab_filter_land_partner&lt;&gt;"",IF(regnskab_filter_land_partner="EU",F1114,AD1114),""),"EXCLUDE")&amp;AC1114</f>
        <v>EXCLUDE</v>
      </c>
      <c r="J1114" s="158" t="e">
        <f t="shared" si="175"/>
        <v>#N/A</v>
      </c>
      <c r="L1114" s="158" t="str">
        <f t="shared" si="176"/>
        <v>_EU</v>
      </c>
      <c r="P1114" s="340"/>
      <c r="Q1114" s="340"/>
      <c r="R1114" s="341"/>
      <c r="S1114" s="342"/>
      <c r="T1114" s="342"/>
      <c r="U1114" s="341"/>
      <c r="V1114" s="368"/>
      <c r="W1114" s="341"/>
      <c r="X1114" s="343"/>
      <c r="Y1114" s="340"/>
      <c r="Z1114" s="341"/>
      <c r="AA1114" s="348" t="str">
        <f t="shared" si="177"/>
        <v/>
      </c>
      <c r="AB1114" s="349" t="str">
        <f t="shared" si="178"/>
        <v/>
      </c>
      <c r="AC1114" s="341"/>
      <c r="AD1114" s="350" t="str">
        <f t="shared" si="179"/>
        <v/>
      </c>
    </row>
    <row r="1115" spans="2:30" x14ac:dyDescent="0.45">
      <c r="B1115" s="145" t="str">
        <f t="shared" si="170"/>
        <v>NOT INCLUDED</v>
      </c>
      <c r="C1115" s="146" t="e">
        <f t="shared" si="171"/>
        <v>#N/A</v>
      </c>
      <c r="D1115" s="158" t="e">
        <f>AB1115&amp;"_"&amp;#REF!&amp;IF(afstemning_partner&lt;&gt;"","_"&amp;AC1115,"")</f>
        <v>#REF!</v>
      </c>
      <c r="E1115" s="158" t="str">
        <f t="shared" si="172"/>
        <v/>
      </c>
      <c r="F1115" s="158" t="e">
        <f t="shared" si="173"/>
        <v>#N/A</v>
      </c>
      <c r="G1115" s="158" t="str">
        <f>TRANSAKTIONER!Z1115&amp;IF(regnskab_filter_periode&gt;=AB1115,"INCLUDE"&amp;IF(regnskab_filter_land&lt;&gt;"",IF(regnskab_filter_land="EU",F1115,AD1115),""),"EXCLUDE")</f>
        <v>EXCLUDE</v>
      </c>
      <c r="H1115" s="158" t="str">
        <f t="shared" si="174"/>
        <v/>
      </c>
      <c r="I1115" s="158" t="str">
        <f>TRANSAKTIONER!Z1115&amp;IF(regnskab_filter_periode_partner&gt;=AB1115,"INCLUDE"&amp;IF(regnskab_filter_land_partner&lt;&gt;"",IF(regnskab_filter_land_partner="EU",F1115,AD1115),""),"EXCLUDE")&amp;AC1115</f>
        <v>EXCLUDE</v>
      </c>
      <c r="J1115" s="158" t="e">
        <f t="shared" si="175"/>
        <v>#N/A</v>
      </c>
      <c r="L1115" s="158" t="str">
        <f t="shared" si="176"/>
        <v>_EU</v>
      </c>
      <c r="P1115" s="340"/>
      <c r="Q1115" s="340"/>
      <c r="R1115" s="341"/>
      <c r="S1115" s="342"/>
      <c r="T1115" s="342"/>
      <c r="U1115" s="341"/>
      <c r="V1115" s="368"/>
      <c r="W1115" s="341"/>
      <c r="X1115" s="343"/>
      <c r="Y1115" s="340"/>
      <c r="Z1115" s="341"/>
      <c r="AA1115" s="348" t="str">
        <f t="shared" si="177"/>
        <v/>
      </c>
      <c r="AB1115" s="349" t="str">
        <f t="shared" si="178"/>
        <v/>
      </c>
      <c r="AC1115" s="341"/>
      <c r="AD1115" s="350" t="str">
        <f t="shared" si="179"/>
        <v/>
      </c>
    </row>
    <row r="1116" spans="2:30" x14ac:dyDescent="0.45">
      <c r="B1116" s="145" t="str">
        <f t="shared" si="170"/>
        <v>NOT INCLUDED</v>
      </c>
      <c r="C1116" s="146" t="e">
        <f t="shared" si="171"/>
        <v>#N/A</v>
      </c>
      <c r="D1116" s="158" t="e">
        <f>AB1116&amp;"_"&amp;#REF!&amp;IF(afstemning_partner&lt;&gt;"","_"&amp;AC1116,"")</f>
        <v>#REF!</v>
      </c>
      <c r="E1116" s="158" t="str">
        <f t="shared" si="172"/>
        <v/>
      </c>
      <c r="F1116" s="158" t="e">
        <f t="shared" si="173"/>
        <v>#N/A</v>
      </c>
      <c r="G1116" s="158" t="str">
        <f>TRANSAKTIONER!Z1116&amp;IF(regnskab_filter_periode&gt;=AB1116,"INCLUDE"&amp;IF(regnskab_filter_land&lt;&gt;"",IF(regnskab_filter_land="EU",F1116,AD1116),""),"EXCLUDE")</f>
        <v>EXCLUDE</v>
      </c>
      <c r="H1116" s="158" t="str">
        <f t="shared" si="174"/>
        <v/>
      </c>
      <c r="I1116" s="158" t="str">
        <f>TRANSAKTIONER!Z1116&amp;IF(regnskab_filter_periode_partner&gt;=AB1116,"INCLUDE"&amp;IF(regnskab_filter_land_partner&lt;&gt;"",IF(regnskab_filter_land_partner="EU",F1116,AD1116),""),"EXCLUDE")&amp;AC1116</f>
        <v>EXCLUDE</v>
      </c>
      <c r="J1116" s="158" t="e">
        <f t="shared" si="175"/>
        <v>#N/A</v>
      </c>
      <c r="L1116" s="158" t="str">
        <f t="shared" si="176"/>
        <v>_EU</v>
      </c>
      <c r="P1116" s="340"/>
      <c r="Q1116" s="340"/>
      <c r="R1116" s="341"/>
      <c r="S1116" s="342"/>
      <c r="T1116" s="342"/>
      <c r="U1116" s="341"/>
      <c r="V1116" s="368"/>
      <c r="W1116" s="341"/>
      <c r="X1116" s="343"/>
      <c r="Y1116" s="340"/>
      <c r="Z1116" s="341"/>
      <c r="AA1116" s="348" t="str">
        <f t="shared" si="177"/>
        <v/>
      </c>
      <c r="AB1116" s="349" t="str">
        <f t="shared" si="178"/>
        <v/>
      </c>
      <c r="AC1116" s="341"/>
      <c r="AD1116" s="350" t="str">
        <f t="shared" si="179"/>
        <v/>
      </c>
    </row>
    <row r="1117" spans="2:30" x14ac:dyDescent="0.45">
      <c r="B1117" s="145" t="str">
        <f t="shared" si="170"/>
        <v>NOT INCLUDED</v>
      </c>
      <c r="C1117" s="146" t="e">
        <f t="shared" si="171"/>
        <v>#N/A</v>
      </c>
      <c r="D1117" s="158" t="e">
        <f>AB1117&amp;"_"&amp;#REF!&amp;IF(afstemning_partner&lt;&gt;"","_"&amp;AC1117,"")</f>
        <v>#REF!</v>
      </c>
      <c r="E1117" s="158" t="str">
        <f t="shared" si="172"/>
        <v/>
      </c>
      <c r="F1117" s="158" t="e">
        <f t="shared" si="173"/>
        <v>#N/A</v>
      </c>
      <c r="G1117" s="158" t="str">
        <f>TRANSAKTIONER!Z1117&amp;IF(regnskab_filter_periode&gt;=AB1117,"INCLUDE"&amp;IF(regnskab_filter_land&lt;&gt;"",IF(regnskab_filter_land="EU",F1117,AD1117),""),"EXCLUDE")</f>
        <v>EXCLUDE</v>
      </c>
      <c r="H1117" s="158" t="str">
        <f t="shared" si="174"/>
        <v/>
      </c>
      <c r="I1117" s="158" t="str">
        <f>TRANSAKTIONER!Z1117&amp;IF(regnskab_filter_periode_partner&gt;=AB1117,"INCLUDE"&amp;IF(regnskab_filter_land_partner&lt;&gt;"",IF(regnskab_filter_land_partner="EU",F1117,AD1117),""),"EXCLUDE")&amp;AC1117</f>
        <v>EXCLUDE</v>
      </c>
      <c r="J1117" s="158" t="e">
        <f t="shared" si="175"/>
        <v>#N/A</v>
      </c>
      <c r="L1117" s="158" t="str">
        <f t="shared" si="176"/>
        <v>_EU</v>
      </c>
      <c r="P1117" s="340"/>
      <c r="Q1117" s="340"/>
      <c r="R1117" s="341"/>
      <c r="S1117" s="342"/>
      <c r="T1117" s="342"/>
      <c r="U1117" s="341"/>
      <c r="V1117" s="368"/>
      <c r="W1117" s="341"/>
      <c r="X1117" s="343"/>
      <c r="Y1117" s="340"/>
      <c r="Z1117" s="341"/>
      <c r="AA1117" s="348" t="str">
        <f t="shared" si="177"/>
        <v/>
      </c>
      <c r="AB1117" s="349" t="str">
        <f t="shared" si="178"/>
        <v/>
      </c>
      <c r="AC1117" s="341"/>
      <c r="AD1117" s="350" t="str">
        <f t="shared" si="179"/>
        <v/>
      </c>
    </row>
    <row r="1118" spans="2:30" x14ac:dyDescent="0.45">
      <c r="B1118" s="145" t="str">
        <f t="shared" si="170"/>
        <v>NOT INCLUDED</v>
      </c>
      <c r="C1118" s="146" t="e">
        <f t="shared" si="171"/>
        <v>#N/A</v>
      </c>
      <c r="D1118" s="158" t="e">
        <f>AB1118&amp;"_"&amp;#REF!&amp;IF(afstemning_partner&lt;&gt;"","_"&amp;AC1118,"")</f>
        <v>#REF!</v>
      </c>
      <c r="E1118" s="158" t="str">
        <f t="shared" si="172"/>
        <v/>
      </c>
      <c r="F1118" s="158" t="e">
        <f t="shared" si="173"/>
        <v>#N/A</v>
      </c>
      <c r="G1118" s="158" t="str">
        <f>TRANSAKTIONER!Z1118&amp;IF(regnskab_filter_periode&gt;=AB1118,"INCLUDE"&amp;IF(regnskab_filter_land&lt;&gt;"",IF(regnskab_filter_land="EU",F1118,AD1118),""),"EXCLUDE")</f>
        <v>EXCLUDE</v>
      </c>
      <c r="H1118" s="158" t="str">
        <f t="shared" si="174"/>
        <v/>
      </c>
      <c r="I1118" s="158" t="str">
        <f>TRANSAKTIONER!Z1118&amp;IF(regnskab_filter_periode_partner&gt;=AB1118,"INCLUDE"&amp;IF(regnskab_filter_land_partner&lt;&gt;"",IF(regnskab_filter_land_partner="EU",F1118,AD1118),""),"EXCLUDE")&amp;AC1118</f>
        <v>EXCLUDE</v>
      </c>
      <c r="J1118" s="158" t="e">
        <f t="shared" si="175"/>
        <v>#N/A</v>
      </c>
      <c r="L1118" s="158" t="str">
        <f t="shared" si="176"/>
        <v>_EU</v>
      </c>
      <c r="P1118" s="340"/>
      <c r="Q1118" s="340"/>
      <c r="R1118" s="341"/>
      <c r="S1118" s="342"/>
      <c r="T1118" s="342"/>
      <c r="U1118" s="341"/>
      <c r="V1118" s="368"/>
      <c r="W1118" s="341"/>
      <c r="X1118" s="343"/>
      <c r="Y1118" s="340"/>
      <c r="Z1118" s="341"/>
      <c r="AA1118" s="348" t="str">
        <f t="shared" si="177"/>
        <v/>
      </c>
      <c r="AB1118" s="349" t="str">
        <f t="shared" si="178"/>
        <v/>
      </c>
      <c r="AC1118" s="341"/>
      <c r="AD1118" s="350" t="str">
        <f t="shared" si="179"/>
        <v/>
      </c>
    </row>
    <row r="1119" spans="2:30" x14ac:dyDescent="0.45">
      <c r="B1119" s="145" t="str">
        <f t="shared" si="170"/>
        <v>NOT INCLUDED</v>
      </c>
      <c r="C1119" s="146" t="e">
        <f t="shared" si="171"/>
        <v>#N/A</v>
      </c>
      <c r="D1119" s="158" t="e">
        <f>AB1119&amp;"_"&amp;#REF!&amp;IF(afstemning_partner&lt;&gt;"","_"&amp;AC1119,"")</f>
        <v>#REF!</v>
      </c>
      <c r="E1119" s="158" t="str">
        <f t="shared" si="172"/>
        <v/>
      </c>
      <c r="F1119" s="158" t="e">
        <f t="shared" si="173"/>
        <v>#N/A</v>
      </c>
      <c r="G1119" s="158" t="str">
        <f>TRANSAKTIONER!Z1119&amp;IF(regnskab_filter_periode&gt;=AB1119,"INCLUDE"&amp;IF(regnskab_filter_land&lt;&gt;"",IF(regnskab_filter_land="EU",F1119,AD1119),""),"EXCLUDE")</f>
        <v>EXCLUDE</v>
      </c>
      <c r="H1119" s="158" t="str">
        <f t="shared" si="174"/>
        <v/>
      </c>
      <c r="I1119" s="158" t="str">
        <f>TRANSAKTIONER!Z1119&amp;IF(regnskab_filter_periode_partner&gt;=AB1119,"INCLUDE"&amp;IF(regnskab_filter_land_partner&lt;&gt;"",IF(regnskab_filter_land_partner="EU",F1119,AD1119),""),"EXCLUDE")&amp;AC1119</f>
        <v>EXCLUDE</v>
      </c>
      <c r="J1119" s="158" t="e">
        <f t="shared" si="175"/>
        <v>#N/A</v>
      </c>
      <c r="L1119" s="158" t="str">
        <f t="shared" si="176"/>
        <v>_EU</v>
      </c>
      <c r="P1119" s="340"/>
      <c r="Q1119" s="340"/>
      <c r="R1119" s="341"/>
      <c r="S1119" s="342"/>
      <c r="T1119" s="342"/>
      <c r="U1119" s="341"/>
      <c r="V1119" s="368"/>
      <c r="W1119" s="341"/>
      <c r="X1119" s="343"/>
      <c r="Y1119" s="340"/>
      <c r="Z1119" s="341"/>
      <c r="AA1119" s="348" t="str">
        <f t="shared" si="177"/>
        <v/>
      </c>
      <c r="AB1119" s="349" t="str">
        <f t="shared" si="178"/>
        <v/>
      </c>
      <c r="AC1119" s="341"/>
      <c r="AD1119" s="350" t="str">
        <f t="shared" si="179"/>
        <v/>
      </c>
    </row>
    <row r="1120" spans="2:30" x14ac:dyDescent="0.45">
      <c r="B1120" s="145" t="str">
        <f t="shared" si="170"/>
        <v>NOT INCLUDED</v>
      </c>
      <c r="C1120" s="146" t="e">
        <f t="shared" si="171"/>
        <v>#N/A</v>
      </c>
      <c r="D1120" s="158" t="e">
        <f>AB1120&amp;"_"&amp;#REF!&amp;IF(afstemning_partner&lt;&gt;"","_"&amp;AC1120,"")</f>
        <v>#REF!</v>
      </c>
      <c r="E1120" s="158" t="str">
        <f t="shared" si="172"/>
        <v/>
      </c>
      <c r="F1120" s="158" t="e">
        <f t="shared" si="173"/>
        <v>#N/A</v>
      </c>
      <c r="G1120" s="158" t="str">
        <f>TRANSAKTIONER!Z1120&amp;IF(regnskab_filter_periode&gt;=AB1120,"INCLUDE"&amp;IF(regnskab_filter_land&lt;&gt;"",IF(regnskab_filter_land="EU",F1120,AD1120),""),"EXCLUDE")</f>
        <v>EXCLUDE</v>
      </c>
      <c r="H1120" s="158" t="str">
        <f t="shared" si="174"/>
        <v/>
      </c>
      <c r="I1120" s="158" t="str">
        <f>TRANSAKTIONER!Z1120&amp;IF(regnskab_filter_periode_partner&gt;=AB1120,"INCLUDE"&amp;IF(regnskab_filter_land_partner&lt;&gt;"",IF(regnskab_filter_land_partner="EU",F1120,AD1120),""),"EXCLUDE")&amp;AC1120</f>
        <v>EXCLUDE</v>
      </c>
      <c r="J1120" s="158" t="e">
        <f t="shared" si="175"/>
        <v>#N/A</v>
      </c>
      <c r="L1120" s="158" t="str">
        <f t="shared" si="176"/>
        <v>_EU</v>
      </c>
      <c r="P1120" s="340"/>
      <c r="Q1120" s="340"/>
      <c r="R1120" s="341"/>
      <c r="S1120" s="342"/>
      <c r="T1120" s="342"/>
      <c r="U1120" s="341"/>
      <c r="V1120" s="368"/>
      <c r="W1120" s="341"/>
      <c r="X1120" s="343"/>
      <c r="Y1120" s="340"/>
      <c r="Z1120" s="341"/>
      <c r="AA1120" s="348" t="str">
        <f t="shared" si="177"/>
        <v/>
      </c>
      <c r="AB1120" s="349" t="str">
        <f t="shared" si="178"/>
        <v/>
      </c>
      <c r="AC1120" s="341"/>
      <c r="AD1120" s="350" t="str">
        <f t="shared" si="179"/>
        <v/>
      </c>
    </row>
    <row r="1121" spans="2:30" x14ac:dyDescent="0.45">
      <c r="B1121" s="145" t="str">
        <f t="shared" si="170"/>
        <v>NOT INCLUDED</v>
      </c>
      <c r="C1121" s="146" t="e">
        <f t="shared" si="171"/>
        <v>#N/A</v>
      </c>
      <c r="D1121" s="158" t="e">
        <f>AB1121&amp;"_"&amp;#REF!&amp;IF(afstemning_partner&lt;&gt;"","_"&amp;AC1121,"")</f>
        <v>#REF!</v>
      </c>
      <c r="E1121" s="158" t="str">
        <f t="shared" si="172"/>
        <v/>
      </c>
      <c r="F1121" s="158" t="e">
        <f t="shared" si="173"/>
        <v>#N/A</v>
      </c>
      <c r="G1121" s="158" t="str">
        <f>TRANSAKTIONER!Z1121&amp;IF(regnskab_filter_periode&gt;=AB1121,"INCLUDE"&amp;IF(regnskab_filter_land&lt;&gt;"",IF(regnskab_filter_land="EU",F1121,AD1121),""),"EXCLUDE")</f>
        <v>EXCLUDE</v>
      </c>
      <c r="H1121" s="158" t="str">
        <f t="shared" si="174"/>
        <v/>
      </c>
      <c r="I1121" s="158" t="str">
        <f>TRANSAKTIONER!Z1121&amp;IF(regnskab_filter_periode_partner&gt;=AB1121,"INCLUDE"&amp;IF(regnskab_filter_land_partner&lt;&gt;"",IF(regnskab_filter_land_partner="EU",F1121,AD1121),""),"EXCLUDE")&amp;AC1121</f>
        <v>EXCLUDE</v>
      </c>
      <c r="J1121" s="158" t="e">
        <f t="shared" si="175"/>
        <v>#N/A</v>
      </c>
      <c r="L1121" s="158" t="str">
        <f t="shared" si="176"/>
        <v>_EU</v>
      </c>
      <c r="P1121" s="340"/>
      <c r="Q1121" s="340"/>
      <c r="R1121" s="341"/>
      <c r="S1121" s="342"/>
      <c r="T1121" s="342"/>
      <c r="U1121" s="341"/>
      <c r="V1121" s="368"/>
      <c r="W1121" s="341"/>
      <c r="X1121" s="343"/>
      <c r="Y1121" s="340"/>
      <c r="Z1121" s="341"/>
      <c r="AA1121" s="348" t="str">
        <f t="shared" si="177"/>
        <v/>
      </c>
      <c r="AB1121" s="349" t="str">
        <f t="shared" si="178"/>
        <v/>
      </c>
      <c r="AC1121" s="341"/>
      <c r="AD1121" s="350" t="str">
        <f t="shared" si="179"/>
        <v/>
      </c>
    </row>
    <row r="1122" spans="2:30" x14ac:dyDescent="0.45">
      <c r="B1122" s="145" t="str">
        <f t="shared" si="170"/>
        <v>NOT INCLUDED</v>
      </c>
      <c r="C1122" s="146" t="e">
        <f t="shared" si="171"/>
        <v>#N/A</v>
      </c>
      <c r="D1122" s="158" t="e">
        <f>AB1122&amp;"_"&amp;#REF!&amp;IF(afstemning_partner&lt;&gt;"","_"&amp;AC1122,"")</f>
        <v>#REF!</v>
      </c>
      <c r="E1122" s="158" t="str">
        <f t="shared" si="172"/>
        <v/>
      </c>
      <c r="F1122" s="158" t="e">
        <f t="shared" si="173"/>
        <v>#N/A</v>
      </c>
      <c r="G1122" s="158" t="str">
        <f>TRANSAKTIONER!Z1122&amp;IF(regnskab_filter_periode&gt;=AB1122,"INCLUDE"&amp;IF(regnskab_filter_land&lt;&gt;"",IF(regnskab_filter_land="EU",F1122,AD1122),""),"EXCLUDE")</f>
        <v>EXCLUDE</v>
      </c>
      <c r="H1122" s="158" t="str">
        <f t="shared" si="174"/>
        <v/>
      </c>
      <c r="I1122" s="158" t="str">
        <f>TRANSAKTIONER!Z1122&amp;IF(regnskab_filter_periode_partner&gt;=AB1122,"INCLUDE"&amp;IF(regnskab_filter_land_partner&lt;&gt;"",IF(regnskab_filter_land_partner="EU",F1122,AD1122),""),"EXCLUDE")&amp;AC1122</f>
        <v>EXCLUDE</v>
      </c>
      <c r="J1122" s="158" t="e">
        <f t="shared" si="175"/>
        <v>#N/A</v>
      </c>
      <c r="L1122" s="158" t="str">
        <f t="shared" si="176"/>
        <v>_EU</v>
      </c>
      <c r="P1122" s="340"/>
      <c r="Q1122" s="340"/>
      <c r="R1122" s="341"/>
      <c r="S1122" s="342"/>
      <c r="T1122" s="342"/>
      <c r="U1122" s="341"/>
      <c r="V1122" s="368"/>
      <c r="W1122" s="341"/>
      <c r="X1122" s="343"/>
      <c r="Y1122" s="340"/>
      <c r="Z1122" s="341"/>
      <c r="AA1122" s="348" t="str">
        <f t="shared" si="177"/>
        <v/>
      </c>
      <c r="AB1122" s="349" t="str">
        <f t="shared" si="178"/>
        <v/>
      </c>
      <c r="AC1122" s="341"/>
      <c r="AD1122" s="350" t="str">
        <f t="shared" si="179"/>
        <v/>
      </c>
    </row>
    <row r="1123" spans="2:30" x14ac:dyDescent="0.45">
      <c r="B1123" s="145" t="str">
        <f t="shared" si="170"/>
        <v>NOT INCLUDED</v>
      </c>
      <c r="C1123" s="146" t="e">
        <f t="shared" si="171"/>
        <v>#N/A</v>
      </c>
      <c r="D1123" s="158" t="e">
        <f>AB1123&amp;"_"&amp;#REF!&amp;IF(afstemning_partner&lt;&gt;"","_"&amp;AC1123,"")</f>
        <v>#REF!</v>
      </c>
      <c r="E1123" s="158" t="str">
        <f t="shared" si="172"/>
        <v/>
      </c>
      <c r="F1123" s="158" t="e">
        <f t="shared" si="173"/>
        <v>#N/A</v>
      </c>
      <c r="G1123" s="158" t="str">
        <f>TRANSAKTIONER!Z1123&amp;IF(regnskab_filter_periode&gt;=AB1123,"INCLUDE"&amp;IF(regnskab_filter_land&lt;&gt;"",IF(regnskab_filter_land="EU",F1123,AD1123),""),"EXCLUDE")</f>
        <v>EXCLUDE</v>
      </c>
      <c r="H1123" s="158" t="str">
        <f t="shared" si="174"/>
        <v/>
      </c>
      <c r="I1123" s="158" t="str">
        <f>TRANSAKTIONER!Z1123&amp;IF(regnskab_filter_periode_partner&gt;=AB1123,"INCLUDE"&amp;IF(regnskab_filter_land_partner&lt;&gt;"",IF(regnskab_filter_land_partner="EU",F1123,AD1123),""),"EXCLUDE")&amp;AC1123</f>
        <v>EXCLUDE</v>
      </c>
      <c r="J1123" s="158" t="e">
        <f t="shared" si="175"/>
        <v>#N/A</v>
      </c>
      <c r="L1123" s="158" t="str">
        <f t="shared" si="176"/>
        <v>_EU</v>
      </c>
      <c r="P1123" s="340"/>
      <c r="Q1123" s="340"/>
      <c r="R1123" s="341"/>
      <c r="S1123" s="342"/>
      <c r="T1123" s="342"/>
      <c r="U1123" s="341"/>
      <c r="V1123" s="368"/>
      <c r="W1123" s="341"/>
      <c r="X1123" s="343"/>
      <c r="Y1123" s="340"/>
      <c r="Z1123" s="341"/>
      <c r="AA1123" s="348" t="str">
        <f t="shared" si="177"/>
        <v/>
      </c>
      <c r="AB1123" s="349" t="str">
        <f t="shared" si="178"/>
        <v/>
      </c>
      <c r="AC1123" s="341"/>
      <c r="AD1123" s="350" t="str">
        <f t="shared" si="179"/>
        <v/>
      </c>
    </row>
    <row r="1124" spans="2:30" x14ac:dyDescent="0.45">
      <c r="B1124" s="145" t="str">
        <f t="shared" si="170"/>
        <v>NOT INCLUDED</v>
      </c>
      <c r="C1124" s="146" t="e">
        <f t="shared" si="171"/>
        <v>#N/A</v>
      </c>
      <c r="D1124" s="158" t="e">
        <f>AB1124&amp;"_"&amp;#REF!&amp;IF(afstemning_partner&lt;&gt;"","_"&amp;AC1124,"")</f>
        <v>#REF!</v>
      </c>
      <c r="E1124" s="158" t="str">
        <f t="shared" si="172"/>
        <v/>
      </c>
      <c r="F1124" s="158" t="e">
        <f t="shared" si="173"/>
        <v>#N/A</v>
      </c>
      <c r="G1124" s="158" t="str">
        <f>TRANSAKTIONER!Z1124&amp;IF(regnskab_filter_periode&gt;=AB1124,"INCLUDE"&amp;IF(regnskab_filter_land&lt;&gt;"",IF(regnskab_filter_land="EU",F1124,AD1124),""),"EXCLUDE")</f>
        <v>EXCLUDE</v>
      </c>
      <c r="H1124" s="158" t="str">
        <f t="shared" si="174"/>
        <v/>
      </c>
      <c r="I1124" s="158" t="str">
        <f>TRANSAKTIONER!Z1124&amp;IF(regnskab_filter_periode_partner&gt;=AB1124,"INCLUDE"&amp;IF(regnskab_filter_land_partner&lt;&gt;"",IF(regnskab_filter_land_partner="EU",F1124,AD1124),""),"EXCLUDE")&amp;AC1124</f>
        <v>EXCLUDE</v>
      </c>
      <c r="J1124" s="158" t="e">
        <f t="shared" si="175"/>
        <v>#N/A</v>
      </c>
      <c r="L1124" s="158" t="str">
        <f t="shared" si="176"/>
        <v>_EU</v>
      </c>
      <c r="P1124" s="340"/>
      <c r="Q1124" s="340"/>
      <c r="R1124" s="341"/>
      <c r="S1124" s="342"/>
      <c r="T1124" s="342"/>
      <c r="U1124" s="341"/>
      <c r="V1124" s="368"/>
      <c r="W1124" s="341"/>
      <c r="X1124" s="343"/>
      <c r="Y1124" s="340"/>
      <c r="Z1124" s="341"/>
      <c r="AA1124" s="348" t="str">
        <f t="shared" si="177"/>
        <v/>
      </c>
      <c r="AB1124" s="349" t="str">
        <f t="shared" si="178"/>
        <v/>
      </c>
      <c r="AC1124" s="341"/>
      <c r="AD1124" s="350" t="str">
        <f t="shared" si="179"/>
        <v/>
      </c>
    </row>
    <row r="1125" spans="2:30" x14ac:dyDescent="0.45">
      <c r="B1125" s="145" t="str">
        <f t="shared" si="170"/>
        <v>NOT INCLUDED</v>
      </c>
      <c r="C1125" s="146" t="e">
        <f t="shared" si="171"/>
        <v>#N/A</v>
      </c>
      <c r="D1125" s="158" t="e">
        <f>AB1125&amp;"_"&amp;#REF!&amp;IF(afstemning_partner&lt;&gt;"","_"&amp;AC1125,"")</f>
        <v>#REF!</v>
      </c>
      <c r="E1125" s="158" t="str">
        <f t="shared" si="172"/>
        <v/>
      </c>
      <c r="F1125" s="158" t="e">
        <f t="shared" si="173"/>
        <v>#N/A</v>
      </c>
      <c r="G1125" s="158" t="str">
        <f>TRANSAKTIONER!Z1125&amp;IF(regnskab_filter_periode&gt;=AB1125,"INCLUDE"&amp;IF(regnskab_filter_land&lt;&gt;"",IF(regnskab_filter_land="EU",F1125,AD1125),""),"EXCLUDE")</f>
        <v>EXCLUDE</v>
      </c>
      <c r="H1125" s="158" t="str">
        <f t="shared" si="174"/>
        <v/>
      </c>
      <c r="I1125" s="158" t="str">
        <f>TRANSAKTIONER!Z1125&amp;IF(regnskab_filter_periode_partner&gt;=AB1125,"INCLUDE"&amp;IF(regnskab_filter_land_partner&lt;&gt;"",IF(regnskab_filter_land_partner="EU",F1125,AD1125),""),"EXCLUDE")&amp;AC1125</f>
        <v>EXCLUDE</v>
      </c>
      <c r="J1125" s="158" t="e">
        <f t="shared" si="175"/>
        <v>#N/A</v>
      </c>
      <c r="L1125" s="158" t="str">
        <f t="shared" si="176"/>
        <v>_EU</v>
      </c>
      <c r="P1125" s="340"/>
      <c r="Q1125" s="340"/>
      <c r="R1125" s="341"/>
      <c r="S1125" s="342"/>
      <c r="T1125" s="342"/>
      <c r="U1125" s="341"/>
      <c r="V1125" s="368"/>
      <c r="W1125" s="341"/>
      <c r="X1125" s="343"/>
      <c r="Y1125" s="340"/>
      <c r="Z1125" s="341"/>
      <c r="AA1125" s="348" t="str">
        <f t="shared" si="177"/>
        <v/>
      </c>
      <c r="AB1125" s="349" t="str">
        <f t="shared" si="178"/>
        <v/>
      </c>
      <c r="AC1125" s="341"/>
      <c r="AD1125" s="350" t="str">
        <f t="shared" si="179"/>
        <v/>
      </c>
    </row>
    <row r="1126" spans="2:30" x14ac:dyDescent="0.45">
      <c r="B1126" s="145" t="str">
        <f t="shared" si="170"/>
        <v>NOT INCLUDED</v>
      </c>
      <c r="C1126" s="146" t="e">
        <f t="shared" si="171"/>
        <v>#N/A</v>
      </c>
      <c r="D1126" s="158" t="e">
        <f>AB1126&amp;"_"&amp;#REF!&amp;IF(afstemning_partner&lt;&gt;"","_"&amp;AC1126,"")</f>
        <v>#REF!</v>
      </c>
      <c r="E1126" s="158" t="str">
        <f t="shared" si="172"/>
        <v/>
      </c>
      <c r="F1126" s="158" t="e">
        <f t="shared" si="173"/>
        <v>#N/A</v>
      </c>
      <c r="G1126" s="158" t="str">
        <f>TRANSAKTIONER!Z1126&amp;IF(regnskab_filter_periode&gt;=AB1126,"INCLUDE"&amp;IF(regnskab_filter_land&lt;&gt;"",IF(regnskab_filter_land="EU",F1126,AD1126),""),"EXCLUDE")</f>
        <v>EXCLUDE</v>
      </c>
      <c r="H1126" s="158" t="str">
        <f t="shared" si="174"/>
        <v/>
      </c>
      <c r="I1126" s="158" t="str">
        <f>TRANSAKTIONER!Z1126&amp;IF(regnskab_filter_periode_partner&gt;=AB1126,"INCLUDE"&amp;IF(regnskab_filter_land_partner&lt;&gt;"",IF(regnskab_filter_land_partner="EU",F1126,AD1126),""),"EXCLUDE")&amp;AC1126</f>
        <v>EXCLUDE</v>
      </c>
      <c r="J1126" s="158" t="e">
        <f t="shared" si="175"/>
        <v>#N/A</v>
      </c>
      <c r="L1126" s="158" t="str">
        <f t="shared" si="176"/>
        <v>_EU</v>
      </c>
      <c r="P1126" s="340"/>
      <c r="Q1126" s="340"/>
      <c r="R1126" s="341"/>
      <c r="S1126" s="342"/>
      <c r="T1126" s="342"/>
      <c r="U1126" s="341"/>
      <c r="V1126" s="368"/>
      <c r="W1126" s="341"/>
      <c r="X1126" s="343"/>
      <c r="Y1126" s="340"/>
      <c r="Z1126" s="341"/>
      <c r="AA1126" s="348" t="str">
        <f t="shared" si="177"/>
        <v/>
      </c>
      <c r="AB1126" s="349" t="str">
        <f t="shared" si="178"/>
        <v/>
      </c>
      <c r="AC1126" s="341"/>
      <c r="AD1126" s="350" t="str">
        <f t="shared" si="179"/>
        <v/>
      </c>
    </row>
    <row r="1127" spans="2:30" x14ac:dyDescent="0.45">
      <c r="B1127" s="145" t="str">
        <f t="shared" si="170"/>
        <v>NOT INCLUDED</v>
      </c>
      <c r="C1127" s="146" t="e">
        <f t="shared" si="171"/>
        <v>#N/A</v>
      </c>
      <c r="D1127" s="158" t="e">
        <f>AB1127&amp;"_"&amp;#REF!&amp;IF(afstemning_partner&lt;&gt;"","_"&amp;AC1127,"")</f>
        <v>#REF!</v>
      </c>
      <c r="E1127" s="158" t="str">
        <f t="shared" si="172"/>
        <v/>
      </c>
      <c r="F1127" s="158" t="e">
        <f t="shared" si="173"/>
        <v>#N/A</v>
      </c>
      <c r="G1127" s="158" t="str">
        <f>TRANSAKTIONER!Z1127&amp;IF(regnskab_filter_periode&gt;=AB1127,"INCLUDE"&amp;IF(regnskab_filter_land&lt;&gt;"",IF(regnskab_filter_land="EU",F1127,AD1127),""),"EXCLUDE")</f>
        <v>EXCLUDE</v>
      </c>
      <c r="H1127" s="158" t="str">
        <f t="shared" si="174"/>
        <v/>
      </c>
      <c r="I1127" s="158" t="str">
        <f>TRANSAKTIONER!Z1127&amp;IF(regnskab_filter_periode_partner&gt;=AB1127,"INCLUDE"&amp;IF(regnskab_filter_land_partner&lt;&gt;"",IF(regnskab_filter_land_partner="EU",F1127,AD1127),""),"EXCLUDE")&amp;AC1127</f>
        <v>EXCLUDE</v>
      </c>
      <c r="J1127" s="158" t="e">
        <f t="shared" si="175"/>
        <v>#N/A</v>
      </c>
      <c r="L1127" s="158" t="str">
        <f t="shared" si="176"/>
        <v>_EU</v>
      </c>
      <c r="P1127" s="340"/>
      <c r="Q1127" s="340"/>
      <c r="R1127" s="341"/>
      <c r="S1127" s="342"/>
      <c r="T1127" s="342"/>
      <c r="U1127" s="341"/>
      <c r="V1127" s="368"/>
      <c r="W1127" s="341"/>
      <c r="X1127" s="343"/>
      <c r="Y1127" s="340"/>
      <c r="Z1127" s="341"/>
      <c r="AA1127" s="348" t="str">
        <f t="shared" si="177"/>
        <v/>
      </c>
      <c r="AB1127" s="349" t="str">
        <f t="shared" si="178"/>
        <v/>
      </c>
      <c r="AC1127" s="341"/>
      <c r="AD1127" s="350" t="str">
        <f t="shared" si="179"/>
        <v/>
      </c>
    </row>
    <row r="1128" spans="2:30" x14ac:dyDescent="0.45">
      <c r="B1128" s="145" t="str">
        <f t="shared" si="170"/>
        <v>NOT INCLUDED</v>
      </c>
      <c r="C1128" s="146" t="e">
        <f t="shared" si="171"/>
        <v>#N/A</v>
      </c>
      <c r="D1128" s="158" t="e">
        <f>AB1128&amp;"_"&amp;#REF!&amp;IF(afstemning_partner&lt;&gt;"","_"&amp;AC1128,"")</f>
        <v>#REF!</v>
      </c>
      <c r="E1128" s="158" t="str">
        <f t="shared" si="172"/>
        <v/>
      </c>
      <c r="F1128" s="158" t="e">
        <f t="shared" si="173"/>
        <v>#N/A</v>
      </c>
      <c r="G1128" s="158" t="str">
        <f>TRANSAKTIONER!Z1128&amp;IF(regnskab_filter_periode&gt;=AB1128,"INCLUDE"&amp;IF(regnskab_filter_land&lt;&gt;"",IF(regnskab_filter_land="EU",F1128,AD1128),""),"EXCLUDE")</f>
        <v>EXCLUDE</v>
      </c>
      <c r="H1128" s="158" t="str">
        <f t="shared" si="174"/>
        <v/>
      </c>
      <c r="I1128" s="158" t="str">
        <f>TRANSAKTIONER!Z1128&amp;IF(regnskab_filter_periode_partner&gt;=AB1128,"INCLUDE"&amp;IF(regnskab_filter_land_partner&lt;&gt;"",IF(regnskab_filter_land_partner="EU",F1128,AD1128),""),"EXCLUDE")&amp;AC1128</f>
        <v>EXCLUDE</v>
      </c>
      <c r="J1128" s="158" t="e">
        <f t="shared" si="175"/>
        <v>#N/A</v>
      </c>
      <c r="L1128" s="158" t="str">
        <f t="shared" si="176"/>
        <v>_EU</v>
      </c>
      <c r="P1128" s="340"/>
      <c r="Q1128" s="340"/>
      <c r="R1128" s="341"/>
      <c r="S1128" s="342"/>
      <c r="T1128" s="342"/>
      <c r="U1128" s="341"/>
      <c r="V1128" s="368"/>
      <c r="W1128" s="341"/>
      <c r="X1128" s="343"/>
      <c r="Y1128" s="340"/>
      <c r="Z1128" s="341"/>
      <c r="AA1128" s="348" t="str">
        <f t="shared" si="177"/>
        <v/>
      </c>
      <c r="AB1128" s="349" t="str">
        <f t="shared" si="178"/>
        <v/>
      </c>
      <c r="AC1128" s="341"/>
      <c r="AD1128" s="350" t="str">
        <f t="shared" si="179"/>
        <v/>
      </c>
    </row>
    <row r="1129" spans="2:30" x14ac:dyDescent="0.45">
      <c r="B1129" s="145" t="str">
        <f t="shared" si="170"/>
        <v>NOT INCLUDED</v>
      </c>
      <c r="C1129" s="146" t="e">
        <f t="shared" si="171"/>
        <v>#N/A</v>
      </c>
      <c r="D1129" s="158" t="e">
        <f>AB1129&amp;"_"&amp;#REF!&amp;IF(afstemning_partner&lt;&gt;"","_"&amp;AC1129,"")</f>
        <v>#REF!</v>
      </c>
      <c r="E1129" s="158" t="str">
        <f t="shared" si="172"/>
        <v/>
      </c>
      <c r="F1129" s="158" t="e">
        <f t="shared" si="173"/>
        <v>#N/A</v>
      </c>
      <c r="G1129" s="158" t="str">
        <f>TRANSAKTIONER!Z1129&amp;IF(regnskab_filter_periode&gt;=AB1129,"INCLUDE"&amp;IF(regnskab_filter_land&lt;&gt;"",IF(regnskab_filter_land="EU",F1129,AD1129),""),"EXCLUDE")</f>
        <v>EXCLUDE</v>
      </c>
      <c r="H1129" s="158" t="str">
        <f t="shared" si="174"/>
        <v/>
      </c>
      <c r="I1129" s="158" t="str">
        <f>TRANSAKTIONER!Z1129&amp;IF(regnskab_filter_periode_partner&gt;=AB1129,"INCLUDE"&amp;IF(regnskab_filter_land_partner&lt;&gt;"",IF(regnskab_filter_land_partner="EU",F1129,AD1129),""),"EXCLUDE")&amp;AC1129</f>
        <v>EXCLUDE</v>
      </c>
      <c r="J1129" s="158" t="e">
        <f t="shared" si="175"/>
        <v>#N/A</v>
      </c>
      <c r="L1129" s="158" t="str">
        <f t="shared" si="176"/>
        <v>_EU</v>
      </c>
      <c r="P1129" s="340"/>
      <c r="Q1129" s="340"/>
      <c r="R1129" s="341"/>
      <c r="S1129" s="342"/>
      <c r="T1129" s="342"/>
      <c r="U1129" s="341"/>
      <c r="V1129" s="368"/>
      <c r="W1129" s="341"/>
      <c r="X1129" s="343"/>
      <c r="Y1129" s="340"/>
      <c r="Z1129" s="341"/>
      <c r="AA1129" s="348" t="str">
        <f t="shared" si="177"/>
        <v/>
      </c>
      <c r="AB1129" s="349" t="str">
        <f t="shared" si="178"/>
        <v/>
      </c>
      <c r="AC1129" s="341"/>
      <c r="AD1129" s="350" t="str">
        <f t="shared" si="179"/>
        <v/>
      </c>
    </row>
    <row r="1130" spans="2:30" x14ac:dyDescent="0.45">
      <c r="B1130" s="145" t="str">
        <f t="shared" si="170"/>
        <v>NOT INCLUDED</v>
      </c>
      <c r="C1130" s="146" t="e">
        <f t="shared" si="171"/>
        <v>#N/A</v>
      </c>
      <c r="D1130" s="158" t="e">
        <f>AB1130&amp;"_"&amp;#REF!&amp;IF(afstemning_partner&lt;&gt;"","_"&amp;AC1130,"")</f>
        <v>#REF!</v>
      </c>
      <c r="E1130" s="158" t="str">
        <f t="shared" si="172"/>
        <v/>
      </c>
      <c r="F1130" s="158" t="e">
        <f t="shared" si="173"/>
        <v>#N/A</v>
      </c>
      <c r="G1130" s="158" t="str">
        <f>TRANSAKTIONER!Z1130&amp;IF(regnskab_filter_periode&gt;=AB1130,"INCLUDE"&amp;IF(regnskab_filter_land&lt;&gt;"",IF(regnskab_filter_land="EU",F1130,AD1130),""),"EXCLUDE")</f>
        <v>EXCLUDE</v>
      </c>
      <c r="H1130" s="158" t="str">
        <f t="shared" si="174"/>
        <v/>
      </c>
      <c r="I1130" s="158" t="str">
        <f>TRANSAKTIONER!Z1130&amp;IF(regnskab_filter_periode_partner&gt;=AB1130,"INCLUDE"&amp;IF(regnskab_filter_land_partner&lt;&gt;"",IF(regnskab_filter_land_partner="EU",F1130,AD1130),""),"EXCLUDE")&amp;AC1130</f>
        <v>EXCLUDE</v>
      </c>
      <c r="J1130" s="158" t="e">
        <f t="shared" si="175"/>
        <v>#N/A</v>
      </c>
      <c r="L1130" s="158" t="str">
        <f t="shared" si="176"/>
        <v>_EU</v>
      </c>
      <c r="P1130" s="340"/>
      <c r="Q1130" s="340"/>
      <c r="R1130" s="341"/>
      <c r="S1130" s="342"/>
      <c r="T1130" s="342"/>
      <c r="U1130" s="341"/>
      <c r="V1130" s="368"/>
      <c r="W1130" s="341"/>
      <c r="X1130" s="343"/>
      <c r="Y1130" s="340"/>
      <c r="Z1130" s="341"/>
      <c r="AA1130" s="348" t="str">
        <f t="shared" si="177"/>
        <v/>
      </c>
      <c r="AB1130" s="349" t="str">
        <f t="shared" si="178"/>
        <v/>
      </c>
      <c r="AC1130" s="341"/>
      <c r="AD1130" s="350" t="str">
        <f t="shared" si="179"/>
        <v/>
      </c>
    </row>
    <row r="1131" spans="2:30" x14ac:dyDescent="0.45">
      <c r="B1131" s="145" t="str">
        <f t="shared" si="170"/>
        <v>NOT INCLUDED</v>
      </c>
      <c r="C1131" s="146" t="e">
        <f t="shared" si="171"/>
        <v>#N/A</v>
      </c>
      <c r="D1131" s="158" t="e">
        <f>AB1131&amp;"_"&amp;#REF!&amp;IF(afstemning_partner&lt;&gt;"","_"&amp;AC1131,"")</f>
        <v>#REF!</v>
      </c>
      <c r="E1131" s="158" t="str">
        <f t="shared" si="172"/>
        <v/>
      </c>
      <c r="F1131" s="158" t="e">
        <f t="shared" si="173"/>
        <v>#N/A</v>
      </c>
      <c r="G1131" s="158" t="str">
        <f>TRANSAKTIONER!Z1131&amp;IF(regnskab_filter_periode&gt;=AB1131,"INCLUDE"&amp;IF(regnskab_filter_land&lt;&gt;"",IF(regnskab_filter_land="EU",F1131,AD1131),""),"EXCLUDE")</f>
        <v>EXCLUDE</v>
      </c>
      <c r="H1131" s="158" t="str">
        <f t="shared" si="174"/>
        <v/>
      </c>
      <c r="I1131" s="158" t="str">
        <f>TRANSAKTIONER!Z1131&amp;IF(regnskab_filter_periode_partner&gt;=AB1131,"INCLUDE"&amp;IF(regnskab_filter_land_partner&lt;&gt;"",IF(regnskab_filter_land_partner="EU",F1131,AD1131),""),"EXCLUDE")&amp;AC1131</f>
        <v>EXCLUDE</v>
      </c>
      <c r="J1131" s="158" t="e">
        <f t="shared" si="175"/>
        <v>#N/A</v>
      </c>
      <c r="L1131" s="158" t="str">
        <f t="shared" si="176"/>
        <v>_EU</v>
      </c>
      <c r="P1131" s="340"/>
      <c r="Q1131" s="340"/>
      <c r="R1131" s="341"/>
      <c r="S1131" s="342"/>
      <c r="T1131" s="342"/>
      <c r="U1131" s="341"/>
      <c r="V1131" s="368"/>
      <c r="W1131" s="341"/>
      <c r="X1131" s="343"/>
      <c r="Y1131" s="340"/>
      <c r="Z1131" s="341"/>
      <c r="AA1131" s="348" t="str">
        <f t="shared" si="177"/>
        <v/>
      </c>
      <c r="AB1131" s="349" t="str">
        <f t="shared" si="178"/>
        <v/>
      </c>
      <c r="AC1131" s="341"/>
      <c r="AD1131" s="350" t="str">
        <f t="shared" si="179"/>
        <v/>
      </c>
    </row>
    <row r="1132" spans="2:30" x14ac:dyDescent="0.45">
      <c r="B1132" s="145" t="str">
        <f t="shared" si="170"/>
        <v>NOT INCLUDED</v>
      </c>
      <c r="C1132" s="146" t="e">
        <f t="shared" si="171"/>
        <v>#N/A</v>
      </c>
      <c r="D1132" s="158" t="e">
        <f>AB1132&amp;"_"&amp;#REF!&amp;IF(afstemning_partner&lt;&gt;"","_"&amp;AC1132,"")</f>
        <v>#REF!</v>
      </c>
      <c r="E1132" s="158" t="str">
        <f t="shared" si="172"/>
        <v/>
      </c>
      <c r="F1132" s="158" t="e">
        <f t="shared" si="173"/>
        <v>#N/A</v>
      </c>
      <c r="G1132" s="158" t="str">
        <f>TRANSAKTIONER!Z1132&amp;IF(regnskab_filter_periode&gt;=AB1132,"INCLUDE"&amp;IF(regnskab_filter_land&lt;&gt;"",IF(regnskab_filter_land="EU",F1132,AD1132),""),"EXCLUDE")</f>
        <v>EXCLUDE</v>
      </c>
      <c r="H1132" s="158" t="str">
        <f t="shared" si="174"/>
        <v/>
      </c>
      <c r="I1132" s="158" t="str">
        <f>TRANSAKTIONER!Z1132&amp;IF(regnskab_filter_periode_partner&gt;=AB1132,"INCLUDE"&amp;IF(regnskab_filter_land_partner&lt;&gt;"",IF(regnskab_filter_land_partner="EU",F1132,AD1132),""),"EXCLUDE")&amp;AC1132</f>
        <v>EXCLUDE</v>
      </c>
      <c r="J1132" s="158" t="e">
        <f t="shared" si="175"/>
        <v>#N/A</v>
      </c>
      <c r="L1132" s="158" t="str">
        <f t="shared" si="176"/>
        <v>_EU</v>
      </c>
      <c r="P1132" s="340"/>
      <c r="Q1132" s="340"/>
      <c r="R1132" s="341"/>
      <c r="S1132" s="342"/>
      <c r="T1132" s="342"/>
      <c r="U1132" s="341"/>
      <c r="V1132" s="368"/>
      <c r="W1132" s="341"/>
      <c r="X1132" s="343"/>
      <c r="Y1132" s="340"/>
      <c r="Z1132" s="341"/>
      <c r="AA1132" s="348" t="str">
        <f t="shared" si="177"/>
        <v/>
      </c>
      <c r="AB1132" s="349" t="str">
        <f t="shared" si="178"/>
        <v/>
      </c>
      <c r="AC1132" s="341"/>
      <c r="AD1132" s="350" t="str">
        <f t="shared" si="179"/>
        <v/>
      </c>
    </row>
    <row r="1133" spans="2:30" x14ac:dyDescent="0.45">
      <c r="B1133" s="145" t="str">
        <f t="shared" si="170"/>
        <v>NOT INCLUDED</v>
      </c>
      <c r="C1133" s="146" t="e">
        <f t="shared" si="171"/>
        <v>#N/A</v>
      </c>
      <c r="D1133" s="158" t="e">
        <f>AB1133&amp;"_"&amp;#REF!&amp;IF(afstemning_partner&lt;&gt;"","_"&amp;AC1133,"")</f>
        <v>#REF!</v>
      </c>
      <c r="E1133" s="158" t="str">
        <f t="shared" si="172"/>
        <v/>
      </c>
      <c r="F1133" s="158" t="e">
        <f t="shared" si="173"/>
        <v>#N/A</v>
      </c>
      <c r="G1133" s="158" t="str">
        <f>TRANSAKTIONER!Z1133&amp;IF(regnskab_filter_periode&gt;=AB1133,"INCLUDE"&amp;IF(regnskab_filter_land&lt;&gt;"",IF(regnskab_filter_land="EU",F1133,AD1133),""),"EXCLUDE")</f>
        <v>EXCLUDE</v>
      </c>
      <c r="H1133" s="158" t="str">
        <f t="shared" si="174"/>
        <v/>
      </c>
      <c r="I1133" s="158" t="str">
        <f>TRANSAKTIONER!Z1133&amp;IF(regnskab_filter_periode_partner&gt;=AB1133,"INCLUDE"&amp;IF(regnskab_filter_land_partner&lt;&gt;"",IF(regnskab_filter_land_partner="EU",F1133,AD1133),""),"EXCLUDE")&amp;AC1133</f>
        <v>EXCLUDE</v>
      </c>
      <c r="J1133" s="158" t="e">
        <f t="shared" si="175"/>
        <v>#N/A</v>
      </c>
      <c r="L1133" s="158" t="str">
        <f t="shared" si="176"/>
        <v>_EU</v>
      </c>
      <c r="P1133" s="340"/>
      <c r="Q1133" s="340"/>
      <c r="R1133" s="341"/>
      <c r="S1133" s="342"/>
      <c r="T1133" s="342"/>
      <c r="U1133" s="341"/>
      <c r="V1133" s="368"/>
      <c r="W1133" s="341"/>
      <c r="X1133" s="343"/>
      <c r="Y1133" s="340"/>
      <c r="Z1133" s="341"/>
      <c r="AA1133" s="348" t="str">
        <f t="shared" si="177"/>
        <v/>
      </c>
      <c r="AB1133" s="349" t="str">
        <f t="shared" si="178"/>
        <v/>
      </c>
      <c r="AC1133" s="341"/>
      <c r="AD1133" s="350" t="str">
        <f t="shared" si="179"/>
        <v/>
      </c>
    </row>
    <row r="1134" spans="2:30" x14ac:dyDescent="0.45">
      <c r="B1134" s="145" t="str">
        <f t="shared" si="170"/>
        <v>NOT INCLUDED</v>
      </c>
      <c r="C1134" s="146" t="e">
        <f t="shared" si="171"/>
        <v>#N/A</v>
      </c>
      <c r="D1134" s="158" t="e">
        <f>AB1134&amp;"_"&amp;#REF!&amp;IF(afstemning_partner&lt;&gt;"","_"&amp;AC1134,"")</f>
        <v>#REF!</v>
      </c>
      <c r="E1134" s="158" t="str">
        <f t="shared" si="172"/>
        <v/>
      </c>
      <c r="F1134" s="158" t="e">
        <f t="shared" si="173"/>
        <v>#N/A</v>
      </c>
      <c r="G1134" s="158" t="str">
        <f>TRANSAKTIONER!Z1134&amp;IF(regnskab_filter_periode&gt;=AB1134,"INCLUDE"&amp;IF(regnskab_filter_land&lt;&gt;"",IF(regnskab_filter_land="EU",F1134,AD1134),""),"EXCLUDE")</f>
        <v>EXCLUDE</v>
      </c>
      <c r="H1134" s="158" t="str">
        <f t="shared" si="174"/>
        <v/>
      </c>
      <c r="I1134" s="158" t="str">
        <f>TRANSAKTIONER!Z1134&amp;IF(regnskab_filter_periode_partner&gt;=AB1134,"INCLUDE"&amp;IF(regnskab_filter_land_partner&lt;&gt;"",IF(regnskab_filter_land_partner="EU",F1134,AD1134),""),"EXCLUDE")&amp;AC1134</f>
        <v>EXCLUDE</v>
      </c>
      <c r="J1134" s="158" t="e">
        <f t="shared" si="175"/>
        <v>#N/A</v>
      </c>
      <c r="L1134" s="158" t="str">
        <f t="shared" si="176"/>
        <v>_EU</v>
      </c>
      <c r="P1134" s="340"/>
      <c r="Q1134" s="340"/>
      <c r="R1134" s="341"/>
      <c r="S1134" s="342"/>
      <c r="T1134" s="342"/>
      <c r="U1134" s="341"/>
      <c r="V1134" s="368"/>
      <c r="W1134" s="341"/>
      <c r="X1134" s="343"/>
      <c r="Y1134" s="340"/>
      <c r="Z1134" s="341"/>
      <c r="AA1134" s="348" t="str">
        <f t="shared" si="177"/>
        <v/>
      </c>
      <c r="AB1134" s="349" t="str">
        <f t="shared" si="178"/>
        <v/>
      </c>
      <c r="AC1134" s="341"/>
      <c r="AD1134" s="350" t="str">
        <f t="shared" si="179"/>
        <v/>
      </c>
    </row>
    <row r="1135" spans="2:30" x14ac:dyDescent="0.45">
      <c r="B1135" s="145" t="str">
        <f t="shared" si="170"/>
        <v>NOT INCLUDED</v>
      </c>
      <c r="C1135" s="146" t="e">
        <f t="shared" si="171"/>
        <v>#N/A</v>
      </c>
      <c r="D1135" s="158" t="e">
        <f>AB1135&amp;"_"&amp;#REF!&amp;IF(afstemning_partner&lt;&gt;"","_"&amp;AC1135,"")</f>
        <v>#REF!</v>
      </c>
      <c r="E1135" s="158" t="str">
        <f t="shared" si="172"/>
        <v/>
      </c>
      <c r="F1135" s="158" t="e">
        <f t="shared" si="173"/>
        <v>#N/A</v>
      </c>
      <c r="G1135" s="158" t="str">
        <f>TRANSAKTIONER!Z1135&amp;IF(regnskab_filter_periode&gt;=AB1135,"INCLUDE"&amp;IF(regnskab_filter_land&lt;&gt;"",IF(regnskab_filter_land="EU",F1135,AD1135),""),"EXCLUDE")</f>
        <v>EXCLUDE</v>
      </c>
      <c r="H1135" s="158" t="str">
        <f t="shared" si="174"/>
        <v/>
      </c>
      <c r="I1135" s="158" t="str">
        <f>TRANSAKTIONER!Z1135&amp;IF(regnskab_filter_periode_partner&gt;=AB1135,"INCLUDE"&amp;IF(regnskab_filter_land_partner&lt;&gt;"",IF(regnskab_filter_land_partner="EU",F1135,AD1135),""),"EXCLUDE")&amp;AC1135</f>
        <v>EXCLUDE</v>
      </c>
      <c r="J1135" s="158" t="e">
        <f t="shared" si="175"/>
        <v>#N/A</v>
      </c>
      <c r="L1135" s="158" t="str">
        <f t="shared" si="176"/>
        <v>_EU</v>
      </c>
      <c r="P1135" s="340"/>
      <c r="Q1135" s="340"/>
      <c r="R1135" s="341"/>
      <c r="S1135" s="342"/>
      <c r="T1135" s="342"/>
      <c r="U1135" s="341"/>
      <c r="V1135" s="368"/>
      <c r="W1135" s="341"/>
      <c r="X1135" s="343"/>
      <c r="Y1135" s="340"/>
      <c r="Z1135" s="341"/>
      <c r="AA1135" s="348" t="str">
        <f t="shared" si="177"/>
        <v/>
      </c>
      <c r="AB1135" s="349" t="str">
        <f t="shared" si="178"/>
        <v/>
      </c>
      <c r="AC1135" s="341"/>
      <c r="AD1135" s="350" t="str">
        <f t="shared" si="179"/>
        <v/>
      </c>
    </row>
    <row r="1136" spans="2:30" x14ac:dyDescent="0.45">
      <c r="B1136" s="145" t="str">
        <f t="shared" si="170"/>
        <v>NOT INCLUDED</v>
      </c>
      <c r="C1136" s="146" t="e">
        <f t="shared" si="171"/>
        <v>#N/A</v>
      </c>
      <c r="D1136" s="158" t="e">
        <f>AB1136&amp;"_"&amp;#REF!&amp;IF(afstemning_partner&lt;&gt;"","_"&amp;AC1136,"")</f>
        <v>#REF!</v>
      </c>
      <c r="E1136" s="158" t="str">
        <f t="shared" si="172"/>
        <v/>
      </c>
      <c r="F1136" s="158" t="e">
        <f t="shared" si="173"/>
        <v>#N/A</v>
      </c>
      <c r="G1136" s="158" t="str">
        <f>TRANSAKTIONER!Z1136&amp;IF(regnskab_filter_periode&gt;=AB1136,"INCLUDE"&amp;IF(regnskab_filter_land&lt;&gt;"",IF(regnskab_filter_land="EU",F1136,AD1136),""),"EXCLUDE")</f>
        <v>EXCLUDE</v>
      </c>
      <c r="H1136" s="158" t="str">
        <f t="shared" si="174"/>
        <v/>
      </c>
      <c r="I1136" s="158" t="str">
        <f>TRANSAKTIONER!Z1136&amp;IF(regnskab_filter_periode_partner&gt;=AB1136,"INCLUDE"&amp;IF(regnskab_filter_land_partner&lt;&gt;"",IF(regnskab_filter_land_partner="EU",F1136,AD1136),""),"EXCLUDE")&amp;AC1136</f>
        <v>EXCLUDE</v>
      </c>
      <c r="J1136" s="158" t="e">
        <f t="shared" si="175"/>
        <v>#N/A</v>
      </c>
      <c r="L1136" s="158" t="str">
        <f t="shared" si="176"/>
        <v>_EU</v>
      </c>
      <c r="P1136" s="340"/>
      <c r="Q1136" s="340"/>
      <c r="R1136" s="341"/>
      <c r="S1136" s="342"/>
      <c r="T1136" s="342"/>
      <c r="U1136" s="341"/>
      <c r="V1136" s="368"/>
      <c r="W1136" s="341"/>
      <c r="X1136" s="343"/>
      <c r="Y1136" s="340"/>
      <c r="Z1136" s="341"/>
      <c r="AA1136" s="348" t="str">
        <f t="shared" si="177"/>
        <v/>
      </c>
      <c r="AB1136" s="349" t="str">
        <f t="shared" si="178"/>
        <v/>
      </c>
      <c r="AC1136" s="341"/>
      <c r="AD1136" s="350" t="str">
        <f t="shared" si="179"/>
        <v/>
      </c>
    </row>
    <row r="1137" spans="2:30" x14ac:dyDescent="0.45">
      <c r="B1137" s="145" t="str">
        <f t="shared" si="170"/>
        <v>NOT INCLUDED</v>
      </c>
      <c r="C1137" s="146" t="e">
        <f t="shared" si="171"/>
        <v>#N/A</v>
      </c>
      <c r="D1137" s="158" t="e">
        <f>AB1137&amp;"_"&amp;#REF!&amp;IF(afstemning_partner&lt;&gt;"","_"&amp;AC1137,"")</f>
        <v>#REF!</v>
      </c>
      <c r="E1137" s="158" t="str">
        <f t="shared" si="172"/>
        <v/>
      </c>
      <c r="F1137" s="158" t="e">
        <f t="shared" si="173"/>
        <v>#N/A</v>
      </c>
      <c r="G1137" s="158" t="str">
        <f>TRANSAKTIONER!Z1137&amp;IF(regnskab_filter_periode&gt;=AB1137,"INCLUDE"&amp;IF(regnskab_filter_land&lt;&gt;"",IF(regnskab_filter_land="EU",F1137,AD1137),""),"EXCLUDE")</f>
        <v>EXCLUDE</v>
      </c>
      <c r="H1137" s="158" t="str">
        <f t="shared" si="174"/>
        <v/>
      </c>
      <c r="I1137" s="158" t="str">
        <f>TRANSAKTIONER!Z1137&amp;IF(regnskab_filter_periode_partner&gt;=AB1137,"INCLUDE"&amp;IF(regnskab_filter_land_partner&lt;&gt;"",IF(regnskab_filter_land_partner="EU",F1137,AD1137),""),"EXCLUDE")&amp;AC1137</f>
        <v>EXCLUDE</v>
      </c>
      <c r="J1137" s="158" t="e">
        <f t="shared" si="175"/>
        <v>#N/A</v>
      </c>
      <c r="L1137" s="158" t="str">
        <f t="shared" si="176"/>
        <v>_EU</v>
      </c>
      <c r="P1137" s="340"/>
      <c r="Q1137" s="340"/>
      <c r="R1137" s="341"/>
      <c r="S1137" s="342"/>
      <c r="T1137" s="342"/>
      <c r="U1137" s="341"/>
      <c r="V1137" s="368"/>
      <c r="W1137" s="341"/>
      <c r="X1137" s="343"/>
      <c r="Y1137" s="340"/>
      <c r="Z1137" s="341"/>
      <c r="AA1137" s="348" t="str">
        <f t="shared" si="177"/>
        <v/>
      </c>
      <c r="AB1137" s="349" t="str">
        <f t="shared" si="178"/>
        <v/>
      </c>
      <c r="AC1137" s="341"/>
      <c r="AD1137" s="350" t="str">
        <f t="shared" si="179"/>
        <v/>
      </c>
    </row>
    <row r="1138" spans="2:30" x14ac:dyDescent="0.45">
      <c r="B1138" s="145" t="str">
        <f t="shared" si="170"/>
        <v>NOT INCLUDED</v>
      </c>
      <c r="C1138" s="146" t="e">
        <f t="shared" si="171"/>
        <v>#N/A</v>
      </c>
      <c r="D1138" s="158" t="e">
        <f>AB1138&amp;"_"&amp;#REF!&amp;IF(afstemning_partner&lt;&gt;"","_"&amp;AC1138,"")</f>
        <v>#REF!</v>
      </c>
      <c r="E1138" s="158" t="str">
        <f t="shared" si="172"/>
        <v/>
      </c>
      <c r="F1138" s="158" t="e">
        <f t="shared" si="173"/>
        <v>#N/A</v>
      </c>
      <c r="G1138" s="158" t="str">
        <f>TRANSAKTIONER!Z1138&amp;IF(regnskab_filter_periode&gt;=AB1138,"INCLUDE"&amp;IF(regnskab_filter_land&lt;&gt;"",IF(regnskab_filter_land="EU",F1138,AD1138),""),"EXCLUDE")</f>
        <v>EXCLUDE</v>
      </c>
      <c r="H1138" s="158" t="str">
        <f t="shared" si="174"/>
        <v/>
      </c>
      <c r="I1138" s="158" t="str">
        <f>TRANSAKTIONER!Z1138&amp;IF(regnskab_filter_periode_partner&gt;=AB1138,"INCLUDE"&amp;IF(regnskab_filter_land_partner&lt;&gt;"",IF(regnskab_filter_land_partner="EU",F1138,AD1138),""),"EXCLUDE")&amp;AC1138</f>
        <v>EXCLUDE</v>
      </c>
      <c r="J1138" s="158" t="e">
        <f t="shared" si="175"/>
        <v>#N/A</v>
      </c>
      <c r="L1138" s="158" t="str">
        <f t="shared" si="176"/>
        <v>_EU</v>
      </c>
      <c r="P1138" s="340"/>
      <c r="Q1138" s="340"/>
      <c r="R1138" s="341"/>
      <c r="S1138" s="342"/>
      <c r="T1138" s="342"/>
      <c r="U1138" s="341"/>
      <c r="V1138" s="368"/>
      <c r="W1138" s="341"/>
      <c r="X1138" s="343"/>
      <c r="Y1138" s="340"/>
      <c r="Z1138" s="341"/>
      <c r="AA1138" s="348" t="str">
        <f t="shared" si="177"/>
        <v/>
      </c>
      <c r="AB1138" s="349" t="str">
        <f t="shared" si="178"/>
        <v/>
      </c>
      <c r="AC1138" s="341"/>
      <c r="AD1138" s="350" t="str">
        <f t="shared" si="179"/>
        <v/>
      </c>
    </row>
    <row r="1139" spans="2:30" x14ac:dyDescent="0.45">
      <c r="B1139" s="145" t="str">
        <f t="shared" si="170"/>
        <v>NOT INCLUDED</v>
      </c>
      <c r="C1139" s="146" t="e">
        <f t="shared" si="171"/>
        <v>#N/A</v>
      </c>
      <c r="D1139" s="158" t="e">
        <f>AB1139&amp;"_"&amp;#REF!&amp;IF(afstemning_partner&lt;&gt;"","_"&amp;AC1139,"")</f>
        <v>#REF!</v>
      </c>
      <c r="E1139" s="158" t="str">
        <f t="shared" si="172"/>
        <v/>
      </c>
      <c r="F1139" s="158" t="e">
        <f t="shared" si="173"/>
        <v>#N/A</v>
      </c>
      <c r="G1139" s="158" t="str">
        <f>TRANSAKTIONER!Z1139&amp;IF(regnskab_filter_periode&gt;=AB1139,"INCLUDE"&amp;IF(regnskab_filter_land&lt;&gt;"",IF(regnskab_filter_land="EU",F1139,AD1139),""),"EXCLUDE")</f>
        <v>EXCLUDE</v>
      </c>
      <c r="H1139" s="158" t="str">
        <f t="shared" si="174"/>
        <v/>
      </c>
      <c r="I1139" s="158" t="str">
        <f>TRANSAKTIONER!Z1139&amp;IF(regnskab_filter_periode_partner&gt;=AB1139,"INCLUDE"&amp;IF(regnskab_filter_land_partner&lt;&gt;"",IF(regnskab_filter_land_partner="EU",F1139,AD1139),""),"EXCLUDE")&amp;AC1139</f>
        <v>EXCLUDE</v>
      </c>
      <c r="J1139" s="158" t="e">
        <f t="shared" si="175"/>
        <v>#N/A</v>
      </c>
      <c r="L1139" s="158" t="str">
        <f t="shared" si="176"/>
        <v>_EU</v>
      </c>
      <c r="P1139" s="340"/>
      <c r="Q1139" s="340"/>
      <c r="R1139" s="341"/>
      <c r="S1139" s="342"/>
      <c r="T1139" s="342"/>
      <c r="U1139" s="341"/>
      <c r="V1139" s="368"/>
      <c r="W1139" s="341"/>
      <c r="X1139" s="343"/>
      <c r="Y1139" s="340"/>
      <c r="Z1139" s="341"/>
      <c r="AA1139" s="348" t="str">
        <f t="shared" si="177"/>
        <v/>
      </c>
      <c r="AB1139" s="349" t="str">
        <f t="shared" si="178"/>
        <v/>
      </c>
      <c r="AC1139" s="341"/>
      <c r="AD1139" s="350" t="str">
        <f t="shared" si="179"/>
        <v/>
      </c>
    </row>
    <row r="1140" spans="2:30" x14ac:dyDescent="0.45">
      <c r="B1140" s="145" t="str">
        <f t="shared" si="170"/>
        <v>NOT INCLUDED</v>
      </c>
      <c r="C1140" s="146" t="e">
        <f t="shared" si="171"/>
        <v>#N/A</v>
      </c>
      <c r="D1140" s="158" t="e">
        <f>AB1140&amp;"_"&amp;#REF!&amp;IF(afstemning_partner&lt;&gt;"","_"&amp;AC1140,"")</f>
        <v>#REF!</v>
      </c>
      <c r="E1140" s="158" t="str">
        <f t="shared" si="172"/>
        <v/>
      </c>
      <c r="F1140" s="158" t="e">
        <f t="shared" si="173"/>
        <v>#N/A</v>
      </c>
      <c r="G1140" s="158" t="str">
        <f>TRANSAKTIONER!Z1140&amp;IF(regnskab_filter_periode&gt;=AB1140,"INCLUDE"&amp;IF(regnskab_filter_land&lt;&gt;"",IF(regnskab_filter_land="EU",F1140,AD1140),""),"EXCLUDE")</f>
        <v>EXCLUDE</v>
      </c>
      <c r="H1140" s="158" t="str">
        <f t="shared" si="174"/>
        <v/>
      </c>
      <c r="I1140" s="158" t="str">
        <f>TRANSAKTIONER!Z1140&amp;IF(regnskab_filter_periode_partner&gt;=AB1140,"INCLUDE"&amp;IF(regnskab_filter_land_partner&lt;&gt;"",IF(regnskab_filter_land_partner="EU",F1140,AD1140),""),"EXCLUDE")&amp;AC1140</f>
        <v>EXCLUDE</v>
      </c>
      <c r="J1140" s="158" t="e">
        <f t="shared" si="175"/>
        <v>#N/A</v>
      </c>
      <c r="L1140" s="158" t="str">
        <f t="shared" si="176"/>
        <v>_EU</v>
      </c>
      <c r="P1140" s="340"/>
      <c r="Q1140" s="340"/>
      <c r="R1140" s="341"/>
      <c r="S1140" s="342"/>
      <c r="T1140" s="342"/>
      <c r="U1140" s="341"/>
      <c r="V1140" s="368"/>
      <c r="W1140" s="341"/>
      <c r="X1140" s="343"/>
      <c r="Y1140" s="340"/>
      <c r="Z1140" s="341"/>
      <c r="AA1140" s="348" t="str">
        <f t="shared" si="177"/>
        <v/>
      </c>
      <c r="AB1140" s="349" t="str">
        <f t="shared" si="178"/>
        <v/>
      </c>
      <c r="AC1140" s="341"/>
      <c r="AD1140" s="350" t="str">
        <f t="shared" si="179"/>
        <v/>
      </c>
    </row>
    <row r="1141" spans="2:30" x14ac:dyDescent="0.45">
      <c r="B1141" s="145" t="str">
        <f t="shared" si="170"/>
        <v>NOT INCLUDED</v>
      </c>
      <c r="C1141" s="146" t="e">
        <f t="shared" si="171"/>
        <v>#N/A</v>
      </c>
      <c r="D1141" s="158" t="e">
        <f>AB1141&amp;"_"&amp;#REF!&amp;IF(afstemning_partner&lt;&gt;"","_"&amp;AC1141,"")</f>
        <v>#REF!</v>
      </c>
      <c r="E1141" s="158" t="str">
        <f t="shared" si="172"/>
        <v/>
      </c>
      <c r="F1141" s="158" t="e">
        <f t="shared" si="173"/>
        <v>#N/A</v>
      </c>
      <c r="G1141" s="158" t="str">
        <f>TRANSAKTIONER!Z1141&amp;IF(regnskab_filter_periode&gt;=AB1141,"INCLUDE"&amp;IF(regnskab_filter_land&lt;&gt;"",IF(regnskab_filter_land="EU",F1141,AD1141),""),"EXCLUDE")</f>
        <v>EXCLUDE</v>
      </c>
      <c r="H1141" s="158" t="str">
        <f t="shared" si="174"/>
        <v/>
      </c>
      <c r="I1141" s="158" t="str">
        <f>TRANSAKTIONER!Z1141&amp;IF(regnskab_filter_periode_partner&gt;=AB1141,"INCLUDE"&amp;IF(regnskab_filter_land_partner&lt;&gt;"",IF(regnskab_filter_land_partner="EU",F1141,AD1141),""),"EXCLUDE")&amp;AC1141</f>
        <v>EXCLUDE</v>
      </c>
      <c r="J1141" s="158" t="e">
        <f t="shared" si="175"/>
        <v>#N/A</v>
      </c>
      <c r="L1141" s="158" t="str">
        <f t="shared" si="176"/>
        <v>_EU</v>
      </c>
      <c r="P1141" s="340"/>
      <c r="Q1141" s="340"/>
      <c r="R1141" s="341"/>
      <c r="S1141" s="342"/>
      <c r="T1141" s="342"/>
      <c r="U1141" s="341"/>
      <c r="V1141" s="368"/>
      <c r="W1141" s="341"/>
      <c r="X1141" s="343"/>
      <c r="Y1141" s="340"/>
      <c r="Z1141" s="341"/>
      <c r="AA1141" s="348" t="str">
        <f t="shared" si="177"/>
        <v/>
      </c>
      <c r="AB1141" s="349" t="str">
        <f t="shared" si="178"/>
        <v/>
      </c>
      <c r="AC1141" s="341"/>
      <c r="AD1141" s="350" t="str">
        <f t="shared" si="179"/>
        <v/>
      </c>
    </row>
    <row r="1142" spans="2:30" x14ac:dyDescent="0.45">
      <c r="B1142" s="145" t="str">
        <f t="shared" si="170"/>
        <v>NOT INCLUDED</v>
      </c>
      <c r="C1142" s="146" t="e">
        <f t="shared" si="171"/>
        <v>#N/A</v>
      </c>
      <c r="D1142" s="158" t="e">
        <f>AB1142&amp;"_"&amp;#REF!&amp;IF(afstemning_partner&lt;&gt;"","_"&amp;AC1142,"")</f>
        <v>#REF!</v>
      </c>
      <c r="E1142" s="158" t="str">
        <f t="shared" si="172"/>
        <v/>
      </c>
      <c r="F1142" s="158" t="e">
        <f t="shared" si="173"/>
        <v>#N/A</v>
      </c>
      <c r="G1142" s="158" t="str">
        <f>TRANSAKTIONER!Z1142&amp;IF(regnskab_filter_periode&gt;=AB1142,"INCLUDE"&amp;IF(regnskab_filter_land&lt;&gt;"",IF(regnskab_filter_land="EU",F1142,AD1142),""),"EXCLUDE")</f>
        <v>EXCLUDE</v>
      </c>
      <c r="H1142" s="158" t="str">
        <f t="shared" si="174"/>
        <v/>
      </c>
      <c r="I1142" s="158" t="str">
        <f>TRANSAKTIONER!Z1142&amp;IF(regnskab_filter_periode_partner&gt;=AB1142,"INCLUDE"&amp;IF(regnskab_filter_land_partner&lt;&gt;"",IF(regnskab_filter_land_partner="EU",F1142,AD1142),""),"EXCLUDE")&amp;AC1142</f>
        <v>EXCLUDE</v>
      </c>
      <c r="J1142" s="158" t="e">
        <f t="shared" si="175"/>
        <v>#N/A</v>
      </c>
      <c r="L1142" s="158" t="str">
        <f t="shared" si="176"/>
        <v>_EU</v>
      </c>
      <c r="P1142" s="340"/>
      <c r="Q1142" s="340"/>
      <c r="R1142" s="341"/>
      <c r="S1142" s="342"/>
      <c r="T1142" s="342"/>
      <c r="U1142" s="341"/>
      <c r="V1142" s="368"/>
      <c r="W1142" s="341"/>
      <c r="X1142" s="343"/>
      <c r="Y1142" s="340"/>
      <c r="Z1142" s="341"/>
      <c r="AA1142" s="348" t="str">
        <f t="shared" si="177"/>
        <v/>
      </c>
      <c r="AB1142" s="349" t="str">
        <f t="shared" si="178"/>
        <v/>
      </c>
      <c r="AC1142" s="341"/>
      <c r="AD1142" s="350" t="str">
        <f t="shared" si="179"/>
        <v/>
      </c>
    </row>
    <row r="1143" spans="2:30" x14ac:dyDescent="0.45">
      <c r="B1143" s="145" t="str">
        <f t="shared" si="170"/>
        <v>NOT INCLUDED</v>
      </c>
      <c r="C1143" s="146" t="e">
        <f t="shared" si="171"/>
        <v>#N/A</v>
      </c>
      <c r="D1143" s="158" t="e">
        <f>AB1143&amp;"_"&amp;#REF!&amp;IF(afstemning_partner&lt;&gt;"","_"&amp;AC1143,"")</f>
        <v>#REF!</v>
      </c>
      <c r="E1143" s="158" t="str">
        <f t="shared" si="172"/>
        <v/>
      </c>
      <c r="F1143" s="158" t="e">
        <f t="shared" si="173"/>
        <v>#N/A</v>
      </c>
      <c r="G1143" s="158" t="str">
        <f>TRANSAKTIONER!Z1143&amp;IF(regnskab_filter_periode&gt;=AB1143,"INCLUDE"&amp;IF(regnskab_filter_land&lt;&gt;"",IF(regnskab_filter_land="EU",F1143,AD1143),""),"EXCLUDE")</f>
        <v>EXCLUDE</v>
      </c>
      <c r="H1143" s="158" t="str">
        <f t="shared" si="174"/>
        <v/>
      </c>
      <c r="I1143" s="158" t="str">
        <f>TRANSAKTIONER!Z1143&amp;IF(regnskab_filter_periode_partner&gt;=AB1143,"INCLUDE"&amp;IF(regnskab_filter_land_partner&lt;&gt;"",IF(regnskab_filter_land_partner="EU",F1143,AD1143),""),"EXCLUDE")&amp;AC1143</f>
        <v>EXCLUDE</v>
      </c>
      <c r="J1143" s="158" t="e">
        <f t="shared" si="175"/>
        <v>#N/A</v>
      </c>
      <c r="L1143" s="158" t="str">
        <f t="shared" si="176"/>
        <v>_EU</v>
      </c>
      <c r="P1143" s="340"/>
      <c r="Q1143" s="340"/>
      <c r="R1143" s="341"/>
      <c r="S1143" s="342"/>
      <c r="T1143" s="342"/>
      <c r="U1143" s="341"/>
      <c r="V1143" s="368"/>
      <c r="W1143" s="341"/>
      <c r="X1143" s="343"/>
      <c r="Y1143" s="340"/>
      <c r="Z1143" s="341"/>
      <c r="AA1143" s="348" t="str">
        <f t="shared" si="177"/>
        <v/>
      </c>
      <c r="AB1143" s="349" t="str">
        <f t="shared" si="178"/>
        <v/>
      </c>
      <c r="AC1143" s="341"/>
      <c r="AD1143" s="350" t="str">
        <f t="shared" si="179"/>
        <v/>
      </c>
    </row>
    <row r="1144" spans="2:30" x14ac:dyDescent="0.45">
      <c r="B1144" s="145" t="str">
        <f t="shared" si="170"/>
        <v>NOT INCLUDED</v>
      </c>
      <c r="C1144" s="146" t="e">
        <f t="shared" si="171"/>
        <v>#N/A</v>
      </c>
      <c r="D1144" s="158" t="e">
        <f>AB1144&amp;"_"&amp;#REF!&amp;IF(afstemning_partner&lt;&gt;"","_"&amp;AC1144,"")</f>
        <v>#REF!</v>
      </c>
      <c r="E1144" s="158" t="str">
        <f t="shared" si="172"/>
        <v/>
      </c>
      <c r="F1144" s="158" t="e">
        <f t="shared" si="173"/>
        <v>#N/A</v>
      </c>
      <c r="G1144" s="158" t="str">
        <f>TRANSAKTIONER!Z1144&amp;IF(regnskab_filter_periode&gt;=AB1144,"INCLUDE"&amp;IF(regnskab_filter_land&lt;&gt;"",IF(regnskab_filter_land="EU",F1144,AD1144),""),"EXCLUDE")</f>
        <v>EXCLUDE</v>
      </c>
      <c r="H1144" s="158" t="str">
        <f t="shared" si="174"/>
        <v/>
      </c>
      <c r="I1144" s="158" t="str">
        <f>TRANSAKTIONER!Z1144&amp;IF(regnskab_filter_periode_partner&gt;=AB1144,"INCLUDE"&amp;IF(regnskab_filter_land_partner&lt;&gt;"",IF(regnskab_filter_land_partner="EU",F1144,AD1144),""),"EXCLUDE")&amp;AC1144</f>
        <v>EXCLUDE</v>
      </c>
      <c r="J1144" s="158" t="e">
        <f t="shared" si="175"/>
        <v>#N/A</v>
      </c>
      <c r="L1144" s="158" t="str">
        <f t="shared" si="176"/>
        <v>_EU</v>
      </c>
      <c r="P1144" s="340"/>
      <c r="Q1144" s="340"/>
      <c r="R1144" s="341"/>
      <c r="S1144" s="342"/>
      <c r="T1144" s="342"/>
      <c r="U1144" s="341"/>
      <c r="V1144" s="368"/>
      <c r="W1144" s="341"/>
      <c r="X1144" s="343"/>
      <c r="Y1144" s="340"/>
      <c r="Z1144" s="341"/>
      <c r="AA1144" s="348" t="str">
        <f t="shared" si="177"/>
        <v/>
      </c>
      <c r="AB1144" s="349" t="str">
        <f t="shared" si="178"/>
        <v/>
      </c>
      <c r="AC1144" s="341"/>
      <c r="AD1144" s="350" t="str">
        <f t="shared" si="179"/>
        <v/>
      </c>
    </row>
    <row r="1145" spans="2:30" x14ac:dyDescent="0.45">
      <c r="B1145" s="145" t="str">
        <f t="shared" si="170"/>
        <v>NOT INCLUDED</v>
      </c>
      <c r="C1145" s="146" t="e">
        <f t="shared" si="171"/>
        <v>#N/A</v>
      </c>
      <c r="D1145" s="158" t="e">
        <f>AB1145&amp;"_"&amp;#REF!&amp;IF(afstemning_partner&lt;&gt;"","_"&amp;AC1145,"")</f>
        <v>#REF!</v>
      </c>
      <c r="E1145" s="158" t="str">
        <f t="shared" si="172"/>
        <v/>
      </c>
      <c r="F1145" s="158" t="e">
        <f t="shared" si="173"/>
        <v>#N/A</v>
      </c>
      <c r="G1145" s="158" t="str">
        <f>TRANSAKTIONER!Z1145&amp;IF(regnskab_filter_periode&gt;=AB1145,"INCLUDE"&amp;IF(regnskab_filter_land&lt;&gt;"",IF(regnskab_filter_land="EU",F1145,AD1145),""),"EXCLUDE")</f>
        <v>EXCLUDE</v>
      </c>
      <c r="H1145" s="158" t="str">
        <f t="shared" si="174"/>
        <v/>
      </c>
      <c r="I1145" s="158" t="str">
        <f>TRANSAKTIONER!Z1145&amp;IF(regnskab_filter_periode_partner&gt;=AB1145,"INCLUDE"&amp;IF(regnskab_filter_land_partner&lt;&gt;"",IF(regnskab_filter_land_partner="EU",F1145,AD1145),""),"EXCLUDE")&amp;AC1145</f>
        <v>EXCLUDE</v>
      </c>
      <c r="J1145" s="158" t="e">
        <f t="shared" si="175"/>
        <v>#N/A</v>
      </c>
      <c r="L1145" s="158" t="str">
        <f t="shared" si="176"/>
        <v>_EU</v>
      </c>
      <c r="P1145" s="340"/>
      <c r="Q1145" s="340"/>
      <c r="R1145" s="341"/>
      <c r="S1145" s="342"/>
      <c r="T1145" s="342"/>
      <c r="U1145" s="341"/>
      <c r="V1145" s="368"/>
      <c r="W1145" s="341"/>
      <c r="X1145" s="343"/>
      <c r="Y1145" s="340"/>
      <c r="Z1145" s="341"/>
      <c r="AA1145" s="348" t="str">
        <f t="shared" si="177"/>
        <v/>
      </c>
      <c r="AB1145" s="349" t="str">
        <f t="shared" si="178"/>
        <v/>
      </c>
      <c r="AC1145" s="341"/>
      <c r="AD1145" s="350" t="str">
        <f t="shared" si="179"/>
        <v/>
      </c>
    </row>
    <row r="1146" spans="2:30" x14ac:dyDescent="0.45">
      <c r="B1146" s="145" t="str">
        <f t="shared" si="170"/>
        <v>NOT INCLUDED</v>
      </c>
      <c r="C1146" s="146" t="e">
        <f t="shared" si="171"/>
        <v>#N/A</v>
      </c>
      <c r="D1146" s="158" t="e">
        <f>AB1146&amp;"_"&amp;#REF!&amp;IF(afstemning_partner&lt;&gt;"","_"&amp;AC1146,"")</f>
        <v>#REF!</v>
      </c>
      <c r="E1146" s="158" t="str">
        <f t="shared" si="172"/>
        <v/>
      </c>
      <c r="F1146" s="158" t="e">
        <f t="shared" si="173"/>
        <v>#N/A</v>
      </c>
      <c r="G1146" s="158" t="str">
        <f>TRANSAKTIONER!Z1146&amp;IF(regnskab_filter_periode&gt;=AB1146,"INCLUDE"&amp;IF(regnskab_filter_land&lt;&gt;"",IF(regnskab_filter_land="EU",F1146,AD1146),""),"EXCLUDE")</f>
        <v>EXCLUDE</v>
      </c>
      <c r="H1146" s="158" t="str">
        <f t="shared" si="174"/>
        <v/>
      </c>
      <c r="I1146" s="158" t="str">
        <f>TRANSAKTIONER!Z1146&amp;IF(regnskab_filter_periode_partner&gt;=AB1146,"INCLUDE"&amp;IF(regnskab_filter_land_partner&lt;&gt;"",IF(regnskab_filter_land_partner="EU",F1146,AD1146),""),"EXCLUDE")&amp;AC1146</f>
        <v>EXCLUDE</v>
      </c>
      <c r="J1146" s="158" t="e">
        <f t="shared" si="175"/>
        <v>#N/A</v>
      </c>
      <c r="L1146" s="158" t="str">
        <f t="shared" si="176"/>
        <v>_EU</v>
      </c>
      <c r="P1146" s="340"/>
      <c r="Q1146" s="340"/>
      <c r="R1146" s="341"/>
      <c r="S1146" s="342"/>
      <c r="T1146" s="342"/>
      <c r="U1146" s="341"/>
      <c r="V1146" s="368"/>
      <c r="W1146" s="341"/>
      <c r="X1146" s="343"/>
      <c r="Y1146" s="340"/>
      <c r="Z1146" s="341"/>
      <c r="AA1146" s="348" t="str">
        <f t="shared" si="177"/>
        <v/>
      </c>
      <c r="AB1146" s="349" t="str">
        <f t="shared" si="178"/>
        <v/>
      </c>
      <c r="AC1146" s="341"/>
      <c r="AD1146" s="350" t="str">
        <f t="shared" si="179"/>
        <v/>
      </c>
    </row>
    <row r="1147" spans="2:30" x14ac:dyDescent="0.45">
      <c r="B1147" s="145" t="str">
        <f t="shared" si="170"/>
        <v>NOT INCLUDED</v>
      </c>
      <c r="C1147" s="146" t="e">
        <f t="shared" si="171"/>
        <v>#N/A</v>
      </c>
      <c r="D1147" s="158" t="e">
        <f>AB1147&amp;"_"&amp;#REF!&amp;IF(afstemning_partner&lt;&gt;"","_"&amp;AC1147,"")</f>
        <v>#REF!</v>
      </c>
      <c r="E1147" s="158" t="str">
        <f t="shared" si="172"/>
        <v/>
      </c>
      <c r="F1147" s="158" t="e">
        <f t="shared" si="173"/>
        <v>#N/A</v>
      </c>
      <c r="G1147" s="158" t="str">
        <f>TRANSAKTIONER!Z1147&amp;IF(regnskab_filter_periode&gt;=AB1147,"INCLUDE"&amp;IF(regnskab_filter_land&lt;&gt;"",IF(regnskab_filter_land="EU",F1147,AD1147),""),"EXCLUDE")</f>
        <v>EXCLUDE</v>
      </c>
      <c r="H1147" s="158" t="str">
        <f t="shared" si="174"/>
        <v/>
      </c>
      <c r="I1147" s="158" t="str">
        <f>TRANSAKTIONER!Z1147&amp;IF(regnskab_filter_periode_partner&gt;=AB1147,"INCLUDE"&amp;IF(regnskab_filter_land_partner&lt;&gt;"",IF(regnskab_filter_land_partner="EU",F1147,AD1147),""),"EXCLUDE")&amp;AC1147</f>
        <v>EXCLUDE</v>
      </c>
      <c r="J1147" s="158" t="e">
        <f t="shared" si="175"/>
        <v>#N/A</v>
      </c>
      <c r="L1147" s="158" t="str">
        <f t="shared" si="176"/>
        <v>_EU</v>
      </c>
      <c r="P1147" s="340"/>
      <c r="Q1147" s="340"/>
      <c r="R1147" s="341"/>
      <c r="S1147" s="342"/>
      <c r="T1147" s="342"/>
      <c r="U1147" s="341"/>
      <c r="V1147" s="368"/>
      <c r="W1147" s="341"/>
      <c r="X1147" s="343"/>
      <c r="Y1147" s="340"/>
      <c r="Z1147" s="341"/>
      <c r="AA1147" s="348" t="str">
        <f t="shared" si="177"/>
        <v/>
      </c>
      <c r="AB1147" s="349" t="str">
        <f t="shared" si="178"/>
        <v/>
      </c>
      <c r="AC1147" s="341"/>
      <c r="AD1147" s="350" t="str">
        <f t="shared" si="179"/>
        <v/>
      </c>
    </row>
    <row r="1148" spans="2:30" x14ac:dyDescent="0.45">
      <c r="B1148" s="145" t="str">
        <f t="shared" si="170"/>
        <v>NOT INCLUDED</v>
      </c>
      <c r="C1148" s="146" t="e">
        <f t="shared" si="171"/>
        <v>#N/A</v>
      </c>
      <c r="D1148" s="158" t="e">
        <f>AB1148&amp;"_"&amp;#REF!&amp;IF(afstemning_partner&lt;&gt;"","_"&amp;AC1148,"")</f>
        <v>#REF!</v>
      </c>
      <c r="E1148" s="158" t="str">
        <f t="shared" si="172"/>
        <v/>
      </c>
      <c r="F1148" s="158" t="e">
        <f t="shared" si="173"/>
        <v>#N/A</v>
      </c>
      <c r="G1148" s="158" t="str">
        <f>TRANSAKTIONER!Z1148&amp;IF(regnskab_filter_periode&gt;=AB1148,"INCLUDE"&amp;IF(regnskab_filter_land&lt;&gt;"",IF(regnskab_filter_land="EU",F1148,AD1148),""),"EXCLUDE")</f>
        <v>EXCLUDE</v>
      </c>
      <c r="H1148" s="158" t="str">
        <f t="shared" si="174"/>
        <v/>
      </c>
      <c r="I1148" s="158" t="str">
        <f>TRANSAKTIONER!Z1148&amp;IF(regnskab_filter_periode_partner&gt;=AB1148,"INCLUDE"&amp;IF(regnskab_filter_land_partner&lt;&gt;"",IF(regnskab_filter_land_partner="EU",F1148,AD1148),""),"EXCLUDE")&amp;AC1148</f>
        <v>EXCLUDE</v>
      </c>
      <c r="J1148" s="158" t="e">
        <f t="shared" si="175"/>
        <v>#N/A</v>
      </c>
      <c r="L1148" s="158" t="str">
        <f t="shared" si="176"/>
        <v>_EU</v>
      </c>
      <c r="P1148" s="340"/>
      <c r="Q1148" s="340"/>
      <c r="R1148" s="341"/>
      <c r="S1148" s="342"/>
      <c r="T1148" s="342"/>
      <c r="U1148" s="341"/>
      <c r="V1148" s="368"/>
      <c r="W1148" s="341"/>
      <c r="X1148" s="343"/>
      <c r="Y1148" s="340"/>
      <c r="Z1148" s="341"/>
      <c r="AA1148" s="348" t="str">
        <f t="shared" si="177"/>
        <v/>
      </c>
      <c r="AB1148" s="349" t="str">
        <f t="shared" si="178"/>
        <v/>
      </c>
      <c r="AC1148" s="341"/>
      <c r="AD1148" s="350" t="str">
        <f t="shared" si="179"/>
        <v/>
      </c>
    </row>
    <row r="1149" spans="2:30" x14ac:dyDescent="0.45">
      <c r="B1149" s="145" t="str">
        <f t="shared" si="170"/>
        <v>NOT INCLUDED</v>
      </c>
      <c r="C1149" s="146" t="e">
        <f t="shared" si="171"/>
        <v>#N/A</v>
      </c>
      <c r="D1149" s="158" t="e">
        <f>AB1149&amp;"_"&amp;#REF!&amp;IF(afstemning_partner&lt;&gt;"","_"&amp;AC1149,"")</f>
        <v>#REF!</v>
      </c>
      <c r="E1149" s="158" t="str">
        <f t="shared" si="172"/>
        <v/>
      </c>
      <c r="F1149" s="158" t="e">
        <f t="shared" si="173"/>
        <v>#N/A</v>
      </c>
      <c r="G1149" s="158" t="str">
        <f>TRANSAKTIONER!Z1149&amp;IF(regnskab_filter_periode&gt;=AB1149,"INCLUDE"&amp;IF(regnskab_filter_land&lt;&gt;"",IF(regnskab_filter_land="EU",F1149,AD1149),""),"EXCLUDE")</f>
        <v>EXCLUDE</v>
      </c>
      <c r="H1149" s="158" t="str">
        <f t="shared" si="174"/>
        <v/>
      </c>
      <c r="I1149" s="158" t="str">
        <f>TRANSAKTIONER!Z1149&amp;IF(regnskab_filter_periode_partner&gt;=AB1149,"INCLUDE"&amp;IF(regnskab_filter_land_partner&lt;&gt;"",IF(regnskab_filter_land_partner="EU",F1149,AD1149),""),"EXCLUDE")&amp;AC1149</f>
        <v>EXCLUDE</v>
      </c>
      <c r="J1149" s="158" t="e">
        <f t="shared" si="175"/>
        <v>#N/A</v>
      </c>
      <c r="L1149" s="158" t="str">
        <f t="shared" si="176"/>
        <v>_EU</v>
      </c>
      <c r="P1149" s="340"/>
      <c r="Q1149" s="340"/>
      <c r="R1149" s="341"/>
      <c r="S1149" s="342"/>
      <c r="T1149" s="342"/>
      <c r="U1149" s="341"/>
      <c r="V1149" s="368"/>
      <c r="W1149" s="341"/>
      <c r="X1149" s="343"/>
      <c r="Y1149" s="340"/>
      <c r="Z1149" s="341"/>
      <c r="AA1149" s="348" t="str">
        <f t="shared" si="177"/>
        <v/>
      </c>
      <c r="AB1149" s="349" t="str">
        <f t="shared" si="178"/>
        <v/>
      </c>
      <c r="AC1149" s="341"/>
      <c r="AD1149" s="350" t="str">
        <f t="shared" si="179"/>
        <v/>
      </c>
    </row>
    <row r="1150" spans="2:30" x14ac:dyDescent="0.45">
      <c r="B1150" s="145" t="str">
        <f t="shared" si="170"/>
        <v>NOT INCLUDED</v>
      </c>
      <c r="C1150" s="146" t="e">
        <f t="shared" si="171"/>
        <v>#N/A</v>
      </c>
      <c r="D1150" s="158" t="e">
        <f>AB1150&amp;"_"&amp;#REF!&amp;IF(afstemning_partner&lt;&gt;"","_"&amp;AC1150,"")</f>
        <v>#REF!</v>
      </c>
      <c r="E1150" s="158" t="str">
        <f t="shared" si="172"/>
        <v/>
      </c>
      <c r="F1150" s="158" t="e">
        <f t="shared" si="173"/>
        <v>#N/A</v>
      </c>
      <c r="G1150" s="158" t="str">
        <f>TRANSAKTIONER!Z1150&amp;IF(regnskab_filter_periode&gt;=AB1150,"INCLUDE"&amp;IF(regnskab_filter_land&lt;&gt;"",IF(regnskab_filter_land="EU",F1150,AD1150),""),"EXCLUDE")</f>
        <v>EXCLUDE</v>
      </c>
      <c r="H1150" s="158" t="str">
        <f t="shared" si="174"/>
        <v/>
      </c>
      <c r="I1150" s="158" t="str">
        <f>TRANSAKTIONER!Z1150&amp;IF(regnskab_filter_periode_partner&gt;=AB1150,"INCLUDE"&amp;IF(regnskab_filter_land_partner&lt;&gt;"",IF(regnskab_filter_land_partner="EU",F1150,AD1150),""),"EXCLUDE")&amp;AC1150</f>
        <v>EXCLUDE</v>
      </c>
      <c r="J1150" s="158" t="e">
        <f t="shared" si="175"/>
        <v>#N/A</v>
      </c>
      <c r="L1150" s="158" t="str">
        <f t="shared" si="176"/>
        <v>_EU</v>
      </c>
      <c r="P1150" s="340"/>
      <c r="Q1150" s="340"/>
      <c r="R1150" s="341"/>
      <c r="S1150" s="342"/>
      <c r="T1150" s="342"/>
      <c r="U1150" s="341"/>
      <c r="V1150" s="368"/>
      <c r="W1150" s="341"/>
      <c r="X1150" s="343"/>
      <c r="Y1150" s="340"/>
      <c r="Z1150" s="341"/>
      <c r="AA1150" s="348" t="str">
        <f t="shared" si="177"/>
        <v/>
      </c>
      <c r="AB1150" s="349" t="str">
        <f t="shared" si="178"/>
        <v/>
      </c>
      <c r="AC1150" s="341"/>
      <c r="AD1150" s="350" t="str">
        <f t="shared" si="179"/>
        <v/>
      </c>
    </row>
    <row r="1151" spans="2:30" x14ac:dyDescent="0.45">
      <c r="B1151" s="145" t="str">
        <f t="shared" si="170"/>
        <v>NOT INCLUDED</v>
      </c>
      <c r="C1151" s="146" t="e">
        <f t="shared" si="171"/>
        <v>#N/A</v>
      </c>
      <c r="D1151" s="158" t="e">
        <f>AB1151&amp;"_"&amp;#REF!&amp;IF(afstemning_partner&lt;&gt;"","_"&amp;AC1151,"")</f>
        <v>#REF!</v>
      </c>
      <c r="E1151" s="158" t="str">
        <f t="shared" si="172"/>
        <v/>
      </c>
      <c r="F1151" s="158" t="e">
        <f t="shared" si="173"/>
        <v>#N/A</v>
      </c>
      <c r="G1151" s="158" t="str">
        <f>TRANSAKTIONER!Z1151&amp;IF(regnskab_filter_periode&gt;=AB1151,"INCLUDE"&amp;IF(regnskab_filter_land&lt;&gt;"",IF(regnskab_filter_land="EU",F1151,AD1151),""),"EXCLUDE")</f>
        <v>EXCLUDE</v>
      </c>
      <c r="H1151" s="158" t="str">
        <f t="shared" si="174"/>
        <v/>
      </c>
      <c r="I1151" s="158" t="str">
        <f>TRANSAKTIONER!Z1151&amp;IF(regnskab_filter_periode_partner&gt;=AB1151,"INCLUDE"&amp;IF(regnskab_filter_land_partner&lt;&gt;"",IF(regnskab_filter_land_partner="EU",F1151,AD1151),""),"EXCLUDE")&amp;AC1151</f>
        <v>EXCLUDE</v>
      </c>
      <c r="J1151" s="158" t="e">
        <f t="shared" si="175"/>
        <v>#N/A</v>
      </c>
      <c r="L1151" s="158" t="str">
        <f t="shared" si="176"/>
        <v>_EU</v>
      </c>
      <c r="P1151" s="340"/>
      <c r="Q1151" s="340"/>
      <c r="R1151" s="341"/>
      <c r="S1151" s="342"/>
      <c r="T1151" s="342"/>
      <c r="U1151" s="341"/>
      <c r="V1151" s="368"/>
      <c r="W1151" s="341"/>
      <c r="X1151" s="343"/>
      <c r="Y1151" s="340"/>
      <c r="Z1151" s="341"/>
      <c r="AA1151" s="348" t="str">
        <f t="shared" si="177"/>
        <v/>
      </c>
      <c r="AB1151" s="349" t="str">
        <f t="shared" si="178"/>
        <v/>
      </c>
      <c r="AC1151" s="341"/>
      <c r="AD1151" s="350" t="str">
        <f t="shared" si="179"/>
        <v/>
      </c>
    </row>
    <row r="1152" spans="2:30" x14ac:dyDescent="0.45">
      <c r="B1152" s="145" t="str">
        <f t="shared" si="170"/>
        <v>NOT INCLUDED</v>
      </c>
      <c r="C1152" s="146" t="e">
        <f t="shared" si="171"/>
        <v>#N/A</v>
      </c>
      <c r="D1152" s="158" t="e">
        <f>AB1152&amp;"_"&amp;#REF!&amp;IF(afstemning_partner&lt;&gt;"","_"&amp;AC1152,"")</f>
        <v>#REF!</v>
      </c>
      <c r="E1152" s="158" t="str">
        <f t="shared" si="172"/>
        <v/>
      </c>
      <c r="F1152" s="158" t="e">
        <f t="shared" si="173"/>
        <v>#N/A</v>
      </c>
      <c r="G1152" s="158" t="str">
        <f>TRANSAKTIONER!Z1152&amp;IF(regnskab_filter_periode&gt;=AB1152,"INCLUDE"&amp;IF(regnskab_filter_land&lt;&gt;"",IF(regnskab_filter_land="EU",F1152,AD1152),""),"EXCLUDE")</f>
        <v>EXCLUDE</v>
      </c>
      <c r="H1152" s="158" t="str">
        <f t="shared" si="174"/>
        <v/>
      </c>
      <c r="I1152" s="158" t="str">
        <f>TRANSAKTIONER!Z1152&amp;IF(regnskab_filter_periode_partner&gt;=AB1152,"INCLUDE"&amp;IF(regnskab_filter_land_partner&lt;&gt;"",IF(regnskab_filter_land_partner="EU",F1152,AD1152),""),"EXCLUDE")&amp;AC1152</f>
        <v>EXCLUDE</v>
      </c>
      <c r="J1152" s="158" t="e">
        <f t="shared" si="175"/>
        <v>#N/A</v>
      </c>
      <c r="L1152" s="158" t="str">
        <f t="shared" si="176"/>
        <v>_EU</v>
      </c>
      <c r="P1152" s="340"/>
      <c r="Q1152" s="340"/>
      <c r="R1152" s="341"/>
      <c r="S1152" s="342"/>
      <c r="T1152" s="342"/>
      <c r="U1152" s="341"/>
      <c r="V1152" s="368"/>
      <c r="W1152" s="341"/>
      <c r="X1152" s="343"/>
      <c r="Y1152" s="340"/>
      <c r="Z1152" s="341"/>
      <c r="AA1152" s="348" t="str">
        <f t="shared" si="177"/>
        <v/>
      </c>
      <c r="AB1152" s="349" t="str">
        <f t="shared" si="178"/>
        <v/>
      </c>
      <c r="AC1152" s="341"/>
      <c r="AD1152" s="350" t="str">
        <f t="shared" si="179"/>
        <v/>
      </c>
    </row>
    <row r="1153" spans="2:30" x14ac:dyDescent="0.45">
      <c r="B1153" s="145" t="str">
        <f t="shared" si="170"/>
        <v>NOT INCLUDED</v>
      </c>
      <c r="C1153" s="146" t="e">
        <f t="shared" si="171"/>
        <v>#N/A</v>
      </c>
      <c r="D1153" s="158" t="e">
        <f>AB1153&amp;"_"&amp;#REF!&amp;IF(afstemning_partner&lt;&gt;"","_"&amp;AC1153,"")</f>
        <v>#REF!</v>
      </c>
      <c r="E1153" s="158" t="str">
        <f t="shared" si="172"/>
        <v/>
      </c>
      <c r="F1153" s="158" t="e">
        <f t="shared" si="173"/>
        <v>#N/A</v>
      </c>
      <c r="G1153" s="158" t="str">
        <f>TRANSAKTIONER!Z1153&amp;IF(regnskab_filter_periode&gt;=AB1153,"INCLUDE"&amp;IF(regnskab_filter_land&lt;&gt;"",IF(regnskab_filter_land="EU",F1153,AD1153),""),"EXCLUDE")</f>
        <v>EXCLUDE</v>
      </c>
      <c r="H1153" s="158" t="str">
        <f t="shared" si="174"/>
        <v/>
      </c>
      <c r="I1153" s="158" t="str">
        <f>TRANSAKTIONER!Z1153&amp;IF(regnskab_filter_periode_partner&gt;=AB1153,"INCLUDE"&amp;IF(regnskab_filter_land_partner&lt;&gt;"",IF(regnskab_filter_land_partner="EU",F1153,AD1153),""),"EXCLUDE")&amp;AC1153</f>
        <v>EXCLUDE</v>
      </c>
      <c r="J1153" s="158" t="e">
        <f t="shared" si="175"/>
        <v>#N/A</v>
      </c>
      <c r="L1153" s="158" t="str">
        <f t="shared" si="176"/>
        <v>_EU</v>
      </c>
      <c r="P1153" s="340"/>
      <c r="Q1153" s="340"/>
      <c r="R1153" s="341"/>
      <c r="S1153" s="342"/>
      <c r="T1153" s="342"/>
      <c r="U1153" s="341"/>
      <c r="V1153" s="368"/>
      <c r="W1153" s="341"/>
      <c r="X1153" s="343"/>
      <c r="Y1153" s="340"/>
      <c r="Z1153" s="341"/>
      <c r="AA1153" s="348" t="str">
        <f t="shared" si="177"/>
        <v/>
      </c>
      <c r="AB1153" s="349" t="str">
        <f t="shared" si="178"/>
        <v/>
      </c>
      <c r="AC1153" s="341"/>
      <c r="AD1153" s="350" t="str">
        <f t="shared" si="179"/>
        <v/>
      </c>
    </row>
    <row r="1154" spans="2:30" x14ac:dyDescent="0.45">
      <c r="B1154" s="145" t="str">
        <f t="shared" si="170"/>
        <v>NOT INCLUDED</v>
      </c>
      <c r="C1154" s="146" t="e">
        <f t="shared" si="171"/>
        <v>#N/A</v>
      </c>
      <c r="D1154" s="158" t="e">
        <f>AB1154&amp;"_"&amp;#REF!&amp;IF(afstemning_partner&lt;&gt;"","_"&amp;AC1154,"")</f>
        <v>#REF!</v>
      </c>
      <c r="E1154" s="158" t="str">
        <f t="shared" si="172"/>
        <v/>
      </c>
      <c r="F1154" s="158" t="e">
        <f t="shared" si="173"/>
        <v>#N/A</v>
      </c>
      <c r="G1154" s="158" t="str">
        <f>TRANSAKTIONER!Z1154&amp;IF(regnskab_filter_periode&gt;=AB1154,"INCLUDE"&amp;IF(regnskab_filter_land&lt;&gt;"",IF(regnskab_filter_land="EU",F1154,AD1154),""),"EXCLUDE")</f>
        <v>EXCLUDE</v>
      </c>
      <c r="H1154" s="158" t="str">
        <f t="shared" si="174"/>
        <v/>
      </c>
      <c r="I1154" s="158" t="str">
        <f>TRANSAKTIONER!Z1154&amp;IF(regnskab_filter_periode_partner&gt;=AB1154,"INCLUDE"&amp;IF(regnskab_filter_land_partner&lt;&gt;"",IF(regnskab_filter_land_partner="EU",F1154,AD1154),""),"EXCLUDE")&amp;AC1154</f>
        <v>EXCLUDE</v>
      </c>
      <c r="J1154" s="158" t="e">
        <f t="shared" si="175"/>
        <v>#N/A</v>
      </c>
      <c r="L1154" s="158" t="str">
        <f t="shared" si="176"/>
        <v>_EU</v>
      </c>
      <c r="P1154" s="340"/>
      <c r="Q1154" s="340"/>
      <c r="R1154" s="341"/>
      <c r="S1154" s="342"/>
      <c r="T1154" s="342"/>
      <c r="U1154" s="341"/>
      <c r="V1154" s="368"/>
      <c r="W1154" s="341"/>
      <c r="X1154" s="343"/>
      <c r="Y1154" s="340"/>
      <c r="Z1154" s="341"/>
      <c r="AA1154" s="348" t="str">
        <f t="shared" si="177"/>
        <v/>
      </c>
      <c r="AB1154" s="349" t="str">
        <f t="shared" si="178"/>
        <v/>
      </c>
      <c r="AC1154" s="341"/>
      <c r="AD1154" s="350" t="str">
        <f t="shared" si="179"/>
        <v/>
      </c>
    </row>
    <row r="1155" spans="2:30" x14ac:dyDescent="0.45">
      <c r="B1155" s="145" t="str">
        <f t="shared" si="170"/>
        <v>NOT INCLUDED</v>
      </c>
      <c r="C1155" s="146" t="e">
        <f t="shared" si="171"/>
        <v>#N/A</v>
      </c>
      <c r="D1155" s="158" t="e">
        <f>AB1155&amp;"_"&amp;#REF!&amp;IF(afstemning_partner&lt;&gt;"","_"&amp;AC1155,"")</f>
        <v>#REF!</v>
      </c>
      <c r="E1155" s="158" t="str">
        <f t="shared" si="172"/>
        <v/>
      </c>
      <c r="F1155" s="158" t="e">
        <f t="shared" si="173"/>
        <v>#N/A</v>
      </c>
      <c r="G1155" s="158" t="str">
        <f>TRANSAKTIONER!Z1155&amp;IF(regnskab_filter_periode&gt;=AB1155,"INCLUDE"&amp;IF(regnskab_filter_land&lt;&gt;"",IF(regnskab_filter_land="EU",F1155,AD1155),""),"EXCLUDE")</f>
        <v>EXCLUDE</v>
      </c>
      <c r="H1155" s="158" t="str">
        <f t="shared" si="174"/>
        <v/>
      </c>
      <c r="I1155" s="158" t="str">
        <f>TRANSAKTIONER!Z1155&amp;IF(regnskab_filter_periode_partner&gt;=AB1155,"INCLUDE"&amp;IF(regnskab_filter_land_partner&lt;&gt;"",IF(regnskab_filter_land_partner="EU",F1155,AD1155),""),"EXCLUDE")&amp;AC1155</f>
        <v>EXCLUDE</v>
      </c>
      <c r="J1155" s="158" t="e">
        <f t="shared" si="175"/>
        <v>#N/A</v>
      </c>
      <c r="L1155" s="158" t="str">
        <f t="shared" si="176"/>
        <v>_EU</v>
      </c>
      <c r="P1155" s="340"/>
      <c r="Q1155" s="340"/>
      <c r="R1155" s="341"/>
      <c r="S1155" s="342"/>
      <c r="T1155" s="342"/>
      <c r="U1155" s="341"/>
      <c r="V1155" s="368"/>
      <c r="W1155" s="341"/>
      <c r="X1155" s="343"/>
      <c r="Y1155" s="340"/>
      <c r="Z1155" s="341"/>
      <c r="AA1155" s="348" t="str">
        <f t="shared" si="177"/>
        <v/>
      </c>
      <c r="AB1155" s="349" t="str">
        <f t="shared" si="178"/>
        <v/>
      </c>
      <c r="AC1155" s="341"/>
      <c r="AD1155" s="350" t="str">
        <f t="shared" si="179"/>
        <v/>
      </c>
    </row>
    <row r="1156" spans="2:30" x14ac:dyDescent="0.45">
      <c r="B1156" s="145" t="str">
        <f t="shared" si="170"/>
        <v>NOT INCLUDED</v>
      </c>
      <c r="C1156" s="146" t="e">
        <f t="shared" si="171"/>
        <v>#N/A</v>
      </c>
      <c r="D1156" s="158" t="e">
        <f>AB1156&amp;"_"&amp;#REF!&amp;IF(afstemning_partner&lt;&gt;"","_"&amp;AC1156,"")</f>
        <v>#REF!</v>
      </c>
      <c r="E1156" s="158" t="str">
        <f t="shared" si="172"/>
        <v/>
      </c>
      <c r="F1156" s="158" t="e">
        <f t="shared" si="173"/>
        <v>#N/A</v>
      </c>
      <c r="G1156" s="158" t="str">
        <f>TRANSAKTIONER!Z1156&amp;IF(regnskab_filter_periode&gt;=AB1156,"INCLUDE"&amp;IF(regnskab_filter_land&lt;&gt;"",IF(regnskab_filter_land="EU",F1156,AD1156),""),"EXCLUDE")</f>
        <v>EXCLUDE</v>
      </c>
      <c r="H1156" s="158" t="str">
        <f t="shared" si="174"/>
        <v/>
      </c>
      <c r="I1156" s="158" t="str">
        <f>TRANSAKTIONER!Z1156&amp;IF(regnskab_filter_periode_partner&gt;=AB1156,"INCLUDE"&amp;IF(regnskab_filter_land_partner&lt;&gt;"",IF(regnskab_filter_land_partner="EU",F1156,AD1156),""),"EXCLUDE")&amp;AC1156</f>
        <v>EXCLUDE</v>
      </c>
      <c r="J1156" s="158" t="e">
        <f t="shared" si="175"/>
        <v>#N/A</v>
      </c>
      <c r="L1156" s="158" t="str">
        <f t="shared" si="176"/>
        <v>_EU</v>
      </c>
      <c r="P1156" s="340"/>
      <c r="Q1156" s="340"/>
      <c r="R1156" s="341"/>
      <c r="S1156" s="342"/>
      <c r="T1156" s="342"/>
      <c r="U1156" s="341"/>
      <c r="V1156" s="368"/>
      <c r="W1156" s="341"/>
      <c r="X1156" s="343"/>
      <c r="Y1156" s="340"/>
      <c r="Z1156" s="341"/>
      <c r="AA1156" s="348" t="str">
        <f t="shared" si="177"/>
        <v/>
      </c>
      <c r="AB1156" s="349" t="str">
        <f t="shared" si="178"/>
        <v/>
      </c>
      <c r="AC1156" s="341"/>
      <c r="AD1156" s="350" t="str">
        <f t="shared" si="179"/>
        <v/>
      </c>
    </row>
    <row r="1157" spans="2:30" x14ac:dyDescent="0.45">
      <c r="B1157" s="145" t="str">
        <f t="shared" si="170"/>
        <v>NOT INCLUDED</v>
      </c>
      <c r="C1157" s="146" t="e">
        <f t="shared" si="171"/>
        <v>#N/A</v>
      </c>
      <c r="D1157" s="158" t="e">
        <f>AB1157&amp;"_"&amp;#REF!&amp;IF(afstemning_partner&lt;&gt;"","_"&amp;AC1157,"")</f>
        <v>#REF!</v>
      </c>
      <c r="E1157" s="158" t="str">
        <f t="shared" si="172"/>
        <v/>
      </c>
      <c r="F1157" s="158" t="e">
        <f t="shared" si="173"/>
        <v>#N/A</v>
      </c>
      <c r="G1157" s="158" t="str">
        <f>TRANSAKTIONER!Z1157&amp;IF(regnskab_filter_periode&gt;=AB1157,"INCLUDE"&amp;IF(regnskab_filter_land&lt;&gt;"",IF(regnskab_filter_land="EU",F1157,AD1157),""),"EXCLUDE")</f>
        <v>EXCLUDE</v>
      </c>
      <c r="H1157" s="158" t="str">
        <f t="shared" si="174"/>
        <v/>
      </c>
      <c r="I1157" s="158" t="str">
        <f>TRANSAKTIONER!Z1157&amp;IF(regnskab_filter_periode_partner&gt;=AB1157,"INCLUDE"&amp;IF(regnskab_filter_land_partner&lt;&gt;"",IF(regnskab_filter_land_partner="EU",F1157,AD1157),""),"EXCLUDE")&amp;AC1157</f>
        <v>EXCLUDE</v>
      </c>
      <c r="J1157" s="158" t="e">
        <f t="shared" si="175"/>
        <v>#N/A</v>
      </c>
      <c r="L1157" s="158" t="str">
        <f t="shared" si="176"/>
        <v>_EU</v>
      </c>
      <c r="P1157" s="340"/>
      <c r="Q1157" s="340"/>
      <c r="R1157" s="341"/>
      <c r="S1157" s="342"/>
      <c r="T1157" s="342"/>
      <c r="U1157" s="341"/>
      <c r="V1157" s="368"/>
      <c r="W1157" s="341"/>
      <c r="X1157" s="343"/>
      <c r="Y1157" s="340"/>
      <c r="Z1157" s="341"/>
      <c r="AA1157" s="348" t="str">
        <f t="shared" si="177"/>
        <v/>
      </c>
      <c r="AB1157" s="349" t="str">
        <f t="shared" si="178"/>
        <v/>
      </c>
      <c r="AC1157" s="341"/>
      <c r="AD1157" s="350" t="str">
        <f t="shared" si="179"/>
        <v/>
      </c>
    </row>
    <row r="1158" spans="2:30" x14ac:dyDescent="0.45">
      <c r="B1158" s="145" t="str">
        <f t="shared" si="170"/>
        <v>NOT INCLUDED</v>
      </c>
      <c r="C1158" s="146" t="e">
        <f t="shared" si="171"/>
        <v>#N/A</v>
      </c>
      <c r="D1158" s="158" t="e">
        <f>AB1158&amp;"_"&amp;#REF!&amp;IF(afstemning_partner&lt;&gt;"","_"&amp;AC1158,"")</f>
        <v>#REF!</v>
      </c>
      <c r="E1158" s="158" t="str">
        <f t="shared" si="172"/>
        <v/>
      </c>
      <c r="F1158" s="158" t="e">
        <f t="shared" si="173"/>
        <v>#N/A</v>
      </c>
      <c r="G1158" s="158" t="str">
        <f>TRANSAKTIONER!Z1158&amp;IF(regnskab_filter_periode&gt;=AB1158,"INCLUDE"&amp;IF(regnskab_filter_land&lt;&gt;"",IF(regnskab_filter_land="EU",F1158,AD1158),""),"EXCLUDE")</f>
        <v>EXCLUDE</v>
      </c>
      <c r="H1158" s="158" t="str">
        <f t="shared" si="174"/>
        <v/>
      </c>
      <c r="I1158" s="158" t="str">
        <f>TRANSAKTIONER!Z1158&amp;IF(regnskab_filter_periode_partner&gt;=AB1158,"INCLUDE"&amp;IF(regnskab_filter_land_partner&lt;&gt;"",IF(regnskab_filter_land_partner="EU",F1158,AD1158),""),"EXCLUDE")&amp;AC1158</f>
        <v>EXCLUDE</v>
      </c>
      <c r="J1158" s="158" t="e">
        <f t="shared" si="175"/>
        <v>#N/A</v>
      </c>
      <c r="L1158" s="158" t="str">
        <f t="shared" si="176"/>
        <v>_EU</v>
      </c>
      <c r="P1158" s="340"/>
      <c r="Q1158" s="340"/>
      <c r="R1158" s="341"/>
      <c r="S1158" s="342"/>
      <c r="T1158" s="342"/>
      <c r="U1158" s="341"/>
      <c r="V1158" s="368"/>
      <c r="W1158" s="341"/>
      <c r="X1158" s="343"/>
      <c r="Y1158" s="340"/>
      <c r="Z1158" s="341"/>
      <c r="AA1158" s="348" t="str">
        <f t="shared" si="177"/>
        <v/>
      </c>
      <c r="AB1158" s="349" t="str">
        <f t="shared" si="178"/>
        <v/>
      </c>
      <c r="AC1158" s="341"/>
      <c r="AD1158" s="350" t="str">
        <f t="shared" si="179"/>
        <v/>
      </c>
    </row>
    <row r="1159" spans="2:30" x14ac:dyDescent="0.45">
      <c r="B1159" s="145" t="str">
        <f t="shared" ref="B1159:B1222" si="180">IF(AB1159=report_period,"INCLUDE_CURRENT",IF(AB1159&lt;report_period,"INCLUDE_PREVIOUS","NOT INCLUDED"))</f>
        <v>NOT INCLUDED</v>
      </c>
      <c r="C1159" s="146" t="e">
        <f t="shared" ref="C1159:C1222" si="181">B1159&amp;"_"&amp;VLOOKUP(AD1159,setup_country_group,3,FALSE)&amp;"_"&amp;Z1159</f>
        <v>#N/A</v>
      </c>
      <c r="D1159" s="158" t="e">
        <f>AB1159&amp;"_"&amp;#REF!&amp;IF(afstemning_partner&lt;&gt;"","_"&amp;AC1159,"")</f>
        <v>#REF!</v>
      </c>
      <c r="E1159" s="158" t="str">
        <f t="shared" ref="E1159:E1222" si="182">Z1159&amp;IF(regnskab_filter_periode&lt;&gt;"",AB1159,"")&amp;IF(regnskab_filter_land&lt;&gt;"",IF(regnskab_filter_land="EU",F1159,AD1159),"")</f>
        <v/>
      </c>
      <c r="F1159" s="158" t="e">
        <f t="shared" ref="F1159:F1222" si="183">VLOOKUP(AD1159,setup_country_group,3,FALSE)</f>
        <v>#N/A</v>
      </c>
      <c r="G1159" s="158" t="str">
        <f>TRANSAKTIONER!Z1159&amp;IF(regnskab_filter_periode&gt;=AB1159,"INCLUDE"&amp;IF(regnskab_filter_land&lt;&gt;"",IF(regnskab_filter_land="EU",F1159,AD1159),""),"EXCLUDE")</f>
        <v>EXCLUDE</v>
      </c>
      <c r="H1159" s="158" t="str">
        <f t="shared" ref="H1159:H1222" si="184">Z1159&amp;IF(regnskab_filter_periode_partner&lt;&gt;"",AB1159,"")&amp;IF(regnskab_filter_land_partner&lt;&gt;"",IF(regnskab_filter_land_partner="EU",F1159,AD1159),"")&amp;AC1159</f>
        <v/>
      </c>
      <c r="I1159" s="158" t="str">
        <f>TRANSAKTIONER!Z1159&amp;IF(regnskab_filter_periode_partner&gt;=AB1159,"INCLUDE"&amp;IF(regnskab_filter_land_partner&lt;&gt;"",IF(regnskab_filter_land_partner="EU",F1159,AD1159),""),"EXCLUDE")&amp;AC1159</f>
        <v>EXCLUDE</v>
      </c>
      <c r="J1159" s="158" t="e">
        <f t="shared" ref="J1159:J1222" si="185">C1159&amp;"_"&amp;AC1159</f>
        <v>#N/A</v>
      </c>
      <c r="L1159" s="158" t="str">
        <f t="shared" ref="L1159:L1222" si="186">Z1159&amp;"_"&amp;IF(AD1159&lt;&gt;"Norge","EU","Norge")</f>
        <v>_EU</v>
      </c>
      <c r="P1159" s="340"/>
      <c r="Q1159" s="340"/>
      <c r="R1159" s="341"/>
      <c r="S1159" s="342"/>
      <c r="T1159" s="342"/>
      <c r="U1159" s="341"/>
      <c r="V1159" s="368"/>
      <c r="W1159" s="341"/>
      <c r="X1159" s="343"/>
      <c r="Y1159" s="340"/>
      <c r="Z1159" s="341"/>
      <c r="AA1159" s="348" t="str">
        <f t="shared" ref="AA1159:AA1222" si="187">IF(OR(AB1159="",Y1159="",X1159=""),"",ROUND(X1159/VLOOKUP(AB1159,setup_currency,MATCH(Y1159&amp;"/EUR",setup_currency_header,0),FALSE),2))</f>
        <v/>
      </c>
      <c r="AB1159" s="349" t="str">
        <f t="shared" ref="AB1159:AB1222" si="188">IF(T1159="","",IF(OR(T1159&lt;setup_start_date,T1159&gt;setup_end_date),"INVALID DATE",VLOOKUP(T1159,setup_periods,2,TRUE)))</f>
        <v/>
      </c>
      <c r="AC1159" s="341"/>
      <c r="AD1159" s="350" t="str">
        <f t="shared" ref="AD1159:AD1222" si="189">IF(AC1159="","",VLOOKUP(AC1159,setup_partners,2,FALSE))</f>
        <v/>
      </c>
    </row>
    <row r="1160" spans="2:30" x14ac:dyDescent="0.45">
      <c r="B1160" s="145" t="str">
        <f t="shared" si="180"/>
        <v>NOT INCLUDED</v>
      </c>
      <c r="C1160" s="146" t="e">
        <f t="shared" si="181"/>
        <v>#N/A</v>
      </c>
      <c r="D1160" s="158" t="e">
        <f>AB1160&amp;"_"&amp;#REF!&amp;IF(afstemning_partner&lt;&gt;"","_"&amp;AC1160,"")</f>
        <v>#REF!</v>
      </c>
      <c r="E1160" s="158" t="str">
        <f t="shared" si="182"/>
        <v/>
      </c>
      <c r="F1160" s="158" t="e">
        <f t="shared" si="183"/>
        <v>#N/A</v>
      </c>
      <c r="G1160" s="158" t="str">
        <f>TRANSAKTIONER!Z1160&amp;IF(regnskab_filter_periode&gt;=AB1160,"INCLUDE"&amp;IF(regnskab_filter_land&lt;&gt;"",IF(regnskab_filter_land="EU",F1160,AD1160),""),"EXCLUDE")</f>
        <v>EXCLUDE</v>
      </c>
      <c r="H1160" s="158" t="str">
        <f t="shared" si="184"/>
        <v/>
      </c>
      <c r="I1160" s="158" t="str">
        <f>TRANSAKTIONER!Z1160&amp;IF(regnskab_filter_periode_partner&gt;=AB1160,"INCLUDE"&amp;IF(regnskab_filter_land_partner&lt;&gt;"",IF(regnskab_filter_land_partner="EU",F1160,AD1160),""),"EXCLUDE")&amp;AC1160</f>
        <v>EXCLUDE</v>
      </c>
      <c r="J1160" s="158" t="e">
        <f t="shared" si="185"/>
        <v>#N/A</v>
      </c>
      <c r="L1160" s="158" t="str">
        <f t="shared" si="186"/>
        <v>_EU</v>
      </c>
      <c r="P1160" s="340"/>
      <c r="Q1160" s="340"/>
      <c r="R1160" s="341"/>
      <c r="S1160" s="342"/>
      <c r="T1160" s="342"/>
      <c r="U1160" s="341"/>
      <c r="V1160" s="368"/>
      <c r="W1160" s="341"/>
      <c r="X1160" s="343"/>
      <c r="Y1160" s="340"/>
      <c r="Z1160" s="341"/>
      <c r="AA1160" s="348" t="str">
        <f t="shared" si="187"/>
        <v/>
      </c>
      <c r="AB1160" s="349" t="str">
        <f t="shared" si="188"/>
        <v/>
      </c>
      <c r="AC1160" s="341"/>
      <c r="AD1160" s="350" t="str">
        <f t="shared" si="189"/>
        <v/>
      </c>
    </row>
    <row r="1161" spans="2:30" x14ac:dyDescent="0.45">
      <c r="B1161" s="145" t="str">
        <f t="shared" si="180"/>
        <v>NOT INCLUDED</v>
      </c>
      <c r="C1161" s="146" t="e">
        <f t="shared" si="181"/>
        <v>#N/A</v>
      </c>
      <c r="D1161" s="158" t="e">
        <f>AB1161&amp;"_"&amp;#REF!&amp;IF(afstemning_partner&lt;&gt;"","_"&amp;AC1161,"")</f>
        <v>#REF!</v>
      </c>
      <c r="E1161" s="158" t="str">
        <f t="shared" si="182"/>
        <v/>
      </c>
      <c r="F1161" s="158" t="e">
        <f t="shared" si="183"/>
        <v>#N/A</v>
      </c>
      <c r="G1161" s="158" t="str">
        <f>TRANSAKTIONER!Z1161&amp;IF(regnskab_filter_periode&gt;=AB1161,"INCLUDE"&amp;IF(regnskab_filter_land&lt;&gt;"",IF(regnskab_filter_land="EU",F1161,AD1161),""),"EXCLUDE")</f>
        <v>EXCLUDE</v>
      </c>
      <c r="H1161" s="158" t="str">
        <f t="shared" si="184"/>
        <v/>
      </c>
      <c r="I1161" s="158" t="str">
        <f>TRANSAKTIONER!Z1161&amp;IF(regnskab_filter_periode_partner&gt;=AB1161,"INCLUDE"&amp;IF(regnskab_filter_land_partner&lt;&gt;"",IF(regnskab_filter_land_partner="EU",F1161,AD1161),""),"EXCLUDE")&amp;AC1161</f>
        <v>EXCLUDE</v>
      </c>
      <c r="J1161" s="158" t="e">
        <f t="shared" si="185"/>
        <v>#N/A</v>
      </c>
      <c r="L1161" s="158" t="str">
        <f t="shared" si="186"/>
        <v>_EU</v>
      </c>
      <c r="P1161" s="340"/>
      <c r="Q1161" s="340"/>
      <c r="R1161" s="341"/>
      <c r="S1161" s="342"/>
      <c r="T1161" s="342"/>
      <c r="U1161" s="341"/>
      <c r="V1161" s="368"/>
      <c r="W1161" s="341"/>
      <c r="X1161" s="343"/>
      <c r="Y1161" s="340"/>
      <c r="Z1161" s="341"/>
      <c r="AA1161" s="348" t="str">
        <f t="shared" si="187"/>
        <v/>
      </c>
      <c r="AB1161" s="349" t="str">
        <f t="shared" si="188"/>
        <v/>
      </c>
      <c r="AC1161" s="341"/>
      <c r="AD1161" s="350" t="str">
        <f t="shared" si="189"/>
        <v/>
      </c>
    </row>
    <row r="1162" spans="2:30" x14ac:dyDescent="0.45">
      <c r="B1162" s="145" t="str">
        <f t="shared" si="180"/>
        <v>NOT INCLUDED</v>
      </c>
      <c r="C1162" s="146" t="e">
        <f t="shared" si="181"/>
        <v>#N/A</v>
      </c>
      <c r="D1162" s="158" t="e">
        <f>AB1162&amp;"_"&amp;#REF!&amp;IF(afstemning_partner&lt;&gt;"","_"&amp;AC1162,"")</f>
        <v>#REF!</v>
      </c>
      <c r="E1162" s="158" t="str">
        <f t="shared" si="182"/>
        <v/>
      </c>
      <c r="F1162" s="158" t="e">
        <f t="shared" si="183"/>
        <v>#N/A</v>
      </c>
      <c r="G1162" s="158" t="str">
        <f>TRANSAKTIONER!Z1162&amp;IF(regnskab_filter_periode&gt;=AB1162,"INCLUDE"&amp;IF(regnskab_filter_land&lt;&gt;"",IF(regnskab_filter_land="EU",F1162,AD1162),""),"EXCLUDE")</f>
        <v>EXCLUDE</v>
      </c>
      <c r="H1162" s="158" t="str">
        <f t="shared" si="184"/>
        <v/>
      </c>
      <c r="I1162" s="158" t="str">
        <f>TRANSAKTIONER!Z1162&amp;IF(regnskab_filter_periode_partner&gt;=AB1162,"INCLUDE"&amp;IF(regnskab_filter_land_partner&lt;&gt;"",IF(regnskab_filter_land_partner="EU",F1162,AD1162),""),"EXCLUDE")&amp;AC1162</f>
        <v>EXCLUDE</v>
      </c>
      <c r="J1162" s="158" t="e">
        <f t="shared" si="185"/>
        <v>#N/A</v>
      </c>
      <c r="L1162" s="158" t="str">
        <f t="shared" si="186"/>
        <v>_EU</v>
      </c>
      <c r="P1162" s="340"/>
      <c r="Q1162" s="340"/>
      <c r="R1162" s="341"/>
      <c r="S1162" s="342"/>
      <c r="T1162" s="342"/>
      <c r="U1162" s="341"/>
      <c r="V1162" s="368"/>
      <c r="W1162" s="341"/>
      <c r="X1162" s="343"/>
      <c r="Y1162" s="340"/>
      <c r="Z1162" s="341"/>
      <c r="AA1162" s="348" t="str">
        <f t="shared" si="187"/>
        <v/>
      </c>
      <c r="AB1162" s="349" t="str">
        <f t="shared" si="188"/>
        <v/>
      </c>
      <c r="AC1162" s="341"/>
      <c r="AD1162" s="350" t="str">
        <f t="shared" si="189"/>
        <v/>
      </c>
    </row>
    <row r="1163" spans="2:30" x14ac:dyDescent="0.45">
      <c r="B1163" s="145" t="str">
        <f t="shared" si="180"/>
        <v>NOT INCLUDED</v>
      </c>
      <c r="C1163" s="146" t="e">
        <f t="shared" si="181"/>
        <v>#N/A</v>
      </c>
      <c r="D1163" s="158" t="e">
        <f>AB1163&amp;"_"&amp;#REF!&amp;IF(afstemning_partner&lt;&gt;"","_"&amp;AC1163,"")</f>
        <v>#REF!</v>
      </c>
      <c r="E1163" s="158" t="str">
        <f t="shared" si="182"/>
        <v/>
      </c>
      <c r="F1163" s="158" t="e">
        <f t="shared" si="183"/>
        <v>#N/A</v>
      </c>
      <c r="G1163" s="158" t="str">
        <f>TRANSAKTIONER!Z1163&amp;IF(regnskab_filter_periode&gt;=AB1163,"INCLUDE"&amp;IF(regnskab_filter_land&lt;&gt;"",IF(regnskab_filter_land="EU",F1163,AD1163),""),"EXCLUDE")</f>
        <v>EXCLUDE</v>
      </c>
      <c r="H1163" s="158" t="str">
        <f t="shared" si="184"/>
        <v/>
      </c>
      <c r="I1163" s="158" t="str">
        <f>TRANSAKTIONER!Z1163&amp;IF(regnskab_filter_periode_partner&gt;=AB1163,"INCLUDE"&amp;IF(regnskab_filter_land_partner&lt;&gt;"",IF(regnskab_filter_land_partner="EU",F1163,AD1163),""),"EXCLUDE")&amp;AC1163</f>
        <v>EXCLUDE</v>
      </c>
      <c r="J1163" s="158" t="e">
        <f t="shared" si="185"/>
        <v>#N/A</v>
      </c>
      <c r="L1163" s="158" t="str">
        <f t="shared" si="186"/>
        <v>_EU</v>
      </c>
      <c r="P1163" s="340"/>
      <c r="Q1163" s="340"/>
      <c r="R1163" s="341"/>
      <c r="S1163" s="342"/>
      <c r="T1163" s="342"/>
      <c r="U1163" s="341"/>
      <c r="V1163" s="368"/>
      <c r="W1163" s="341"/>
      <c r="X1163" s="343"/>
      <c r="Y1163" s="340"/>
      <c r="Z1163" s="341"/>
      <c r="AA1163" s="348" t="str">
        <f t="shared" si="187"/>
        <v/>
      </c>
      <c r="AB1163" s="349" t="str">
        <f t="shared" si="188"/>
        <v/>
      </c>
      <c r="AC1163" s="341"/>
      <c r="AD1163" s="350" t="str">
        <f t="shared" si="189"/>
        <v/>
      </c>
    </row>
    <row r="1164" spans="2:30" x14ac:dyDescent="0.45">
      <c r="B1164" s="145" t="str">
        <f t="shared" si="180"/>
        <v>NOT INCLUDED</v>
      </c>
      <c r="C1164" s="146" t="e">
        <f t="shared" si="181"/>
        <v>#N/A</v>
      </c>
      <c r="D1164" s="158" t="e">
        <f>AB1164&amp;"_"&amp;#REF!&amp;IF(afstemning_partner&lt;&gt;"","_"&amp;AC1164,"")</f>
        <v>#REF!</v>
      </c>
      <c r="E1164" s="158" t="str">
        <f t="shared" si="182"/>
        <v/>
      </c>
      <c r="F1164" s="158" t="e">
        <f t="shared" si="183"/>
        <v>#N/A</v>
      </c>
      <c r="G1164" s="158" t="str">
        <f>TRANSAKTIONER!Z1164&amp;IF(regnskab_filter_periode&gt;=AB1164,"INCLUDE"&amp;IF(regnskab_filter_land&lt;&gt;"",IF(regnskab_filter_land="EU",F1164,AD1164),""),"EXCLUDE")</f>
        <v>EXCLUDE</v>
      </c>
      <c r="H1164" s="158" t="str">
        <f t="shared" si="184"/>
        <v/>
      </c>
      <c r="I1164" s="158" t="str">
        <f>TRANSAKTIONER!Z1164&amp;IF(regnskab_filter_periode_partner&gt;=AB1164,"INCLUDE"&amp;IF(regnskab_filter_land_partner&lt;&gt;"",IF(regnskab_filter_land_partner="EU",F1164,AD1164),""),"EXCLUDE")&amp;AC1164</f>
        <v>EXCLUDE</v>
      </c>
      <c r="J1164" s="158" t="e">
        <f t="shared" si="185"/>
        <v>#N/A</v>
      </c>
      <c r="L1164" s="158" t="str">
        <f t="shared" si="186"/>
        <v>_EU</v>
      </c>
      <c r="P1164" s="340"/>
      <c r="Q1164" s="340"/>
      <c r="R1164" s="341"/>
      <c r="S1164" s="342"/>
      <c r="T1164" s="342"/>
      <c r="U1164" s="341"/>
      <c r="V1164" s="368"/>
      <c r="W1164" s="341"/>
      <c r="X1164" s="343"/>
      <c r="Y1164" s="340"/>
      <c r="Z1164" s="341"/>
      <c r="AA1164" s="348" t="str">
        <f t="shared" si="187"/>
        <v/>
      </c>
      <c r="AB1164" s="349" t="str">
        <f t="shared" si="188"/>
        <v/>
      </c>
      <c r="AC1164" s="341"/>
      <c r="AD1164" s="350" t="str">
        <f t="shared" si="189"/>
        <v/>
      </c>
    </row>
    <row r="1165" spans="2:30" x14ac:dyDescent="0.45">
      <c r="B1165" s="145" t="str">
        <f t="shared" si="180"/>
        <v>NOT INCLUDED</v>
      </c>
      <c r="C1165" s="146" t="e">
        <f t="shared" si="181"/>
        <v>#N/A</v>
      </c>
      <c r="D1165" s="158" t="e">
        <f>AB1165&amp;"_"&amp;#REF!&amp;IF(afstemning_partner&lt;&gt;"","_"&amp;AC1165,"")</f>
        <v>#REF!</v>
      </c>
      <c r="E1165" s="158" t="str">
        <f t="shared" si="182"/>
        <v/>
      </c>
      <c r="F1165" s="158" t="e">
        <f t="shared" si="183"/>
        <v>#N/A</v>
      </c>
      <c r="G1165" s="158" t="str">
        <f>TRANSAKTIONER!Z1165&amp;IF(regnskab_filter_periode&gt;=AB1165,"INCLUDE"&amp;IF(regnskab_filter_land&lt;&gt;"",IF(regnskab_filter_land="EU",F1165,AD1165),""),"EXCLUDE")</f>
        <v>EXCLUDE</v>
      </c>
      <c r="H1165" s="158" t="str">
        <f t="shared" si="184"/>
        <v/>
      </c>
      <c r="I1165" s="158" t="str">
        <f>TRANSAKTIONER!Z1165&amp;IF(regnskab_filter_periode_partner&gt;=AB1165,"INCLUDE"&amp;IF(regnskab_filter_land_partner&lt;&gt;"",IF(regnskab_filter_land_partner="EU",F1165,AD1165),""),"EXCLUDE")&amp;AC1165</f>
        <v>EXCLUDE</v>
      </c>
      <c r="J1165" s="158" t="e">
        <f t="shared" si="185"/>
        <v>#N/A</v>
      </c>
      <c r="L1165" s="158" t="str">
        <f t="shared" si="186"/>
        <v>_EU</v>
      </c>
      <c r="P1165" s="340"/>
      <c r="Q1165" s="340"/>
      <c r="R1165" s="341"/>
      <c r="S1165" s="342"/>
      <c r="T1165" s="342"/>
      <c r="U1165" s="341"/>
      <c r="V1165" s="368"/>
      <c r="W1165" s="341"/>
      <c r="X1165" s="343"/>
      <c r="Y1165" s="340"/>
      <c r="Z1165" s="341"/>
      <c r="AA1165" s="348" t="str">
        <f t="shared" si="187"/>
        <v/>
      </c>
      <c r="AB1165" s="349" t="str">
        <f t="shared" si="188"/>
        <v/>
      </c>
      <c r="AC1165" s="341"/>
      <c r="AD1165" s="350" t="str">
        <f t="shared" si="189"/>
        <v/>
      </c>
    </row>
    <row r="1166" spans="2:30" x14ac:dyDescent="0.45">
      <c r="B1166" s="145" t="str">
        <f t="shared" si="180"/>
        <v>NOT INCLUDED</v>
      </c>
      <c r="C1166" s="146" t="e">
        <f t="shared" si="181"/>
        <v>#N/A</v>
      </c>
      <c r="D1166" s="158" t="e">
        <f>AB1166&amp;"_"&amp;#REF!&amp;IF(afstemning_partner&lt;&gt;"","_"&amp;AC1166,"")</f>
        <v>#REF!</v>
      </c>
      <c r="E1166" s="158" t="str">
        <f t="shared" si="182"/>
        <v/>
      </c>
      <c r="F1166" s="158" t="e">
        <f t="shared" si="183"/>
        <v>#N/A</v>
      </c>
      <c r="G1166" s="158" t="str">
        <f>TRANSAKTIONER!Z1166&amp;IF(regnskab_filter_periode&gt;=AB1166,"INCLUDE"&amp;IF(regnskab_filter_land&lt;&gt;"",IF(regnskab_filter_land="EU",F1166,AD1166),""),"EXCLUDE")</f>
        <v>EXCLUDE</v>
      </c>
      <c r="H1166" s="158" t="str">
        <f t="shared" si="184"/>
        <v/>
      </c>
      <c r="I1166" s="158" t="str">
        <f>TRANSAKTIONER!Z1166&amp;IF(regnskab_filter_periode_partner&gt;=AB1166,"INCLUDE"&amp;IF(regnskab_filter_land_partner&lt;&gt;"",IF(regnskab_filter_land_partner="EU",F1166,AD1166),""),"EXCLUDE")&amp;AC1166</f>
        <v>EXCLUDE</v>
      </c>
      <c r="J1166" s="158" t="e">
        <f t="shared" si="185"/>
        <v>#N/A</v>
      </c>
      <c r="L1166" s="158" t="str">
        <f t="shared" si="186"/>
        <v>_EU</v>
      </c>
      <c r="P1166" s="340"/>
      <c r="Q1166" s="340"/>
      <c r="R1166" s="341"/>
      <c r="S1166" s="342"/>
      <c r="T1166" s="342"/>
      <c r="U1166" s="341"/>
      <c r="V1166" s="368"/>
      <c r="W1166" s="341"/>
      <c r="X1166" s="343"/>
      <c r="Y1166" s="340"/>
      <c r="Z1166" s="341"/>
      <c r="AA1166" s="348" t="str">
        <f t="shared" si="187"/>
        <v/>
      </c>
      <c r="AB1166" s="349" t="str">
        <f t="shared" si="188"/>
        <v/>
      </c>
      <c r="AC1166" s="341"/>
      <c r="AD1166" s="350" t="str">
        <f t="shared" si="189"/>
        <v/>
      </c>
    </row>
    <row r="1167" spans="2:30" x14ac:dyDescent="0.45">
      <c r="B1167" s="145" t="str">
        <f t="shared" si="180"/>
        <v>NOT INCLUDED</v>
      </c>
      <c r="C1167" s="146" t="e">
        <f t="shared" si="181"/>
        <v>#N/A</v>
      </c>
      <c r="D1167" s="158" t="e">
        <f>AB1167&amp;"_"&amp;#REF!&amp;IF(afstemning_partner&lt;&gt;"","_"&amp;AC1167,"")</f>
        <v>#REF!</v>
      </c>
      <c r="E1167" s="158" t="str">
        <f t="shared" si="182"/>
        <v/>
      </c>
      <c r="F1167" s="158" t="e">
        <f t="shared" si="183"/>
        <v>#N/A</v>
      </c>
      <c r="G1167" s="158" t="str">
        <f>TRANSAKTIONER!Z1167&amp;IF(regnskab_filter_periode&gt;=AB1167,"INCLUDE"&amp;IF(regnskab_filter_land&lt;&gt;"",IF(regnskab_filter_land="EU",F1167,AD1167),""),"EXCLUDE")</f>
        <v>EXCLUDE</v>
      </c>
      <c r="H1167" s="158" t="str">
        <f t="shared" si="184"/>
        <v/>
      </c>
      <c r="I1167" s="158" t="str">
        <f>TRANSAKTIONER!Z1167&amp;IF(regnskab_filter_periode_partner&gt;=AB1167,"INCLUDE"&amp;IF(regnskab_filter_land_partner&lt;&gt;"",IF(regnskab_filter_land_partner="EU",F1167,AD1167),""),"EXCLUDE")&amp;AC1167</f>
        <v>EXCLUDE</v>
      </c>
      <c r="J1167" s="158" t="e">
        <f t="shared" si="185"/>
        <v>#N/A</v>
      </c>
      <c r="L1167" s="158" t="str">
        <f t="shared" si="186"/>
        <v>_EU</v>
      </c>
      <c r="P1167" s="340"/>
      <c r="Q1167" s="340"/>
      <c r="R1167" s="341"/>
      <c r="S1167" s="342"/>
      <c r="T1167" s="342"/>
      <c r="U1167" s="341"/>
      <c r="V1167" s="368"/>
      <c r="W1167" s="341"/>
      <c r="X1167" s="343"/>
      <c r="Y1167" s="340"/>
      <c r="Z1167" s="341"/>
      <c r="AA1167" s="348" t="str">
        <f t="shared" si="187"/>
        <v/>
      </c>
      <c r="AB1167" s="349" t="str">
        <f t="shared" si="188"/>
        <v/>
      </c>
      <c r="AC1167" s="341"/>
      <c r="AD1167" s="350" t="str">
        <f t="shared" si="189"/>
        <v/>
      </c>
    </row>
    <row r="1168" spans="2:30" x14ac:dyDescent="0.45">
      <c r="B1168" s="145" t="str">
        <f t="shared" si="180"/>
        <v>NOT INCLUDED</v>
      </c>
      <c r="C1168" s="146" t="e">
        <f t="shared" si="181"/>
        <v>#N/A</v>
      </c>
      <c r="D1168" s="158" t="e">
        <f>AB1168&amp;"_"&amp;#REF!&amp;IF(afstemning_partner&lt;&gt;"","_"&amp;AC1168,"")</f>
        <v>#REF!</v>
      </c>
      <c r="E1168" s="158" t="str">
        <f t="shared" si="182"/>
        <v/>
      </c>
      <c r="F1168" s="158" t="e">
        <f t="shared" si="183"/>
        <v>#N/A</v>
      </c>
      <c r="G1168" s="158" t="str">
        <f>TRANSAKTIONER!Z1168&amp;IF(regnskab_filter_periode&gt;=AB1168,"INCLUDE"&amp;IF(regnskab_filter_land&lt;&gt;"",IF(regnskab_filter_land="EU",F1168,AD1168),""),"EXCLUDE")</f>
        <v>EXCLUDE</v>
      </c>
      <c r="H1168" s="158" t="str">
        <f t="shared" si="184"/>
        <v/>
      </c>
      <c r="I1168" s="158" t="str">
        <f>TRANSAKTIONER!Z1168&amp;IF(regnskab_filter_periode_partner&gt;=AB1168,"INCLUDE"&amp;IF(regnskab_filter_land_partner&lt;&gt;"",IF(regnskab_filter_land_partner="EU",F1168,AD1168),""),"EXCLUDE")&amp;AC1168</f>
        <v>EXCLUDE</v>
      </c>
      <c r="J1168" s="158" t="e">
        <f t="shared" si="185"/>
        <v>#N/A</v>
      </c>
      <c r="L1168" s="158" t="str">
        <f t="shared" si="186"/>
        <v>_EU</v>
      </c>
      <c r="P1168" s="340"/>
      <c r="Q1168" s="340"/>
      <c r="R1168" s="341"/>
      <c r="S1168" s="342"/>
      <c r="T1168" s="342"/>
      <c r="U1168" s="341"/>
      <c r="V1168" s="368"/>
      <c r="W1168" s="341"/>
      <c r="X1168" s="343"/>
      <c r="Y1168" s="340"/>
      <c r="Z1168" s="341"/>
      <c r="AA1168" s="348" t="str">
        <f t="shared" si="187"/>
        <v/>
      </c>
      <c r="AB1168" s="349" t="str">
        <f t="shared" si="188"/>
        <v/>
      </c>
      <c r="AC1168" s="341"/>
      <c r="AD1168" s="350" t="str">
        <f t="shared" si="189"/>
        <v/>
      </c>
    </row>
    <row r="1169" spans="2:30" x14ac:dyDescent="0.45">
      <c r="B1169" s="145" t="str">
        <f t="shared" si="180"/>
        <v>NOT INCLUDED</v>
      </c>
      <c r="C1169" s="146" t="e">
        <f t="shared" si="181"/>
        <v>#N/A</v>
      </c>
      <c r="D1169" s="158" t="e">
        <f>AB1169&amp;"_"&amp;#REF!&amp;IF(afstemning_partner&lt;&gt;"","_"&amp;AC1169,"")</f>
        <v>#REF!</v>
      </c>
      <c r="E1169" s="158" t="str">
        <f t="shared" si="182"/>
        <v/>
      </c>
      <c r="F1169" s="158" t="e">
        <f t="shared" si="183"/>
        <v>#N/A</v>
      </c>
      <c r="G1169" s="158" t="str">
        <f>TRANSAKTIONER!Z1169&amp;IF(regnskab_filter_periode&gt;=AB1169,"INCLUDE"&amp;IF(regnskab_filter_land&lt;&gt;"",IF(regnskab_filter_land="EU",F1169,AD1169),""),"EXCLUDE")</f>
        <v>EXCLUDE</v>
      </c>
      <c r="H1169" s="158" t="str">
        <f t="shared" si="184"/>
        <v/>
      </c>
      <c r="I1169" s="158" t="str">
        <f>TRANSAKTIONER!Z1169&amp;IF(regnskab_filter_periode_partner&gt;=AB1169,"INCLUDE"&amp;IF(regnskab_filter_land_partner&lt;&gt;"",IF(regnskab_filter_land_partner="EU",F1169,AD1169),""),"EXCLUDE")&amp;AC1169</f>
        <v>EXCLUDE</v>
      </c>
      <c r="J1169" s="158" t="e">
        <f t="shared" si="185"/>
        <v>#N/A</v>
      </c>
      <c r="L1169" s="158" t="str">
        <f t="shared" si="186"/>
        <v>_EU</v>
      </c>
      <c r="P1169" s="340"/>
      <c r="Q1169" s="340"/>
      <c r="R1169" s="341"/>
      <c r="S1169" s="342"/>
      <c r="T1169" s="342"/>
      <c r="U1169" s="341"/>
      <c r="V1169" s="368"/>
      <c r="W1169" s="341"/>
      <c r="X1169" s="343"/>
      <c r="Y1169" s="340"/>
      <c r="Z1169" s="341"/>
      <c r="AA1169" s="348" t="str">
        <f t="shared" si="187"/>
        <v/>
      </c>
      <c r="AB1169" s="349" t="str">
        <f t="shared" si="188"/>
        <v/>
      </c>
      <c r="AC1169" s="341"/>
      <c r="AD1169" s="350" t="str">
        <f t="shared" si="189"/>
        <v/>
      </c>
    </row>
    <row r="1170" spans="2:30" x14ac:dyDescent="0.45">
      <c r="B1170" s="145" t="str">
        <f t="shared" si="180"/>
        <v>NOT INCLUDED</v>
      </c>
      <c r="C1170" s="146" t="e">
        <f t="shared" si="181"/>
        <v>#N/A</v>
      </c>
      <c r="D1170" s="158" t="e">
        <f>AB1170&amp;"_"&amp;#REF!&amp;IF(afstemning_partner&lt;&gt;"","_"&amp;AC1170,"")</f>
        <v>#REF!</v>
      </c>
      <c r="E1170" s="158" t="str">
        <f t="shared" si="182"/>
        <v/>
      </c>
      <c r="F1170" s="158" t="e">
        <f t="shared" si="183"/>
        <v>#N/A</v>
      </c>
      <c r="G1170" s="158" t="str">
        <f>TRANSAKTIONER!Z1170&amp;IF(regnskab_filter_periode&gt;=AB1170,"INCLUDE"&amp;IF(regnskab_filter_land&lt;&gt;"",IF(regnskab_filter_land="EU",F1170,AD1170),""),"EXCLUDE")</f>
        <v>EXCLUDE</v>
      </c>
      <c r="H1170" s="158" t="str">
        <f t="shared" si="184"/>
        <v/>
      </c>
      <c r="I1170" s="158" t="str">
        <f>TRANSAKTIONER!Z1170&amp;IF(regnskab_filter_periode_partner&gt;=AB1170,"INCLUDE"&amp;IF(regnskab_filter_land_partner&lt;&gt;"",IF(regnskab_filter_land_partner="EU",F1170,AD1170),""),"EXCLUDE")&amp;AC1170</f>
        <v>EXCLUDE</v>
      </c>
      <c r="J1170" s="158" t="e">
        <f t="shared" si="185"/>
        <v>#N/A</v>
      </c>
      <c r="L1170" s="158" t="str">
        <f t="shared" si="186"/>
        <v>_EU</v>
      </c>
      <c r="P1170" s="340"/>
      <c r="Q1170" s="340"/>
      <c r="R1170" s="341"/>
      <c r="S1170" s="342"/>
      <c r="T1170" s="342"/>
      <c r="U1170" s="341"/>
      <c r="V1170" s="368"/>
      <c r="W1170" s="341"/>
      <c r="X1170" s="343"/>
      <c r="Y1170" s="340"/>
      <c r="Z1170" s="341"/>
      <c r="AA1170" s="348" t="str">
        <f t="shared" si="187"/>
        <v/>
      </c>
      <c r="AB1170" s="349" t="str">
        <f t="shared" si="188"/>
        <v/>
      </c>
      <c r="AC1170" s="341"/>
      <c r="AD1170" s="350" t="str">
        <f t="shared" si="189"/>
        <v/>
      </c>
    </row>
    <row r="1171" spans="2:30" x14ac:dyDescent="0.45">
      <c r="B1171" s="145" t="str">
        <f t="shared" si="180"/>
        <v>NOT INCLUDED</v>
      </c>
      <c r="C1171" s="146" t="e">
        <f t="shared" si="181"/>
        <v>#N/A</v>
      </c>
      <c r="D1171" s="158" t="e">
        <f>AB1171&amp;"_"&amp;#REF!&amp;IF(afstemning_partner&lt;&gt;"","_"&amp;AC1171,"")</f>
        <v>#REF!</v>
      </c>
      <c r="E1171" s="158" t="str">
        <f t="shared" si="182"/>
        <v/>
      </c>
      <c r="F1171" s="158" t="e">
        <f t="shared" si="183"/>
        <v>#N/A</v>
      </c>
      <c r="G1171" s="158" t="str">
        <f>TRANSAKTIONER!Z1171&amp;IF(regnskab_filter_periode&gt;=AB1171,"INCLUDE"&amp;IF(regnskab_filter_land&lt;&gt;"",IF(regnskab_filter_land="EU",F1171,AD1171),""),"EXCLUDE")</f>
        <v>EXCLUDE</v>
      </c>
      <c r="H1171" s="158" t="str">
        <f t="shared" si="184"/>
        <v/>
      </c>
      <c r="I1171" s="158" t="str">
        <f>TRANSAKTIONER!Z1171&amp;IF(regnskab_filter_periode_partner&gt;=AB1171,"INCLUDE"&amp;IF(regnskab_filter_land_partner&lt;&gt;"",IF(regnskab_filter_land_partner="EU",F1171,AD1171),""),"EXCLUDE")&amp;AC1171</f>
        <v>EXCLUDE</v>
      </c>
      <c r="J1171" s="158" t="e">
        <f t="shared" si="185"/>
        <v>#N/A</v>
      </c>
      <c r="L1171" s="158" t="str">
        <f t="shared" si="186"/>
        <v>_EU</v>
      </c>
      <c r="P1171" s="340"/>
      <c r="Q1171" s="340"/>
      <c r="R1171" s="341"/>
      <c r="S1171" s="342"/>
      <c r="T1171" s="342"/>
      <c r="U1171" s="341"/>
      <c r="V1171" s="368"/>
      <c r="W1171" s="341"/>
      <c r="X1171" s="343"/>
      <c r="Y1171" s="340"/>
      <c r="Z1171" s="341"/>
      <c r="AA1171" s="348" t="str">
        <f t="shared" si="187"/>
        <v/>
      </c>
      <c r="AB1171" s="349" t="str">
        <f t="shared" si="188"/>
        <v/>
      </c>
      <c r="AC1171" s="341"/>
      <c r="AD1171" s="350" t="str">
        <f t="shared" si="189"/>
        <v/>
      </c>
    </row>
    <row r="1172" spans="2:30" x14ac:dyDescent="0.45">
      <c r="B1172" s="145" t="str">
        <f t="shared" si="180"/>
        <v>NOT INCLUDED</v>
      </c>
      <c r="C1172" s="146" t="e">
        <f t="shared" si="181"/>
        <v>#N/A</v>
      </c>
      <c r="D1172" s="158" t="e">
        <f>AB1172&amp;"_"&amp;#REF!&amp;IF(afstemning_partner&lt;&gt;"","_"&amp;AC1172,"")</f>
        <v>#REF!</v>
      </c>
      <c r="E1172" s="158" t="str">
        <f t="shared" si="182"/>
        <v/>
      </c>
      <c r="F1172" s="158" t="e">
        <f t="shared" si="183"/>
        <v>#N/A</v>
      </c>
      <c r="G1172" s="158" t="str">
        <f>TRANSAKTIONER!Z1172&amp;IF(regnskab_filter_periode&gt;=AB1172,"INCLUDE"&amp;IF(regnskab_filter_land&lt;&gt;"",IF(regnskab_filter_land="EU",F1172,AD1172),""),"EXCLUDE")</f>
        <v>EXCLUDE</v>
      </c>
      <c r="H1172" s="158" t="str">
        <f t="shared" si="184"/>
        <v/>
      </c>
      <c r="I1172" s="158" t="str">
        <f>TRANSAKTIONER!Z1172&amp;IF(regnskab_filter_periode_partner&gt;=AB1172,"INCLUDE"&amp;IF(regnskab_filter_land_partner&lt;&gt;"",IF(regnskab_filter_land_partner="EU",F1172,AD1172),""),"EXCLUDE")&amp;AC1172</f>
        <v>EXCLUDE</v>
      </c>
      <c r="J1172" s="158" t="e">
        <f t="shared" si="185"/>
        <v>#N/A</v>
      </c>
      <c r="L1172" s="158" t="str">
        <f t="shared" si="186"/>
        <v>_EU</v>
      </c>
      <c r="P1172" s="340"/>
      <c r="Q1172" s="340"/>
      <c r="R1172" s="341"/>
      <c r="S1172" s="342"/>
      <c r="T1172" s="342"/>
      <c r="U1172" s="341"/>
      <c r="V1172" s="368"/>
      <c r="W1172" s="341"/>
      <c r="X1172" s="343"/>
      <c r="Y1172" s="340"/>
      <c r="Z1172" s="341"/>
      <c r="AA1172" s="348" t="str">
        <f t="shared" si="187"/>
        <v/>
      </c>
      <c r="AB1172" s="349" t="str">
        <f t="shared" si="188"/>
        <v/>
      </c>
      <c r="AC1172" s="341"/>
      <c r="AD1172" s="350" t="str">
        <f t="shared" si="189"/>
        <v/>
      </c>
    </row>
    <row r="1173" spans="2:30" x14ac:dyDescent="0.45">
      <c r="B1173" s="145" t="str">
        <f t="shared" si="180"/>
        <v>NOT INCLUDED</v>
      </c>
      <c r="C1173" s="146" t="e">
        <f t="shared" si="181"/>
        <v>#N/A</v>
      </c>
      <c r="D1173" s="158" t="e">
        <f>AB1173&amp;"_"&amp;#REF!&amp;IF(afstemning_partner&lt;&gt;"","_"&amp;AC1173,"")</f>
        <v>#REF!</v>
      </c>
      <c r="E1173" s="158" t="str">
        <f t="shared" si="182"/>
        <v/>
      </c>
      <c r="F1173" s="158" t="e">
        <f t="shared" si="183"/>
        <v>#N/A</v>
      </c>
      <c r="G1173" s="158" t="str">
        <f>TRANSAKTIONER!Z1173&amp;IF(regnskab_filter_periode&gt;=AB1173,"INCLUDE"&amp;IF(regnskab_filter_land&lt;&gt;"",IF(regnskab_filter_land="EU",F1173,AD1173),""),"EXCLUDE")</f>
        <v>EXCLUDE</v>
      </c>
      <c r="H1173" s="158" t="str">
        <f t="shared" si="184"/>
        <v/>
      </c>
      <c r="I1173" s="158" t="str">
        <f>TRANSAKTIONER!Z1173&amp;IF(regnskab_filter_periode_partner&gt;=AB1173,"INCLUDE"&amp;IF(regnskab_filter_land_partner&lt;&gt;"",IF(regnskab_filter_land_partner="EU",F1173,AD1173),""),"EXCLUDE")&amp;AC1173</f>
        <v>EXCLUDE</v>
      </c>
      <c r="J1173" s="158" t="e">
        <f t="shared" si="185"/>
        <v>#N/A</v>
      </c>
      <c r="L1173" s="158" t="str">
        <f t="shared" si="186"/>
        <v>_EU</v>
      </c>
      <c r="P1173" s="340"/>
      <c r="Q1173" s="340"/>
      <c r="R1173" s="341"/>
      <c r="S1173" s="342"/>
      <c r="T1173" s="342"/>
      <c r="U1173" s="341"/>
      <c r="V1173" s="368"/>
      <c r="W1173" s="341"/>
      <c r="X1173" s="343"/>
      <c r="Y1173" s="340"/>
      <c r="Z1173" s="341"/>
      <c r="AA1173" s="348" t="str">
        <f t="shared" si="187"/>
        <v/>
      </c>
      <c r="AB1173" s="349" t="str">
        <f t="shared" si="188"/>
        <v/>
      </c>
      <c r="AC1173" s="341"/>
      <c r="AD1173" s="350" t="str">
        <f t="shared" si="189"/>
        <v/>
      </c>
    </row>
    <row r="1174" spans="2:30" x14ac:dyDescent="0.45">
      <c r="B1174" s="145" t="str">
        <f t="shared" si="180"/>
        <v>NOT INCLUDED</v>
      </c>
      <c r="C1174" s="146" t="e">
        <f t="shared" si="181"/>
        <v>#N/A</v>
      </c>
      <c r="D1174" s="158" t="e">
        <f>AB1174&amp;"_"&amp;#REF!&amp;IF(afstemning_partner&lt;&gt;"","_"&amp;AC1174,"")</f>
        <v>#REF!</v>
      </c>
      <c r="E1174" s="158" t="str">
        <f t="shared" si="182"/>
        <v/>
      </c>
      <c r="F1174" s="158" t="e">
        <f t="shared" si="183"/>
        <v>#N/A</v>
      </c>
      <c r="G1174" s="158" t="str">
        <f>TRANSAKTIONER!Z1174&amp;IF(regnskab_filter_periode&gt;=AB1174,"INCLUDE"&amp;IF(regnskab_filter_land&lt;&gt;"",IF(regnskab_filter_land="EU",F1174,AD1174),""),"EXCLUDE")</f>
        <v>EXCLUDE</v>
      </c>
      <c r="H1174" s="158" t="str">
        <f t="shared" si="184"/>
        <v/>
      </c>
      <c r="I1174" s="158" t="str">
        <f>TRANSAKTIONER!Z1174&amp;IF(regnskab_filter_periode_partner&gt;=AB1174,"INCLUDE"&amp;IF(regnskab_filter_land_partner&lt;&gt;"",IF(regnskab_filter_land_partner="EU",F1174,AD1174),""),"EXCLUDE")&amp;AC1174</f>
        <v>EXCLUDE</v>
      </c>
      <c r="J1174" s="158" t="e">
        <f t="shared" si="185"/>
        <v>#N/A</v>
      </c>
      <c r="L1174" s="158" t="str">
        <f t="shared" si="186"/>
        <v>_EU</v>
      </c>
      <c r="P1174" s="340"/>
      <c r="Q1174" s="340"/>
      <c r="R1174" s="341"/>
      <c r="S1174" s="342"/>
      <c r="T1174" s="342"/>
      <c r="U1174" s="341"/>
      <c r="V1174" s="368"/>
      <c r="W1174" s="341"/>
      <c r="X1174" s="343"/>
      <c r="Y1174" s="340"/>
      <c r="Z1174" s="341"/>
      <c r="AA1174" s="348" t="str">
        <f t="shared" si="187"/>
        <v/>
      </c>
      <c r="AB1174" s="349" t="str">
        <f t="shared" si="188"/>
        <v/>
      </c>
      <c r="AC1174" s="341"/>
      <c r="AD1174" s="350" t="str">
        <f t="shared" si="189"/>
        <v/>
      </c>
    </row>
    <row r="1175" spans="2:30" x14ac:dyDescent="0.45">
      <c r="B1175" s="145" t="str">
        <f t="shared" si="180"/>
        <v>NOT INCLUDED</v>
      </c>
      <c r="C1175" s="146" t="e">
        <f t="shared" si="181"/>
        <v>#N/A</v>
      </c>
      <c r="D1175" s="158" t="e">
        <f>AB1175&amp;"_"&amp;#REF!&amp;IF(afstemning_partner&lt;&gt;"","_"&amp;AC1175,"")</f>
        <v>#REF!</v>
      </c>
      <c r="E1175" s="158" t="str">
        <f t="shared" si="182"/>
        <v/>
      </c>
      <c r="F1175" s="158" t="e">
        <f t="shared" si="183"/>
        <v>#N/A</v>
      </c>
      <c r="G1175" s="158" t="str">
        <f>TRANSAKTIONER!Z1175&amp;IF(regnskab_filter_periode&gt;=AB1175,"INCLUDE"&amp;IF(regnskab_filter_land&lt;&gt;"",IF(regnskab_filter_land="EU",F1175,AD1175),""),"EXCLUDE")</f>
        <v>EXCLUDE</v>
      </c>
      <c r="H1175" s="158" t="str">
        <f t="shared" si="184"/>
        <v/>
      </c>
      <c r="I1175" s="158" t="str">
        <f>TRANSAKTIONER!Z1175&amp;IF(regnskab_filter_periode_partner&gt;=AB1175,"INCLUDE"&amp;IF(regnskab_filter_land_partner&lt;&gt;"",IF(regnskab_filter_land_partner="EU",F1175,AD1175),""),"EXCLUDE")&amp;AC1175</f>
        <v>EXCLUDE</v>
      </c>
      <c r="J1175" s="158" t="e">
        <f t="shared" si="185"/>
        <v>#N/A</v>
      </c>
      <c r="L1175" s="158" t="str">
        <f t="shared" si="186"/>
        <v>_EU</v>
      </c>
      <c r="P1175" s="340"/>
      <c r="Q1175" s="340"/>
      <c r="R1175" s="341"/>
      <c r="S1175" s="342"/>
      <c r="T1175" s="342"/>
      <c r="U1175" s="341"/>
      <c r="V1175" s="368"/>
      <c r="W1175" s="341"/>
      <c r="X1175" s="343"/>
      <c r="Y1175" s="340"/>
      <c r="Z1175" s="341"/>
      <c r="AA1175" s="348" t="str">
        <f t="shared" si="187"/>
        <v/>
      </c>
      <c r="AB1175" s="349" t="str">
        <f t="shared" si="188"/>
        <v/>
      </c>
      <c r="AC1175" s="341"/>
      <c r="AD1175" s="350" t="str">
        <f t="shared" si="189"/>
        <v/>
      </c>
    </row>
    <row r="1176" spans="2:30" x14ac:dyDescent="0.45">
      <c r="B1176" s="145" t="str">
        <f t="shared" si="180"/>
        <v>NOT INCLUDED</v>
      </c>
      <c r="C1176" s="146" t="e">
        <f t="shared" si="181"/>
        <v>#N/A</v>
      </c>
      <c r="D1176" s="158" t="e">
        <f>AB1176&amp;"_"&amp;#REF!&amp;IF(afstemning_partner&lt;&gt;"","_"&amp;AC1176,"")</f>
        <v>#REF!</v>
      </c>
      <c r="E1176" s="158" t="str">
        <f t="shared" si="182"/>
        <v/>
      </c>
      <c r="F1176" s="158" t="e">
        <f t="shared" si="183"/>
        <v>#N/A</v>
      </c>
      <c r="G1176" s="158" t="str">
        <f>TRANSAKTIONER!Z1176&amp;IF(regnskab_filter_periode&gt;=AB1176,"INCLUDE"&amp;IF(regnskab_filter_land&lt;&gt;"",IF(regnskab_filter_land="EU",F1176,AD1176),""),"EXCLUDE")</f>
        <v>EXCLUDE</v>
      </c>
      <c r="H1176" s="158" t="str">
        <f t="shared" si="184"/>
        <v/>
      </c>
      <c r="I1176" s="158" t="str">
        <f>TRANSAKTIONER!Z1176&amp;IF(regnskab_filter_periode_partner&gt;=AB1176,"INCLUDE"&amp;IF(regnskab_filter_land_partner&lt;&gt;"",IF(regnskab_filter_land_partner="EU",F1176,AD1176),""),"EXCLUDE")&amp;AC1176</f>
        <v>EXCLUDE</v>
      </c>
      <c r="J1176" s="158" t="e">
        <f t="shared" si="185"/>
        <v>#N/A</v>
      </c>
      <c r="L1176" s="158" t="str">
        <f t="shared" si="186"/>
        <v>_EU</v>
      </c>
      <c r="P1176" s="340"/>
      <c r="Q1176" s="340"/>
      <c r="R1176" s="341"/>
      <c r="S1176" s="342"/>
      <c r="T1176" s="342"/>
      <c r="U1176" s="341"/>
      <c r="V1176" s="368"/>
      <c r="W1176" s="341"/>
      <c r="X1176" s="343"/>
      <c r="Y1176" s="340"/>
      <c r="Z1176" s="341"/>
      <c r="AA1176" s="348" t="str">
        <f t="shared" si="187"/>
        <v/>
      </c>
      <c r="AB1176" s="349" t="str">
        <f t="shared" si="188"/>
        <v/>
      </c>
      <c r="AC1176" s="341"/>
      <c r="AD1176" s="350" t="str">
        <f t="shared" si="189"/>
        <v/>
      </c>
    </row>
    <row r="1177" spans="2:30" x14ac:dyDescent="0.45">
      <c r="B1177" s="145" t="str">
        <f t="shared" si="180"/>
        <v>NOT INCLUDED</v>
      </c>
      <c r="C1177" s="146" t="e">
        <f t="shared" si="181"/>
        <v>#N/A</v>
      </c>
      <c r="D1177" s="158" t="e">
        <f>AB1177&amp;"_"&amp;#REF!&amp;IF(afstemning_partner&lt;&gt;"","_"&amp;AC1177,"")</f>
        <v>#REF!</v>
      </c>
      <c r="E1177" s="158" t="str">
        <f t="shared" si="182"/>
        <v/>
      </c>
      <c r="F1177" s="158" t="e">
        <f t="shared" si="183"/>
        <v>#N/A</v>
      </c>
      <c r="G1177" s="158" t="str">
        <f>TRANSAKTIONER!Z1177&amp;IF(regnskab_filter_periode&gt;=AB1177,"INCLUDE"&amp;IF(regnskab_filter_land&lt;&gt;"",IF(regnskab_filter_land="EU",F1177,AD1177),""),"EXCLUDE")</f>
        <v>EXCLUDE</v>
      </c>
      <c r="H1177" s="158" t="str">
        <f t="shared" si="184"/>
        <v/>
      </c>
      <c r="I1177" s="158" t="str">
        <f>TRANSAKTIONER!Z1177&amp;IF(regnskab_filter_periode_partner&gt;=AB1177,"INCLUDE"&amp;IF(regnskab_filter_land_partner&lt;&gt;"",IF(regnskab_filter_land_partner="EU",F1177,AD1177),""),"EXCLUDE")&amp;AC1177</f>
        <v>EXCLUDE</v>
      </c>
      <c r="J1177" s="158" t="e">
        <f t="shared" si="185"/>
        <v>#N/A</v>
      </c>
      <c r="L1177" s="158" t="str">
        <f t="shared" si="186"/>
        <v>_EU</v>
      </c>
      <c r="P1177" s="340"/>
      <c r="Q1177" s="340"/>
      <c r="R1177" s="341"/>
      <c r="S1177" s="342"/>
      <c r="T1177" s="342"/>
      <c r="U1177" s="341"/>
      <c r="V1177" s="368"/>
      <c r="W1177" s="341"/>
      <c r="X1177" s="343"/>
      <c r="Y1177" s="340"/>
      <c r="Z1177" s="341"/>
      <c r="AA1177" s="348" t="str">
        <f t="shared" si="187"/>
        <v/>
      </c>
      <c r="AB1177" s="349" t="str">
        <f t="shared" si="188"/>
        <v/>
      </c>
      <c r="AC1177" s="341"/>
      <c r="AD1177" s="350" t="str">
        <f t="shared" si="189"/>
        <v/>
      </c>
    </row>
    <row r="1178" spans="2:30" x14ac:dyDescent="0.45">
      <c r="B1178" s="145" t="str">
        <f t="shared" si="180"/>
        <v>NOT INCLUDED</v>
      </c>
      <c r="C1178" s="146" t="e">
        <f t="shared" si="181"/>
        <v>#N/A</v>
      </c>
      <c r="D1178" s="158" t="e">
        <f>AB1178&amp;"_"&amp;#REF!&amp;IF(afstemning_partner&lt;&gt;"","_"&amp;AC1178,"")</f>
        <v>#REF!</v>
      </c>
      <c r="E1178" s="158" t="str">
        <f t="shared" si="182"/>
        <v/>
      </c>
      <c r="F1178" s="158" t="e">
        <f t="shared" si="183"/>
        <v>#N/A</v>
      </c>
      <c r="G1178" s="158" t="str">
        <f>TRANSAKTIONER!Z1178&amp;IF(regnskab_filter_periode&gt;=AB1178,"INCLUDE"&amp;IF(regnskab_filter_land&lt;&gt;"",IF(regnskab_filter_land="EU",F1178,AD1178),""),"EXCLUDE")</f>
        <v>EXCLUDE</v>
      </c>
      <c r="H1178" s="158" t="str">
        <f t="shared" si="184"/>
        <v/>
      </c>
      <c r="I1178" s="158" t="str">
        <f>TRANSAKTIONER!Z1178&amp;IF(regnskab_filter_periode_partner&gt;=AB1178,"INCLUDE"&amp;IF(regnskab_filter_land_partner&lt;&gt;"",IF(regnskab_filter_land_partner="EU",F1178,AD1178),""),"EXCLUDE")&amp;AC1178</f>
        <v>EXCLUDE</v>
      </c>
      <c r="J1178" s="158" t="e">
        <f t="shared" si="185"/>
        <v>#N/A</v>
      </c>
      <c r="L1178" s="158" t="str">
        <f t="shared" si="186"/>
        <v>_EU</v>
      </c>
      <c r="P1178" s="340"/>
      <c r="Q1178" s="340"/>
      <c r="R1178" s="341"/>
      <c r="S1178" s="342"/>
      <c r="T1178" s="342"/>
      <c r="U1178" s="341"/>
      <c r="V1178" s="368"/>
      <c r="W1178" s="341"/>
      <c r="X1178" s="343"/>
      <c r="Y1178" s="340"/>
      <c r="Z1178" s="341"/>
      <c r="AA1178" s="348" t="str">
        <f t="shared" si="187"/>
        <v/>
      </c>
      <c r="AB1178" s="349" t="str">
        <f t="shared" si="188"/>
        <v/>
      </c>
      <c r="AC1178" s="341"/>
      <c r="AD1178" s="350" t="str">
        <f t="shared" si="189"/>
        <v/>
      </c>
    </row>
    <row r="1179" spans="2:30" x14ac:dyDescent="0.45">
      <c r="B1179" s="145" t="str">
        <f t="shared" si="180"/>
        <v>NOT INCLUDED</v>
      </c>
      <c r="C1179" s="146" t="e">
        <f t="shared" si="181"/>
        <v>#N/A</v>
      </c>
      <c r="D1179" s="158" t="e">
        <f>AB1179&amp;"_"&amp;#REF!&amp;IF(afstemning_partner&lt;&gt;"","_"&amp;AC1179,"")</f>
        <v>#REF!</v>
      </c>
      <c r="E1179" s="158" t="str">
        <f t="shared" si="182"/>
        <v/>
      </c>
      <c r="F1179" s="158" t="e">
        <f t="shared" si="183"/>
        <v>#N/A</v>
      </c>
      <c r="G1179" s="158" t="str">
        <f>TRANSAKTIONER!Z1179&amp;IF(regnskab_filter_periode&gt;=AB1179,"INCLUDE"&amp;IF(regnskab_filter_land&lt;&gt;"",IF(regnskab_filter_land="EU",F1179,AD1179),""),"EXCLUDE")</f>
        <v>EXCLUDE</v>
      </c>
      <c r="H1179" s="158" t="str">
        <f t="shared" si="184"/>
        <v/>
      </c>
      <c r="I1179" s="158" t="str">
        <f>TRANSAKTIONER!Z1179&amp;IF(regnskab_filter_periode_partner&gt;=AB1179,"INCLUDE"&amp;IF(regnskab_filter_land_partner&lt;&gt;"",IF(regnskab_filter_land_partner="EU",F1179,AD1179),""),"EXCLUDE")&amp;AC1179</f>
        <v>EXCLUDE</v>
      </c>
      <c r="J1179" s="158" t="e">
        <f t="shared" si="185"/>
        <v>#N/A</v>
      </c>
      <c r="L1179" s="158" t="str">
        <f t="shared" si="186"/>
        <v>_EU</v>
      </c>
      <c r="P1179" s="340"/>
      <c r="Q1179" s="340"/>
      <c r="R1179" s="341"/>
      <c r="S1179" s="342"/>
      <c r="T1179" s="342"/>
      <c r="U1179" s="341"/>
      <c r="V1179" s="368"/>
      <c r="W1179" s="341"/>
      <c r="X1179" s="343"/>
      <c r="Y1179" s="340"/>
      <c r="Z1179" s="341"/>
      <c r="AA1179" s="348" t="str">
        <f t="shared" si="187"/>
        <v/>
      </c>
      <c r="AB1179" s="349" t="str">
        <f t="shared" si="188"/>
        <v/>
      </c>
      <c r="AC1179" s="341"/>
      <c r="AD1179" s="350" t="str">
        <f t="shared" si="189"/>
        <v/>
      </c>
    </row>
    <row r="1180" spans="2:30" x14ac:dyDescent="0.45">
      <c r="B1180" s="145" t="str">
        <f t="shared" si="180"/>
        <v>NOT INCLUDED</v>
      </c>
      <c r="C1180" s="146" t="e">
        <f t="shared" si="181"/>
        <v>#N/A</v>
      </c>
      <c r="D1180" s="158" t="e">
        <f>AB1180&amp;"_"&amp;#REF!&amp;IF(afstemning_partner&lt;&gt;"","_"&amp;AC1180,"")</f>
        <v>#REF!</v>
      </c>
      <c r="E1180" s="158" t="str">
        <f t="shared" si="182"/>
        <v/>
      </c>
      <c r="F1180" s="158" t="e">
        <f t="shared" si="183"/>
        <v>#N/A</v>
      </c>
      <c r="G1180" s="158" t="str">
        <f>TRANSAKTIONER!Z1180&amp;IF(regnskab_filter_periode&gt;=AB1180,"INCLUDE"&amp;IF(regnskab_filter_land&lt;&gt;"",IF(regnskab_filter_land="EU",F1180,AD1180),""),"EXCLUDE")</f>
        <v>EXCLUDE</v>
      </c>
      <c r="H1180" s="158" t="str">
        <f t="shared" si="184"/>
        <v/>
      </c>
      <c r="I1180" s="158" t="str">
        <f>TRANSAKTIONER!Z1180&amp;IF(regnskab_filter_periode_partner&gt;=AB1180,"INCLUDE"&amp;IF(regnskab_filter_land_partner&lt;&gt;"",IF(regnskab_filter_land_partner="EU",F1180,AD1180),""),"EXCLUDE")&amp;AC1180</f>
        <v>EXCLUDE</v>
      </c>
      <c r="J1180" s="158" t="e">
        <f t="shared" si="185"/>
        <v>#N/A</v>
      </c>
      <c r="L1180" s="158" t="str">
        <f t="shared" si="186"/>
        <v>_EU</v>
      </c>
      <c r="P1180" s="340"/>
      <c r="Q1180" s="340"/>
      <c r="R1180" s="341"/>
      <c r="S1180" s="342"/>
      <c r="T1180" s="342"/>
      <c r="U1180" s="341"/>
      <c r="V1180" s="368"/>
      <c r="W1180" s="341"/>
      <c r="X1180" s="343"/>
      <c r="Y1180" s="340"/>
      <c r="Z1180" s="341"/>
      <c r="AA1180" s="348" t="str">
        <f t="shared" si="187"/>
        <v/>
      </c>
      <c r="AB1180" s="349" t="str">
        <f t="shared" si="188"/>
        <v/>
      </c>
      <c r="AC1180" s="341"/>
      <c r="AD1180" s="350" t="str">
        <f t="shared" si="189"/>
        <v/>
      </c>
    </row>
    <row r="1181" spans="2:30" x14ac:dyDescent="0.45">
      <c r="B1181" s="145" t="str">
        <f t="shared" si="180"/>
        <v>NOT INCLUDED</v>
      </c>
      <c r="C1181" s="146" t="e">
        <f t="shared" si="181"/>
        <v>#N/A</v>
      </c>
      <c r="D1181" s="158" t="e">
        <f>AB1181&amp;"_"&amp;#REF!&amp;IF(afstemning_partner&lt;&gt;"","_"&amp;AC1181,"")</f>
        <v>#REF!</v>
      </c>
      <c r="E1181" s="158" t="str">
        <f t="shared" si="182"/>
        <v/>
      </c>
      <c r="F1181" s="158" t="e">
        <f t="shared" si="183"/>
        <v>#N/A</v>
      </c>
      <c r="G1181" s="158" t="str">
        <f>TRANSAKTIONER!Z1181&amp;IF(regnskab_filter_periode&gt;=AB1181,"INCLUDE"&amp;IF(regnskab_filter_land&lt;&gt;"",IF(regnskab_filter_land="EU",F1181,AD1181),""),"EXCLUDE")</f>
        <v>EXCLUDE</v>
      </c>
      <c r="H1181" s="158" t="str">
        <f t="shared" si="184"/>
        <v/>
      </c>
      <c r="I1181" s="158" t="str">
        <f>TRANSAKTIONER!Z1181&amp;IF(regnskab_filter_periode_partner&gt;=AB1181,"INCLUDE"&amp;IF(regnskab_filter_land_partner&lt;&gt;"",IF(regnskab_filter_land_partner="EU",F1181,AD1181),""),"EXCLUDE")&amp;AC1181</f>
        <v>EXCLUDE</v>
      </c>
      <c r="J1181" s="158" t="e">
        <f t="shared" si="185"/>
        <v>#N/A</v>
      </c>
      <c r="L1181" s="158" t="str">
        <f t="shared" si="186"/>
        <v>_EU</v>
      </c>
      <c r="P1181" s="340"/>
      <c r="Q1181" s="340"/>
      <c r="R1181" s="341"/>
      <c r="S1181" s="342"/>
      <c r="T1181" s="342"/>
      <c r="U1181" s="341"/>
      <c r="V1181" s="368"/>
      <c r="W1181" s="341"/>
      <c r="X1181" s="343"/>
      <c r="Y1181" s="340"/>
      <c r="Z1181" s="341"/>
      <c r="AA1181" s="348" t="str">
        <f t="shared" si="187"/>
        <v/>
      </c>
      <c r="AB1181" s="349" t="str">
        <f t="shared" si="188"/>
        <v/>
      </c>
      <c r="AC1181" s="341"/>
      <c r="AD1181" s="350" t="str">
        <f t="shared" si="189"/>
        <v/>
      </c>
    </row>
    <row r="1182" spans="2:30" x14ac:dyDescent="0.45">
      <c r="B1182" s="145" t="str">
        <f t="shared" si="180"/>
        <v>NOT INCLUDED</v>
      </c>
      <c r="C1182" s="146" t="e">
        <f t="shared" si="181"/>
        <v>#N/A</v>
      </c>
      <c r="D1182" s="158" t="e">
        <f>AB1182&amp;"_"&amp;#REF!&amp;IF(afstemning_partner&lt;&gt;"","_"&amp;AC1182,"")</f>
        <v>#REF!</v>
      </c>
      <c r="E1182" s="158" t="str">
        <f t="shared" si="182"/>
        <v/>
      </c>
      <c r="F1182" s="158" t="e">
        <f t="shared" si="183"/>
        <v>#N/A</v>
      </c>
      <c r="G1182" s="158" t="str">
        <f>TRANSAKTIONER!Z1182&amp;IF(regnskab_filter_periode&gt;=AB1182,"INCLUDE"&amp;IF(regnskab_filter_land&lt;&gt;"",IF(regnskab_filter_land="EU",F1182,AD1182),""),"EXCLUDE")</f>
        <v>EXCLUDE</v>
      </c>
      <c r="H1182" s="158" t="str">
        <f t="shared" si="184"/>
        <v/>
      </c>
      <c r="I1182" s="158" t="str">
        <f>TRANSAKTIONER!Z1182&amp;IF(regnskab_filter_periode_partner&gt;=AB1182,"INCLUDE"&amp;IF(regnskab_filter_land_partner&lt;&gt;"",IF(regnskab_filter_land_partner="EU",F1182,AD1182),""),"EXCLUDE")&amp;AC1182</f>
        <v>EXCLUDE</v>
      </c>
      <c r="J1182" s="158" t="e">
        <f t="shared" si="185"/>
        <v>#N/A</v>
      </c>
      <c r="L1182" s="158" t="str">
        <f t="shared" si="186"/>
        <v>_EU</v>
      </c>
      <c r="P1182" s="340"/>
      <c r="Q1182" s="340"/>
      <c r="R1182" s="341"/>
      <c r="S1182" s="342"/>
      <c r="T1182" s="342"/>
      <c r="U1182" s="341"/>
      <c r="V1182" s="368"/>
      <c r="W1182" s="341"/>
      <c r="X1182" s="343"/>
      <c r="Y1182" s="340"/>
      <c r="Z1182" s="341"/>
      <c r="AA1182" s="348" t="str">
        <f t="shared" si="187"/>
        <v/>
      </c>
      <c r="AB1182" s="349" t="str">
        <f t="shared" si="188"/>
        <v/>
      </c>
      <c r="AC1182" s="341"/>
      <c r="AD1182" s="350" t="str">
        <f t="shared" si="189"/>
        <v/>
      </c>
    </row>
    <row r="1183" spans="2:30" x14ac:dyDescent="0.45">
      <c r="B1183" s="145" t="str">
        <f t="shared" si="180"/>
        <v>NOT INCLUDED</v>
      </c>
      <c r="C1183" s="146" t="e">
        <f t="shared" si="181"/>
        <v>#N/A</v>
      </c>
      <c r="D1183" s="158" t="e">
        <f>AB1183&amp;"_"&amp;#REF!&amp;IF(afstemning_partner&lt;&gt;"","_"&amp;AC1183,"")</f>
        <v>#REF!</v>
      </c>
      <c r="E1183" s="158" t="str">
        <f t="shared" si="182"/>
        <v/>
      </c>
      <c r="F1183" s="158" t="e">
        <f t="shared" si="183"/>
        <v>#N/A</v>
      </c>
      <c r="G1183" s="158" t="str">
        <f>TRANSAKTIONER!Z1183&amp;IF(regnskab_filter_periode&gt;=AB1183,"INCLUDE"&amp;IF(regnskab_filter_land&lt;&gt;"",IF(regnskab_filter_land="EU",F1183,AD1183),""),"EXCLUDE")</f>
        <v>EXCLUDE</v>
      </c>
      <c r="H1183" s="158" t="str">
        <f t="shared" si="184"/>
        <v/>
      </c>
      <c r="I1183" s="158" t="str">
        <f>TRANSAKTIONER!Z1183&amp;IF(regnskab_filter_periode_partner&gt;=AB1183,"INCLUDE"&amp;IF(regnskab_filter_land_partner&lt;&gt;"",IF(regnskab_filter_land_partner="EU",F1183,AD1183),""),"EXCLUDE")&amp;AC1183</f>
        <v>EXCLUDE</v>
      </c>
      <c r="J1183" s="158" t="e">
        <f t="shared" si="185"/>
        <v>#N/A</v>
      </c>
      <c r="L1183" s="158" t="str">
        <f t="shared" si="186"/>
        <v>_EU</v>
      </c>
      <c r="P1183" s="340"/>
      <c r="Q1183" s="340"/>
      <c r="R1183" s="341"/>
      <c r="S1183" s="342"/>
      <c r="T1183" s="342"/>
      <c r="U1183" s="341"/>
      <c r="V1183" s="368"/>
      <c r="W1183" s="341"/>
      <c r="X1183" s="343"/>
      <c r="Y1183" s="340"/>
      <c r="Z1183" s="341"/>
      <c r="AA1183" s="348" t="str">
        <f t="shared" si="187"/>
        <v/>
      </c>
      <c r="AB1183" s="349" t="str">
        <f t="shared" si="188"/>
        <v/>
      </c>
      <c r="AC1183" s="341"/>
      <c r="AD1183" s="350" t="str">
        <f t="shared" si="189"/>
        <v/>
      </c>
    </row>
    <row r="1184" spans="2:30" x14ac:dyDescent="0.45">
      <c r="B1184" s="145" t="str">
        <f t="shared" si="180"/>
        <v>NOT INCLUDED</v>
      </c>
      <c r="C1184" s="146" t="e">
        <f t="shared" si="181"/>
        <v>#N/A</v>
      </c>
      <c r="D1184" s="158" t="e">
        <f>AB1184&amp;"_"&amp;#REF!&amp;IF(afstemning_partner&lt;&gt;"","_"&amp;AC1184,"")</f>
        <v>#REF!</v>
      </c>
      <c r="E1184" s="158" t="str">
        <f t="shared" si="182"/>
        <v/>
      </c>
      <c r="F1184" s="158" t="e">
        <f t="shared" si="183"/>
        <v>#N/A</v>
      </c>
      <c r="G1184" s="158" t="str">
        <f>TRANSAKTIONER!Z1184&amp;IF(regnskab_filter_periode&gt;=AB1184,"INCLUDE"&amp;IF(regnskab_filter_land&lt;&gt;"",IF(regnskab_filter_land="EU",F1184,AD1184),""),"EXCLUDE")</f>
        <v>EXCLUDE</v>
      </c>
      <c r="H1184" s="158" t="str">
        <f t="shared" si="184"/>
        <v/>
      </c>
      <c r="I1184" s="158" t="str">
        <f>TRANSAKTIONER!Z1184&amp;IF(regnskab_filter_periode_partner&gt;=AB1184,"INCLUDE"&amp;IF(regnskab_filter_land_partner&lt;&gt;"",IF(regnskab_filter_land_partner="EU",F1184,AD1184),""),"EXCLUDE")&amp;AC1184</f>
        <v>EXCLUDE</v>
      </c>
      <c r="J1184" s="158" t="e">
        <f t="shared" si="185"/>
        <v>#N/A</v>
      </c>
      <c r="L1184" s="158" t="str">
        <f t="shared" si="186"/>
        <v>_EU</v>
      </c>
      <c r="P1184" s="340"/>
      <c r="Q1184" s="340"/>
      <c r="R1184" s="341"/>
      <c r="S1184" s="342"/>
      <c r="T1184" s="342"/>
      <c r="U1184" s="341"/>
      <c r="V1184" s="368"/>
      <c r="W1184" s="341"/>
      <c r="X1184" s="343"/>
      <c r="Y1184" s="340"/>
      <c r="Z1184" s="341"/>
      <c r="AA1184" s="348" t="str">
        <f t="shared" si="187"/>
        <v/>
      </c>
      <c r="AB1184" s="349" t="str">
        <f t="shared" si="188"/>
        <v/>
      </c>
      <c r="AC1184" s="341"/>
      <c r="AD1184" s="350" t="str">
        <f t="shared" si="189"/>
        <v/>
      </c>
    </row>
    <row r="1185" spans="2:30" x14ac:dyDescent="0.45">
      <c r="B1185" s="145" t="str">
        <f t="shared" si="180"/>
        <v>NOT INCLUDED</v>
      </c>
      <c r="C1185" s="146" t="e">
        <f t="shared" si="181"/>
        <v>#N/A</v>
      </c>
      <c r="D1185" s="158" t="e">
        <f>AB1185&amp;"_"&amp;#REF!&amp;IF(afstemning_partner&lt;&gt;"","_"&amp;AC1185,"")</f>
        <v>#REF!</v>
      </c>
      <c r="E1185" s="158" t="str">
        <f t="shared" si="182"/>
        <v/>
      </c>
      <c r="F1185" s="158" t="e">
        <f t="shared" si="183"/>
        <v>#N/A</v>
      </c>
      <c r="G1185" s="158" t="str">
        <f>TRANSAKTIONER!Z1185&amp;IF(regnskab_filter_periode&gt;=AB1185,"INCLUDE"&amp;IF(regnskab_filter_land&lt;&gt;"",IF(regnskab_filter_land="EU",F1185,AD1185),""),"EXCLUDE")</f>
        <v>EXCLUDE</v>
      </c>
      <c r="H1185" s="158" t="str">
        <f t="shared" si="184"/>
        <v/>
      </c>
      <c r="I1185" s="158" t="str">
        <f>TRANSAKTIONER!Z1185&amp;IF(regnskab_filter_periode_partner&gt;=AB1185,"INCLUDE"&amp;IF(regnskab_filter_land_partner&lt;&gt;"",IF(regnskab_filter_land_partner="EU",F1185,AD1185),""),"EXCLUDE")&amp;AC1185</f>
        <v>EXCLUDE</v>
      </c>
      <c r="J1185" s="158" t="e">
        <f t="shared" si="185"/>
        <v>#N/A</v>
      </c>
      <c r="L1185" s="158" t="str">
        <f t="shared" si="186"/>
        <v>_EU</v>
      </c>
      <c r="P1185" s="340"/>
      <c r="Q1185" s="340"/>
      <c r="R1185" s="341"/>
      <c r="S1185" s="342"/>
      <c r="T1185" s="342"/>
      <c r="U1185" s="341"/>
      <c r="V1185" s="368"/>
      <c r="W1185" s="341"/>
      <c r="X1185" s="343"/>
      <c r="Y1185" s="340"/>
      <c r="Z1185" s="341"/>
      <c r="AA1185" s="348" t="str">
        <f t="shared" si="187"/>
        <v/>
      </c>
      <c r="AB1185" s="349" t="str">
        <f t="shared" si="188"/>
        <v/>
      </c>
      <c r="AC1185" s="341"/>
      <c r="AD1185" s="350" t="str">
        <f t="shared" si="189"/>
        <v/>
      </c>
    </row>
    <row r="1186" spans="2:30" x14ac:dyDescent="0.45">
      <c r="B1186" s="145" t="str">
        <f t="shared" si="180"/>
        <v>NOT INCLUDED</v>
      </c>
      <c r="C1186" s="146" t="e">
        <f t="shared" si="181"/>
        <v>#N/A</v>
      </c>
      <c r="D1186" s="158" t="e">
        <f>AB1186&amp;"_"&amp;#REF!&amp;IF(afstemning_partner&lt;&gt;"","_"&amp;AC1186,"")</f>
        <v>#REF!</v>
      </c>
      <c r="E1186" s="158" t="str">
        <f t="shared" si="182"/>
        <v/>
      </c>
      <c r="F1186" s="158" t="e">
        <f t="shared" si="183"/>
        <v>#N/A</v>
      </c>
      <c r="G1186" s="158" t="str">
        <f>TRANSAKTIONER!Z1186&amp;IF(regnskab_filter_periode&gt;=AB1186,"INCLUDE"&amp;IF(regnskab_filter_land&lt;&gt;"",IF(regnskab_filter_land="EU",F1186,AD1186),""),"EXCLUDE")</f>
        <v>EXCLUDE</v>
      </c>
      <c r="H1186" s="158" t="str">
        <f t="shared" si="184"/>
        <v/>
      </c>
      <c r="I1186" s="158" t="str">
        <f>TRANSAKTIONER!Z1186&amp;IF(regnskab_filter_periode_partner&gt;=AB1186,"INCLUDE"&amp;IF(regnskab_filter_land_partner&lt;&gt;"",IF(regnskab_filter_land_partner="EU",F1186,AD1186),""),"EXCLUDE")&amp;AC1186</f>
        <v>EXCLUDE</v>
      </c>
      <c r="J1186" s="158" t="e">
        <f t="shared" si="185"/>
        <v>#N/A</v>
      </c>
      <c r="L1186" s="158" t="str">
        <f t="shared" si="186"/>
        <v>_EU</v>
      </c>
      <c r="P1186" s="340"/>
      <c r="Q1186" s="340"/>
      <c r="R1186" s="341"/>
      <c r="S1186" s="342"/>
      <c r="T1186" s="342"/>
      <c r="U1186" s="341"/>
      <c r="V1186" s="368"/>
      <c r="W1186" s="341"/>
      <c r="X1186" s="343"/>
      <c r="Y1186" s="340"/>
      <c r="Z1186" s="341"/>
      <c r="AA1186" s="348" t="str">
        <f t="shared" si="187"/>
        <v/>
      </c>
      <c r="AB1186" s="349" t="str">
        <f t="shared" si="188"/>
        <v/>
      </c>
      <c r="AC1186" s="341"/>
      <c r="AD1186" s="350" t="str">
        <f t="shared" si="189"/>
        <v/>
      </c>
    </row>
    <row r="1187" spans="2:30" x14ac:dyDescent="0.45">
      <c r="B1187" s="145" t="str">
        <f t="shared" si="180"/>
        <v>NOT INCLUDED</v>
      </c>
      <c r="C1187" s="146" t="e">
        <f t="shared" si="181"/>
        <v>#N/A</v>
      </c>
      <c r="D1187" s="158" t="e">
        <f>AB1187&amp;"_"&amp;#REF!&amp;IF(afstemning_partner&lt;&gt;"","_"&amp;AC1187,"")</f>
        <v>#REF!</v>
      </c>
      <c r="E1187" s="158" t="str">
        <f t="shared" si="182"/>
        <v/>
      </c>
      <c r="F1187" s="158" t="e">
        <f t="shared" si="183"/>
        <v>#N/A</v>
      </c>
      <c r="G1187" s="158" t="str">
        <f>TRANSAKTIONER!Z1187&amp;IF(regnskab_filter_periode&gt;=AB1187,"INCLUDE"&amp;IF(regnskab_filter_land&lt;&gt;"",IF(regnskab_filter_land="EU",F1187,AD1187),""),"EXCLUDE")</f>
        <v>EXCLUDE</v>
      </c>
      <c r="H1187" s="158" t="str">
        <f t="shared" si="184"/>
        <v/>
      </c>
      <c r="I1187" s="158" t="str">
        <f>TRANSAKTIONER!Z1187&amp;IF(regnskab_filter_periode_partner&gt;=AB1187,"INCLUDE"&amp;IF(regnskab_filter_land_partner&lt;&gt;"",IF(regnskab_filter_land_partner="EU",F1187,AD1187),""),"EXCLUDE")&amp;AC1187</f>
        <v>EXCLUDE</v>
      </c>
      <c r="J1187" s="158" t="e">
        <f t="shared" si="185"/>
        <v>#N/A</v>
      </c>
      <c r="L1187" s="158" t="str">
        <f t="shared" si="186"/>
        <v>_EU</v>
      </c>
      <c r="P1187" s="340"/>
      <c r="Q1187" s="340"/>
      <c r="R1187" s="341"/>
      <c r="S1187" s="342"/>
      <c r="T1187" s="342"/>
      <c r="U1187" s="341"/>
      <c r="V1187" s="368"/>
      <c r="W1187" s="341"/>
      <c r="X1187" s="343"/>
      <c r="Y1187" s="340"/>
      <c r="Z1187" s="341"/>
      <c r="AA1187" s="348" t="str">
        <f t="shared" si="187"/>
        <v/>
      </c>
      <c r="AB1187" s="349" t="str">
        <f t="shared" si="188"/>
        <v/>
      </c>
      <c r="AC1187" s="341"/>
      <c r="AD1187" s="350" t="str">
        <f t="shared" si="189"/>
        <v/>
      </c>
    </row>
    <row r="1188" spans="2:30" x14ac:dyDescent="0.45">
      <c r="B1188" s="145" t="str">
        <f t="shared" si="180"/>
        <v>NOT INCLUDED</v>
      </c>
      <c r="C1188" s="146" t="e">
        <f t="shared" si="181"/>
        <v>#N/A</v>
      </c>
      <c r="D1188" s="158" t="e">
        <f>AB1188&amp;"_"&amp;#REF!&amp;IF(afstemning_partner&lt;&gt;"","_"&amp;AC1188,"")</f>
        <v>#REF!</v>
      </c>
      <c r="E1188" s="158" t="str">
        <f t="shared" si="182"/>
        <v/>
      </c>
      <c r="F1188" s="158" t="e">
        <f t="shared" si="183"/>
        <v>#N/A</v>
      </c>
      <c r="G1188" s="158" t="str">
        <f>TRANSAKTIONER!Z1188&amp;IF(regnskab_filter_periode&gt;=AB1188,"INCLUDE"&amp;IF(regnskab_filter_land&lt;&gt;"",IF(regnskab_filter_land="EU",F1188,AD1188),""),"EXCLUDE")</f>
        <v>EXCLUDE</v>
      </c>
      <c r="H1188" s="158" t="str">
        <f t="shared" si="184"/>
        <v/>
      </c>
      <c r="I1188" s="158" t="str">
        <f>TRANSAKTIONER!Z1188&amp;IF(regnskab_filter_periode_partner&gt;=AB1188,"INCLUDE"&amp;IF(regnskab_filter_land_partner&lt;&gt;"",IF(regnskab_filter_land_partner="EU",F1188,AD1188),""),"EXCLUDE")&amp;AC1188</f>
        <v>EXCLUDE</v>
      </c>
      <c r="J1188" s="158" t="e">
        <f t="shared" si="185"/>
        <v>#N/A</v>
      </c>
      <c r="L1188" s="158" t="str">
        <f t="shared" si="186"/>
        <v>_EU</v>
      </c>
      <c r="P1188" s="340"/>
      <c r="Q1188" s="340"/>
      <c r="R1188" s="341"/>
      <c r="S1188" s="342"/>
      <c r="T1188" s="342"/>
      <c r="U1188" s="341"/>
      <c r="V1188" s="368"/>
      <c r="W1188" s="341"/>
      <c r="X1188" s="343"/>
      <c r="Y1188" s="340"/>
      <c r="Z1188" s="341"/>
      <c r="AA1188" s="348" t="str">
        <f t="shared" si="187"/>
        <v/>
      </c>
      <c r="AB1188" s="349" t="str">
        <f t="shared" si="188"/>
        <v/>
      </c>
      <c r="AC1188" s="341"/>
      <c r="AD1188" s="350" t="str">
        <f t="shared" si="189"/>
        <v/>
      </c>
    </row>
    <row r="1189" spans="2:30" x14ac:dyDescent="0.45">
      <c r="B1189" s="145" t="str">
        <f t="shared" si="180"/>
        <v>NOT INCLUDED</v>
      </c>
      <c r="C1189" s="146" t="e">
        <f t="shared" si="181"/>
        <v>#N/A</v>
      </c>
      <c r="D1189" s="158" t="e">
        <f>AB1189&amp;"_"&amp;#REF!&amp;IF(afstemning_partner&lt;&gt;"","_"&amp;AC1189,"")</f>
        <v>#REF!</v>
      </c>
      <c r="E1189" s="158" t="str">
        <f t="shared" si="182"/>
        <v/>
      </c>
      <c r="F1189" s="158" t="e">
        <f t="shared" si="183"/>
        <v>#N/A</v>
      </c>
      <c r="G1189" s="158" t="str">
        <f>TRANSAKTIONER!Z1189&amp;IF(regnskab_filter_periode&gt;=AB1189,"INCLUDE"&amp;IF(regnskab_filter_land&lt;&gt;"",IF(regnskab_filter_land="EU",F1189,AD1189),""),"EXCLUDE")</f>
        <v>EXCLUDE</v>
      </c>
      <c r="H1189" s="158" t="str">
        <f t="shared" si="184"/>
        <v/>
      </c>
      <c r="I1189" s="158" t="str">
        <f>TRANSAKTIONER!Z1189&amp;IF(regnskab_filter_periode_partner&gt;=AB1189,"INCLUDE"&amp;IF(regnskab_filter_land_partner&lt;&gt;"",IF(regnskab_filter_land_partner="EU",F1189,AD1189),""),"EXCLUDE")&amp;AC1189</f>
        <v>EXCLUDE</v>
      </c>
      <c r="J1189" s="158" t="e">
        <f t="shared" si="185"/>
        <v>#N/A</v>
      </c>
      <c r="L1189" s="158" t="str">
        <f t="shared" si="186"/>
        <v>_EU</v>
      </c>
      <c r="P1189" s="340"/>
      <c r="Q1189" s="340"/>
      <c r="R1189" s="341"/>
      <c r="S1189" s="342"/>
      <c r="T1189" s="342"/>
      <c r="U1189" s="341"/>
      <c r="V1189" s="368"/>
      <c r="W1189" s="341"/>
      <c r="X1189" s="343"/>
      <c r="Y1189" s="340"/>
      <c r="Z1189" s="341"/>
      <c r="AA1189" s="348" t="str">
        <f t="shared" si="187"/>
        <v/>
      </c>
      <c r="AB1189" s="349" t="str">
        <f t="shared" si="188"/>
        <v/>
      </c>
      <c r="AC1189" s="341"/>
      <c r="AD1189" s="350" t="str">
        <f t="shared" si="189"/>
        <v/>
      </c>
    </row>
    <row r="1190" spans="2:30" x14ac:dyDescent="0.45">
      <c r="B1190" s="145" t="str">
        <f t="shared" si="180"/>
        <v>NOT INCLUDED</v>
      </c>
      <c r="C1190" s="146" t="e">
        <f t="shared" si="181"/>
        <v>#N/A</v>
      </c>
      <c r="D1190" s="158" t="e">
        <f>AB1190&amp;"_"&amp;#REF!&amp;IF(afstemning_partner&lt;&gt;"","_"&amp;AC1190,"")</f>
        <v>#REF!</v>
      </c>
      <c r="E1190" s="158" t="str">
        <f t="shared" si="182"/>
        <v/>
      </c>
      <c r="F1190" s="158" t="e">
        <f t="shared" si="183"/>
        <v>#N/A</v>
      </c>
      <c r="G1190" s="158" t="str">
        <f>TRANSAKTIONER!Z1190&amp;IF(regnskab_filter_periode&gt;=AB1190,"INCLUDE"&amp;IF(regnskab_filter_land&lt;&gt;"",IF(regnskab_filter_land="EU",F1190,AD1190),""),"EXCLUDE")</f>
        <v>EXCLUDE</v>
      </c>
      <c r="H1190" s="158" t="str">
        <f t="shared" si="184"/>
        <v/>
      </c>
      <c r="I1190" s="158" t="str">
        <f>TRANSAKTIONER!Z1190&amp;IF(regnskab_filter_periode_partner&gt;=AB1190,"INCLUDE"&amp;IF(regnskab_filter_land_partner&lt;&gt;"",IF(regnskab_filter_land_partner="EU",F1190,AD1190),""),"EXCLUDE")&amp;AC1190</f>
        <v>EXCLUDE</v>
      </c>
      <c r="J1190" s="158" t="e">
        <f t="shared" si="185"/>
        <v>#N/A</v>
      </c>
      <c r="L1190" s="158" t="str">
        <f t="shared" si="186"/>
        <v>_EU</v>
      </c>
      <c r="P1190" s="340"/>
      <c r="Q1190" s="340"/>
      <c r="R1190" s="341"/>
      <c r="S1190" s="342"/>
      <c r="T1190" s="342"/>
      <c r="U1190" s="341"/>
      <c r="V1190" s="368"/>
      <c r="W1190" s="341"/>
      <c r="X1190" s="343"/>
      <c r="Y1190" s="340"/>
      <c r="Z1190" s="341"/>
      <c r="AA1190" s="348" t="str">
        <f t="shared" si="187"/>
        <v/>
      </c>
      <c r="AB1190" s="349" t="str">
        <f t="shared" si="188"/>
        <v/>
      </c>
      <c r="AC1190" s="341"/>
      <c r="AD1190" s="350" t="str">
        <f t="shared" si="189"/>
        <v/>
      </c>
    </row>
    <row r="1191" spans="2:30" x14ac:dyDescent="0.45">
      <c r="B1191" s="145" t="str">
        <f t="shared" si="180"/>
        <v>NOT INCLUDED</v>
      </c>
      <c r="C1191" s="146" t="e">
        <f t="shared" si="181"/>
        <v>#N/A</v>
      </c>
      <c r="D1191" s="158" t="e">
        <f>AB1191&amp;"_"&amp;#REF!&amp;IF(afstemning_partner&lt;&gt;"","_"&amp;AC1191,"")</f>
        <v>#REF!</v>
      </c>
      <c r="E1191" s="158" t="str">
        <f t="shared" si="182"/>
        <v/>
      </c>
      <c r="F1191" s="158" t="e">
        <f t="shared" si="183"/>
        <v>#N/A</v>
      </c>
      <c r="G1191" s="158" t="str">
        <f>TRANSAKTIONER!Z1191&amp;IF(regnskab_filter_periode&gt;=AB1191,"INCLUDE"&amp;IF(regnskab_filter_land&lt;&gt;"",IF(regnskab_filter_land="EU",F1191,AD1191),""),"EXCLUDE")</f>
        <v>EXCLUDE</v>
      </c>
      <c r="H1191" s="158" t="str">
        <f t="shared" si="184"/>
        <v/>
      </c>
      <c r="I1191" s="158" t="str">
        <f>TRANSAKTIONER!Z1191&amp;IF(regnskab_filter_periode_partner&gt;=AB1191,"INCLUDE"&amp;IF(regnskab_filter_land_partner&lt;&gt;"",IF(regnskab_filter_land_partner="EU",F1191,AD1191),""),"EXCLUDE")&amp;AC1191</f>
        <v>EXCLUDE</v>
      </c>
      <c r="J1191" s="158" t="e">
        <f t="shared" si="185"/>
        <v>#N/A</v>
      </c>
      <c r="L1191" s="158" t="str">
        <f t="shared" si="186"/>
        <v>_EU</v>
      </c>
      <c r="P1191" s="340"/>
      <c r="Q1191" s="340"/>
      <c r="R1191" s="341"/>
      <c r="S1191" s="342"/>
      <c r="T1191" s="342"/>
      <c r="U1191" s="341"/>
      <c r="V1191" s="368"/>
      <c r="W1191" s="341"/>
      <c r="X1191" s="343"/>
      <c r="Y1191" s="340"/>
      <c r="Z1191" s="341"/>
      <c r="AA1191" s="348" t="str">
        <f t="shared" si="187"/>
        <v/>
      </c>
      <c r="AB1191" s="349" t="str">
        <f t="shared" si="188"/>
        <v/>
      </c>
      <c r="AC1191" s="341"/>
      <c r="AD1191" s="350" t="str">
        <f t="shared" si="189"/>
        <v/>
      </c>
    </row>
    <row r="1192" spans="2:30" x14ac:dyDescent="0.45">
      <c r="B1192" s="145" t="str">
        <f t="shared" si="180"/>
        <v>NOT INCLUDED</v>
      </c>
      <c r="C1192" s="146" t="e">
        <f t="shared" si="181"/>
        <v>#N/A</v>
      </c>
      <c r="D1192" s="158" t="e">
        <f>AB1192&amp;"_"&amp;#REF!&amp;IF(afstemning_partner&lt;&gt;"","_"&amp;AC1192,"")</f>
        <v>#REF!</v>
      </c>
      <c r="E1192" s="158" t="str">
        <f t="shared" si="182"/>
        <v/>
      </c>
      <c r="F1192" s="158" t="e">
        <f t="shared" si="183"/>
        <v>#N/A</v>
      </c>
      <c r="G1192" s="158" t="str">
        <f>TRANSAKTIONER!Z1192&amp;IF(regnskab_filter_periode&gt;=AB1192,"INCLUDE"&amp;IF(regnskab_filter_land&lt;&gt;"",IF(regnskab_filter_land="EU",F1192,AD1192),""),"EXCLUDE")</f>
        <v>EXCLUDE</v>
      </c>
      <c r="H1192" s="158" t="str">
        <f t="shared" si="184"/>
        <v/>
      </c>
      <c r="I1192" s="158" t="str">
        <f>TRANSAKTIONER!Z1192&amp;IF(regnskab_filter_periode_partner&gt;=AB1192,"INCLUDE"&amp;IF(regnskab_filter_land_partner&lt;&gt;"",IF(regnskab_filter_land_partner="EU",F1192,AD1192),""),"EXCLUDE")&amp;AC1192</f>
        <v>EXCLUDE</v>
      </c>
      <c r="J1192" s="158" t="e">
        <f t="shared" si="185"/>
        <v>#N/A</v>
      </c>
      <c r="L1192" s="158" t="str">
        <f t="shared" si="186"/>
        <v>_EU</v>
      </c>
      <c r="P1192" s="340"/>
      <c r="Q1192" s="340"/>
      <c r="R1192" s="341"/>
      <c r="S1192" s="342"/>
      <c r="T1192" s="342"/>
      <c r="U1192" s="341"/>
      <c r="V1192" s="368"/>
      <c r="W1192" s="341"/>
      <c r="X1192" s="343"/>
      <c r="Y1192" s="340"/>
      <c r="Z1192" s="341"/>
      <c r="AA1192" s="348" t="str">
        <f t="shared" si="187"/>
        <v/>
      </c>
      <c r="AB1192" s="349" t="str">
        <f t="shared" si="188"/>
        <v/>
      </c>
      <c r="AC1192" s="341"/>
      <c r="AD1192" s="350" t="str">
        <f t="shared" si="189"/>
        <v/>
      </c>
    </row>
    <row r="1193" spans="2:30" x14ac:dyDescent="0.45">
      <c r="B1193" s="145" t="str">
        <f t="shared" si="180"/>
        <v>NOT INCLUDED</v>
      </c>
      <c r="C1193" s="146" t="e">
        <f t="shared" si="181"/>
        <v>#N/A</v>
      </c>
      <c r="D1193" s="158" t="e">
        <f>AB1193&amp;"_"&amp;#REF!&amp;IF(afstemning_partner&lt;&gt;"","_"&amp;AC1193,"")</f>
        <v>#REF!</v>
      </c>
      <c r="E1193" s="158" t="str">
        <f t="shared" si="182"/>
        <v/>
      </c>
      <c r="F1193" s="158" t="e">
        <f t="shared" si="183"/>
        <v>#N/A</v>
      </c>
      <c r="G1193" s="158" t="str">
        <f>TRANSAKTIONER!Z1193&amp;IF(regnskab_filter_periode&gt;=AB1193,"INCLUDE"&amp;IF(regnskab_filter_land&lt;&gt;"",IF(regnskab_filter_land="EU",F1193,AD1193),""),"EXCLUDE")</f>
        <v>EXCLUDE</v>
      </c>
      <c r="H1193" s="158" t="str">
        <f t="shared" si="184"/>
        <v/>
      </c>
      <c r="I1193" s="158" t="str">
        <f>TRANSAKTIONER!Z1193&amp;IF(regnskab_filter_periode_partner&gt;=AB1193,"INCLUDE"&amp;IF(regnskab_filter_land_partner&lt;&gt;"",IF(regnskab_filter_land_partner="EU",F1193,AD1193),""),"EXCLUDE")&amp;AC1193</f>
        <v>EXCLUDE</v>
      </c>
      <c r="J1193" s="158" t="e">
        <f t="shared" si="185"/>
        <v>#N/A</v>
      </c>
      <c r="L1193" s="158" t="str">
        <f t="shared" si="186"/>
        <v>_EU</v>
      </c>
      <c r="P1193" s="340"/>
      <c r="Q1193" s="340"/>
      <c r="R1193" s="341"/>
      <c r="S1193" s="342"/>
      <c r="T1193" s="342"/>
      <c r="U1193" s="341"/>
      <c r="V1193" s="368"/>
      <c r="W1193" s="341"/>
      <c r="X1193" s="343"/>
      <c r="Y1193" s="340"/>
      <c r="Z1193" s="341"/>
      <c r="AA1193" s="348" t="str">
        <f t="shared" si="187"/>
        <v/>
      </c>
      <c r="AB1193" s="349" t="str">
        <f t="shared" si="188"/>
        <v/>
      </c>
      <c r="AC1193" s="341"/>
      <c r="AD1193" s="350" t="str">
        <f t="shared" si="189"/>
        <v/>
      </c>
    </row>
    <row r="1194" spans="2:30" x14ac:dyDescent="0.45">
      <c r="B1194" s="145" t="str">
        <f t="shared" si="180"/>
        <v>NOT INCLUDED</v>
      </c>
      <c r="C1194" s="146" t="e">
        <f t="shared" si="181"/>
        <v>#N/A</v>
      </c>
      <c r="D1194" s="158" t="e">
        <f>AB1194&amp;"_"&amp;#REF!&amp;IF(afstemning_partner&lt;&gt;"","_"&amp;AC1194,"")</f>
        <v>#REF!</v>
      </c>
      <c r="E1194" s="158" t="str">
        <f t="shared" si="182"/>
        <v/>
      </c>
      <c r="F1194" s="158" t="e">
        <f t="shared" si="183"/>
        <v>#N/A</v>
      </c>
      <c r="G1194" s="158" t="str">
        <f>TRANSAKTIONER!Z1194&amp;IF(regnskab_filter_periode&gt;=AB1194,"INCLUDE"&amp;IF(regnskab_filter_land&lt;&gt;"",IF(regnskab_filter_land="EU",F1194,AD1194),""),"EXCLUDE")</f>
        <v>EXCLUDE</v>
      </c>
      <c r="H1194" s="158" t="str">
        <f t="shared" si="184"/>
        <v/>
      </c>
      <c r="I1194" s="158" t="str">
        <f>TRANSAKTIONER!Z1194&amp;IF(regnskab_filter_periode_partner&gt;=AB1194,"INCLUDE"&amp;IF(regnskab_filter_land_partner&lt;&gt;"",IF(regnskab_filter_land_partner="EU",F1194,AD1194),""),"EXCLUDE")&amp;AC1194</f>
        <v>EXCLUDE</v>
      </c>
      <c r="J1194" s="158" t="e">
        <f t="shared" si="185"/>
        <v>#N/A</v>
      </c>
      <c r="L1194" s="158" t="str">
        <f t="shared" si="186"/>
        <v>_EU</v>
      </c>
      <c r="P1194" s="340"/>
      <c r="Q1194" s="340"/>
      <c r="R1194" s="341"/>
      <c r="S1194" s="342"/>
      <c r="T1194" s="342"/>
      <c r="U1194" s="341"/>
      <c r="V1194" s="368"/>
      <c r="W1194" s="341"/>
      <c r="X1194" s="343"/>
      <c r="Y1194" s="340"/>
      <c r="Z1194" s="341"/>
      <c r="AA1194" s="348" t="str">
        <f t="shared" si="187"/>
        <v/>
      </c>
      <c r="AB1194" s="349" t="str">
        <f t="shared" si="188"/>
        <v/>
      </c>
      <c r="AC1194" s="341"/>
      <c r="AD1194" s="350" t="str">
        <f t="shared" si="189"/>
        <v/>
      </c>
    </row>
    <row r="1195" spans="2:30" x14ac:dyDescent="0.45">
      <c r="B1195" s="145" t="str">
        <f t="shared" si="180"/>
        <v>NOT INCLUDED</v>
      </c>
      <c r="C1195" s="146" t="e">
        <f t="shared" si="181"/>
        <v>#N/A</v>
      </c>
      <c r="D1195" s="158" t="e">
        <f>AB1195&amp;"_"&amp;#REF!&amp;IF(afstemning_partner&lt;&gt;"","_"&amp;AC1195,"")</f>
        <v>#REF!</v>
      </c>
      <c r="E1195" s="158" t="str">
        <f t="shared" si="182"/>
        <v/>
      </c>
      <c r="F1195" s="158" t="e">
        <f t="shared" si="183"/>
        <v>#N/A</v>
      </c>
      <c r="G1195" s="158" t="str">
        <f>TRANSAKTIONER!Z1195&amp;IF(regnskab_filter_periode&gt;=AB1195,"INCLUDE"&amp;IF(regnskab_filter_land&lt;&gt;"",IF(regnskab_filter_land="EU",F1195,AD1195),""),"EXCLUDE")</f>
        <v>EXCLUDE</v>
      </c>
      <c r="H1195" s="158" t="str">
        <f t="shared" si="184"/>
        <v/>
      </c>
      <c r="I1195" s="158" t="str">
        <f>TRANSAKTIONER!Z1195&amp;IF(regnskab_filter_periode_partner&gt;=AB1195,"INCLUDE"&amp;IF(regnskab_filter_land_partner&lt;&gt;"",IF(regnskab_filter_land_partner="EU",F1195,AD1195),""),"EXCLUDE")&amp;AC1195</f>
        <v>EXCLUDE</v>
      </c>
      <c r="J1195" s="158" t="e">
        <f t="shared" si="185"/>
        <v>#N/A</v>
      </c>
      <c r="L1195" s="158" t="str">
        <f t="shared" si="186"/>
        <v>_EU</v>
      </c>
      <c r="P1195" s="340"/>
      <c r="Q1195" s="340"/>
      <c r="R1195" s="341"/>
      <c r="S1195" s="342"/>
      <c r="T1195" s="342"/>
      <c r="U1195" s="341"/>
      <c r="V1195" s="368"/>
      <c r="W1195" s="341"/>
      <c r="X1195" s="343"/>
      <c r="Y1195" s="340"/>
      <c r="Z1195" s="341"/>
      <c r="AA1195" s="348" t="str">
        <f t="shared" si="187"/>
        <v/>
      </c>
      <c r="AB1195" s="349" t="str">
        <f t="shared" si="188"/>
        <v/>
      </c>
      <c r="AC1195" s="341"/>
      <c r="AD1195" s="350" t="str">
        <f t="shared" si="189"/>
        <v/>
      </c>
    </row>
    <row r="1196" spans="2:30" x14ac:dyDescent="0.45">
      <c r="B1196" s="145" t="str">
        <f t="shared" si="180"/>
        <v>NOT INCLUDED</v>
      </c>
      <c r="C1196" s="146" t="e">
        <f t="shared" si="181"/>
        <v>#N/A</v>
      </c>
      <c r="D1196" s="158" t="e">
        <f>AB1196&amp;"_"&amp;#REF!&amp;IF(afstemning_partner&lt;&gt;"","_"&amp;AC1196,"")</f>
        <v>#REF!</v>
      </c>
      <c r="E1196" s="158" t="str">
        <f t="shared" si="182"/>
        <v/>
      </c>
      <c r="F1196" s="158" t="e">
        <f t="shared" si="183"/>
        <v>#N/A</v>
      </c>
      <c r="G1196" s="158" t="str">
        <f>TRANSAKTIONER!Z1196&amp;IF(regnskab_filter_periode&gt;=AB1196,"INCLUDE"&amp;IF(regnskab_filter_land&lt;&gt;"",IF(regnskab_filter_land="EU",F1196,AD1196),""),"EXCLUDE")</f>
        <v>EXCLUDE</v>
      </c>
      <c r="H1196" s="158" t="str">
        <f t="shared" si="184"/>
        <v/>
      </c>
      <c r="I1196" s="158" t="str">
        <f>TRANSAKTIONER!Z1196&amp;IF(regnskab_filter_periode_partner&gt;=AB1196,"INCLUDE"&amp;IF(regnskab_filter_land_partner&lt;&gt;"",IF(regnskab_filter_land_partner="EU",F1196,AD1196),""),"EXCLUDE")&amp;AC1196</f>
        <v>EXCLUDE</v>
      </c>
      <c r="J1196" s="158" t="e">
        <f t="shared" si="185"/>
        <v>#N/A</v>
      </c>
      <c r="L1196" s="158" t="str">
        <f t="shared" si="186"/>
        <v>_EU</v>
      </c>
      <c r="P1196" s="340"/>
      <c r="Q1196" s="340"/>
      <c r="R1196" s="341"/>
      <c r="S1196" s="342"/>
      <c r="T1196" s="342"/>
      <c r="U1196" s="341"/>
      <c r="V1196" s="368"/>
      <c r="W1196" s="341"/>
      <c r="X1196" s="343"/>
      <c r="Y1196" s="340"/>
      <c r="Z1196" s="341"/>
      <c r="AA1196" s="348" t="str">
        <f t="shared" si="187"/>
        <v/>
      </c>
      <c r="AB1196" s="349" t="str">
        <f t="shared" si="188"/>
        <v/>
      </c>
      <c r="AC1196" s="341"/>
      <c r="AD1196" s="350" t="str">
        <f t="shared" si="189"/>
        <v/>
      </c>
    </row>
    <row r="1197" spans="2:30" x14ac:dyDescent="0.45">
      <c r="B1197" s="145" t="str">
        <f t="shared" si="180"/>
        <v>NOT INCLUDED</v>
      </c>
      <c r="C1197" s="146" t="e">
        <f t="shared" si="181"/>
        <v>#N/A</v>
      </c>
      <c r="D1197" s="158" t="e">
        <f>AB1197&amp;"_"&amp;#REF!&amp;IF(afstemning_partner&lt;&gt;"","_"&amp;AC1197,"")</f>
        <v>#REF!</v>
      </c>
      <c r="E1197" s="158" t="str">
        <f t="shared" si="182"/>
        <v/>
      </c>
      <c r="F1197" s="158" t="e">
        <f t="shared" si="183"/>
        <v>#N/A</v>
      </c>
      <c r="G1197" s="158" t="str">
        <f>TRANSAKTIONER!Z1197&amp;IF(regnskab_filter_periode&gt;=AB1197,"INCLUDE"&amp;IF(regnskab_filter_land&lt;&gt;"",IF(regnskab_filter_land="EU",F1197,AD1197),""),"EXCLUDE")</f>
        <v>EXCLUDE</v>
      </c>
      <c r="H1197" s="158" t="str">
        <f t="shared" si="184"/>
        <v/>
      </c>
      <c r="I1197" s="158" t="str">
        <f>TRANSAKTIONER!Z1197&amp;IF(regnskab_filter_periode_partner&gt;=AB1197,"INCLUDE"&amp;IF(regnskab_filter_land_partner&lt;&gt;"",IF(regnskab_filter_land_partner="EU",F1197,AD1197),""),"EXCLUDE")&amp;AC1197</f>
        <v>EXCLUDE</v>
      </c>
      <c r="J1197" s="158" t="e">
        <f t="shared" si="185"/>
        <v>#N/A</v>
      </c>
      <c r="L1197" s="158" t="str">
        <f t="shared" si="186"/>
        <v>_EU</v>
      </c>
      <c r="P1197" s="340"/>
      <c r="Q1197" s="340"/>
      <c r="R1197" s="341"/>
      <c r="S1197" s="342"/>
      <c r="T1197" s="342"/>
      <c r="U1197" s="341"/>
      <c r="V1197" s="368"/>
      <c r="W1197" s="341"/>
      <c r="X1197" s="343"/>
      <c r="Y1197" s="340"/>
      <c r="Z1197" s="341"/>
      <c r="AA1197" s="348" t="str">
        <f t="shared" si="187"/>
        <v/>
      </c>
      <c r="AB1197" s="349" t="str">
        <f t="shared" si="188"/>
        <v/>
      </c>
      <c r="AC1197" s="341"/>
      <c r="AD1197" s="350" t="str">
        <f t="shared" si="189"/>
        <v/>
      </c>
    </row>
    <row r="1198" spans="2:30" x14ac:dyDescent="0.45">
      <c r="B1198" s="145" t="str">
        <f t="shared" si="180"/>
        <v>NOT INCLUDED</v>
      </c>
      <c r="C1198" s="146" t="e">
        <f t="shared" si="181"/>
        <v>#N/A</v>
      </c>
      <c r="D1198" s="158" t="e">
        <f>AB1198&amp;"_"&amp;#REF!&amp;IF(afstemning_partner&lt;&gt;"","_"&amp;AC1198,"")</f>
        <v>#REF!</v>
      </c>
      <c r="E1198" s="158" t="str">
        <f t="shared" si="182"/>
        <v/>
      </c>
      <c r="F1198" s="158" t="e">
        <f t="shared" si="183"/>
        <v>#N/A</v>
      </c>
      <c r="G1198" s="158" t="str">
        <f>TRANSAKTIONER!Z1198&amp;IF(regnskab_filter_periode&gt;=AB1198,"INCLUDE"&amp;IF(regnskab_filter_land&lt;&gt;"",IF(regnskab_filter_land="EU",F1198,AD1198),""),"EXCLUDE")</f>
        <v>EXCLUDE</v>
      </c>
      <c r="H1198" s="158" t="str">
        <f t="shared" si="184"/>
        <v/>
      </c>
      <c r="I1198" s="158" t="str">
        <f>TRANSAKTIONER!Z1198&amp;IF(regnskab_filter_periode_partner&gt;=AB1198,"INCLUDE"&amp;IF(regnskab_filter_land_partner&lt;&gt;"",IF(regnskab_filter_land_partner="EU",F1198,AD1198),""),"EXCLUDE")&amp;AC1198</f>
        <v>EXCLUDE</v>
      </c>
      <c r="J1198" s="158" t="e">
        <f t="shared" si="185"/>
        <v>#N/A</v>
      </c>
      <c r="L1198" s="158" t="str">
        <f t="shared" si="186"/>
        <v>_EU</v>
      </c>
      <c r="P1198" s="340"/>
      <c r="Q1198" s="340"/>
      <c r="R1198" s="341"/>
      <c r="S1198" s="342"/>
      <c r="T1198" s="342"/>
      <c r="U1198" s="341"/>
      <c r="V1198" s="368"/>
      <c r="W1198" s="341"/>
      <c r="X1198" s="343"/>
      <c r="Y1198" s="340"/>
      <c r="Z1198" s="341"/>
      <c r="AA1198" s="348" t="str">
        <f t="shared" si="187"/>
        <v/>
      </c>
      <c r="AB1198" s="349" t="str">
        <f t="shared" si="188"/>
        <v/>
      </c>
      <c r="AC1198" s="341"/>
      <c r="AD1198" s="350" t="str">
        <f t="shared" si="189"/>
        <v/>
      </c>
    </row>
    <row r="1199" spans="2:30" x14ac:dyDescent="0.45">
      <c r="B1199" s="145" t="str">
        <f t="shared" si="180"/>
        <v>NOT INCLUDED</v>
      </c>
      <c r="C1199" s="146" t="e">
        <f t="shared" si="181"/>
        <v>#N/A</v>
      </c>
      <c r="D1199" s="158" t="e">
        <f>AB1199&amp;"_"&amp;#REF!&amp;IF(afstemning_partner&lt;&gt;"","_"&amp;AC1199,"")</f>
        <v>#REF!</v>
      </c>
      <c r="E1199" s="158" t="str">
        <f t="shared" si="182"/>
        <v/>
      </c>
      <c r="F1199" s="158" t="e">
        <f t="shared" si="183"/>
        <v>#N/A</v>
      </c>
      <c r="G1199" s="158" t="str">
        <f>TRANSAKTIONER!Z1199&amp;IF(regnskab_filter_periode&gt;=AB1199,"INCLUDE"&amp;IF(regnskab_filter_land&lt;&gt;"",IF(regnskab_filter_land="EU",F1199,AD1199),""),"EXCLUDE")</f>
        <v>EXCLUDE</v>
      </c>
      <c r="H1199" s="158" t="str">
        <f t="shared" si="184"/>
        <v/>
      </c>
      <c r="I1199" s="158" t="str">
        <f>TRANSAKTIONER!Z1199&amp;IF(regnskab_filter_periode_partner&gt;=AB1199,"INCLUDE"&amp;IF(regnskab_filter_land_partner&lt;&gt;"",IF(regnskab_filter_land_partner="EU",F1199,AD1199),""),"EXCLUDE")&amp;AC1199</f>
        <v>EXCLUDE</v>
      </c>
      <c r="J1199" s="158" t="e">
        <f t="shared" si="185"/>
        <v>#N/A</v>
      </c>
      <c r="L1199" s="158" t="str">
        <f t="shared" si="186"/>
        <v>_EU</v>
      </c>
      <c r="P1199" s="340"/>
      <c r="Q1199" s="340"/>
      <c r="R1199" s="341"/>
      <c r="S1199" s="342"/>
      <c r="T1199" s="342"/>
      <c r="U1199" s="341"/>
      <c r="V1199" s="368"/>
      <c r="W1199" s="341"/>
      <c r="X1199" s="343"/>
      <c r="Y1199" s="340"/>
      <c r="Z1199" s="341"/>
      <c r="AA1199" s="348" t="str">
        <f t="shared" si="187"/>
        <v/>
      </c>
      <c r="AB1199" s="349" t="str">
        <f t="shared" si="188"/>
        <v/>
      </c>
      <c r="AC1199" s="341"/>
      <c r="AD1199" s="350" t="str">
        <f t="shared" si="189"/>
        <v/>
      </c>
    </row>
    <row r="1200" spans="2:30" x14ac:dyDescent="0.45">
      <c r="B1200" s="145" t="str">
        <f t="shared" si="180"/>
        <v>NOT INCLUDED</v>
      </c>
      <c r="C1200" s="146" t="e">
        <f t="shared" si="181"/>
        <v>#N/A</v>
      </c>
      <c r="D1200" s="158" t="e">
        <f>AB1200&amp;"_"&amp;#REF!&amp;IF(afstemning_partner&lt;&gt;"","_"&amp;AC1200,"")</f>
        <v>#REF!</v>
      </c>
      <c r="E1200" s="158" t="str">
        <f t="shared" si="182"/>
        <v/>
      </c>
      <c r="F1200" s="158" t="e">
        <f t="shared" si="183"/>
        <v>#N/A</v>
      </c>
      <c r="G1200" s="158" t="str">
        <f>TRANSAKTIONER!Z1200&amp;IF(regnskab_filter_periode&gt;=AB1200,"INCLUDE"&amp;IF(regnskab_filter_land&lt;&gt;"",IF(regnskab_filter_land="EU",F1200,AD1200),""),"EXCLUDE")</f>
        <v>EXCLUDE</v>
      </c>
      <c r="H1200" s="158" t="str">
        <f t="shared" si="184"/>
        <v/>
      </c>
      <c r="I1200" s="158" t="str">
        <f>TRANSAKTIONER!Z1200&amp;IF(regnskab_filter_periode_partner&gt;=AB1200,"INCLUDE"&amp;IF(regnskab_filter_land_partner&lt;&gt;"",IF(regnskab_filter_land_partner="EU",F1200,AD1200),""),"EXCLUDE")&amp;AC1200</f>
        <v>EXCLUDE</v>
      </c>
      <c r="J1200" s="158" t="e">
        <f t="shared" si="185"/>
        <v>#N/A</v>
      </c>
      <c r="L1200" s="158" t="str">
        <f t="shared" si="186"/>
        <v>_EU</v>
      </c>
      <c r="P1200" s="340"/>
      <c r="Q1200" s="340"/>
      <c r="R1200" s="341"/>
      <c r="S1200" s="342"/>
      <c r="T1200" s="342"/>
      <c r="U1200" s="341"/>
      <c r="V1200" s="368"/>
      <c r="W1200" s="341"/>
      <c r="X1200" s="343"/>
      <c r="Y1200" s="340"/>
      <c r="Z1200" s="341"/>
      <c r="AA1200" s="348" t="str">
        <f t="shared" si="187"/>
        <v/>
      </c>
      <c r="AB1200" s="349" t="str">
        <f t="shared" si="188"/>
        <v/>
      </c>
      <c r="AC1200" s="341"/>
      <c r="AD1200" s="350" t="str">
        <f t="shared" si="189"/>
        <v/>
      </c>
    </row>
    <row r="1201" spans="2:30" x14ac:dyDescent="0.45">
      <c r="B1201" s="145" t="str">
        <f t="shared" si="180"/>
        <v>NOT INCLUDED</v>
      </c>
      <c r="C1201" s="146" t="e">
        <f t="shared" si="181"/>
        <v>#N/A</v>
      </c>
      <c r="D1201" s="158" t="e">
        <f>AB1201&amp;"_"&amp;#REF!&amp;IF(afstemning_partner&lt;&gt;"","_"&amp;AC1201,"")</f>
        <v>#REF!</v>
      </c>
      <c r="E1201" s="158" t="str">
        <f t="shared" si="182"/>
        <v/>
      </c>
      <c r="F1201" s="158" t="e">
        <f t="shared" si="183"/>
        <v>#N/A</v>
      </c>
      <c r="G1201" s="158" t="str">
        <f>TRANSAKTIONER!Z1201&amp;IF(regnskab_filter_periode&gt;=AB1201,"INCLUDE"&amp;IF(regnskab_filter_land&lt;&gt;"",IF(regnskab_filter_land="EU",F1201,AD1201),""),"EXCLUDE")</f>
        <v>EXCLUDE</v>
      </c>
      <c r="H1201" s="158" t="str">
        <f t="shared" si="184"/>
        <v/>
      </c>
      <c r="I1201" s="158" t="str">
        <f>TRANSAKTIONER!Z1201&amp;IF(regnskab_filter_periode_partner&gt;=AB1201,"INCLUDE"&amp;IF(regnskab_filter_land_partner&lt;&gt;"",IF(regnskab_filter_land_partner="EU",F1201,AD1201),""),"EXCLUDE")&amp;AC1201</f>
        <v>EXCLUDE</v>
      </c>
      <c r="J1201" s="158" t="e">
        <f t="shared" si="185"/>
        <v>#N/A</v>
      </c>
      <c r="L1201" s="158" t="str">
        <f t="shared" si="186"/>
        <v>_EU</v>
      </c>
      <c r="P1201" s="340"/>
      <c r="Q1201" s="340"/>
      <c r="R1201" s="341"/>
      <c r="S1201" s="342"/>
      <c r="T1201" s="342"/>
      <c r="U1201" s="341"/>
      <c r="V1201" s="368"/>
      <c r="W1201" s="341"/>
      <c r="X1201" s="343"/>
      <c r="Y1201" s="340"/>
      <c r="Z1201" s="341"/>
      <c r="AA1201" s="348" t="str">
        <f t="shared" si="187"/>
        <v/>
      </c>
      <c r="AB1201" s="349" t="str">
        <f t="shared" si="188"/>
        <v/>
      </c>
      <c r="AC1201" s="341"/>
      <c r="AD1201" s="350" t="str">
        <f t="shared" si="189"/>
        <v/>
      </c>
    </row>
    <row r="1202" spans="2:30" x14ac:dyDescent="0.45">
      <c r="B1202" s="145" t="str">
        <f t="shared" si="180"/>
        <v>NOT INCLUDED</v>
      </c>
      <c r="C1202" s="146" t="e">
        <f t="shared" si="181"/>
        <v>#N/A</v>
      </c>
      <c r="D1202" s="158" t="e">
        <f>AB1202&amp;"_"&amp;#REF!&amp;IF(afstemning_partner&lt;&gt;"","_"&amp;AC1202,"")</f>
        <v>#REF!</v>
      </c>
      <c r="E1202" s="158" t="str">
        <f t="shared" si="182"/>
        <v/>
      </c>
      <c r="F1202" s="158" t="e">
        <f t="shared" si="183"/>
        <v>#N/A</v>
      </c>
      <c r="G1202" s="158" t="str">
        <f>TRANSAKTIONER!Z1202&amp;IF(regnskab_filter_periode&gt;=AB1202,"INCLUDE"&amp;IF(regnskab_filter_land&lt;&gt;"",IF(regnskab_filter_land="EU",F1202,AD1202),""),"EXCLUDE")</f>
        <v>EXCLUDE</v>
      </c>
      <c r="H1202" s="158" t="str">
        <f t="shared" si="184"/>
        <v/>
      </c>
      <c r="I1202" s="158" t="str">
        <f>TRANSAKTIONER!Z1202&amp;IF(regnskab_filter_periode_partner&gt;=AB1202,"INCLUDE"&amp;IF(regnskab_filter_land_partner&lt;&gt;"",IF(regnskab_filter_land_partner="EU",F1202,AD1202),""),"EXCLUDE")&amp;AC1202</f>
        <v>EXCLUDE</v>
      </c>
      <c r="J1202" s="158" t="e">
        <f t="shared" si="185"/>
        <v>#N/A</v>
      </c>
      <c r="L1202" s="158" t="str">
        <f t="shared" si="186"/>
        <v>_EU</v>
      </c>
      <c r="P1202" s="340"/>
      <c r="Q1202" s="340"/>
      <c r="R1202" s="341"/>
      <c r="S1202" s="342"/>
      <c r="T1202" s="342"/>
      <c r="U1202" s="341"/>
      <c r="V1202" s="368"/>
      <c r="W1202" s="341"/>
      <c r="X1202" s="343"/>
      <c r="Y1202" s="340"/>
      <c r="Z1202" s="341"/>
      <c r="AA1202" s="348" t="str">
        <f t="shared" si="187"/>
        <v/>
      </c>
      <c r="AB1202" s="349" t="str">
        <f t="shared" si="188"/>
        <v/>
      </c>
      <c r="AC1202" s="341"/>
      <c r="AD1202" s="350" t="str">
        <f t="shared" si="189"/>
        <v/>
      </c>
    </row>
    <row r="1203" spans="2:30" x14ac:dyDescent="0.45">
      <c r="B1203" s="145" t="str">
        <f t="shared" si="180"/>
        <v>NOT INCLUDED</v>
      </c>
      <c r="C1203" s="146" t="e">
        <f t="shared" si="181"/>
        <v>#N/A</v>
      </c>
      <c r="D1203" s="158" t="e">
        <f>AB1203&amp;"_"&amp;#REF!&amp;IF(afstemning_partner&lt;&gt;"","_"&amp;AC1203,"")</f>
        <v>#REF!</v>
      </c>
      <c r="E1203" s="158" t="str">
        <f t="shared" si="182"/>
        <v/>
      </c>
      <c r="F1203" s="158" t="e">
        <f t="shared" si="183"/>
        <v>#N/A</v>
      </c>
      <c r="G1203" s="158" t="str">
        <f>TRANSAKTIONER!Z1203&amp;IF(regnskab_filter_periode&gt;=AB1203,"INCLUDE"&amp;IF(regnskab_filter_land&lt;&gt;"",IF(regnskab_filter_land="EU",F1203,AD1203),""),"EXCLUDE")</f>
        <v>EXCLUDE</v>
      </c>
      <c r="H1203" s="158" t="str">
        <f t="shared" si="184"/>
        <v/>
      </c>
      <c r="I1203" s="158" t="str">
        <f>TRANSAKTIONER!Z1203&amp;IF(regnskab_filter_periode_partner&gt;=AB1203,"INCLUDE"&amp;IF(regnskab_filter_land_partner&lt;&gt;"",IF(regnskab_filter_land_partner="EU",F1203,AD1203),""),"EXCLUDE")&amp;AC1203</f>
        <v>EXCLUDE</v>
      </c>
      <c r="J1203" s="158" t="e">
        <f t="shared" si="185"/>
        <v>#N/A</v>
      </c>
      <c r="L1203" s="158" t="str">
        <f t="shared" si="186"/>
        <v>_EU</v>
      </c>
      <c r="P1203" s="340"/>
      <c r="Q1203" s="340"/>
      <c r="R1203" s="341"/>
      <c r="S1203" s="342"/>
      <c r="T1203" s="342"/>
      <c r="U1203" s="341"/>
      <c r="V1203" s="368"/>
      <c r="W1203" s="341"/>
      <c r="X1203" s="343"/>
      <c r="Y1203" s="340"/>
      <c r="Z1203" s="341"/>
      <c r="AA1203" s="348" t="str">
        <f t="shared" si="187"/>
        <v/>
      </c>
      <c r="AB1203" s="349" t="str">
        <f t="shared" si="188"/>
        <v/>
      </c>
      <c r="AC1203" s="341"/>
      <c r="AD1203" s="350" t="str">
        <f t="shared" si="189"/>
        <v/>
      </c>
    </row>
    <row r="1204" spans="2:30" x14ac:dyDescent="0.45">
      <c r="B1204" s="145" t="str">
        <f t="shared" si="180"/>
        <v>NOT INCLUDED</v>
      </c>
      <c r="C1204" s="146" t="e">
        <f t="shared" si="181"/>
        <v>#N/A</v>
      </c>
      <c r="D1204" s="158" t="e">
        <f>AB1204&amp;"_"&amp;#REF!&amp;IF(afstemning_partner&lt;&gt;"","_"&amp;AC1204,"")</f>
        <v>#REF!</v>
      </c>
      <c r="E1204" s="158" t="str">
        <f t="shared" si="182"/>
        <v/>
      </c>
      <c r="F1204" s="158" t="e">
        <f t="shared" si="183"/>
        <v>#N/A</v>
      </c>
      <c r="G1204" s="158" t="str">
        <f>TRANSAKTIONER!Z1204&amp;IF(regnskab_filter_periode&gt;=AB1204,"INCLUDE"&amp;IF(regnskab_filter_land&lt;&gt;"",IF(regnskab_filter_land="EU",F1204,AD1204),""),"EXCLUDE")</f>
        <v>EXCLUDE</v>
      </c>
      <c r="H1204" s="158" t="str">
        <f t="shared" si="184"/>
        <v/>
      </c>
      <c r="I1204" s="158" t="str">
        <f>TRANSAKTIONER!Z1204&amp;IF(regnskab_filter_periode_partner&gt;=AB1204,"INCLUDE"&amp;IF(regnskab_filter_land_partner&lt;&gt;"",IF(regnskab_filter_land_partner="EU",F1204,AD1204),""),"EXCLUDE")&amp;AC1204</f>
        <v>EXCLUDE</v>
      </c>
      <c r="J1204" s="158" t="e">
        <f t="shared" si="185"/>
        <v>#N/A</v>
      </c>
      <c r="L1204" s="158" t="str">
        <f t="shared" si="186"/>
        <v>_EU</v>
      </c>
      <c r="P1204" s="340"/>
      <c r="Q1204" s="340"/>
      <c r="R1204" s="341"/>
      <c r="S1204" s="342"/>
      <c r="T1204" s="342"/>
      <c r="U1204" s="341"/>
      <c r="V1204" s="368"/>
      <c r="W1204" s="341"/>
      <c r="X1204" s="343"/>
      <c r="Y1204" s="340"/>
      <c r="Z1204" s="341"/>
      <c r="AA1204" s="348" t="str">
        <f t="shared" si="187"/>
        <v/>
      </c>
      <c r="AB1204" s="349" t="str">
        <f t="shared" si="188"/>
        <v/>
      </c>
      <c r="AC1204" s="341"/>
      <c r="AD1204" s="350" t="str">
        <f t="shared" si="189"/>
        <v/>
      </c>
    </row>
    <row r="1205" spans="2:30" x14ac:dyDescent="0.45">
      <c r="B1205" s="145" t="str">
        <f t="shared" si="180"/>
        <v>NOT INCLUDED</v>
      </c>
      <c r="C1205" s="146" t="e">
        <f t="shared" si="181"/>
        <v>#N/A</v>
      </c>
      <c r="D1205" s="158" t="e">
        <f>AB1205&amp;"_"&amp;#REF!&amp;IF(afstemning_partner&lt;&gt;"","_"&amp;AC1205,"")</f>
        <v>#REF!</v>
      </c>
      <c r="E1205" s="158" t="str">
        <f t="shared" si="182"/>
        <v/>
      </c>
      <c r="F1205" s="158" t="e">
        <f t="shared" si="183"/>
        <v>#N/A</v>
      </c>
      <c r="G1205" s="158" t="str">
        <f>TRANSAKTIONER!Z1205&amp;IF(regnskab_filter_periode&gt;=AB1205,"INCLUDE"&amp;IF(regnskab_filter_land&lt;&gt;"",IF(regnskab_filter_land="EU",F1205,AD1205),""),"EXCLUDE")</f>
        <v>EXCLUDE</v>
      </c>
      <c r="H1205" s="158" t="str">
        <f t="shared" si="184"/>
        <v/>
      </c>
      <c r="I1205" s="158" t="str">
        <f>TRANSAKTIONER!Z1205&amp;IF(regnskab_filter_periode_partner&gt;=AB1205,"INCLUDE"&amp;IF(regnskab_filter_land_partner&lt;&gt;"",IF(regnskab_filter_land_partner="EU",F1205,AD1205),""),"EXCLUDE")&amp;AC1205</f>
        <v>EXCLUDE</v>
      </c>
      <c r="J1205" s="158" t="e">
        <f t="shared" si="185"/>
        <v>#N/A</v>
      </c>
      <c r="L1205" s="158" t="str">
        <f t="shared" si="186"/>
        <v>_EU</v>
      </c>
      <c r="P1205" s="340"/>
      <c r="Q1205" s="340"/>
      <c r="R1205" s="341"/>
      <c r="S1205" s="342"/>
      <c r="T1205" s="342"/>
      <c r="U1205" s="341"/>
      <c r="V1205" s="368"/>
      <c r="W1205" s="341"/>
      <c r="X1205" s="343"/>
      <c r="Y1205" s="340"/>
      <c r="Z1205" s="341"/>
      <c r="AA1205" s="348" t="str">
        <f t="shared" si="187"/>
        <v/>
      </c>
      <c r="AB1205" s="349" t="str">
        <f t="shared" si="188"/>
        <v/>
      </c>
      <c r="AC1205" s="341"/>
      <c r="AD1205" s="350" t="str">
        <f t="shared" si="189"/>
        <v/>
      </c>
    </row>
    <row r="1206" spans="2:30" x14ac:dyDescent="0.45">
      <c r="B1206" s="145" t="str">
        <f t="shared" si="180"/>
        <v>NOT INCLUDED</v>
      </c>
      <c r="C1206" s="146" t="e">
        <f t="shared" si="181"/>
        <v>#N/A</v>
      </c>
      <c r="D1206" s="158" t="e">
        <f>AB1206&amp;"_"&amp;#REF!&amp;IF(afstemning_partner&lt;&gt;"","_"&amp;AC1206,"")</f>
        <v>#REF!</v>
      </c>
      <c r="E1206" s="158" t="str">
        <f t="shared" si="182"/>
        <v/>
      </c>
      <c r="F1206" s="158" t="e">
        <f t="shared" si="183"/>
        <v>#N/A</v>
      </c>
      <c r="G1206" s="158" t="str">
        <f>TRANSAKTIONER!Z1206&amp;IF(regnskab_filter_periode&gt;=AB1206,"INCLUDE"&amp;IF(regnskab_filter_land&lt;&gt;"",IF(regnskab_filter_land="EU",F1206,AD1206),""),"EXCLUDE")</f>
        <v>EXCLUDE</v>
      </c>
      <c r="H1206" s="158" t="str">
        <f t="shared" si="184"/>
        <v/>
      </c>
      <c r="I1206" s="158" t="str">
        <f>TRANSAKTIONER!Z1206&amp;IF(regnskab_filter_periode_partner&gt;=AB1206,"INCLUDE"&amp;IF(regnskab_filter_land_partner&lt;&gt;"",IF(regnskab_filter_land_partner="EU",F1206,AD1206),""),"EXCLUDE")&amp;AC1206</f>
        <v>EXCLUDE</v>
      </c>
      <c r="J1206" s="158" t="e">
        <f t="shared" si="185"/>
        <v>#N/A</v>
      </c>
      <c r="L1206" s="158" t="str">
        <f t="shared" si="186"/>
        <v>_EU</v>
      </c>
      <c r="P1206" s="340"/>
      <c r="Q1206" s="340"/>
      <c r="R1206" s="341"/>
      <c r="S1206" s="342"/>
      <c r="T1206" s="342"/>
      <c r="U1206" s="341"/>
      <c r="V1206" s="368"/>
      <c r="W1206" s="341"/>
      <c r="X1206" s="343"/>
      <c r="Y1206" s="340"/>
      <c r="Z1206" s="341"/>
      <c r="AA1206" s="348" t="str">
        <f t="shared" si="187"/>
        <v/>
      </c>
      <c r="AB1206" s="349" t="str">
        <f t="shared" si="188"/>
        <v/>
      </c>
      <c r="AC1206" s="341"/>
      <c r="AD1206" s="350" t="str">
        <f t="shared" si="189"/>
        <v/>
      </c>
    </row>
    <row r="1207" spans="2:30" x14ac:dyDescent="0.45">
      <c r="B1207" s="145" t="str">
        <f t="shared" si="180"/>
        <v>NOT INCLUDED</v>
      </c>
      <c r="C1207" s="146" t="e">
        <f t="shared" si="181"/>
        <v>#N/A</v>
      </c>
      <c r="D1207" s="158" t="e">
        <f>AB1207&amp;"_"&amp;#REF!&amp;IF(afstemning_partner&lt;&gt;"","_"&amp;AC1207,"")</f>
        <v>#REF!</v>
      </c>
      <c r="E1207" s="158" t="str">
        <f t="shared" si="182"/>
        <v/>
      </c>
      <c r="F1207" s="158" t="e">
        <f t="shared" si="183"/>
        <v>#N/A</v>
      </c>
      <c r="G1207" s="158" t="str">
        <f>TRANSAKTIONER!Z1207&amp;IF(regnskab_filter_periode&gt;=AB1207,"INCLUDE"&amp;IF(regnskab_filter_land&lt;&gt;"",IF(regnskab_filter_land="EU",F1207,AD1207),""),"EXCLUDE")</f>
        <v>EXCLUDE</v>
      </c>
      <c r="H1207" s="158" t="str">
        <f t="shared" si="184"/>
        <v/>
      </c>
      <c r="I1207" s="158" t="str">
        <f>TRANSAKTIONER!Z1207&amp;IF(regnskab_filter_periode_partner&gt;=AB1207,"INCLUDE"&amp;IF(regnskab_filter_land_partner&lt;&gt;"",IF(regnskab_filter_land_partner="EU",F1207,AD1207),""),"EXCLUDE")&amp;AC1207</f>
        <v>EXCLUDE</v>
      </c>
      <c r="J1207" s="158" t="e">
        <f t="shared" si="185"/>
        <v>#N/A</v>
      </c>
      <c r="L1207" s="158" t="str">
        <f t="shared" si="186"/>
        <v>_EU</v>
      </c>
      <c r="P1207" s="340"/>
      <c r="Q1207" s="340"/>
      <c r="R1207" s="341"/>
      <c r="S1207" s="342"/>
      <c r="T1207" s="342"/>
      <c r="U1207" s="341"/>
      <c r="V1207" s="368"/>
      <c r="W1207" s="341"/>
      <c r="X1207" s="343"/>
      <c r="Y1207" s="340"/>
      <c r="Z1207" s="341"/>
      <c r="AA1207" s="348" t="str">
        <f t="shared" si="187"/>
        <v/>
      </c>
      <c r="AB1207" s="349" t="str">
        <f t="shared" si="188"/>
        <v/>
      </c>
      <c r="AC1207" s="341"/>
      <c r="AD1207" s="350" t="str">
        <f t="shared" si="189"/>
        <v/>
      </c>
    </row>
    <row r="1208" spans="2:30" x14ac:dyDescent="0.45">
      <c r="B1208" s="145" t="str">
        <f t="shared" si="180"/>
        <v>NOT INCLUDED</v>
      </c>
      <c r="C1208" s="146" t="e">
        <f t="shared" si="181"/>
        <v>#N/A</v>
      </c>
      <c r="D1208" s="158" t="e">
        <f>AB1208&amp;"_"&amp;#REF!&amp;IF(afstemning_partner&lt;&gt;"","_"&amp;AC1208,"")</f>
        <v>#REF!</v>
      </c>
      <c r="E1208" s="158" t="str">
        <f t="shared" si="182"/>
        <v/>
      </c>
      <c r="F1208" s="158" t="e">
        <f t="shared" si="183"/>
        <v>#N/A</v>
      </c>
      <c r="G1208" s="158" t="str">
        <f>TRANSAKTIONER!Z1208&amp;IF(regnskab_filter_periode&gt;=AB1208,"INCLUDE"&amp;IF(regnskab_filter_land&lt;&gt;"",IF(regnskab_filter_land="EU",F1208,AD1208),""),"EXCLUDE")</f>
        <v>EXCLUDE</v>
      </c>
      <c r="H1208" s="158" t="str">
        <f t="shared" si="184"/>
        <v/>
      </c>
      <c r="I1208" s="158" t="str">
        <f>TRANSAKTIONER!Z1208&amp;IF(regnskab_filter_periode_partner&gt;=AB1208,"INCLUDE"&amp;IF(regnskab_filter_land_partner&lt;&gt;"",IF(regnskab_filter_land_partner="EU",F1208,AD1208),""),"EXCLUDE")&amp;AC1208</f>
        <v>EXCLUDE</v>
      </c>
      <c r="J1208" s="158" t="e">
        <f t="shared" si="185"/>
        <v>#N/A</v>
      </c>
      <c r="L1208" s="158" t="str">
        <f t="shared" si="186"/>
        <v>_EU</v>
      </c>
      <c r="P1208" s="340"/>
      <c r="Q1208" s="340"/>
      <c r="R1208" s="341"/>
      <c r="S1208" s="342"/>
      <c r="T1208" s="342"/>
      <c r="U1208" s="341"/>
      <c r="V1208" s="368"/>
      <c r="W1208" s="341"/>
      <c r="X1208" s="343"/>
      <c r="Y1208" s="340"/>
      <c r="Z1208" s="341"/>
      <c r="AA1208" s="348" t="str">
        <f t="shared" si="187"/>
        <v/>
      </c>
      <c r="AB1208" s="349" t="str">
        <f t="shared" si="188"/>
        <v/>
      </c>
      <c r="AC1208" s="341"/>
      <c r="AD1208" s="350" t="str">
        <f t="shared" si="189"/>
        <v/>
      </c>
    </row>
    <row r="1209" spans="2:30" x14ac:dyDescent="0.45">
      <c r="B1209" s="145" t="str">
        <f t="shared" si="180"/>
        <v>NOT INCLUDED</v>
      </c>
      <c r="C1209" s="146" t="e">
        <f t="shared" si="181"/>
        <v>#N/A</v>
      </c>
      <c r="D1209" s="158" t="e">
        <f>AB1209&amp;"_"&amp;#REF!&amp;IF(afstemning_partner&lt;&gt;"","_"&amp;AC1209,"")</f>
        <v>#REF!</v>
      </c>
      <c r="E1209" s="158" t="str">
        <f t="shared" si="182"/>
        <v/>
      </c>
      <c r="F1209" s="158" t="e">
        <f t="shared" si="183"/>
        <v>#N/A</v>
      </c>
      <c r="G1209" s="158" t="str">
        <f>TRANSAKTIONER!Z1209&amp;IF(regnskab_filter_periode&gt;=AB1209,"INCLUDE"&amp;IF(regnskab_filter_land&lt;&gt;"",IF(regnskab_filter_land="EU",F1209,AD1209),""),"EXCLUDE")</f>
        <v>EXCLUDE</v>
      </c>
      <c r="H1209" s="158" t="str">
        <f t="shared" si="184"/>
        <v/>
      </c>
      <c r="I1209" s="158" t="str">
        <f>TRANSAKTIONER!Z1209&amp;IF(regnskab_filter_periode_partner&gt;=AB1209,"INCLUDE"&amp;IF(regnskab_filter_land_partner&lt;&gt;"",IF(regnskab_filter_land_partner="EU",F1209,AD1209),""),"EXCLUDE")&amp;AC1209</f>
        <v>EXCLUDE</v>
      </c>
      <c r="J1209" s="158" t="e">
        <f t="shared" si="185"/>
        <v>#N/A</v>
      </c>
      <c r="L1209" s="158" t="str">
        <f t="shared" si="186"/>
        <v>_EU</v>
      </c>
      <c r="P1209" s="340"/>
      <c r="Q1209" s="340"/>
      <c r="R1209" s="341"/>
      <c r="S1209" s="342"/>
      <c r="T1209" s="342"/>
      <c r="U1209" s="341"/>
      <c r="V1209" s="368"/>
      <c r="W1209" s="341"/>
      <c r="X1209" s="343"/>
      <c r="Y1209" s="340"/>
      <c r="Z1209" s="341"/>
      <c r="AA1209" s="348" t="str">
        <f t="shared" si="187"/>
        <v/>
      </c>
      <c r="AB1209" s="349" t="str">
        <f t="shared" si="188"/>
        <v/>
      </c>
      <c r="AC1209" s="341"/>
      <c r="AD1209" s="350" t="str">
        <f t="shared" si="189"/>
        <v/>
      </c>
    </row>
    <row r="1210" spans="2:30" x14ac:dyDescent="0.45">
      <c r="B1210" s="145" t="str">
        <f t="shared" si="180"/>
        <v>NOT INCLUDED</v>
      </c>
      <c r="C1210" s="146" t="e">
        <f t="shared" si="181"/>
        <v>#N/A</v>
      </c>
      <c r="D1210" s="158" t="e">
        <f>AB1210&amp;"_"&amp;#REF!&amp;IF(afstemning_partner&lt;&gt;"","_"&amp;AC1210,"")</f>
        <v>#REF!</v>
      </c>
      <c r="E1210" s="158" t="str">
        <f t="shared" si="182"/>
        <v/>
      </c>
      <c r="F1210" s="158" t="e">
        <f t="shared" si="183"/>
        <v>#N/A</v>
      </c>
      <c r="G1210" s="158" t="str">
        <f>TRANSAKTIONER!Z1210&amp;IF(regnskab_filter_periode&gt;=AB1210,"INCLUDE"&amp;IF(regnskab_filter_land&lt;&gt;"",IF(regnskab_filter_land="EU",F1210,AD1210),""),"EXCLUDE")</f>
        <v>EXCLUDE</v>
      </c>
      <c r="H1210" s="158" t="str">
        <f t="shared" si="184"/>
        <v/>
      </c>
      <c r="I1210" s="158" t="str">
        <f>TRANSAKTIONER!Z1210&amp;IF(regnskab_filter_periode_partner&gt;=AB1210,"INCLUDE"&amp;IF(regnskab_filter_land_partner&lt;&gt;"",IF(regnskab_filter_land_partner="EU",F1210,AD1210),""),"EXCLUDE")&amp;AC1210</f>
        <v>EXCLUDE</v>
      </c>
      <c r="J1210" s="158" t="e">
        <f t="shared" si="185"/>
        <v>#N/A</v>
      </c>
      <c r="L1210" s="158" t="str">
        <f t="shared" si="186"/>
        <v>_EU</v>
      </c>
      <c r="P1210" s="340"/>
      <c r="Q1210" s="340"/>
      <c r="R1210" s="341"/>
      <c r="S1210" s="342"/>
      <c r="T1210" s="342"/>
      <c r="U1210" s="341"/>
      <c r="V1210" s="368"/>
      <c r="W1210" s="341"/>
      <c r="X1210" s="343"/>
      <c r="Y1210" s="340"/>
      <c r="Z1210" s="341"/>
      <c r="AA1210" s="348" t="str">
        <f t="shared" si="187"/>
        <v/>
      </c>
      <c r="AB1210" s="349" t="str">
        <f t="shared" si="188"/>
        <v/>
      </c>
      <c r="AC1210" s="341"/>
      <c r="AD1210" s="350" t="str">
        <f t="shared" si="189"/>
        <v/>
      </c>
    </row>
    <row r="1211" spans="2:30" x14ac:dyDescent="0.45">
      <c r="B1211" s="145" t="str">
        <f t="shared" si="180"/>
        <v>NOT INCLUDED</v>
      </c>
      <c r="C1211" s="146" t="e">
        <f t="shared" si="181"/>
        <v>#N/A</v>
      </c>
      <c r="D1211" s="158" t="e">
        <f>AB1211&amp;"_"&amp;#REF!&amp;IF(afstemning_partner&lt;&gt;"","_"&amp;AC1211,"")</f>
        <v>#REF!</v>
      </c>
      <c r="E1211" s="158" t="str">
        <f t="shared" si="182"/>
        <v/>
      </c>
      <c r="F1211" s="158" t="e">
        <f t="shared" si="183"/>
        <v>#N/A</v>
      </c>
      <c r="G1211" s="158" t="str">
        <f>TRANSAKTIONER!Z1211&amp;IF(regnskab_filter_periode&gt;=AB1211,"INCLUDE"&amp;IF(regnskab_filter_land&lt;&gt;"",IF(regnskab_filter_land="EU",F1211,AD1211),""),"EXCLUDE")</f>
        <v>EXCLUDE</v>
      </c>
      <c r="H1211" s="158" t="str">
        <f t="shared" si="184"/>
        <v/>
      </c>
      <c r="I1211" s="158" t="str">
        <f>TRANSAKTIONER!Z1211&amp;IF(regnskab_filter_periode_partner&gt;=AB1211,"INCLUDE"&amp;IF(regnskab_filter_land_partner&lt;&gt;"",IF(regnskab_filter_land_partner="EU",F1211,AD1211),""),"EXCLUDE")&amp;AC1211</f>
        <v>EXCLUDE</v>
      </c>
      <c r="J1211" s="158" t="e">
        <f t="shared" si="185"/>
        <v>#N/A</v>
      </c>
      <c r="L1211" s="158" t="str">
        <f t="shared" si="186"/>
        <v>_EU</v>
      </c>
      <c r="P1211" s="340"/>
      <c r="Q1211" s="340"/>
      <c r="R1211" s="341"/>
      <c r="S1211" s="342"/>
      <c r="T1211" s="342"/>
      <c r="U1211" s="341"/>
      <c r="V1211" s="368"/>
      <c r="W1211" s="341"/>
      <c r="X1211" s="343"/>
      <c r="Y1211" s="340"/>
      <c r="Z1211" s="341"/>
      <c r="AA1211" s="348" t="str">
        <f t="shared" si="187"/>
        <v/>
      </c>
      <c r="AB1211" s="349" t="str">
        <f t="shared" si="188"/>
        <v/>
      </c>
      <c r="AC1211" s="341"/>
      <c r="AD1211" s="350" t="str">
        <f t="shared" si="189"/>
        <v/>
      </c>
    </row>
    <row r="1212" spans="2:30" x14ac:dyDescent="0.45">
      <c r="B1212" s="145" t="str">
        <f t="shared" si="180"/>
        <v>NOT INCLUDED</v>
      </c>
      <c r="C1212" s="146" t="e">
        <f t="shared" si="181"/>
        <v>#N/A</v>
      </c>
      <c r="D1212" s="158" t="e">
        <f>AB1212&amp;"_"&amp;#REF!&amp;IF(afstemning_partner&lt;&gt;"","_"&amp;AC1212,"")</f>
        <v>#REF!</v>
      </c>
      <c r="E1212" s="158" t="str">
        <f t="shared" si="182"/>
        <v/>
      </c>
      <c r="F1212" s="158" t="e">
        <f t="shared" si="183"/>
        <v>#N/A</v>
      </c>
      <c r="G1212" s="158" t="str">
        <f>TRANSAKTIONER!Z1212&amp;IF(regnskab_filter_periode&gt;=AB1212,"INCLUDE"&amp;IF(regnskab_filter_land&lt;&gt;"",IF(regnskab_filter_land="EU",F1212,AD1212),""),"EXCLUDE")</f>
        <v>EXCLUDE</v>
      </c>
      <c r="H1212" s="158" t="str">
        <f t="shared" si="184"/>
        <v/>
      </c>
      <c r="I1212" s="158" t="str">
        <f>TRANSAKTIONER!Z1212&amp;IF(regnskab_filter_periode_partner&gt;=AB1212,"INCLUDE"&amp;IF(regnskab_filter_land_partner&lt;&gt;"",IF(regnskab_filter_land_partner="EU",F1212,AD1212),""),"EXCLUDE")&amp;AC1212</f>
        <v>EXCLUDE</v>
      </c>
      <c r="J1212" s="158" t="e">
        <f t="shared" si="185"/>
        <v>#N/A</v>
      </c>
      <c r="L1212" s="158" t="str">
        <f t="shared" si="186"/>
        <v>_EU</v>
      </c>
      <c r="P1212" s="340"/>
      <c r="Q1212" s="340"/>
      <c r="R1212" s="341"/>
      <c r="S1212" s="342"/>
      <c r="T1212" s="342"/>
      <c r="U1212" s="341"/>
      <c r="V1212" s="368"/>
      <c r="W1212" s="341"/>
      <c r="X1212" s="343"/>
      <c r="Y1212" s="340"/>
      <c r="Z1212" s="341"/>
      <c r="AA1212" s="348" t="str">
        <f t="shared" si="187"/>
        <v/>
      </c>
      <c r="AB1212" s="349" t="str">
        <f t="shared" si="188"/>
        <v/>
      </c>
      <c r="AC1212" s="341"/>
      <c r="AD1212" s="350" t="str">
        <f t="shared" si="189"/>
        <v/>
      </c>
    </row>
    <row r="1213" spans="2:30" x14ac:dyDescent="0.45">
      <c r="B1213" s="145" t="str">
        <f t="shared" si="180"/>
        <v>NOT INCLUDED</v>
      </c>
      <c r="C1213" s="146" t="e">
        <f t="shared" si="181"/>
        <v>#N/A</v>
      </c>
      <c r="D1213" s="158" t="e">
        <f>AB1213&amp;"_"&amp;#REF!&amp;IF(afstemning_partner&lt;&gt;"","_"&amp;AC1213,"")</f>
        <v>#REF!</v>
      </c>
      <c r="E1213" s="158" t="str">
        <f t="shared" si="182"/>
        <v/>
      </c>
      <c r="F1213" s="158" t="e">
        <f t="shared" si="183"/>
        <v>#N/A</v>
      </c>
      <c r="G1213" s="158" t="str">
        <f>TRANSAKTIONER!Z1213&amp;IF(regnskab_filter_periode&gt;=AB1213,"INCLUDE"&amp;IF(regnskab_filter_land&lt;&gt;"",IF(regnskab_filter_land="EU",F1213,AD1213),""),"EXCLUDE")</f>
        <v>EXCLUDE</v>
      </c>
      <c r="H1213" s="158" t="str">
        <f t="shared" si="184"/>
        <v/>
      </c>
      <c r="I1213" s="158" t="str">
        <f>TRANSAKTIONER!Z1213&amp;IF(regnskab_filter_periode_partner&gt;=AB1213,"INCLUDE"&amp;IF(regnskab_filter_land_partner&lt;&gt;"",IF(regnskab_filter_land_partner="EU",F1213,AD1213),""),"EXCLUDE")&amp;AC1213</f>
        <v>EXCLUDE</v>
      </c>
      <c r="J1213" s="158" t="e">
        <f t="shared" si="185"/>
        <v>#N/A</v>
      </c>
      <c r="L1213" s="158" t="str">
        <f t="shared" si="186"/>
        <v>_EU</v>
      </c>
      <c r="P1213" s="340"/>
      <c r="Q1213" s="340"/>
      <c r="R1213" s="341"/>
      <c r="S1213" s="342"/>
      <c r="T1213" s="342"/>
      <c r="U1213" s="341"/>
      <c r="V1213" s="368"/>
      <c r="W1213" s="341"/>
      <c r="X1213" s="343"/>
      <c r="Y1213" s="340"/>
      <c r="Z1213" s="341"/>
      <c r="AA1213" s="348" t="str">
        <f t="shared" si="187"/>
        <v/>
      </c>
      <c r="AB1213" s="349" t="str">
        <f t="shared" si="188"/>
        <v/>
      </c>
      <c r="AC1213" s="341"/>
      <c r="AD1213" s="350" t="str">
        <f t="shared" si="189"/>
        <v/>
      </c>
    </row>
    <row r="1214" spans="2:30" x14ac:dyDescent="0.45">
      <c r="B1214" s="145" t="str">
        <f t="shared" si="180"/>
        <v>NOT INCLUDED</v>
      </c>
      <c r="C1214" s="146" t="e">
        <f t="shared" si="181"/>
        <v>#N/A</v>
      </c>
      <c r="D1214" s="158" t="e">
        <f>AB1214&amp;"_"&amp;#REF!&amp;IF(afstemning_partner&lt;&gt;"","_"&amp;AC1214,"")</f>
        <v>#REF!</v>
      </c>
      <c r="E1214" s="158" t="str">
        <f t="shared" si="182"/>
        <v/>
      </c>
      <c r="F1214" s="158" t="e">
        <f t="shared" si="183"/>
        <v>#N/A</v>
      </c>
      <c r="G1214" s="158" t="str">
        <f>TRANSAKTIONER!Z1214&amp;IF(regnskab_filter_periode&gt;=AB1214,"INCLUDE"&amp;IF(regnskab_filter_land&lt;&gt;"",IF(regnskab_filter_land="EU",F1214,AD1214),""),"EXCLUDE")</f>
        <v>EXCLUDE</v>
      </c>
      <c r="H1214" s="158" t="str">
        <f t="shared" si="184"/>
        <v/>
      </c>
      <c r="I1214" s="158" t="str">
        <f>TRANSAKTIONER!Z1214&amp;IF(regnskab_filter_periode_partner&gt;=AB1214,"INCLUDE"&amp;IF(regnskab_filter_land_partner&lt;&gt;"",IF(regnskab_filter_land_partner="EU",F1214,AD1214),""),"EXCLUDE")&amp;AC1214</f>
        <v>EXCLUDE</v>
      </c>
      <c r="J1214" s="158" t="e">
        <f t="shared" si="185"/>
        <v>#N/A</v>
      </c>
      <c r="L1214" s="158" t="str">
        <f t="shared" si="186"/>
        <v>_EU</v>
      </c>
      <c r="P1214" s="340"/>
      <c r="Q1214" s="340"/>
      <c r="R1214" s="341"/>
      <c r="S1214" s="342"/>
      <c r="T1214" s="342"/>
      <c r="U1214" s="341"/>
      <c r="V1214" s="368"/>
      <c r="W1214" s="341"/>
      <c r="X1214" s="343"/>
      <c r="Y1214" s="340"/>
      <c r="Z1214" s="341"/>
      <c r="AA1214" s="348" t="str">
        <f t="shared" si="187"/>
        <v/>
      </c>
      <c r="AB1214" s="349" t="str">
        <f t="shared" si="188"/>
        <v/>
      </c>
      <c r="AC1214" s="341"/>
      <c r="AD1214" s="350" t="str">
        <f t="shared" si="189"/>
        <v/>
      </c>
    </row>
    <row r="1215" spans="2:30" x14ac:dyDescent="0.45">
      <c r="B1215" s="145" t="str">
        <f t="shared" si="180"/>
        <v>NOT INCLUDED</v>
      </c>
      <c r="C1215" s="146" t="e">
        <f t="shared" si="181"/>
        <v>#N/A</v>
      </c>
      <c r="D1215" s="158" t="e">
        <f>AB1215&amp;"_"&amp;#REF!&amp;IF(afstemning_partner&lt;&gt;"","_"&amp;AC1215,"")</f>
        <v>#REF!</v>
      </c>
      <c r="E1215" s="158" t="str">
        <f t="shared" si="182"/>
        <v/>
      </c>
      <c r="F1215" s="158" t="e">
        <f t="shared" si="183"/>
        <v>#N/A</v>
      </c>
      <c r="G1215" s="158" t="str">
        <f>TRANSAKTIONER!Z1215&amp;IF(regnskab_filter_periode&gt;=AB1215,"INCLUDE"&amp;IF(regnskab_filter_land&lt;&gt;"",IF(regnskab_filter_land="EU",F1215,AD1215),""),"EXCLUDE")</f>
        <v>EXCLUDE</v>
      </c>
      <c r="H1215" s="158" t="str">
        <f t="shared" si="184"/>
        <v/>
      </c>
      <c r="I1215" s="158" t="str">
        <f>TRANSAKTIONER!Z1215&amp;IF(regnskab_filter_periode_partner&gt;=AB1215,"INCLUDE"&amp;IF(regnskab_filter_land_partner&lt;&gt;"",IF(regnskab_filter_land_partner="EU",F1215,AD1215),""),"EXCLUDE")&amp;AC1215</f>
        <v>EXCLUDE</v>
      </c>
      <c r="J1215" s="158" t="e">
        <f t="shared" si="185"/>
        <v>#N/A</v>
      </c>
      <c r="L1215" s="158" t="str">
        <f t="shared" si="186"/>
        <v>_EU</v>
      </c>
      <c r="P1215" s="340"/>
      <c r="Q1215" s="340"/>
      <c r="R1215" s="341"/>
      <c r="S1215" s="342"/>
      <c r="T1215" s="342"/>
      <c r="U1215" s="341"/>
      <c r="V1215" s="368"/>
      <c r="W1215" s="341"/>
      <c r="X1215" s="343"/>
      <c r="Y1215" s="340"/>
      <c r="Z1215" s="341"/>
      <c r="AA1215" s="348" t="str">
        <f t="shared" si="187"/>
        <v/>
      </c>
      <c r="AB1215" s="349" t="str">
        <f t="shared" si="188"/>
        <v/>
      </c>
      <c r="AC1215" s="341"/>
      <c r="AD1215" s="350" t="str">
        <f t="shared" si="189"/>
        <v/>
      </c>
    </row>
    <row r="1216" spans="2:30" x14ac:dyDescent="0.45">
      <c r="B1216" s="145" t="str">
        <f t="shared" si="180"/>
        <v>NOT INCLUDED</v>
      </c>
      <c r="C1216" s="146" t="e">
        <f t="shared" si="181"/>
        <v>#N/A</v>
      </c>
      <c r="D1216" s="158" t="e">
        <f>AB1216&amp;"_"&amp;#REF!&amp;IF(afstemning_partner&lt;&gt;"","_"&amp;AC1216,"")</f>
        <v>#REF!</v>
      </c>
      <c r="E1216" s="158" t="str">
        <f t="shared" si="182"/>
        <v/>
      </c>
      <c r="F1216" s="158" t="e">
        <f t="shared" si="183"/>
        <v>#N/A</v>
      </c>
      <c r="G1216" s="158" t="str">
        <f>TRANSAKTIONER!Z1216&amp;IF(regnskab_filter_periode&gt;=AB1216,"INCLUDE"&amp;IF(regnskab_filter_land&lt;&gt;"",IF(regnskab_filter_land="EU",F1216,AD1216),""),"EXCLUDE")</f>
        <v>EXCLUDE</v>
      </c>
      <c r="H1216" s="158" t="str">
        <f t="shared" si="184"/>
        <v/>
      </c>
      <c r="I1216" s="158" t="str">
        <f>TRANSAKTIONER!Z1216&amp;IF(regnskab_filter_periode_partner&gt;=AB1216,"INCLUDE"&amp;IF(regnskab_filter_land_partner&lt;&gt;"",IF(regnskab_filter_land_partner="EU",F1216,AD1216),""),"EXCLUDE")&amp;AC1216</f>
        <v>EXCLUDE</v>
      </c>
      <c r="J1216" s="158" t="e">
        <f t="shared" si="185"/>
        <v>#N/A</v>
      </c>
      <c r="L1216" s="158" t="str">
        <f t="shared" si="186"/>
        <v>_EU</v>
      </c>
      <c r="P1216" s="340"/>
      <c r="Q1216" s="340"/>
      <c r="R1216" s="341"/>
      <c r="S1216" s="342"/>
      <c r="T1216" s="342"/>
      <c r="U1216" s="341"/>
      <c r="V1216" s="368"/>
      <c r="W1216" s="341"/>
      <c r="X1216" s="343"/>
      <c r="Y1216" s="340"/>
      <c r="Z1216" s="341"/>
      <c r="AA1216" s="348" t="str">
        <f t="shared" si="187"/>
        <v/>
      </c>
      <c r="AB1216" s="349" t="str">
        <f t="shared" si="188"/>
        <v/>
      </c>
      <c r="AC1216" s="341"/>
      <c r="AD1216" s="350" t="str">
        <f t="shared" si="189"/>
        <v/>
      </c>
    </row>
    <row r="1217" spans="2:30" x14ac:dyDescent="0.45">
      <c r="B1217" s="145" t="str">
        <f t="shared" si="180"/>
        <v>NOT INCLUDED</v>
      </c>
      <c r="C1217" s="146" t="e">
        <f t="shared" si="181"/>
        <v>#N/A</v>
      </c>
      <c r="D1217" s="158" t="e">
        <f>AB1217&amp;"_"&amp;#REF!&amp;IF(afstemning_partner&lt;&gt;"","_"&amp;AC1217,"")</f>
        <v>#REF!</v>
      </c>
      <c r="E1217" s="158" t="str">
        <f t="shared" si="182"/>
        <v/>
      </c>
      <c r="F1217" s="158" t="e">
        <f t="shared" si="183"/>
        <v>#N/A</v>
      </c>
      <c r="G1217" s="158" t="str">
        <f>TRANSAKTIONER!Z1217&amp;IF(regnskab_filter_periode&gt;=AB1217,"INCLUDE"&amp;IF(regnskab_filter_land&lt;&gt;"",IF(regnskab_filter_land="EU",F1217,AD1217),""),"EXCLUDE")</f>
        <v>EXCLUDE</v>
      </c>
      <c r="H1217" s="158" t="str">
        <f t="shared" si="184"/>
        <v/>
      </c>
      <c r="I1217" s="158" t="str">
        <f>TRANSAKTIONER!Z1217&amp;IF(regnskab_filter_periode_partner&gt;=AB1217,"INCLUDE"&amp;IF(regnskab_filter_land_partner&lt;&gt;"",IF(regnskab_filter_land_partner="EU",F1217,AD1217),""),"EXCLUDE")&amp;AC1217</f>
        <v>EXCLUDE</v>
      </c>
      <c r="J1217" s="158" t="e">
        <f t="shared" si="185"/>
        <v>#N/A</v>
      </c>
      <c r="L1217" s="158" t="str">
        <f t="shared" si="186"/>
        <v>_EU</v>
      </c>
      <c r="P1217" s="340"/>
      <c r="Q1217" s="340"/>
      <c r="R1217" s="341"/>
      <c r="S1217" s="342"/>
      <c r="T1217" s="342"/>
      <c r="U1217" s="341"/>
      <c r="V1217" s="368"/>
      <c r="W1217" s="341"/>
      <c r="X1217" s="343"/>
      <c r="Y1217" s="340"/>
      <c r="Z1217" s="341"/>
      <c r="AA1217" s="348" t="str">
        <f t="shared" si="187"/>
        <v/>
      </c>
      <c r="AB1217" s="349" t="str">
        <f t="shared" si="188"/>
        <v/>
      </c>
      <c r="AC1217" s="341"/>
      <c r="AD1217" s="350" t="str">
        <f t="shared" si="189"/>
        <v/>
      </c>
    </row>
    <row r="1218" spans="2:30" x14ac:dyDescent="0.45">
      <c r="B1218" s="145" t="str">
        <f t="shared" si="180"/>
        <v>NOT INCLUDED</v>
      </c>
      <c r="C1218" s="146" t="e">
        <f t="shared" si="181"/>
        <v>#N/A</v>
      </c>
      <c r="D1218" s="158" t="e">
        <f>AB1218&amp;"_"&amp;#REF!&amp;IF(afstemning_partner&lt;&gt;"","_"&amp;AC1218,"")</f>
        <v>#REF!</v>
      </c>
      <c r="E1218" s="158" t="str">
        <f t="shared" si="182"/>
        <v/>
      </c>
      <c r="F1218" s="158" t="e">
        <f t="shared" si="183"/>
        <v>#N/A</v>
      </c>
      <c r="G1218" s="158" t="str">
        <f>TRANSAKTIONER!Z1218&amp;IF(regnskab_filter_periode&gt;=AB1218,"INCLUDE"&amp;IF(regnskab_filter_land&lt;&gt;"",IF(regnskab_filter_land="EU",F1218,AD1218),""),"EXCLUDE")</f>
        <v>EXCLUDE</v>
      </c>
      <c r="H1218" s="158" t="str">
        <f t="shared" si="184"/>
        <v/>
      </c>
      <c r="I1218" s="158" t="str">
        <f>TRANSAKTIONER!Z1218&amp;IF(regnskab_filter_periode_partner&gt;=AB1218,"INCLUDE"&amp;IF(regnskab_filter_land_partner&lt;&gt;"",IF(regnskab_filter_land_partner="EU",F1218,AD1218),""),"EXCLUDE")&amp;AC1218</f>
        <v>EXCLUDE</v>
      </c>
      <c r="J1218" s="158" t="e">
        <f t="shared" si="185"/>
        <v>#N/A</v>
      </c>
      <c r="L1218" s="158" t="str">
        <f t="shared" si="186"/>
        <v>_EU</v>
      </c>
      <c r="P1218" s="340"/>
      <c r="Q1218" s="340"/>
      <c r="R1218" s="341"/>
      <c r="S1218" s="342"/>
      <c r="T1218" s="342"/>
      <c r="U1218" s="341"/>
      <c r="V1218" s="368"/>
      <c r="W1218" s="341"/>
      <c r="X1218" s="343"/>
      <c r="Y1218" s="340"/>
      <c r="Z1218" s="341"/>
      <c r="AA1218" s="348" t="str">
        <f t="shared" si="187"/>
        <v/>
      </c>
      <c r="AB1218" s="349" t="str">
        <f t="shared" si="188"/>
        <v/>
      </c>
      <c r="AC1218" s="341"/>
      <c r="AD1218" s="350" t="str">
        <f t="shared" si="189"/>
        <v/>
      </c>
    </row>
    <row r="1219" spans="2:30" x14ac:dyDescent="0.45">
      <c r="B1219" s="145" t="str">
        <f t="shared" si="180"/>
        <v>NOT INCLUDED</v>
      </c>
      <c r="C1219" s="146" t="e">
        <f t="shared" si="181"/>
        <v>#N/A</v>
      </c>
      <c r="D1219" s="158" t="e">
        <f>AB1219&amp;"_"&amp;#REF!&amp;IF(afstemning_partner&lt;&gt;"","_"&amp;AC1219,"")</f>
        <v>#REF!</v>
      </c>
      <c r="E1219" s="158" t="str">
        <f t="shared" si="182"/>
        <v/>
      </c>
      <c r="F1219" s="158" t="e">
        <f t="shared" si="183"/>
        <v>#N/A</v>
      </c>
      <c r="G1219" s="158" t="str">
        <f>TRANSAKTIONER!Z1219&amp;IF(regnskab_filter_periode&gt;=AB1219,"INCLUDE"&amp;IF(regnskab_filter_land&lt;&gt;"",IF(regnskab_filter_land="EU",F1219,AD1219),""),"EXCLUDE")</f>
        <v>EXCLUDE</v>
      </c>
      <c r="H1219" s="158" t="str">
        <f t="shared" si="184"/>
        <v/>
      </c>
      <c r="I1219" s="158" t="str">
        <f>TRANSAKTIONER!Z1219&amp;IF(regnskab_filter_periode_partner&gt;=AB1219,"INCLUDE"&amp;IF(regnskab_filter_land_partner&lt;&gt;"",IF(regnskab_filter_land_partner="EU",F1219,AD1219),""),"EXCLUDE")&amp;AC1219</f>
        <v>EXCLUDE</v>
      </c>
      <c r="J1219" s="158" t="e">
        <f t="shared" si="185"/>
        <v>#N/A</v>
      </c>
      <c r="L1219" s="158" t="str">
        <f t="shared" si="186"/>
        <v>_EU</v>
      </c>
      <c r="P1219" s="340"/>
      <c r="Q1219" s="340"/>
      <c r="R1219" s="341"/>
      <c r="S1219" s="342"/>
      <c r="T1219" s="342"/>
      <c r="U1219" s="341"/>
      <c r="V1219" s="368"/>
      <c r="W1219" s="341"/>
      <c r="X1219" s="343"/>
      <c r="Y1219" s="340"/>
      <c r="Z1219" s="341"/>
      <c r="AA1219" s="348" t="str">
        <f t="shared" si="187"/>
        <v/>
      </c>
      <c r="AB1219" s="349" t="str">
        <f t="shared" si="188"/>
        <v/>
      </c>
      <c r="AC1219" s="341"/>
      <c r="AD1219" s="350" t="str">
        <f t="shared" si="189"/>
        <v/>
      </c>
    </row>
    <row r="1220" spans="2:30" x14ac:dyDescent="0.45">
      <c r="B1220" s="145" t="str">
        <f t="shared" si="180"/>
        <v>NOT INCLUDED</v>
      </c>
      <c r="C1220" s="146" t="e">
        <f t="shared" si="181"/>
        <v>#N/A</v>
      </c>
      <c r="D1220" s="158" t="e">
        <f>AB1220&amp;"_"&amp;#REF!&amp;IF(afstemning_partner&lt;&gt;"","_"&amp;AC1220,"")</f>
        <v>#REF!</v>
      </c>
      <c r="E1220" s="158" t="str">
        <f t="shared" si="182"/>
        <v/>
      </c>
      <c r="F1220" s="158" t="e">
        <f t="shared" si="183"/>
        <v>#N/A</v>
      </c>
      <c r="G1220" s="158" t="str">
        <f>TRANSAKTIONER!Z1220&amp;IF(regnskab_filter_periode&gt;=AB1220,"INCLUDE"&amp;IF(regnskab_filter_land&lt;&gt;"",IF(regnskab_filter_land="EU",F1220,AD1220),""),"EXCLUDE")</f>
        <v>EXCLUDE</v>
      </c>
      <c r="H1220" s="158" t="str">
        <f t="shared" si="184"/>
        <v/>
      </c>
      <c r="I1220" s="158" t="str">
        <f>TRANSAKTIONER!Z1220&amp;IF(regnskab_filter_periode_partner&gt;=AB1220,"INCLUDE"&amp;IF(regnskab_filter_land_partner&lt;&gt;"",IF(regnskab_filter_land_partner="EU",F1220,AD1220),""),"EXCLUDE")&amp;AC1220</f>
        <v>EXCLUDE</v>
      </c>
      <c r="J1220" s="158" t="e">
        <f t="shared" si="185"/>
        <v>#N/A</v>
      </c>
      <c r="L1220" s="158" t="str">
        <f t="shared" si="186"/>
        <v>_EU</v>
      </c>
      <c r="P1220" s="340"/>
      <c r="Q1220" s="340"/>
      <c r="R1220" s="341"/>
      <c r="S1220" s="342"/>
      <c r="T1220" s="342"/>
      <c r="U1220" s="341"/>
      <c r="V1220" s="368"/>
      <c r="W1220" s="341"/>
      <c r="X1220" s="343"/>
      <c r="Y1220" s="340"/>
      <c r="Z1220" s="341"/>
      <c r="AA1220" s="348" t="str">
        <f t="shared" si="187"/>
        <v/>
      </c>
      <c r="AB1220" s="349" t="str">
        <f t="shared" si="188"/>
        <v/>
      </c>
      <c r="AC1220" s="341"/>
      <c r="AD1220" s="350" t="str">
        <f t="shared" si="189"/>
        <v/>
      </c>
    </row>
    <row r="1221" spans="2:30" x14ac:dyDescent="0.45">
      <c r="B1221" s="145" t="str">
        <f t="shared" si="180"/>
        <v>NOT INCLUDED</v>
      </c>
      <c r="C1221" s="146" t="e">
        <f t="shared" si="181"/>
        <v>#N/A</v>
      </c>
      <c r="D1221" s="158" t="e">
        <f>AB1221&amp;"_"&amp;#REF!&amp;IF(afstemning_partner&lt;&gt;"","_"&amp;AC1221,"")</f>
        <v>#REF!</v>
      </c>
      <c r="E1221" s="158" t="str">
        <f t="shared" si="182"/>
        <v/>
      </c>
      <c r="F1221" s="158" t="e">
        <f t="shared" si="183"/>
        <v>#N/A</v>
      </c>
      <c r="G1221" s="158" t="str">
        <f>TRANSAKTIONER!Z1221&amp;IF(regnskab_filter_periode&gt;=AB1221,"INCLUDE"&amp;IF(regnskab_filter_land&lt;&gt;"",IF(regnskab_filter_land="EU",F1221,AD1221),""),"EXCLUDE")</f>
        <v>EXCLUDE</v>
      </c>
      <c r="H1221" s="158" t="str">
        <f t="shared" si="184"/>
        <v/>
      </c>
      <c r="I1221" s="158" t="str">
        <f>TRANSAKTIONER!Z1221&amp;IF(regnskab_filter_periode_partner&gt;=AB1221,"INCLUDE"&amp;IF(regnskab_filter_land_partner&lt;&gt;"",IF(regnskab_filter_land_partner="EU",F1221,AD1221),""),"EXCLUDE")&amp;AC1221</f>
        <v>EXCLUDE</v>
      </c>
      <c r="J1221" s="158" t="e">
        <f t="shared" si="185"/>
        <v>#N/A</v>
      </c>
      <c r="L1221" s="158" t="str">
        <f t="shared" si="186"/>
        <v>_EU</v>
      </c>
      <c r="P1221" s="340"/>
      <c r="Q1221" s="340"/>
      <c r="R1221" s="341"/>
      <c r="S1221" s="342"/>
      <c r="T1221" s="342"/>
      <c r="U1221" s="341"/>
      <c r="V1221" s="368"/>
      <c r="W1221" s="341"/>
      <c r="X1221" s="343"/>
      <c r="Y1221" s="340"/>
      <c r="Z1221" s="341"/>
      <c r="AA1221" s="348" t="str">
        <f t="shared" si="187"/>
        <v/>
      </c>
      <c r="AB1221" s="349" t="str">
        <f t="shared" si="188"/>
        <v/>
      </c>
      <c r="AC1221" s="341"/>
      <c r="AD1221" s="350" t="str">
        <f t="shared" si="189"/>
        <v/>
      </c>
    </row>
    <row r="1222" spans="2:30" x14ac:dyDescent="0.45">
      <c r="B1222" s="145" t="str">
        <f t="shared" si="180"/>
        <v>NOT INCLUDED</v>
      </c>
      <c r="C1222" s="146" t="e">
        <f t="shared" si="181"/>
        <v>#N/A</v>
      </c>
      <c r="D1222" s="158" t="e">
        <f>AB1222&amp;"_"&amp;#REF!&amp;IF(afstemning_partner&lt;&gt;"","_"&amp;AC1222,"")</f>
        <v>#REF!</v>
      </c>
      <c r="E1222" s="158" t="str">
        <f t="shared" si="182"/>
        <v/>
      </c>
      <c r="F1222" s="158" t="e">
        <f t="shared" si="183"/>
        <v>#N/A</v>
      </c>
      <c r="G1222" s="158" t="str">
        <f>TRANSAKTIONER!Z1222&amp;IF(regnskab_filter_periode&gt;=AB1222,"INCLUDE"&amp;IF(regnskab_filter_land&lt;&gt;"",IF(regnskab_filter_land="EU",F1222,AD1222),""),"EXCLUDE")</f>
        <v>EXCLUDE</v>
      </c>
      <c r="H1222" s="158" t="str">
        <f t="shared" si="184"/>
        <v/>
      </c>
      <c r="I1222" s="158" t="str">
        <f>TRANSAKTIONER!Z1222&amp;IF(regnskab_filter_periode_partner&gt;=AB1222,"INCLUDE"&amp;IF(regnskab_filter_land_partner&lt;&gt;"",IF(regnskab_filter_land_partner="EU",F1222,AD1222),""),"EXCLUDE")&amp;AC1222</f>
        <v>EXCLUDE</v>
      </c>
      <c r="J1222" s="158" t="e">
        <f t="shared" si="185"/>
        <v>#N/A</v>
      </c>
      <c r="L1222" s="158" t="str">
        <f t="shared" si="186"/>
        <v>_EU</v>
      </c>
      <c r="P1222" s="340"/>
      <c r="Q1222" s="340"/>
      <c r="R1222" s="341"/>
      <c r="S1222" s="342"/>
      <c r="T1222" s="342"/>
      <c r="U1222" s="341"/>
      <c r="V1222" s="368"/>
      <c r="W1222" s="341"/>
      <c r="X1222" s="343"/>
      <c r="Y1222" s="340"/>
      <c r="Z1222" s="341"/>
      <c r="AA1222" s="348" t="str">
        <f t="shared" si="187"/>
        <v/>
      </c>
      <c r="AB1222" s="349" t="str">
        <f t="shared" si="188"/>
        <v/>
      </c>
      <c r="AC1222" s="341"/>
      <c r="AD1222" s="350" t="str">
        <f t="shared" si="189"/>
        <v/>
      </c>
    </row>
    <row r="1223" spans="2:30" x14ac:dyDescent="0.45">
      <c r="B1223" s="145" t="str">
        <f t="shared" ref="B1223:B1286" si="190">IF(AB1223=report_period,"INCLUDE_CURRENT",IF(AB1223&lt;report_period,"INCLUDE_PREVIOUS","NOT INCLUDED"))</f>
        <v>NOT INCLUDED</v>
      </c>
      <c r="C1223" s="146" t="e">
        <f t="shared" ref="C1223:C1286" si="191">B1223&amp;"_"&amp;VLOOKUP(AD1223,setup_country_group,3,FALSE)&amp;"_"&amp;Z1223</f>
        <v>#N/A</v>
      </c>
      <c r="D1223" s="158" t="e">
        <f>AB1223&amp;"_"&amp;#REF!&amp;IF(afstemning_partner&lt;&gt;"","_"&amp;AC1223,"")</f>
        <v>#REF!</v>
      </c>
      <c r="E1223" s="158" t="str">
        <f t="shared" ref="E1223:E1286" si="192">Z1223&amp;IF(regnskab_filter_periode&lt;&gt;"",AB1223,"")&amp;IF(regnskab_filter_land&lt;&gt;"",IF(regnskab_filter_land="EU",F1223,AD1223),"")</f>
        <v/>
      </c>
      <c r="F1223" s="158" t="e">
        <f t="shared" ref="F1223:F1286" si="193">VLOOKUP(AD1223,setup_country_group,3,FALSE)</f>
        <v>#N/A</v>
      </c>
      <c r="G1223" s="158" t="str">
        <f>TRANSAKTIONER!Z1223&amp;IF(regnskab_filter_periode&gt;=AB1223,"INCLUDE"&amp;IF(regnskab_filter_land&lt;&gt;"",IF(regnskab_filter_land="EU",F1223,AD1223),""),"EXCLUDE")</f>
        <v>EXCLUDE</v>
      </c>
      <c r="H1223" s="158" t="str">
        <f t="shared" ref="H1223:H1286" si="194">Z1223&amp;IF(regnskab_filter_periode_partner&lt;&gt;"",AB1223,"")&amp;IF(regnskab_filter_land_partner&lt;&gt;"",IF(regnskab_filter_land_partner="EU",F1223,AD1223),"")&amp;AC1223</f>
        <v/>
      </c>
      <c r="I1223" s="158" t="str">
        <f>TRANSAKTIONER!Z1223&amp;IF(regnskab_filter_periode_partner&gt;=AB1223,"INCLUDE"&amp;IF(regnskab_filter_land_partner&lt;&gt;"",IF(regnskab_filter_land_partner="EU",F1223,AD1223),""),"EXCLUDE")&amp;AC1223</f>
        <v>EXCLUDE</v>
      </c>
      <c r="J1223" s="158" t="e">
        <f t="shared" ref="J1223:J1286" si="195">C1223&amp;"_"&amp;AC1223</f>
        <v>#N/A</v>
      </c>
      <c r="L1223" s="158" t="str">
        <f t="shared" ref="L1223:L1286" si="196">Z1223&amp;"_"&amp;IF(AD1223&lt;&gt;"Norge","EU","Norge")</f>
        <v>_EU</v>
      </c>
      <c r="P1223" s="340"/>
      <c r="Q1223" s="340"/>
      <c r="R1223" s="341"/>
      <c r="S1223" s="342"/>
      <c r="T1223" s="342"/>
      <c r="U1223" s="341"/>
      <c r="V1223" s="368"/>
      <c r="W1223" s="341"/>
      <c r="X1223" s="343"/>
      <c r="Y1223" s="340"/>
      <c r="Z1223" s="341"/>
      <c r="AA1223" s="348" t="str">
        <f t="shared" ref="AA1223:AA1286" si="197">IF(OR(AB1223="",Y1223="",X1223=""),"",ROUND(X1223/VLOOKUP(AB1223,setup_currency,MATCH(Y1223&amp;"/EUR",setup_currency_header,0),FALSE),2))</f>
        <v/>
      </c>
      <c r="AB1223" s="349" t="str">
        <f t="shared" ref="AB1223:AB1286" si="198">IF(T1223="","",IF(OR(T1223&lt;setup_start_date,T1223&gt;setup_end_date),"INVALID DATE",VLOOKUP(T1223,setup_periods,2,TRUE)))</f>
        <v/>
      </c>
      <c r="AC1223" s="341"/>
      <c r="AD1223" s="350" t="str">
        <f t="shared" ref="AD1223:AD1286" si="199">IF(AC1223="","",VLOOKUP(AC1223,setup_partners,2,FALSE))</f>
        <v/>
      </c>
    </row>
    <row r="1224" spans="2:30" x14ac:dyDescent="0.45">
      <c r="B1224" s="145" t="str">
        <f t="shared" si="190"/>
        <v>NOT INCLUDED</v>
      </c>
      <c r="C1224" s="146" t="e">
        <f t="shared" si="191"/>
        <v>#N/A</v>
      </c>
      <c r="D1224" s="158" t="e">
        <f>AB1224&amp;"_"&amp;#REF!&amp;IF(afstemning_partner&lt;&gt;"","_"&amp;AC1224,"")</f>
        <v>#REF!</v>
      </c>
      <c r="E1224" s="158" t="str">
        <f t="shared" si="192"/>
        <v/>
      </c>
      <c r="F1224" s="158" t="e">
        <f t="shared" si="193"/>
        <v>#N/A</v>
      </c>
      <c r="G1224" s="158" t="str">
        <f>TRANSAKTIONER!Z1224&amp;IF(regnskab_filter_periode&gt;=AB1224,"INCLUDE"&amp;IF(regnskab_filter_land&lt;&gt;"",IF(regnskab_filter_land="EU",F1224,AD1224),""),"EXCLUDE")</f>
        <v>EXCLUDE</v>
      </c>
      <c r="H1224" s="158" t="str">
        <f t="shared" si="194"/>
        <v/>
      </c>
      <c r="I1224" s="158" t="str">
        <f>TRANSAKTIONER!Z1224&amp;IF(regnskab_filter_periode_partner&gt;=AB1224,"INCLUDE"&amp;IF(regnskab_filter_land_partner&lt;&gt;"",IF(regnskab_filter_land_partner="EU",F1224,AD1224),""),"EXCLUDE")&amp;AC1224</f>
        <v>EXCLUDE</v>
      </c>
      <c r="J1224" s="158" t="e">
        <f t="shared" si="195"/>
        <v>#N/A</v>
      </c>
      <c r="L1224" s="158" t="str">
        <f t="shared" si="196"/>
        <v>_EU</v>
      </c>
      <c r="P1224" s="340"/>
      <c r="Q1224" s="340"/>
      <c r="R1224" s="341"/>
      <c r="S1224" s="342"/>
      <c r="T1224" s="342"/>
      <c r="U1224" s="341"/>
      <c r="V1224" s="368"/>
      <c r="W1224" s="341"/>
      <c r="X1224" s="343"/>
      <c r="Y1224" s="340"/>
      <c r="Z1224" s="341"/>
      <c r="AA1224" s="348" t="str">
        <f t="shared" si="197"/>
        <v/>
      </c>
      <c r="AB1224" s="349" t="str">
        <f t="shared" si="198"/>
        <v/>
      </c>
      <c r="AC1224" s="341"/>
      <c r="AD1224" s="350" t="str">
        <f t="shared" si="199"/>
        <v/>
      </c>
    </row>
    <row r="1225" spans="2:30" x14ac:dyDescent="0.45">
      <c r="B1225" s="145" t="str">
        <f t="shared" si="190"/>
        <v>NOT INCLUDED</v>
      </c>
      <c r="C1225" s="146" t="e">
        <f t="shared" si="191"/>
        <v>#N/A</v>
      </c>
      <c r="D1225" s="158" t="e">
        <f>AB1225&amp;"_"&amp;#REF!&amp;IF(afstemning_partner&lt;&gt;"","_"&amp;AC1225,"")</f>
        <v>#REF!</v>
      </c>
      <c r="E1225" s="158" t="str">
        <f t="shared" si="192"/>
        <v/>
      </c>
      <c r="F1225" s="158" t="e">
        <f t="shared" si="193"/>
        <v>#N/A</v>
      </c>
      <c r="G1225" s="158" t="str">
        <f>TRANSAKTIONER!Z1225&amp;IF(regnskab_filter_periode&gt;=AB1225,"INCLUDE"&amp;IF(regnskab_filter_land&lt;&gt;"",IF(regnskab_filter_land="EU",F1225,AD1225),""),"EXCLUDE")</f>
        <v>EXCLUDE</v>
      </c>
      <c r="H1225" s="158" t="str">
        <f t="shared" si="194"/>
        <v/>
      </c>
      <c r="I1225" s="158" t="str">
        <f>TRANSAKTIONER!Z1225&amp;IF(regnskab_filter_periode_partner&gt;=AB1225,"INCLUDE"&amp;IF(regnskab_filter_land_partner&lt;&gt;"",IF(regnskab_filter_land_partner="EU",F1225,AD1225),""),"EXCLUDE")&amp;AC1225</f>
        <v>EXCLUDE</v>
      </c>
      <c r="J1225" s="158" t="e">
        <f t="shared" si="195"/>
        <v>#N/A</v>
      </c>
      <c r="L1225" s="158" t="str">
        <f t="shared" si="196"/>
        <v>_EU</v>
      </c>
      <c r="P1225" s="340"/>
      <c r="Q1225" s="340"/>
      <c r="R1225" s="341"/>
      <c r="S1225" s="342"/>
      <c r="T1225" s="342"/>
      <c r="U1225" s="341"/>
      <c r="V1225" s="368"/>
      <c r="W1225" s="341"/>
      <c r="X1225" s="343"/>
      <c r="Y1225" s="340"/>
      <c r="Z1225" s="341"/>
      <c r="AA1225" s="348" t="str">
        <f t="shared" si="197"/>
        <v/>
      </c>
      <c r="AB1225" s="349" t="str">
        <f t="shared" si="198"/>
        <v/>
      </c>
      <c r="AC1225" s="341"/>
      <c r="AD1225" s="350" t="str">
        <f t="shared" si="199"/>
        <v/>
      </c>
    </row>
    <row r="1226" spans="2:30" x14ac:dyDescent="0.45">
      <c r="B1226" s="145" t="str">
        <f t="shared" si="190"/>
        <v>NOT INCLUDED</v>
      </c>
      <c r="C1226" s="146" t="e">
        <f t="shared" si="191"/>
        <v>#N/A</v>
      </c>
      <c r="D1226" s="158" t="e">
        <f>AB1226&amp;"_"&amp;#REF!&amp;IF(afstemning_partner&lt;&gt;"","_"&amp;AC1226,"")</f>
        <v>#REF!</v>
      </c>
      <c r="E1226" s="158" t="str">
        <f t="shared" si="192"/>
        <v/>
      </c>
      <c r="F1226" s="158" t="e">
        <f t="shared" si="193"/>
        <v>#N/A</v>
      </c>
      <c r="G1226" s="158" t="str">
        <f>TRANSAKTIONER!Z1226&amp;IF(regnskab_filter_periode&gt;=AB1226,"INCLUDE"&amp;IF(regnskab_filter_land&lt;&gt;"",IF(regnskab_filter_land="EU",F1226,AD1226),""),"EXCLUDE")</f>
        <v>EXCLUDE</v>
      </c>
      <c r="H1226" s="158" t="str">
        <f t="shared" si="194"/>
        <v/>
      </c>
      <c r="I1226" s="158" t="str">
        <f>TRANSAKTIONER!Z1226&amp;IF(regnskab_filter_periode_partner&gt;=AB1226,"INCLUDE"&amp;IF(regnskab_filter_land_partner&lt;&gt;"",IF(regnskab_filter_land_partner="EU",F1226,AD1226),""),"EXCLUDE")&amp;AC1226</f>
        <v>EXCLUDE</v>
      </c>
      <c r="J1226" s="158" t="e">
        <f t="shared" si="195"/>
        <v>#N/A</v>
      </c>
      <c r="L1226" s="158" t="str">
        <f t="shared" si="196"/>
        <v>_EU</v>
      </c>
      <c r="P1226" s="340"/>
      <c r="Q1226" s="340"/>
      <c r="R1226" s="341"/>
      <c r="S1226" s="342"/>
      <c r="T1226" s="342"/>
      <c r="U1226" s="341"/>
      <c r="V1226" s="368"/>
      <c r="W1226" s="341"/>
      <c r="X1226" s="343"/>
      <c r="Y1226" s="340"/>
      <c r="Z1226" s="341"/>
      <c r="AA1226" s="348" t="str">
        <f t="shared" si="197"/>
        <v/>
      </c>
      <c r="AB1226" s="349" t="str">
        <f t="shared" si="198"/>
        <v/>
      </c>
      <c r="AC1226" s="341"/>
      <c r="AD1226" s="350" t="str">
        <f t="shared" si="199"/>
        <v/>
      </c>
    </row>
    <row r="1227" spans="2:30" x14ac:dyDescent="0.45">
      <c r="B1227" s="145" t="str">
        <f t="shared" si="190"/>
        <v>NOT INCLUDED</v>
      </c>
      <c r="C1227" s="146" t="e">
        <f t="shared" si="191"/>
        <v>#N/A</v>
      </c>
      <c r="D1227" s="158" t="e">
        <f>AB1227&amp;"_"&amp;#REF!&amp;IF(afstemning_partner&lt;&gt;"","_"&amp;AC1227,"")</f>
        <v>#REF!</v>
      </c>
      <c r="E1227" s="158" t="str">
        <f t="shared" si="192"/>
        <v/>
      </c>
      <c r="F1227" s="158" t="e">
        <f t="shared" si="193"/>
        <v>#N/A</v>
      </c>
      <c r="G1227" s="158" t="str">
        <f>TRANSAKTIONER!Z1227&amp;IF(regnskab_filter_periode&gt;=AB1227,"INCLUDE"&amp;IF(regnskab_filter_land&lt;&gt;"",IF(regnskab_filter_land="EU",F1227,AD1227),""),"EXCLUDE")</f>
        <v>EXCLUDE</v>
      </c>
      <c r="H1227" s="158" t="str">
        <f t="shared" si="194"/>
        <v/>
      </c>
      <c r="I1227" s="158" t="str">
        <f>TRANSAKTIONER!Z1227&amp;IF(regnskab_filter_periode_partner&gt;=AB1227,"INCLUDE"&amp;IF(regnskab_filter_land_partner&lt;&gt;"",IF(regnskab_filter_land_partner="EU",F1227,AD1227),""),"EXCLUDE")&amp;AC1227</f>
        <v>EXCLUDE</v>
      </c>
      <c r="J1227" s="158" t="e">
        <f t="shared" si="195"/>
        <v>#N/A</v>
      </c>
      <c r="L1227" s="158" t="str">
        <f t="shared" si="196"/>
        <v>_EU</v>
      </c>
      <c r="P1227" s="340"/>
      <c r="Q1227" s="340"/>
      <c r="R1227" s="341"/>
      <c r="S1227" s="342"/>
      <c r="T1227" s="342"/>
      <c r="U1227" s="341"/>
      <c r="V1227" s="368"/>
      <c r="W1227" s="341"/>
      <c r="X1227" s="343"/>
      <c r="Y1227" s="340"/>
      <c r="Z1227" s="341"/>
      <c r="AA1227" s="348" t="str">
        <f t="shared" si="197"/>
        <v/>
      </c>
      <c r="AB1227" s="349" t="str">
        <f t="shared" si="198"/>
        <v/>
      </c>
      <c r="AC1227" s="341"/>
      <c r="AD1227" s="350" t="str">
        <f t="shared" si="199"/>
        <v/>
      </c>
    </row>
    <row r="1228" spans="2:30" x14ac:dyDescent="0.45">
      <c r="B1228" s="145" t="str">
        <f t="shared" si="190"/>
        <v>NOT INCLUDED</v>
      </c>
      <c r="C1228" s="146" t="e">
        <f t="shared" si="191"/>
        <v>#N/A</v>
      </c>
      <c r="D1228" s="158" t="e">
        <f>AB1228&amp;"_"&amp;#REF!&amp;IF(afstemning_partner&lt;&gt;"","_"&amp;AC1228,"")</f>
        <v>#REF!</v>
      </c>
      <c r="E1228" s="158" t="str">
        <f t="shared" si="192"/>
        <v/>
      </c>
      <c r="F1228" s="158" t="e">
        <f t="shared" si="193"/>
        <v>#N/A</v>
      </c>
      <c r="G1228" s="158" t="str">
        <f>TRANSAKTIONER!Z1228&amp;IF(regnskab_filter_periode&gt;=AB1228,"INCLUDE"&amp;IF(regnskab_filter_land&lt;&gt;"",IF(regnskab_filter_land="EU",F1228,AD1228),""),"EXCLUDE")</f>
        <v>EXCLUDE</v>
      </c>
      <c r="H1228" s="158" t="str">
        <f t="shared" si="194"/>
        <v/>
      </c>
      <c r="I1228" s="158" t="str">
        <f>TRANSAKTIONER!Z1228&amp;IF(regnskab_filter_periode_partner&gt;=AB1228,"INCLUDE"&amp;IF(regnskab_filter_land_partner&lt;&gt;"",IF(regnskab_filter_land_partner="EU",F1228,AD1228),""),"EXCLUDE")&amp;AC1228</f>
        <v>EXCLUDE</v>
      </c>
      <c r="J1228" s="158" t="e">
        <f t="shared" si="195"/>
        <v>#N/A</v>
      </c>
      <c r="L1228" s="158" t="str">
        <f t="shared" si="196"/>
        <v>_EU</v>
      </c>
      <c r="P1228" s="340"/>
      <c r="Q1228" s="340"/>
      <c r="R1228" s="341"/>
      <c r="S1228" s="342"/>
      <c r="T1228" s="342"/>
      <c r="U1228" s="341"/>
      <c r="V1228" s="368"/>
      <c r="W1228" s="341"/>
      <c r="X1228" s="343"/>
      <c r="Y1228" s="340"/>
      <c r="Z1228" s="341"/>
      <c r="AA1228" s="348" t="str">
        <f t="shared" si="197"/>
        <v/>
      </c>
      <c r="AB1228" s="349" t="str">
        <f t="shared" si="198"/>
        <v/>
      </c>
      <c r="AC1228" s="341"/>
      <c r="AD1228" s="350" t="str">
        <f t="shared" si="199"/>
        <v/>
      </c>
    </row>
    <row r="1229" spans="2:30" x14ac:dyDescent="0.45">
      <c r="B1229" s="145" t="str">
        <f t="shared" si="190"/>
        <v>NOT INCLUDED</v>
      </c>
      <c r="C1229" s="146" t="e">
        <f t="shared" si="191"/>
        <v>#N/A</v>
      </c>
      <c r="D1229" s="158" t="e">
        <f>AB1229&amp;"_"&amp;#REF!&amp;IF(afstemning_partner&lt;&gt;"","_"&amp;AC1229,"")</f>
        <v>#REF!</v>
      </c>
      <c r="E1229" s="158" t="str">
        <f t="shared" si="192"/>
        <v/>
      </c>
      <c r="F1229" s="158" t="e">
        <f t="shared" si="193"/>
        <v>#N/A</v>
      </c>
      <c r="G1229" s="158" t="str">
        <f>TRANSAKTIONER!Z1229&amp;IF(regnskab_filter_periode&gt;=AB1229,"INCLUDE"&amp;IF(regnskab_filter_land&lt;&gt;"",IF(regnskab_filter_land="EU",F1229,AD1229),""),"EXCLUDE")</f>
        <v>EXCLUDE</v>
      </c>
      <c r="H1229" s="158" t="str">
        <f t="shared" si="194"/>
        <v/>
      </c>
      <c r="I1229" s="158" t="str">
        <f>TRANSAKTIONER!Z1229&amp;IF(regnskab_filter_periode_partner&gt;=AB1229,"INCLUDE"&amp;IF(regnskab_filter_land_partner&lt;&gt;"",IF(regnskab_filter_land_partner="EU",F1229,AD1229),""),"EXCLUDE")&amp;AC1229</f>
        <v>EXCLUDE</v>
      </c>
      <c r="J1229" s="158" t="e">
        <f t="shared" si="195"/>
        <v>#N/A</v>
      </c>
      <c r="L1229" s="158" t="str">
        <f t="shared" si="196"/>
        <v>_EU</v>
      </c>
      <c r="P1229" s="340"/>
      <c r="Q1229" s="340"/>
      <c r="R1229" s="341"/>
      <c r="S1229" s="342"/>
      <c r="T1229" s="342"/>
      <c r="U1229" s="341"/>
      <c r="V1229" s="368"/>
      <c r="W1229" s="341"/>
      <c r="X1229" s="343"/>
      <c r="Y1229" s="340"/>
      <c r="Z1229" s="341"/>
      <c r="AA1229" s="348" t="str">
        <f t="shared" si="197"/>
        <v/>
      </c>
      <c r="AB1229" s="349" t="str">
        <f t="shared" si="198"/>
        <v/>
      </c>
      <c r="AC1229" s="341"/>
      <c r="AD1229" s="350" t="str">
        <f t="shared" si="199"/>
        <v/>
      </c>
    </row>
    <row r="1230" spans="2:30" x14ac:dyDescent="0.45">
      <c r="B1230" s="145" t="str">
        <f t="shared" si="190"/>
        <v>NOT INCLUDED</v>
      </c>
      <c r="C1230" s="146" t="e">
        <f t="shared" si="191"/>
        <v>#N/A</v>
      </c>
      <c r="D1230" s="158" t="e">
        <f>AB1230&amp;"_"&amp;#REF!&amp;IF(afstemning_partner&lt;&gt;"","_"&amp;AC1230,"")</f>
        <v>#REF!</v>
      </c>
      <c r="E1230" s="158" t="str">
        <f t="shared" si="192"/>
        <v/>
      </c>
      <c r="F1230" s="158" t="e">
        <f t="shared" si="193"/>
        <v>#N/A</v>
      </c>
      <c r="G1230" s="158" t="str">
        <f>TRANSAKTIONER!Z1230&amp;IF(regnskab_filter_periode&gt;=AB1230,"INCLUDE"&amp;IF(regnskab_filter_land&lt;&gt;"",IF(regnskab_filter_land="EU",F1230,AD1230),""),"EXCLUDE")</f>
        <v>EXCLUDE</v>
      </c>
      <c r="H1230" s="158" t="str">
        <f t="shared" si="194"/>
        <v/>
      </c>
      <c r="I1230" s="158" t="str">
        <f>TRANSAKTIONER!Z1230&amp;IF(regnskab_filter_periode_partner&gt;=AB1230,"INCLUDE"&amp;IF(regnskab_filter_land_partner&lt;&gt;"",IF(regnskab_filter_land_partner="EU",F1230,AD1230),""),"EXCLUDE")&amp;AC1230</f>
        <v>EXCLUDE</v>
      </c>
      <c r="J1230" s="158" t="e">
        <f t="shared" si="195"/>
        <v>#N/A</v>
      </c>
      <c r="L1230" s="158" t="str">
        <f t="shared" si="196"/>
        <v>_EU</v>
      </c>
      <c r="P1230" s="340"/>
      <c r="Q1230" s="340"/>
      <c r="R1230" s="341"/>
      <c r="S1230" s="342"/>
      <c r="T1230" s="342"/>
      <c r="U1230" s="341"/>
      <c r="V1230" s="368"/>
      <c r="W1230" s="341"/>
      <c r="X1230" s="343"/>
      <c r="Y1230" s="340"/>
      <c r="Z1230" s="341"/>
      <c r="AA1230" s="348" t="str">
        <f t="shared" si="197"/>
        <v/>
      </c>
      <c r="AB1230" s="349" t="str">
        <f t="shared" si="198"/>
        <v/>
      </c>
      <c r="AC1230" s="341"/>
      <c r="AD1230" s="350" t="str">
        <f t="shared" si="199"/>
        <v/>
      </c>
    </row>
    <row r="1231" spans="2:30" x14ac:dyDescent="0.45">
      <c r="B1231" s="145" t="str">
        <f t="shared" si="190"/>
        <v>NOT INCLUDED</v>
      </c>
      <c r="C1231" s="146" t="e">
        <f t="shared" si="191"/>
        <v>#N/A</v>
      </c>
      <c r="D1231" s="158" t="e">
        <f>AB1231&amp;"_"&amp;#REF!&amp;IF(afstemning_partner&lt;&gt;"","_"&amp;AC1231,"")</f>
        <v>#REF!</v>
      </c>
      <c r="E1231" s="158" t="str">
        <f t="shared" si="192"/>
        <v/>
      </c>
      <c r="F1231" s="158" t="e">
        <f t="shared" si="193"/>
        <v>#N/A</v>
      </c>
      <c r="G1231" s="158" t="str">
        <f>TRANSAKTIONER!Z1231&amp;IF(regnskab_filter_periode&gt;=AB1231,"INCLUDE"&amp;IF(regnskab_filter_land&lt;&gt;"",IF(regnskab_filter_land="EU",F1231,AD1231),""),"EXCLUDE")</f>
        <v>EXCLUDE</v>
      </c>
      <c r="H1231" s="158" t="str">
        <f t="shared" si="194"/>
        <v/>
      </c>
      <c r="I1231" s="158" t="str">
        <f>TRANSAKTIONER!Z1231&amp;IF(regnskab_filter_periode_partner&gt;=AB1231,"INCLUDE"&amp;IF(regnskab_filter_land_partner&lt;&gt;"",IF(regnskab_filter_land_partner="EU",F1231,AD1231),""),"EXCLUDE")&amp;AC1231</f>
        <v>EXCLUDE</v>
      </c>
      <c r="J1231" s="158" t="e">
        <f t="shared" si="195"/>
        <v>#N/A</v>
      </c>
      <c r="L1231" s="158" t="str">
        <f t="shared" si="196"/>
        <v>_EU</v>
      </c>
      <c r="P1231" s="340"/>
      <c r="Q1231" s="340"/>
      <c r="R1231" s="341"/>
      <c r="S1231" s="342"/>
      <c r="T1231" s="342"/>
      <c r="U1231" s="341"/>
      <c r="V1231" s="368"/>
      <c r="W1231" s="341"/>
      <c r="X1231" s="343"/>
      <c r="Y1231" s="340"/>
      <c r="Z1231" s="341"/>
      <c r="AA1231" s="348" t="str">
        <f t="shared" si="197"/>
        <v/>
      </c>
      <c r="AB1231" s="349" t="str">
        <f t="shared" si="198"/>
        <v/>
      </c>
      <c r="AC1231" s="341"/>
      <c r="AD1231" s="350" t="str">
        <f t="shared" si="199"/>
        <v/>
      </c>
    </row>
    <row r="1232" spans="2:30" x14ac:dyDescent="0.45">
      <c r="B1232" s="145" t="str">
        <f t="shared" si="190"/>
        <v>NOT INCLUDED</v>
      </c>
      <c r="C1232" s="146" t="e">
        <f t="shared" si="191"/>
        <v>#N/A</v>
      </c>
      <c r="D1232" s="158" t="e">
        <f>AB1232&amp;"_"&amp;#REF!&amp;IF(afstemning_partner&lt;&gt;"","_"&amp;AC1232,"")</f>
        <v>#REF!</v>
      </c>
      <c r="E1232" s="158" t="str">
        <f t="shared" si="192"/>
        <v/>
      </c>
      <c r="F1232" s="158" t="e">
        <f t="shared" si="193"/>
        <v>#N/A</v>
      </c>
      <c r="G1232" s="158" t="str">
        <f>TRANSAKTIONER!Z1232&amp;IF(regnskab_filter_periode&gt;=AB1232,"INCLUDE"&amp;IF(regnskab_filter_land&lt;&gt;"",IF(regnskab_filter_land="EU",F1232,AD1232),""),"EXCLUDE")</f>
        <v>EXCLUDE</v>
      </c>
      <c r="H1232" s="158" t="str">
        <f t="shared" si="194"/>
        <v/>
      </c>
      <c r="I1232" s="158" t="str">
        <f>TRANSAKTIONER!Z1232&amp;IF(regnskab_filter_periode_partner&gt;=AB1232,"INCLUDE"&amp;IF(regnskab_filter_land_partner&lt;&gt;"",IF(regnskab_filter_land_partner="EU",F1232,AD1232),""),"EXCLUDE")&amp;AC1232</f>
        <v>EXCLUDE</v>
      </c>
      <c r="J1232" s="158" t="e">
        <f t="shared" si="195"/>
        <v>#N/A</v>
      </c>
      <c r="L1232" s="158" t="str">
        <f t="shared" si="196"/>
        <v>_EU</v>
      </c>
      <c r="P1232" s="340"/>
      <c r="Q1232" s="340"/>
      <c r="R1232" s="341"/>
      <c r="S1232" s="342"/>
      <c r="T1232" s="342"/>
      <c r="U1232" s="341"/>
      <c r="V1232" s="368"/>
      <c r="W1232" s="341"/>
      <c r="X1232" s="343"/>
      <c r="Y1232" s="340"/>
      <c r="Z1232" s="341"/>
      <c r="AA1232" s="348" t="str">
        <f t="shared" si="197"/>
        <v/>
      </c>
      <c r="AB1232" s="349" t="str">
        <f t="shared" si="198"/>
        <v/>
      </c>
      <c r="AC1232" s="341"/>
      <c r="AD1232" s="350" t="str">
        <f t="shared" si="199"/>
        <v/>
      </c>
    </row>
    <row r="1233" spans="2:30" x14ac:dyDescent="0.45">
      <c r="B1233" s="145" t="str">
        <f t="shared" si="190"/>
        <v>NOT INCLUDED</v>
      </c>
      <c r="C1233" s="146" t="e">
        <f t="shared" si="191"/>
        <v>#N/A</v>
      </c>
      <c r="D1233" s="158" t="e">
        <f>AB1233&amp;"_"&amp;#REF!&amp;IF(afstemning_partner&lt;&gt;"","_"&amp;AC1233,"")</f>
        <v>#REF!</v>
      </c>
      <c r="E1233" s="158" t="str">
        <f t="shared" si="192"/>
        <v/>
      </c>
      <c r="F1233" s="158" t="e">
        <f t="shared" si="193"/>
        <v>#N/A</v>
      </c>
      <c r="G1233" s="158" t="str">
        <f>TRANSAKTIONER!Z1233&amp;IF(regnskab_filter_periode&gt;=AB1233,"INCLUDE"&amp;IF(regnskab_filter_land&lt;&gt;"",IF(regnskab_filter_land="EU",F1233,AD1233),""),"EXCLUDE")</f>
        <v>EXCLUDE</v>
      </c>
      <c r="H1233" s="158" t="str">
        <f t="shared" si="194"/>
        <v/>
      </c>
      <c r="I1233" s="158" t="str">
        <f>TRANSAKTIONER!Z1233&amp;IF(regnskab_filter_periode_partner&gt;=AB1233,"INCLUDE"&amp;IF(regnskab_filter_land_partner&lt;&gt;"",IF(regnskab_filter_land_partner="EU",F1233,AD1233),""),"EXCLUDE")&amp;AC1233</f>
        <v>EXCLUDE</v>
      </c>
      <c r="J1233" s="158" t="e">
        <f t="shared" si="195"/>
        <v>#N/A</v>
      </c>
      <c r="L1233" s="158" t="str">
        <f t="shared" si="196"/>
        <v>_EU</v>
      </c>
      <c r="P1233" s="340"/>
      <c r="Q1233" s="340"/>
      <c r="R1233" s="341"/>
      <c r="S1233" s="342"/>
      <c r="T1233" s="342"/>
      <c r="U1233" s="341"/>
      <c r="V1233" s="368"/>
      <c r="W1233" s="341"/>
      <c r="X1233" s="343"/>
      <c r="Y1233" s="340"/>
      <c r="Z1233" s="341"/>
      <c r="AA1233" s="348" t="str">
        <f t="shared" si="197"/>
        <v/>
      </c>
      <c r="AB1233" s="349" t="str">
        <f t="shared" si="198"/>
        <v/>
      </c>
      <c r="AC1233" s="341"/>
      <c r="AD1233" s="350" t="str">
        <f t="shared" si="199"/>
        <v/>
      </c>
    </row>
    <row r="1234" spans="2:30" x14ac:dyDescent="0.45">
      <c r="B1234" s="145" t="str">
        <f t="shared" si="190"/>
        <v>NOT INCLUDED</v>
      </c>
      <c r="C1234" s="146" t="e">
        <f t="shared" si="191"/>
        <v>#N/A</v>
      </c>
      <c r="D1234" s="158" t="e">
        <f>AB1234&amp;"_"&amp;#REF!&amp;IF(afstemning_partner&lt;&gt;"","_"&amp;AC1234,"")</f>
        <v>#REF!</v>
      </c>
      <c r="E1234" s="158" t="str">
        <f t="shared" si="192"/>
        <v/>
      </c>
      <c r="F1234" s="158" t="e">
        <f t="shared" si="193"/>
        <v>#N/A</v>
      </c>
      <c r="G1234" s="158" t="str">
        <f>TRANSAKTIONER!Z1234&amp;IF(regnskab_filter_periode&gt;=AB1234,"INCLUDE"&amp;IF(regnskab_filter_land&lt;&gt;"",IF(regnskab_filter_land="EU",F1234,AD1234),""),"EXCLUDE")</f>
        <v>EXCLUDE</v>
      </c>
      <c r="H1234" s="158" t="str">
        <f t="shared" si="194"/>
        <v/>
      </c>
      <c r="I1234" s="158" t="str">
        <f>TRANSAKTIONER!Z1234&amp;IF(regnskab_filter_periode_partner&gt;=AB1234,"INCLUDE"&amp;IF(regnskab_filter_land_partner&lt;&gt;"",IF(regnskab_filter_land_partner="EU",F1234,AD1234),""),"EXCLUDE")&amp;AC1234</f>
        <v>EXCLUDE</v>
      </c>
      <c r="J1234" s="158" t="e">
        <f t="shared" si="195"/>
        <v>#N/A</v>
      </c>
      <c r="L1234" s="158" t="str">
        <f t="shared" si="196"/>
        <v>_EU</v>
      </c>
      <c r="P1234" s="340"/>
      <c r="Q1234" s="340"/>
      <c r="R1234" s="341"/>
      <c r="S1234" s="342"/>
      <c r="T1234" s="342"/>
      <c r="U1234" s="341"/>
      <c r="V1234" s="368"/>
      <c r="W1234" s="341"/>
      <c r="X1234" s="343"/>
      <c r="Y1234" s="340"/>
      <c r="Z1234" s="341"/>
      <c r="AA1234" s="348" t="str">
        <f t="shared" si="197"/>
        <v/>
      </c>
      <c r="AB1234" s="349" t="str">
        <f t="shared" si="198"/>
        <v/>
      </c>
      <c r="AC1234" s="341"/>
      <c r="AD1234" s="350" t="str">
        <f t="shared" si="199"/>
        <v/>
      </c>
    </row>
    <row r="1235" spans="2:30" x14ac:dyDescent="0.45">
      <c r="B1235" s="145" t="str">
        <f t="shared" si="190"/>
        <v>NOT INCLUDED</v>
      </c>
      <c r="C1235" s="146" t="e">
        <f t="shared" si="191"/>
        <v>#N/A</v>
      </c>
      <c r="D1235" s="158" t="e">
        <f>AB1235&amp;"_"&amp;#REF!&amp;IF(afstemning_partner&lt;&gt;"","_"&amp;AC1235,"")</f>
        <v>#REF!</v>
      </c>
      <c r="E1235" s="158" t="str">
        <f t="shared" si="192"/>
        <v/>
      </c>
      <c r="F1235" s="158" t="e">
        <f t="shared" si="193"/>
        <v>#N/A</v>
      </c>
      <c r="G1235" s="158" t="str">
        <f>TRANSAKTIONER!Z1235&amp;IF(regnskab_filter_periode&gt;=AB1235,"INCLUDE"&amp;IF(regnskab_filter_land&lt;&gt;"",IF(regnskab_filter_land="EU",F1235,AD1235),""),"EXCLUDE")</f>
        <v>EXCLUDE</v>
      </c>
      <c r="H1235" s="158" t="str">
        <f t="shared" si="194"/>
        <v/>
      </c>
      <c r="I1235" s="158" t="str">
        <f>TRANSAKTIONER!Z1235&amp;IF(regnskab_filter_periode_partner&gt;=AB1235,"INCLUDE"&amp;IF(regnskab_filter_land_partner&lt;&gt;"",IF(regnskab_filter_land_partner="EU",F1235,AD1235),""),"EXCLUDE")&amp;AC1235</f>
        <v>EXCLUDE</v>
      </c>
      <c r="J1235" s="158" t="e">
        <f t="shared" si="195"/>
        <v>#N/A</v>
      </c>
      <c r="L1235" s="158" t="str">
        <f t="shared" si="196"/>
        <v>_EU</v>
      </c>
      <c r="P1235" s="340"/>
      <c r="Q1235" s="340"/>
      <c r="R1235" s="341"/>
      <c r="S1235" s="342"/>
      <c r="T1235" s="342"/>
      <c r="U1235" s="341"/>
      <c r="V1235" s="368"/>
      <c r="W1235" s="341"/>
      <c r="X1235" s="343"/>
      <c r="Y1235" s="340"/>
      <c r="Z1235" s="341"/>
      <c r="AA1235" s="348" t="str">
        <f t="shared" si="197"/>
        <v/>
      </c>
      <c r="AB1235" s="349" t="str">
        <f t="shared" si="198"/>
        <v/>
      </c>
      <c r="AC1235" s="341"/>
      <c r="AD1235" s="350" t="str">
        <f t="shared" si="199"/>
        <v/>
      </c>
    </row>
    <row r="1236" spans="2:30" x14ac:dyDescent="0.45">
      <c r="B1236" s="145" t="str">
        <f t="shared" si="190"/>
        <v>NOT INCLUDED</v>
      </c>
      <c r="C1236" s="146" t="e">
        <f t="shared" si="191"/>
        <v>#N/A</v>
      </c>
      <c r="D1236" s="158" t="e">
        <f>AB1236&amp;"_"&amp;#REF!&amp;IF(afstemning_partner&lt;&gt;"","_"&amp;AC1236,"")</f>
        <v>#REF!</v>
      </c>
      <c r="E1236" s="158" t="str">
        <f t="shared" si="192"/>
        <v/>
      </c>
      <c r="F1236" s="158" t="e">
        <f t="shared" si="193"/>
        <v>#N/A</v>
      </c>
      <c r="G1236" s="158" t="str">
        <f>TRANSAKTIONER!Z1236&amp;IF(regnskab_filter_periode&gt;=AB1236,"INCLUDE"&amp;IF(regnskab_filter_land&lt;&gt;"",IF(regnskab_filter_land="EU",F1236,AD1236),""),"EXCLUDE")</f>
        <v>EXCLUDE</v>
      </c>
      <c r="H1236" s="158" t="str">
        <f t="shared" si="194"/>
        <v/>
      </c>
      <c r="I1236" s="158" t="str">
        <f>TRANSAKTIONER!Z1236&amp;IF(regnskab_filter_periode_partner&gt;=AB1236,"INCLUDE"&amp;IF(regnskab_filter_land_partner&lt;&gt;"",IF(regnskab_filter_land_partner="EU",F1236,AD1236),""),"EXCLUDE")&amp;AC1236</f>
        <v>EXCLUDE</v>
      </c>
      <c r="J1236" s="158" t="e">
        <f t="shared" si="195"/>
        <v>#N/A</v>
      </c>
      <c r="L1236" s="158" t="str">
        <f t="shared" si="196"/>
        <v>_EU</v>
      </c>
      <c r="P1236" s="340"/>
      <c r="Q1236" s="340"/>
      <c r="R1236" s="341"/>
      <c r="S1236" s="342"/>
      <c r="T1236" s="342"/>
      <c r="U1236" s="341"/>
      <c r="V1236" s="368"/>
      <c r="W1236" s="341"/>
      <c r="X1236" s="343"/>
      <c r="Y1236" s="340"/>
      <c r="Z1236" s="341"/>
      <c r="AA1236" s="348" t="str">
        <f t="shared" si="197"/>
        <v/>
      </c>
      <c r="AB1236" s="349" t="str">
        <f t="shared" si="198"/>
        <v/>
      </c>
      <c r="AC1236" s="341"/>
      <c r="AD1236" s="350" t="str">
        <f t="shared" si="199"/>
        <v/>
      </c>
    </row>
    <row r="1237" spans="2:30" x14ac:dyDescent="0.45">
      <c r="B1237" s="145" t="str">
        <f t="shared" si="190"/>
        <v>NOT INCLUDED</v>
      </c>
      <c r="C1237" s="146" t="e">
        <f t="shared" si="191"/>
        <v>#N/A</v>
      </c>
      <c r="D1237" s="158" t="e">
        <f>AB1237&amp;"_"&amp;#REF!&amp;IF(afstemning_partner&lt;&gt;"","_"&amp;AC1237,"")</f>
        <v>#REF!</v>
      </c>
      <c r="E1237" s="158" t="str">
        <f t="shared" si="192"/>
        <v/>
      </c>
      <c r="F1237" s="158" t="e">
        <f t="shared" si="193"/>
        <v>#N/A</v>
      </c>
      <c r="G1237" s="158" t="str">
        <f>TRANSAKTIONER!Z1237&amp;IF(regnskab_filter_periode&gt;=AB1237,"INCLUDE"&amp;IF(regnskab_filter_land&lt;&gt;"",IF(regnskab_filter_land="EU",F1237,AD1237),""),"EXCLUDE")</f>
        <v>EXCLUDE</v>
      </c>
      <c r="H1237" s="158" t="str">
        <f t="shared" si="194"/>
        <v/>
      </c>
      <c r="I1237" s="158" t="str">
        <f>TRANSAKTIONER!Z1237&amp;IF(regnskab_filter_periode_partner&gt;=AB1237,"INCLUDE"&amp;IF(regnskab_filter_land_partner&lt;&gt;"",IF(regnskab_filter_land_partner="EU",F1237,AD1237),""),"EXCLUDE")&amp;AC1237</f>
        <v>EXCLUDE</v>
      </c>
      <c r="J1237" s="158" t="e">
        <f t="shared" si="195"/>
        <v>#N/A</v>
      </c>
      <c r="L1237" s="158" t="str">
        <f t="shared" si="196"/>
        <v>_EU</v>
      </c>
      <c r="P1237" s="340"/>
      <c r="Q1237" s="340"/>
      <c r="R1237" s="341"/>
      <c r="S1237" s="342"/>
      <c r="T1237" s="342"/>
      <c r="U1237" s="341"/>
      <c r="V1237" s="368"/>
      <c r="W1237" s="341"/>
      <c r="X1237" s="343"/>
      <c r="Y1237" s="340"/>
      <c r="Z1237" s="341"/>
      <c r="AA1237" s="348" t="str">
        <f t="shared" si="197"/>
        <v/>
      </c>
      <c r="AB1237" s="349" t="str">
        <f t="shared" si="198"/>
        <v/>
      </c>
      <c r="AC1237" s="341"/>
      <c r="AD1237" s="350" t="str">
        <f t="shared" si="199"/>
        <v/>
      </c>
    </row>
    <row r="1238" spans="2:30" x14ac:dyDescent="0.45">
      <c r="B1238" s="145" t="str">
        <f t="shared" si="190"/>
        <v>NOT INCLUDED</v>
      </c>
      <c r="C1238" s="146" t="e">
        <f t="shared" si="191"/>
        <v>#N/A</v>
      </c>
      <c r="D1238" s="158" t="e">
        <f>AB1238&amp;"_"&amp;#REF!&amp;IF(afstemning_partner&lt;&gt;"","_"&amp;AC1238,"")</f>
        <v>#REF!</v>
      </c>
      <c r="E1238" s="158" t="str">
        <f t="shared" si="192"/>
        <v/>
      </c>
      <c r="F1238" s="158" t="e">
        <f t="shared" si="193"/>
        <v>#N/A</v>
      </c>
      <c r="G1238" s="158" t="str">
        <f>TRANSAKTIONER!Z1238&amp;IF(regnskab_filter_periode&gt;=AB1238,"INCLUDE"&amp;IF(regnskab_filter_land&lt;&gt;"",IF(regnskab_filter_land="EU",F1238,AD1238),""),"EXCLUDE")</f>
        <v>EXCLUDE</v>
      </c>
      <c r="H1238" s="158" t="str">
        <f t="shared" si="194"/>
        <v/>
      </c>
      <c r="I1238" s="158" t="str">
        <f>TRANSAKTIONER!Z1238&amp;IF(regnskab_filter_periode_partner&gt;=AB1238,"INCLUDE"&amp;IF(regnskab_filter_land_partner&lt;&gt;"",IF(regnskab_filter_land_partner="EU",F1238,AD1238),""),"EXCLUDE")&amp;AC1238</f>
        <v>EXCLUDE</v>
      </c>
      <c r="J1238" s="158" t="e">
        <f t="shared" si="195"/>
        <v>#N/A</v>
      </c>
      <c r="L1238" s="158" t="str">
        <f t="shared" si="196"/>
        <v>_EU</v>
      </c>
      <c r="P1238" s="340"/>
      <c r="Q1238" s="340"/>
      <c r="R1238" s="341"/>
      <c r="S1238" s="342"/>
      <c r="T1238" s="342"/>
      <c r="U1238" s="341"/>
      <c r="V1238" s="368"/>
      <c r="W1238" s="341"/>
      <c r="X1238" s="343"/>
      <c r="Y1238" s="340"/>
      <c r="Z1238" s="341"/>
      <c r="AA1238" s="348" t="str">
        <f t="shared" si="197"/>
        <v/>
      </c>
      <c r="AB1238" s="349" t="str">
        <f t="shared" si="198"/>
        <v/>
      </c>
      <c r="AC1238" s="341"/>
      <c r="AD1238" s="350" t="str">
        <f t="shared" si="199"/>
        <v/>
      </c>
    </row>
    <row r="1239" spans="2:30" x14ac:dyDescent="0.45">
      <c r="B1239" s="145" t="str">
        <f t="shared" si="190"/>
        <v>NOT INCLUDED</v>
      </c>
      <c r="C1239" s="146" t="e">
        <f t="shared" si="191"/>
        <v>#N/A</v>
      </c>
      <c r="D1239" s="158" t="e">
        <f>AB1239&amp;"_"&amp;#REF!&amp;IF(afstemning_partner&lt;&gt;"","_"&amp;AC1239,"")</f>
        <v>#REF!</v>
      </c>
      <c r="E1239" s="158" t="str">
        <f t="shared" si="192"/>
        <v/>
      </c>
      <c r="F1239" s="158" t="e">
        <f t="shared" si="193"/>
        <v>#N/A</v>
      </c>
      <c r="G1239" s="158" t="str">
        <f>TRANSAKTIONER!Z1239&amp;IF(regnskab_filter_periode&gt;=AB1239,"INCLUDE"&amp;IF(regnskab_filter_land&lt;&gt;"",IF(regnskab_filter_land="EU",F1239,AD1239),""),"EXCLUDE")</f>
        <v>EXCLUDE</v>
      </c>
      <c r="H1239" s="158" t="str">
        <f t="shared" si="194"/>
        <v/>
      </c>
      <c r="I1239" s="158" t="str">
        <f>TRANSAKTIONER!Z1239&amp;IF(regnskab_filter_periode_partner&gt;=AB1239,"INCLUDE"&amp;IF(regnskab_filter_land_partner&lt;&gt;"",IF(regnskab_filter_land_partner="EU",F1239,AD1239),""),"EXCLUDE")&amp;AC1239</f>
        <v>EXCLUDE</v>
      </c>
      <c r="J1239" s="158" t="e">
        <f t="shared" si="195"/>
        <v>#N/A</v>
      </c>
      <c r="L1239" s="158" t="str">
        <f t="shared" si="196"/>
        <v>_EU</v>
      </c>
      <c r="P1239" s="340"/>
      <c r="Q1239" s="340"/>
      <c r="R1239" s="341"/>
      <c r="S1239" s="342"/>
      <c r="T1239" s="342"/>
      <c r="U1239" s="341"/>
      <c r="V1239" s="368"/>
      <c r="W1239" s="341"/>
      <c r="X1239" s="343"/>
      <c r="Y1239" s="340"/>
      <c r="Z1239" s="341"/>
      <c r="AA1239" s="348" t="str">
        <f t="shared" si="197"/>
        <v/>
      </c>
      <c r="AB1239" s="349" t="str">
        <f t="shared" si="198"/>
        <v/>
      </c>
      <c r="AC1239" s="341"/>
      <c r="AD1239" s="350" t="str">
        <f t="shared" si="199"/>
        <v/>
      </c>
    </row>
    <row r="1240" spans="2:30" x14ac:dyDescent="0.45">
      <c r="B1240" s="145" t="str">
        <f t="shared" si="190"/>
        <v>NOT INCLUDED</v>
      </c>
      <c r="C1240" s="146" t="e">
        <f t="shared" si="191"/>
        <v>#N/A</v>
      </c>
      <c r="D1240" s="158" t="e">
        <f>AB1240&amp;"_"&amp;#REF!&amp;IF(afstemning_partner&lt;&gt;"","_"&amp;AC1240,"")</f>
        <v>#REF!</v>
      </c>
      <c r="E1240" s="158" t="str">
        <f t="shared" si="192"/>
        <v/>
      </c>
      <c r="F1240" s="158" t="e">
        <f t="shared" si="193"/>
        <v>#N/A</v>
      </c>
      <c r="G1240" s="158" t="str">
        <f>TRANSAKTIONER!Z1240&amp;IF(regnskab_filter_periode&gt;=AB1240,"INCLUDE"&amp;IF(regnskab_filter_land&lt;&gt;"",IF(regnskab_filter_land="EU",F1240,AD1240),""),"EXCLUDE")</f>
        <v>EXCLUDE</v>
      </c>
      <c r="H1240" s="158" t="str">
        <f t="shared" si="194"/>
        <v/>
      </c>
      <c r="I1240" s="158" t="str">
        <f>TRANSAKTIONER!Z1240&amp;IF(regnskab_filter_periode_partner&gt;=AB1240,"INCLUDE"&amp;IF(regnskab_filter_land_partner&lt;&gt;"",IF(regnskab_filter_land_partner="EU",F1240,AD1240),""),"EXCLUDE")&amp;AC1240</f>
        <v>EXCLUDE</v>
      </c>
      <c r="J1240" s="158" t="e">
        <f t="shared" si="195"/>
        <v>#N/A</v>
      </c>
      <c r="L1240" s="158" t="str">
        <f t="shared" si="196"/>
        <v>_EU</v>
      </c>
      <c r="P1240" s="340"/>
      <c r="Q1240" s="340"/>
      <c r="R1240" s="341"/>
      <c r="S1240" s="342"/>
      <c r="T1240" s="342"/>
      <c r="U1240" s="341"/>
      <c r="V1240" s="368"/>
      <c r="W1240" s="341"/>
      <c r="X1240" s="343"/>
      <c r="Y1240" s="340"/>
      <c r="Z1240" s="341"/>
      <c r="AA1240" s="348" t="str">
        <f t="shared" si="197"/>
        <v/>
      </c>
      <c r="AB1240" s="349" t="str">
        <f t="shared" si="198"/>
        <v/>
      </c>
      <c r="AC1240" s="341"/>
      <c r="AD1240" s="350" t="str">
        <f t="shared" si="199"/>
        <v/>
      </c>
    </row>
    <row r="1241" spans="2:30" x14ac:dyDescent="0.45">
      <c r="B1241" s="145" t="str">
        <f t="shared" si="190"/>
        <v>NOT INCLUDED</v>
      </c>
      <c r="C1241" s="146" t="e">
        <f t="shared" si="191"/>
        <v>#N/A</v>
      </c>
      <c r="D1241" s="158" t="e">
        <f>AB1241&amp;"_"&amp;#REF!&amp;IF(afstemning_partner&lt;&gt;"","_"&amp;AC1241,"")</f>
        <v>#REF!</v>
      </c>
      <c r="E1241" s="158" t="str">
        <f t="shared" si="192"/>
        <v/>
      </c>
      <c r="F1241" s="158" t="e">
        <f t="shared" si="193"/>
        <v>#N/A</v>
      </c>
      <c r="G1241" s="158" t="str">
        <f>TRANSAKTIONER!Z1241&amp;IF(regnskab_filter_periode&gt;=AB1241,"INCLUDE"&amp;IF(regnskab_filter_land&lt;&gt;"",IF(regnskab_filter_land="EU",F1241,AD1241),""),"EXCLUDE")</f>
        <v>EXCLUDE</v>
      </c>
      <c r="H1241" s="158" t="str">
        <f t="shared" si="194"/>
        <v/>
      </c>
      <c r="I1241" s="158" t="str">
        <f>TRANSAKTIONER!Z1241&amp;IF(regnskab_filter_periode_partner&gt;=AB1241,"INCLUDE"&amp;IF(regnskab_filter_land_partner&lt;&gt;"",IF(regnskab_filter_land_partner="EU",F1241,AD1241),""),"EXCLUDE")&amp;AC1241</f>
        <v>EXCLUDE</v>
      </c>
      <c r="J1241" s="158" t="e">
        <f t="shared" si="195"/>
        <v>#N/A</v>
      </c>
      <c r="L1241" s="158" t="str">
        <f t="shared" si="196"/>
        <v>_EU</v>
      </c>
      <c r="P1241" s="340"/>
      <c r="Q1241" s="340"/>
      <c r="R1241" s="341"/>
      <c r="S1241" s="342"/>
      <c r="T1241" s="342"/>
      <c r="U1241" s="341"/>
      <c r="V1241" s="368"/>
      <c r="W1241" s="341"/>
      <c r="X1241" s="343"/>
      <c r="Y1241" s="340"/>
      <c r="Z1241" s="341"/>
      <c r="AA1241" s="348" t="str">
        <f t="shared" si="197"/>
        <v/>
      </c>
      <c r="AB1241" s="349" t="str">
        <f t="shared" si="198"/>
        <v/>
      </c>
      <c r="AC1241" s="341"/>
      <c r="AD1241" s="350" t="str">
        <f t="shared" si="199"/>
        <v/>
      </c>
    </row>
    <row r="1242" spans="2:30" x14ac:dyDescent="0.45">
      <c r="B1242" s="145" t="str">
        <f t="shared" si="190"/>
        <v>NOT INCLUDED</v>
      </c>
      <c r="C1242" s="146" t="e">
        <f t="shared" si="191"/>
        <v>#N/A</v>
      </c>
      <c r="D1242" s="158" t="e">
        <f>AB1242&amp;"_"&amp;#REF!&amp;IF(afstemning_partner&lt;&gt;"","_"&amp;AC1242,"")</f>
        <v>#REF!</v>
      </c>
      <c r="E1242" s="158" t="str">
        <f t="shared" si="192"/>
        <v/>
      </c>
      <c r="F1242" s="158" t="e">
        <f t="shared" si="193"/>
        <v>#N/A</v>
      </c>
      <c r="G1242" s="158" t="str">
        <f>TRANSAKTIONER!Z1242&amp;IF(regnskab_filter_periode&gt;=AB1242,"INCLUDE"&amp;IF(regnskab_filter_land&lt;&gt;"",IF(regnskab_filter_land="EU",F1242,AD1242),""),"EXCLUDE")</f>
        <v>EXCLUDE</v>
      </c>
      <c r="H1242" s="158" t="str">
        <f t="shared" si="194"/>
        <v/>
      </c>
      <c r="I1242" s="158" t="str">
        <f>TRANSAKTIONER!Z1242&amp;IF(regnskab_filter_periode_partner&gt;=AB1242,"INCLUDE"&amp;IF(regnskab_filter_land_partner&lt;&gt;"",IF(regnskab_filter_land_partner="EU",F1242,AD1242),""),"EXCLUDE")&amp;AC1242</f>
        <v>EXCLUDE</v>
      </c>
      <c r="J1242" s="158" t="e">
        <f t="shared" si="195"/>
        <v>#N/A</v>
      </c>
      <c r="L1242" s="158" t="str">
        <f t="shared" si="196"/>
        <v>_EU</v>
      </c>
      <c r="P1242" s="340"/>
      <c r="Q1242" s="340"/>
      <c r="R1242" s="341"/>
      <c r="S1242" s="342"/>
      <c r="T1242" s="342"/>
      <c r="U1242" s="341"/>
      <c r="V1242" s="368"/>
      <c r="W1242" s="341"/>
      <c r="X1242" s="343"/>
      <c r="Y1242" s="340"/>
      <c r="Z1242" s="341"/>
      <c r="AA1242" s="348" t="str">
        <f t="shared" si="197"/>
        <v/>
      </c>
      <c r="AB1242" s="349" t="str">
        <f t="shared" si="198"/>
        <v/>
      </c>
      <c r="AC1242" s="341"/>
      <c r="AD1242" s="350" t="str">
        <f t="shared" si="199"/>
        <v/>
      </c>
    </row>
    <row r="1243" spans="2:30" x14ac:dyDescent="0.45">
      <c r="B1243" s="145" t="str">
        <f t="shared" si="190"/>
        <v>NOT INCLUDED</v>
      </c>
      <c r="C1243" s="146" t="e">
        <f t="shared" si="191"/>
        <v>#N/A</v>
      </c>
      <c r="D1243" s="158" t="e">
        <f>AB1243&amp;"_"&amp;#REF!&amp;IF(afstemning_partner&lt;&gt;"","_"&amp;AC1243,"")</f>
        <v>#REF!</v>
      </c>
      <c r="E1243" s="158" t="str">
        <f t="shared" si="192"/>
        <v/>
      </c>
      <c r="F1243" s="158" t="e">
        <f t="shared" si="193"/>
        <v>#N/A</v>
      </c>
      <c r="G1243" s="158" t="str">
        <f>TRANSAKTIONER!Z1243&amp;IF(regnskab_filter_periode&gt;=AB1243,"INCLUDE"&amp;IF(regnskab_filter_land&lt;&gt;"",IF(regnskab_filter_land="EU",F1243,AD1243),""),"EXCLUDE")</f>
        <v>EXCLUDE</v>
      </c>
      <c r="H1243" s="158" t="str">
        <f t="shared" si="194"/>
        <v/>
      </c>
      <c r="I1243" s="158" t="str">
        <f>TRANSAKTIONER!Z1243&amp;IF(regnskab_filter_periode_partner&gt;=AB1243,"INCLUDE"&amp;IF(regnskab_filter_land_partner&lt;&gt;"",IF(regnskab_filter_land_partner="EU",F1243,AD1243),""),"EXCLUDE")&amp;AC1243</f>
        <v>EXCLUDE</v>
      </c>
      <c r="J1243" s="158" t="e">
        <f t="shared" si="195"/>
        <v>#N/A</v>
      </c>
      <c r="L1243" s="158" t="str">
        <f t="shared" si="196"/>
        <v>_EU</v>
      </c>
      <c r="P1243" s="340"/>
      <c r="Q1243" s="340"/>
      <c r="R1243" s="341"/>
      <c r="S1243" s="342"/>
      <c r="T1243" s="342"/>
      <c r="U1243" s="341"/>
      <c r="V1243" s="368"/>
      <c r="W1243" s="341"/>
      <c r="X1243" s="343"/>
      <c r="Y1243" s="340"/>
      <c r="Z1243" s="341"/>
      <c r="AA1243" s="348" t="str">
        <f t="shared" si="197"/>
        <v/>
      </c>
      <c r="AB1243" s="349" t="str">
        <f t="shared" si="198"/>
        <v/>
      </c>
      <c r="AC1243" s="341"/>
      <c r="AD1243" s="350" t="str">
        <f t="shared" si="199"/>
        <v/>
      </c>
    </row>
    <row r="1244" spans="2:30" x14ac:dyDescent="0.45">
      <c r="B1244" s="145" t="str">
        <f t="shared" si="190"/>
        <v>NOT INCLUDED</v>
      </c>
      <c r="C1244" s="146" t="e">
        <f t="shared" si="191"/>
        <v>#N/A</v>
      </c>
      <c r="D1244" s="158" t="e">
        <f>AB1244&amp;"_"&amp;#REF!&amp;IF(afstemning_partner&lt;&gt;"","_"&amp;AC1244,"")</f>
        <v>#REF!</v>
      </c>
      <c r="E1244" s="158" t="str">
        <f t="shared" si="192"/>
        <v/>
      </c>
      <c r="F1244" s="158" t="e">
        <f t="shared" si="193"/>
        <v>#N/A</v>
      </c>
      <c r="G1244" s="158" t="str">
        <f>TRANSAKTIONER!Z1244&amp;IF(regnskab_filter_periode&gt;=AB1244,"INCLUDE"&amp;IF(regnskab_filter_land&lt;&gt;"",IF(regnskab_filter_land="EU",F1244,AD1244),""),"EXCLUDE")</f>
        <v>EXCLUDE</v>
      </c>
      <c r="H1244" s="158" t="str">
        <f t="shared" si="194"/>
        <v/>
      </c>
      <c r="I1244" s="158" t="str">
        <f>TRANSAKTIONER!Z1244&amp;IF(regnskab_filter_periode_partner&gt;=AB1244,"INCLUDE"&amp;IF(regnskab_filter_land_partner&lt;&gt;"",IF(regnskab_filter_land_partner="EU",F1244,AD1244),""),"EXCLUDE")&amp;AC1244</f>
        <v>EXCLUDE</v>
      </c>
      <c r="J1244" s="158" t="e">
        <f t="shared" si="195"/>
        <v>#N/A</v>
      </c>
      <c r="L1244" s="158" t="str">
        <f t="shared" si="196"/>
        <v>_EU</v>
      </c>
      <c r="P1244" s="340"/>
      <c r="Q1244" s="340"/>
      <c r="R1244" s="341"/>
      <c r="S1244" s="342"/>
      <c r="T1244" s="342"/>
      <c r="U1244" s="341"/>
      <c r="V1244" s="368"/>
      <c r="W1244" s="341"/>
      <c r="X1244" s="343"/>
      <c r="Y1244" s="340"/>
      <c r="Z1244" s="341"/>
      <c r="AA1244" s="348" t="str">
        <f t="shared" si="197"/>
        <v/>
      </c>
      <c r="AB1244" s="349" t="str">
        <f t="shared" si="198"/>
        <v/>
      </c>
      <c r="AC1244" s="341"/>
      <c r="AD1244" s="350" t="str">
        <f t="shared" si="199"/>
        <v/>
      </c>
    </row>
    <row r="1245" spans="2:30" x14ac:dyDescent="0.45">
      <c r="B1245" s="145" t="str">
        <f t="shared" si="190"/>
        <v>NOT INCLUDED</v>
      </c>
      <c r="C1245" s="146" t="e">
        <f t="shared" si="191"/>
        <v>#N/A</v>
      </c>
      <c r="D1245" s="158" t="e">
        <f>AB1245&amp;"_"&amp;#REF!&amp;IF(afstemning_partner&lt;&gt;"","_"&amp;AC1245,"")</f>
        <v>#REF!</v>
      </c>
      <c r="E1245" s="158" t="str">
        <f t="shared" si="192"/>
        <v/>
      </c>
      <c r="F1245" s="158" t="e">
        <f t="shared" si="193"/>
        <v>#N/A</v>
      </c>
      <c r="G1245" s="158" t="str">
        <f>TRANSAKTIONER!Z1245&amp;IF(regnskab_filter_periode&gt;=AB1245,"INCLUDE"&amp;IF(regnskab_filter_land&lt;&gt;"",IF(regnskab_filter_land="EU",F1245,AD1245),""),"EXCLUDE")</f>
        <v>EXCLUDE</v>
      </c>
      <c r="H1245" s="158" t="str">
        <f t="shared" si="194"/>
        <v/>
      </c>
      <c r="I1245" s="158" t="str">
        <f>TRANSAKTIONER!Z1245&amp;IF(regnskab_filter_periode_partner&gt;=AB1245,"INCLUDE"&amp;IF(regnskab_filter_land_partner&lt;&gt;"",IF(regnskab_filter_land_partner="EU",F1245,AD1245),""),"EXCLUDE")&amp;AC1245</f>
        <v>EXCLUDE</v>
      </c>
      <c r="J1245" s="158" t="e">
        <f t="shared" si="195"/>
        <v>#N/A</v>
      </c>
      <c r="L1245" s="158" t="str">
        <f t="shared" si="196"/>
        <v>_EU</v>
      </c>
      <c r="P1245" s="340"/>
      <c r="Q1245" s="340"/>
      <c r="R1245" s="341"/>
      <c r="S1245" s="342"/>
      <c r="T1245" s="342"/>
      <c r="U1245" s="341"/>
      <c r="V1245" s="368"/>
      <c r="W1245" s="341"/>
      <c r="X1245" s="343"/>
      <c r="Y1245" s="340"/>
      <c r="Z1245" s="341"/>
      <c r="AA1245" s="348" t="str">
        <f t="shared" si="197"/>
        <v/>
      </c>
      <c r="AB1245" s="349" t="str">
        <f t="shared" si="198"/>
        <v/>
      </c>
      <c r="AC1245" s="341"/>
      <c r="AD1245" s="350" t="str">
        <f t="shared" si="199"/>
        <v/>
      </c>
    </row>
    <row r="1246" spans="2:30" x14ac:dyDescent="0.45">
      <c r="B1246" s="145" t="str">
        <f t="shared" si="190"/>
        <v>NOT INCLUDED</v>
      </c>
      <c r="C1246" s="146" t="e">
        <f t="shared" si="191"/>
        <v>#N/A</v>
      </c>
      <c r="D1246" s="158" t="e">
        <f>AB1246&amp;"_"&amp;#REF!&amp;IF(afstemning_partner&lt;&gt;"","_"&amp;AC1246,"")</f>
        <v>#REF!</v>
      </c>
      <c r="E1246" s="158" t="str">
        <f t="shared" si="192"/>
        <v/>
      </c>
      <c r="F1246" s="158" t="e">
        <f t="shared" si="193"/>
        <v>#N/A</v>
      </c>
      <c r="G1246" s="158" t="str">
        <f>TRANSAKTIONER!Z1246&amp;IF(regnskab_filter_periode&gt;=AB1246,"INCLUDE"&amp;IF(regnskab_filter_land&lt;&gt;"",IF(regnskab_filter_land="EU",F1246,AD1246),""),"EXCLUDE")</f>
        <v>EXCLUDE</v>
      </c>
      <c r="H1246" s="158" t="str">
        <f t="shared" si="194"/>
        <v/>
      </c>
      <c r="I1246" s="158" t="str">
        <f>TRANSAKTIONER!Z1246&amp;IF(regnskab_filter_periode_partner&gt;=AB1246,"INCLUDE"&amp;IF(regnskab_filter_land_partner&lt;&gt;"",IF(regnskab_filter_land_partner="EU",F1246,AD1246),""),"EXCLUDE")&amp;AC1246</f>
        <v>EXCLUDE</v>
      </c>
      <c r="J1246" s="158" t="e">
        <f t="shared" si="195"/>
        <v>#N/A</v>
      </c>
      <c r="L1246" s="158" t="str">
        <f t="shared" si="196"/>
        <v>_EU</v>
      </c>
      <c r="P1246" s="340"/>
      <c r="Q1246" s="340"/>
      <c r="R1246" s="341"/>
      <c r="S1246" s="342"/>
      <c r="T1246" s="342"/>
      <c r="U1246" s="341"/>
      <c r="V1246" s="368"/>
      <c r="W1246" s="341"/>
      <c r="X1246" s="343"/>
      <c r="Y1246" s="340"/>
      <c r="Z1246" s="341"/>
      <c r="AA1246" s="348" t="str">
        <f t="shared" si="197"/>
        <v/>
      </c>
      <c r="AB1246" s="349" t="str">
        <f t="shared" si="198"/>
        <v/>
      </c>
      <c r="AC1246" s="341"/>
      <c r="AD1246" s="350" t="str">
        <f t="shared" si="199"/>
        <v/>
      </c>
    </row>
    <row r="1247" spans="2:30" x14ac:dyDescent="0.45">
      <c r="B1247" s="145" t="str">
        <f t="shared" si="190"/>
        <v>NOT INCLUDED</v>
      </c>
      <c r="C1247" s="146" t="e">
        <f t="shared" si="191"/>
        <v>#N/A</v>
      </c>
      <c r="D1247" s="158" t="e">
        <f>AB1247&amp;"_"&amp;#REF!&amp;IF(afstemning_partner&lt;&gt;"","_"&amp;AC1247,"")</f>
        <v>#REF!</v>
      </c>
      <c r="E1247" s="158" t="str">
        <f t="shared" si="192"/>
        <v/>
      </c>
      <c r="F1247" s="158" t="e">
        <f t="shared" si="193"/>
        <v>#N/A</v>
      </c>
      <c r="G1247" s="158" t="str">
        <f>TRANSAKTIONER!Z1247&amp;IF(regnskab_filter_periode&gt;=AB1247,"INCLUDE"&amp;IF(regnskab_filter_land&lt;&gt;"",IF(regnskab_filter_land="EU",F1247,AD1247),""),"EXCLUDE")</f>
        <v>EXCLUDE</v>
      </c>
      <c r="H1247" s="158" t="str">
        <f t="shared" si="194"/>
        <v/>
      </c>
      <c r="I1247" s="158" t="str">
        <f>TRANSAKTIONER!Z1247&amp;IF(regnskab_filter_periode_partner&gt;=AB1247,"INCLUDE"&amp;IF(regnskab_filter_land_partner&lt;&gt;"",IF(regnskab_filter_land_partner="EU",F1247,AD1247),""),"EXCLUDE")&amp;AC1247</f>
        <v>EXCLUDE</v>
      </c>
      <c r="J1247" s="158" t="e">
        <f t="shared" si="195"/>
        <v>#N/A</v>
      </c>
      <c r="L1247" s="158" t="str">
        <f t="shared" si="196"/>
        <v>_EU</v>
      </c>
      <c r="P1247" s="340"/>
      <c r="Q1247" s="340"/>
      <c r="R1247" s="341"/>
      <c r="S1247" s="342"/>
      <c r="T1247" s="342"/>
      <c r="U1247" s="341"/>
      <c r="V1247" s="368"/>
      <c r="W1247" s="341"/>
      <c r="X1247" s="343"/>
      <c r="Y1247" s="340"/>
      <c r="Z1247" s="341"/>
      <c r="AA1247" s="348" t="str">
        <f t="shared" si="197"/>
        <v/>
      </c>
      <c r="AB1247" s="349" t="str">
        <f t="shared" si="198"/>
        <v/>
      </c>
      <c r="AC1247" s="341"/>
      <c r="AD1247" s="350" t="str">
        <f t="shared" si="199"/>
        <v/>
      </c>
    </row>
    <row r="1248" spans="2:30" x14ac:dyDescent="0.45">
      <c r="B1248" s="145" t="str">
        <f t="shared" si="190"/>
        <v>NOT INCLUDED</v>
      </c>
      <c r="C1248" s="146" t="e">
        <f t="shared" si="191"/>
        <v>#N/A</v>
      </c>
      <c r="D1248" s="158" t="e">
        <f>AB1248&amp;"_"&amp;#REF!&amp;IF(afstemning_partner&lt;&gt;"","_"&amp;AC1248,"")</f>
        <v>#REF!</v>
      </c>
      <c r="E1248" s="158" t="str">
        <f t="shared" si="192"/>
        <v/>
      </c>
      <c r="F1248" s="158" t="e">
        <f t="shared" si="193"/>
        <v>#N/A</v>
      </c>
      <c r="G1248" s="158" t="str">
        <f>TRANSAKTIONER!Z1248&amp;IF(regnskab_filter_periode&gt;=AB1248,"INCLUDE"&amp;IF(regnskab_filter_land&lt;&gt;"",IF(regnskab_filter_land="EU",F1248,AD1248),""),"EXCLUDE")</f>
        <v>EXCLUDE</v>
      </c>
      <c r="H1248" s="158" t="str">
        <f t="shared" si="194"/>
        <v/>
      </c>
      <c r="I1248" s="158" t="str">
        <f>TRANSAKTIONER!Z1248&amp;IF(regnskab_filter_periode_partner&gt;=AB1248,"INCLUDE"&amp;IF(regnskab_filter_land_partner&lt;&gt;"",IF(regnskab_filter_land_partner="EU",F1248,AD1248),""),"EXCLUDE")&amp;AC1248</f>
        <v>EXCLUDE</v>
      </c>
      <c r="J1248" s="158" t="e">
        <f t="shared" si="195"/>
        <v>#N/A</v>
      </c>
      <c r="L1248" s="158" t="str">
        <f t="shared" si="196"/>
        <v>_EU</v>
      </c>
      <c r="P1248" s="340"/>
      <c r="Q1248" s="340"/>
      <c r="R1248" s="341"/>
      <c r="S1248" s="342"/>
      <c r="T1248" s="342"/>
      <c r="U1248" s="341"/>
      <c r="V1248" s="368"/>
      <c r="W1248" s="341"/>
      <c r="X1248" s="343"/>
      <c r="Y1248" s="340"/>
      <c r="Z1248" s="341"/>
      <c r="AA1248" s="348" t="str">
        <f t="shared" si="197"/>
        <v/>
      </c>
      <c r="AB1248" s="349" t="str">
        <f t="shared" si="198"/>
        <v/>
      </c>
      <c r="AC1248" s="341"/>
      <c r="AD1248" s="350" t="str">
        <f t="shared" si="199"/>
        <v/>
      </c>
    </row>
    <row r="1249" spans="2:30" x14ac:dyDescent="0.45">
      <c r="B1249" s="145" t="str">
        <f t="shared" si="190"/>
        <v>NOT INCLUDED</v>
      </c>
      <c r="C1249" s="146" t="e">
        <f t="shared" si="191"/>
        <v>#N/A</v>
      </c>
      <c r="D1249" s="158" t="e">
        <f>AB1249&amp;"_"&amp;#REF!&amp;IF(afstemning_partner&lt;&gt;"","_"&amp;AC1249,"")</f>
        <v>#REF!</v>
      </c>
      <c r="E1249" s="158" t="str">
        <f t="shared" si="192"/>
        <v/>
      </c>
      <c r="F1249" s="158" t="e">
        <f t="shared" si="193"/>
        <v>#N/A</v>
      </c>
      <c r="G1249" s="158" t="str">
        <f>TRANSAKTIONER!Z1249&amp;IF(regnskab_filter_periode&gt;=AB1249,"INCLUDE"&amp;IF(regnskab_filter_land&lt;&gt;"",IF(regnskab_filter_land="EU",F1249,AD1249),""),"EXCLUDE")</f>
        <v>EXCLUDE</v>
      </c>
      <c r="H1249" s="158" t="str">
        <f t="shared" si="194"/>
        <v/>
      </c>
      <c r="I1249" s="158" t="str">
        <f>TRANSAKTIONER!Z1249&amp;IF(regnskab_filter_periode_partner&gt;=AB1249,"INCLUDE"&amp;IF(regnskab_filter_land_partner&lt;&gt;"",IF(regnskab_filter_land_partner="EU",F1249,AD1249),""),"EXCLUDE")&amp;AC1249</f>
        <v>EXCLUDE</v>
      </c>
      <c r="J1249" s="158" t="e">
        <f t="shared" si="195"/>
        <v>#N/A</v>
      </c>
      <c r="L1249" s="158" t="str">
        <f t="shared" si="196"/>
        <v>_EU</v>
      </c>
      <c r="P1249" s="340"/>
      <c r="Q1249" s="340"/>
      <c r="R1249" s="341"/>
      <c r="S1249" s="342"/>
      <c r="T1249" s="342"/>
      <c r="U1249" s="341"/>
      <c r="V1249" s="368"/>
      <c r="W1249" s="341"/>
      <c r="X1249" s="343"/>
      <c r="Y1249" s="340"/>
      <c r="Z1249" s="341"/>
      <c r="AA1249" s="348" t="str">
        <f t="shared" si="197"/>
        <v/>
      </c>
      <c r="AB1249" s="349" t="str">
        <f t="shared" si="198"/>
        <v/>
      </c>
      <c r="AC1249" s="341"/>
      <c r="AD1249" s="350" t="str">
        <f t="shared" si="199"/>
        <v/>
      </c>
    </row>
    <row r="1250" spans="2:30" x14ac:dyDescent="0.45">
      <c r="B1250" s="145" t="str">
        <f t="shared" si="190"/>
        <v>NOT INCLUDED</v>
      </c>
      <c r="C1250" s="146" t="e">
        <f t="shared" si="191"/>
        <v>#N/A</v>
      </c>
      <c r="D1250" s="158" t="e">
        <f>AB1250&amp;"_"&amp;#REF!&amp;IF(afstemning_partner&lt;&gt;"","_"&amp;AC1250,"")</f>
        <v>#REF!</v>
      </c>
      <c r="E1250" s="158" t="str">
        <f t="shared" si="192"/>
        <v/>
      </c>
      <c r="F1250" s="158" t="e">
        <f t="shared" si="193"/>
        <v>#N/A</v>
      </c>
      <c r="G1250" s="158" t="str">
        <f>TRANSAKTIONER!Z1250&amp;IF(regnskab_filter_periode&gt;=AB1250,"INCLUDE"&amp;IF(regnskab_filter_land&lt;&gt;"",IF(regnskab_filter_land="EU",F1250,AD1250),""),"EXCLUDE")</f>
        <v>EXCLUDE</v>
      </c>
      <c r="H1250" s="158" t="str">
        <f t="shared" si="194"/>
        <v/>
      </c>
      <c r="I1250" s="158" t="str">
        <f>TRANSAKTIONER!Z1250&amp;IF(regnskab_filter_periode_partner&gt;=AB1250,"INCLUDE"&amp;IF(regnskab_filter_land_partner&lt;&gt;"",IF(regnskab_filter_land_partner="EU",F1250,AD1250),""),"EXCLUDE")&amp;AC1250</f>
        <v>EXCLUDE</v>
      </c>
      <c r="J1250" s="158" t="e">
        <f t="shared" si="195"/>
        <v>#N/A</v>
      </c>
      <c r="L1250" s="158" t="str">
        <f t="shared" si="196"/>
        <v>_EU</v>
      </c>
      <c r="P1250" s="340"/>
      <c r="Q1250" s="340"/>
      <c r="R1250" s="341"/>
      <c r="S1250" s="342"/>
      <c r="T1250" s="342"/>
      <c r="U1250" s="341"/>
      <c r="V1250" s="368"/>
      <c r="W1250" s="341"/>
      <c r="X1250" s="343"/>
      <c r="Y1250" s="340"/>
      <c r="Z1250" s="341"/>
      <c r="AA1250" s="348" t="str">
        <f t="shared" si="197"/>
        <v/>
      </c>
      <c r="AB1250" s="349" t="str">
        <f t="shared" si="198"/>
        <v/>
      </c>
      <c r="AC1250" s="341"/>
      <c r="AD1250" s="350" t="str">
        <f t="shared" si="199"/>
        <v/>
      </c>
    </row>
    <row r="1251" spans="2:30" x14ac:dyDescent="0.45">
      <c r="B1251" s="145" t="str">
        <f t="shared" si="190"/>
        <v>NOT INCLUDED</v>
      </c>
      <c r="C1251" s="146" t="e">
        <f t="shared" si="191"/>
        <v>#N/A</v>
      </c>
      <c r="D1251" s="158" t="e">
        <f>AB1251&amp;"_"&amp;#REF!&amp;IF(afstemning_partner&lt;&gt;"","_"&amp;AC1251,"")</f>
        <v>#REF!</v>
      </c>
      <c r="E1251" s="158" t="str">
        <f t="shared" si="192"/>
        <v/>
      </c>
      <c r="F1251" s="158" t="e">
        <f t="shared" si="193"/>
        <v>#N/A</v>
      </c>
      <c r="G1251" s="158" t="str">
        <f>TRANSAKTIONER!Z1251&amp;IF(regnskab_filter_periode&gt;=AB1251,"INCLUDE"&amp;IF(regnskab_filter_land&lt;&gt;"",IF(regnskab_filter_land="EU",F1251,AD1251),""),"EXCLUDE")</f>
        <v>EXCLUDE</v>
      </c>
      <c r="H1251" s="158" t="str">
        <f t="shared" si="194"/>
        <v/>
      </c>
      <c r="I1251" s="158" t="str">
        <f>TRANSAKTIONER!Z1251&amp;IF(regnskab_filter_periode_partner&gt;=AB1251,"INCLUDE"&amp;IF(regnskab_filter_land_partner&lt;&gt;"",IF(regnskab_filter_land_partner="EU",F1251,AD1251),""),"EXCLUDE")&amp;AC1251</f>
        <v>EXCLUDE</v>
      </c>
      <c r="J1251" s="158" t="e">
        <f t="shared" si="195"/>
        <v>#N/A</v>
      </c>
      <c r="L1251" s="158" t="str">
        <f t="shared" si="196"/>
        <v>_EU</v>
      </c>
      <c r="P1251" s="340"/>
      <c r="Q1251" s="340"/>
      <c r="R1251" s="341"/>
      <c r="S1251" s="342"/>
      <c r="T1251" s="342"/>
      <c r="U1251" s="341"/>
      <c r="V1251" s="368"/>
      <c r="W1251" s="341"/>
      <c r="X1251" s="343"/>
      <c r="Y1251" s="340"/>
      <c r="Z1251" s="341"/>
      <c r="AA1251" s="348" t="str">
        <f t="shared" si="197"/>
        <v/>
      </c>
      <c r="AB1251" s="349" t="str">
        <f t="shared" si="198"/>
        <v/>
      </c>
      <c r="AC1251" s="341"/>
      <c r="AD1251" s="350" t="str">
        <f t="shared" si="199"/>
        <v/>
      </c>
    </row>
    <row r="1252" spans="2:30" x14ac:dyDescent="0.45">
      <c r="B1252" s="145" t="str">
        <f t="shared" si="190"/>
        <v>NOT INCLUDED</v>
      </c>
      <c r="C1252" s="146" t="e">
        <f t="shared" si="191"/>
        <v>#N/A</v>
      </c>
      <c r="D1252" s="158" t="e">
        <f>AB1252&amp;"_"&amp;#REF!&amp;IF(afstemning_partner&lt;&gt;"","_"&amp;AC1252,"")</f>
        <v>#REF!</v>
      </c>
      <c r="E1252" s="158" t="str">
        <f t="shared" si="192"/>
        <v/>
      </c>
      <c r="F1252" s="158" t="e">
        <f t="shared" si="193"/>
        <v>#N/A</v>
      </c>
      <c r="G1252" s="158" t="str">
        <f>TRANSAKTIONER!Z1252&amp;IF(regnskab_filter_periode&gt;=AB1252,"INCLUDE"&amp;IF(regnskab_filter_land&lt;&gt;"",IF(regnskab_filter_land="EU",F1252,AD1252),""),"EXCLUDE")</f>
        <v>EXCLUDE</v>
      </c>
      <c r="H1252" s="158" t="str">
        <f t="shared" si="194"/>
        <v/>
      </c>
      <c r="I1252" s="158" t="str">
        <f>TRANSAKTIONER!Z1252&amp;IF(regnskab_filter_periode_partner&gt;=AB1252,"INCLUDE"&amp;IF(regnskab_filter_land_partner&lt;&gt;"",IF(regnskab_filter_land_partner="EU",F1252,AD1252),""),"EXCLUDE")&amp;AC1252</f>
        <v>EXCLUDE</v>
      </c>
      <c r="J1252" s="158" t="e">
        <f t="shared" si="195"/>
        <v>#N/A</v>
      </c>
      <c r="L1252" s="158" t="str">
        <f t="shared" si="196"/>
        <v>_EU</v>
      </c>
      <c r="P1252" s="340"/>
      <c r="Q1252" s="340"/>
      <c r="R1252" s="341"/>
      <c r="S1252" s="342"/>
      <c r="T1252" s="342"/>
      <c r="U1252" s="341"/>
      <c r="V1252" s="368"/>
      <c r="W1252" s="341"/>
      <c r="X1252" s="343"/>
      <c r="Y1252" s="340"/>
      <c r="Z1252" s="341"/>
      <c r="AA1252" s="348" t="str">
        <f t="shared" si="197"/>
        <v/>
      </c>
      <c r="AB1252" s="349" t="str">
        <f t="shared" si="198"/>
        <v/>
      </c>
      <c r="AC1252" s="341"/>
      <c r="AD1252" s="350" t="str">
        <f t="shared" si="199"/>
        <v/>
      </c>
    </row>
    <row r="1253" spans="2:30" x14ac:dyDescent="0.45">
      <c r="B1253" s="145" t="str">
        <f t="shared" si="190"/>
        <v>NOT INCLUDED</v>
      </c>
      <c r="C1253" s="146" t="e">
        <f t="shared" si="191"/>
        <v>#N/A</v>
      </c>
      <c r="D1253" s="158" t="e">
        <f>AB1253&amp;"_"&amp;#REF!&amp;IF(afstemning_partner&lt;&gt;"","_"&amp;AC1253,"")</f>
        <v>#REF!</v>
      </c>
      <c r="E1253" s="158" t="str">
        <f t="shared" si="192"/>
        <v/>
      </c>
      <c r="F1253" s="158" t="e">
        <f t="shared" si="193"/>
        <v>#N/A</v>
      </c>
      <c r="G1253" s="158" t="str">
        <f>TRANSAKTIONER!Z1253&amp;IF(regnskab_filter_periode&gt;=AB1253,"INCLUDE"&amp;IF(regnskab_filter_land&lt;&gt;"",IF(regnskab_filter_land="EU",F1253,AD1253),""),"EXCLUDE")</f>
        <v>EXCLUDE</v>
      </c>
      <c r="H1253" s="158" t="str">
        <f t="shared" si="194"/>
        <v/>
      </c>
      <c r="I1253" s="158" t="str">
        <f>TRANSAKTIONER!Z1253&amp;IF(regnskab_filter_periode_partner&gt;=AB1253,"INCLUDE"&amp;IF(regnskab_filter_land_partner&lt;&gt;"",IF(regnskab_filter_land_partner="EU",F1253,AD1253),""),"EXCLUDE")&amp;AC1253</f>
        <v>EXCLUDE</v>
      </c>
      <c r="J1253" s="158" t="e">
        <f t="shared" si="195"/>
        <v>#N/A</v>
      </c>
      <c r="L1253" s="158" t="str">
        <f t="shared" si="196"/>
        <v>_EU</v>
      </c>
      <c r="P1253" s="340"/>
      <c r="Q1253" s="340"/>
      <c r="R1253" s="341"/>
      <c r="S1253" s="342"/>
      <c r="T1253" s="342"/>
      <c r="U1253" s="341"/>
      <c r="V1253" s="368"/>
      <c r="W1253" s="341"/>
      <c r="X1253" s="343"/>
      <c r="Y1253" s="340"/>
      <c r="Z1253" s="341"/>
      <c r="AA1253" s="348" t="str">
        <f t="shared" si="197"/>
        <v/>
      </c>
      <c r="AB1253" s="349" t="str">
        <f t="shared" si="198"/>
        <v/>
      </c>
      <c r="AC1253" s="341"/>
      <c r="AD1253" s="350" t="str">
        <f t="shared" si="199"/>
        <v/>
      </c>
    </row>
    <row r="1254" spans="2:30" x14ac:dyDescent="0.45">
      <c r="B1254" s="145" t="str">
        <f t="shared" si="190"/>
        <v>NOT INCLUDED</v>
      </c>
      <c r="C1254" s="146" t="e">
        <f t="shared" si="191"/>
        <v>#N/A</v>
      </c>
      <c r="D1254" s="158" t="e">
        <f>AB1254&amp;"_"&amp;#REF!&amp;IF(afstemning_partner&lt;&gt;"","_"&amp;AC1254,"")</f>
        <v>#REF!</v>
      </c>
      <c r="E1254" s="158" t="str">
        <f t="shared" si="192"/>
        <v/>
      </c>
      <c r="F1254" s="158" t="e">
        <f t="shared" si="193"/>
        <v>#N/A</v>
      </c>
      <c r="G1254" s="158" t="str">
        <f>TRANSAKTIONER!Z1254&amp;IF(regnskab_filter_periode&gt;=AB1254,"INCLUDE"&amp;IF(regnskab_filter_land&lt;&gt;"",IF(regnskab_filter_land="EU",F1254,AD1254),""),"EXCLUDE")</f>
        <v>EXCLUDE</v>
      </c>
      <c r="H1254" s="158" t="str">
        <f t="shared" si="194"/>
        <v/>
      </c>
      <c r="I1254" s="158" t="str">
        <f>TRANSAKTIONER!Z1254&amp;IF(regnskab_filter_periode_partner&gt;=AB1254,"INCLUDE"&amp;IF(regnskab_filter_land_partner&lt;&gt;"",IF(regnskab_filter_land_partner="EU",F1254,AD1254),""),"EXCLUDE")&amp;AC1254</f>
        <v>EXCLUDE</v>
      </c>
      <c r="J1254" s="158" t="e">
        <f t="shared" si="195"/>
        <v>#N/A</v>
      </c>
      <c r="L1254" s="158" t="str">
        <f t="shared" si="196"/>
        <v>_EU</v>
      </c>
      <c r="P1254" s="340"/>
      <c r="Q1254" s="340"/>
      <c r="R1254" s="341"/>
      <c r="S1254" s="342"/>
      <c r="T1254" s="342"/>
      <c r="U1254" s="341"/>
      <c r="V1254" s="368"/>
      <c r="W1254" s="341"/>
      <c r="X1254" s="343"/>
      <c r="Y1254" s="340"/>
      <c r="Z1254" s="341"/>
      <c r="AA1254" s="348" t="str">
        <f t="shared" si="197"/>
        <v/>
      </c>
      <c r="AB1254" s="349" t="str">
        <f t="shared" si="198"/>
        <v/>
      </c>
      <c r="AC1254" s="341"/>
      <c r="AD1254" s="350" t="str">
        <f t="shared" si="199"/>
        <v/>
      </c>
    </row>
    <row r="1255" spans="2:30" x14ac:dyDescent="0.45">
      <c r="B1255" s="145" t="str">
        <f t="shared" si="190"/>
        <v>NOT INCLUDED</v>
      </c>
      <c r="C1255" s="146" t="e">
        <f t="shared" si="191"/>
        <v>#N/A</v>
      </c>
      <c r="D1255" s="158" t="e">
        <f>AB1255&amp;"_"&amp;#REF!&amp;IF(afstemning_partner&lt;&gt;"","_"&amp;AC1255,"")</f>
        <v>#REF!</v>
      </c>
      <c r="E1255" s="158" t="str">
        <f t="shared" si="192"/>
        <v/>
      </c>
      <c r="F1255" s="158" t="e">
        <f t="shared" si="193"/>
        <v>#N/A</v>
      </c>
      <c r="G1255" s="158" t="str">
        <f>TRANSAKTIONER!Z1255&amp;IF(regnskab_filter_periode&gt;=AB1255,"INCLUDE"&amp;IF(regnskab_filter_land&lt;&gt;"",IF(regnskab_filter_land="EU",F1255,AD1255),""),"EXCLUDE")</f>
        <v>EXCLUDE</v>
      </c>
      <c r="H1255" s="158" t="str">
        <f t="shared" si="194"/>
        <v/>
      </c>
      <c r="I1255" s="158" t="str">
        <f>TRANSAKTIONER!Z1255&amp;IF(regnskab_filter_periode_partner&gt;=AB1255,"INCLUDE"&amp;IF(regnskab_filter_land_partner&lt;&gt;"",IF(regnskab_filter_land_partner="EU",F1255,AD1255),""),"EXCLUDE")&amp;AC1255</f>
        <v>EXCLUDE</v>
      </c>
      <c r="J1255" s="158" t="e">
        <f t="shared" si="195"/>
        <v>#N/A</v>
      </c>
      <c r="L1255" s="158" t="str">
        <f t="shared" si="196"/>
        <v>_EU</v>
      </c>
      <c r="P1255" s="340"/>
      <c r="Q1255" s="340"/>
      <c r="R1255" s="341"/>
      <c r="S1255" s="342"/>
      <c r="T1255" s="342"/>
      <c r="U1255" s="341"/>
      <c r="V1255" s="368"/>
      <c r="W1255" s="341"/>
      <c r="X1255" s="343"/>
      <c r="Y1255" s="340"/>
      <c r="Z1255" s="341"/>
      <c r="AA1255" s="348" t="str">
        <f t="shared" si="197"/>
        <v/>
      </c>
      <c r="AB1255" s="349" t="str">
        <f t="shared" si="198"/>
        <v/>
      </c>
      <c r="AC1255" s="341"/>
      <c r="AD1255" s="350" t="str">
        <f t="shared" si="199"/>
        <v/>
      </c>
    </row>
    <row r="1256" spans="2:30" x14ac:dyDescent="0.45">
      <c r="B1256" s="145" t="str">
        <f t="shared" si="190"/>
        <v>NOT INCLUDED</v>
      </c>
      <c r="C1256" s="146" t="e">
        <f t="shared" si="191"/>
        <v>#N/A</v>
      </c>
      <c r="D1256" s="158" t="e">
        <f>AB1256&amp;"_"&amp;#REF!&amp;IF(afstemning_partner&lt;&gt;"","_"&amp;AC1256,"")</f>
        <v>#REF!</v>
      </c>
      <c r="E1256" s="158" t="str">
        <f t="shared" si="192"/>
        <v/>
      </c>
      <c r="F1256" s="158" t="e">
        <f t="shared" si="193"/>
        <v>#N/A</v>
      </c>
      <c r="G1256" s="158" t="str">
        <f>TRANSAKTIONER!Z1256&amp;IF(regnskab_filter_periode&gt;=AB1256,"INCLUDE"&amp;IF(regnskab_filter_land&lt;&gt;"",IF(regnskab_filter_land="EU",F1256,AD1256),""),"EXCLUDE")</f>
        <v>EXCLUDE</v>
      </c>
      <c r="H1256" s="158" t="str">
        <f t="shared" si="194"/>
        <v/>
      </c>
      <c r="I1256" s="158" t="str">
        <f>TRANSAKTIONER!Z1256&amp;IF(regnskab_filter_periode_partner&gt;=AB1256,"INCLUDE"&amp;IF(regnskab_filter_land_partner&lt;&gt;"",IF(regnskab_filter_land_partner="EU",F1256,AD1256),""),"EXCLUDE")&amp;AC1256</f>
        <v>EXCLUDE</v>
      </c>
      <c r="J1256" s="158" t="e">
        <f t="shared" si="195"/>
        <v>#N/A</v>
      </c>
      <c r="L1256" s="158" t="str">
        <f t="shared" si="196"/>
        <v>_EU</v>
      </c>
      <c r="P1256" s="340"/>
      <c r="Q1256" s="340"/>
      <c r="R1256" s="341"/>
      <c r="S1256" s="342"/>
      <c r="T1256" s="342"/>
      <c r="U1256" s="341"/>
      <c r="V1256" s="368"/>
      <c r="W1256" s="341"/>
      <c r="X1256" s="343"/>
      <c r="Y1256" s="340"/>
      <c r="Z1256" s="341"/>
      <c r="AA1256" s="348" t="str">
        <f t="shared" si="197"/>
        <v/>
      </c>
      <c r="AB1256" s="349" t="str">
        <f t="shared" si="198"/>
        <v/>
      </c>
      <c r="AC1256" s="341"/>
      <c r="AD1256" s="350" t="str">
        <f t="shared" si="199"/>
        <v/>
      </c>
    </row>
    <row r="1257" spans="2:30" x14ac:dyDescent="0.45">
      <c r="B1257" s="145" t="str">
        <f t="shared" si="190"/>
        <v>NOT INCLUDED</v>
      </c>
      <c r="C1257" s="146" t="e">
        <f t="shared" si="191"/>
        <v>#N/A</v>
      </c>
      <c r="D1257" s="158" t="e">
        <f>AB1257&amp;"_"&amp;#REF!&amp;IF(afstemning_partner&lt;&gt;"","_"&amp;AC1257,"")</f>
        <v>#REF!</v>
      </c>
      <c r="E1257" s="158" t="str">
        <f t="shared" si="192"/>
        <v/>
      </c>
      <c r="F1257" s="158" t="e">
        <f t="shared" si="193"/>
        <v>#N/A</v>
      </c>
      <c r="G1257" s="158" t="str">
        <f>TRANSAKTIONER!Z1257&amp;IF(regnskab_filter_periode&gt;=AB1257,"INCLUDE"&amp;IF(regnskab_filter_land&lt;&gt;"",IF(regnskab_filter_land="EU",F1257,AD1257),""),"EXCLUDE")</f>
        <v>EXCLUDE</v>
      </c>
      <c r="H1257" s="158" t="str">
        <f t="shared" si="194"/>
        <v/>
      </c>
      <c r="I1257" s="158" t="str">
        <f>TRANSAKTIONER!Z1257&amp;IF(regnskab_filter_periode_partner&gt;=AB1257,"INCLUDE"&amp;IF(regnskab_filter_land_partner&lt;&gt;"",IF(regnskab_filter_land_partner="EU",F1257,AD1257),""),"EXCLUDE")&amp;AC1257</f>
        <v>EXCLUDE</v>
      </c>
      <c r="J1257" s="158" t="e">
        <f t="shared" si="195"/>
        <v>#N/A</v>
      </c>
      <c r="L1257" s="158" t="str">
        <f t="shared" si="196"/>
        <v>_EU</v>
      </c>
      <c r="P1257" s="340"/>
      <c r="Q1257" s="340"/>
      <c r="R1257" s="341"/>
      <c r="S1257" s="342"/>
      <c r="T1257" s="342"/>
      <c r="U1257" s="341"/>
      <c r="V1257" s="368"/>
      <c r="W1257" s="341"/>
      <c r="X1257" s="343"/>
      <c r="Y1257" s="340"/>
      <c r="Z1257" s="341"/>
      <c r="AA1257" s="348" t="str">
        <f t="shared" si="197"/>
        <v/>
      </c>
      <c r="AB1257" s="349" t="str">
        <f t="shared" si="198"/>
        <v/>
      </c>
      <c r="AC1257" s="341"/>
      <c r="AD1257" s="350" t="str">
        <f t="shared" si="199"/>
        <v/>
      </c>
    </row>
    <row r="1258" spans="2:30" x14ac:dyDescent="0.45">
      <c r="B1258" s="145" t="str">
        <f t="shared" si="190"/>
        <v>NOT INCLUDED</v>
      </c>
      <c r="C1258" s="146" t="e">
        <f t="shared" si="191"/>
        <v>#N/A</v>
      </c>
      <c r="D1258" s="158" t="e">
        <f>AB1258&amp;"_"&amp;#REF!&amp;IF(afstemning_partner&lt;&gt;"","_"&amp;AC1258,"")</f>
        <v>#REF!</v>
      </c>
      <c r="E1258" s="158" t="str">
        <f t="shared" si="192"/>
        <v/>
      </c>
      <c r="F1258" s="158" t="e">
        <f t="shared" si="193"/>
        <v>#N/A</v>
      </c>
      <c r="G1258" s="158" t="str">
        <f>TRANSAKTIONER!Z1258&amp;IF(regnskab_filter_periode&gt;=AB1258,"INCLUDE"&amp;IF(regnskab_filter_land&lt;&gt;"",IF(regnskab_filter_land="EU",F1258,AD1258),""),"EXCLUDE")</f>
        <v>EXCLUDE</v>
      </c>
      <c r="H1258" s="158" t="str">
        <f t="shared" si="194"/>
        <v/>
      </c>
      <c r="I1258" s="158" t="str">
        <f>TRANSAKTIONER!Z1258&amp;IF(regnskab_filter_periode_partner&gt;=AB1258,"INCLUDE"&amp;IF(regnskab_filter_land_partner&lt;&gt;"",IF(regnskab_filter_land_partner="EU",F1258,AD1258),""),"EXCLUDE")&amp;AC1258</f>
        <v>EXCLUDE</v>
      </c>
      <c r="J1258" s="158" t="e">
        <f t="shared" si="195"/>
        <v>#N/A</v>
      </c>
      <c r="L1258" s="158" t="str">
        <f t="shared" si="196"/>
        <v>_EU</v>
      </c>
      <c r="P1258" s="340"/>
      <c r="Q1258" s="340"/>
      <c r="R1258" s="341"/>
      <c r="S1258" s="342"/>
      <c r="T1258" s="342"/>
      <c r="U1258" s="341"/>
      <c r="V1258" s="368"/>
      <c r="W1258" s="341"/>
      <c r="X1258" s="343"/>
      <c r="Y1258" s="340"/>
      <c r="Z1258" s="341"/>
      <c r="AA1258" s="348" t="str">
        <f t="shared" si="197"/>
        <v/>
      </c>
      <c r="AB1258" s="349" t="str">
        <f t="shared" si="198"/>
        <v/>
      </c>
      <c r="AC1258" s="341"/>
      <c r="AD1258" s="350" t="str">
        <f t="shared" si="199"/>
        <v/>
      </c>
    </row>
    <row r="1259" spans="2:30" x14ac:dyDescent="0.45">
      <c r="B1259" s="145" t="str">
        <f t="shared" si="190"/>
        <v>NOT INCLUDED</v>
      </c>
      <c r="C1259" s="146" t="e">
        <f t="shared" si="191"/>
        <v>#N/A</v>
      </c>
      <c r="D1259" s="158" t="e">
        <f>AB1259&amp;"_"&amp;#REF!&amp;IF(afstemning_partner&lt;&gt;"","_"&amp;AC1259,"")</f>
        <v>#REF!</v>
      </c>
      <c r="E1259" s="158" t="str">
        <f t="shared" si="192"/>
        <v/>
      </c>
      <c r="F1259" s="158" t="e">
        <f t="shared" si="193"/>
        <v>#N/A</v>
      </c>
      <c r="G1259" s="158" t="str">
        <f>TRANSAKTIONER!Z1259&amp;IF(regnskab_filter_periode&gt;=AB1259,"INCLUDE"&amp;IF(regnskab_filter_land&lt;&gt;"",IF(regnskab_filter_land="EU",F1259,AD1259),""),"EXCLUDE")</f>
        <v>EXCLUDE</v>
      </c>
      <c r="H1259" s="158" t="str">
        <f t="shared" si="194"/>
        <v/>
      </c>
      <c r="I1259" s="158" t="str">
        <f>TRANSAKTIONER!Z1259&amp;IF(regnskab_filter_periode_partner&gt;=AB1259,"INCLUDE"&amp;IF(regnskab_filter_land_partner&lt;&gt;"",IF(regnskab_filter_land_partner="EU",F1259,AD1259),""),"EXCLUDE")&amp;AC1259</f>
        <v>EXCLUDE</v>
      </c>
      <c r="J1259" s="158" t="e">
        <f t="shared" si="195"/>
        <v>#N/A</v>
      </c>
      <c r="L1259" s="158" t="str">
        <f t="shared" si="196"/>
        <v>_EU</v>
      </c>
      <c r="P1259" s="340"/>
      <c r="Q1259" s="340"/>
      <c r="R1259" s="341"/>
      <c r="S1259" s="342"/>
      <c r="T1259" s="342"/>
      <c r="U1259" s="341"/>
      <c r="V1259" s="368"/>
      <c r="W1259" s="341"/>
      <c r="X1259" s="343"/>
      <c r="Y1259" s="340"/>
      <c r="Z1259" s="341"/>
      <c r="AA1259" s="348" t="str">
        <f t="shared" si="197"/>
        <v/>
      </c>
      <c r="AB1259" s="349" t="str">
        <f t="shared" si="198"/>
        <v/>
      </c>
      <c r="AC1259" s="341"/>
      <c r="AD1259" s="350" t="str">
        <f t="shared" si="199"/>
        <v/>
      </c>
    </row>
    <row r="1260" spans="2:30" x14ac:dyDescent="0.45">
      <c r="B1260" s="145" t="str">
        <f t="shared" si="190"/>
        <v>NOT INCLUDED</v>
      </c>
      <c r="C1260" s="146" t="e">
        <f t="shared" si="191"/>
        <v>#N/A</v>
      </c>
      <c r="D1260" s="158" t="e">
        <f>AB1260&amp;"_"&amp;#REF!&amp;IF(afstemning_partner&lt;&gt;"","_"&amp;AC1260,"")</f>
        <v>#REF!</v>
      </c>
      <c r="E1260" s="158" t="str">
        <f t="shared" si="192"/>
        <v/>
      </c>
      <c r="F1260" s="158" t="e">
        <f t="shared" si="193"/>
        <v>#N/A</v>
      </c>
      <c r="G1260" s="158" t="str">
        <f>TRANSAKTIONER!Z1260&amp;IF(regnskab_filter_periode&gt;=AB1260,"INCLUDE"&amp;IF(regnskab_filter_land&lt;&gt;"",IF(regnskab_filter_land="EU",F1260,AD1260),""),"EXCLUDE")</f>
        <v>EXCLUDE</v>
      </c>
      <c r="H1260" s="158" t="str">
        <f t="shared" si="194"/>
        <v/>
      </c>
      <c r="I1260" s="158" t="str">
        <f>TRANSAKTIONER!Z1260&amp;IF(regnskab_filter_periode_partner&gt;=AB1260,"INCLUDE"&amp;IF(regnskab_filter_land_partner&lt;&gt;"",IF(regnskab_filter_land_partner="EU",F1260,AD1260),""),"EXCLUDE")&amp;AC1260</f>
        <v>EXCLUDE</v>
      </c>
      <c r="J1260" s="158" t="e">
        <f t="shared" si="195"/>
        <v>#N/A</v>
      </c>
      <c r="L1260" s="158" t="str">
        <f t="shared" si="196"/>
        <v>_EU</v>
      </c>
      <c r="P1260" s="340"/>
      <c r="Q1260" s="340"/>
      <c r="R1260" s="341"/>
      <c r="S1260" s="342"/>
      <c r="T1260" s="342"/>
      <c r="U1260" s="341"/>
      <c r="V1260" s="368"/>
      <c r="W1260" s="341"/>
      <c r="X1260" s="343"/>
      <c r="Y1260" s="340"/>
      <c r="Z1260" s="341"/>
      <c r="AA1260" s="348" t="str">
        <f t="shared" si="197"/>
        <v/>
      </c>
      <c r="AB1260" s="349" t="str">
        <f t="shared" si="198"/>
        <v/>
      </c>
      <c r="AC1260" s="341"/>
      <c r="AD1260" s="350" t="str">
        <f t="shared" si="199"/>
        <v/>
      </c>
    </row>
    <row r="1261" spans="2:30" x14ac:dyDescent="0.45">
      <c r="B1261" s="145" t="str">
        <f t="shared" si="190"/>
        <v>NOT INCLUDED</v>
      </c>
      <c r="C1261" s="146" t="e">
        <f t="shared" si="191"/>
        <v>#N/A</v>
      </c>
      <c r="D1261" s="158" t="e">
        <f>AB1261&amp;"_"&amp;#REF!&amp;IF(afstemning_partner&lt;&gt;"","_"&amp;AC1261,"")</f>
        <v>#REF!</v>
      </c>
      <c r="E1261" s="158" t="str">
        <f t="shared" si="192"/>
        <v/>
      </c>
      <c r="F1261" s="158" t="e">
        <f t="shared" si="193"/>
        <v>#N/A</v>
      </c>
      <c r="G1261" s="158" t="str">
        <f>TRANSAKTIONER!Z1261&amp;IF(regnskab_filter_periode&gt;=AB1261,"INCLUDE"&amp;IF(regnskab_filter_land&lt;&gt;"",IF(regnskab_filter_land="EU",F1261,AD1261),""),"EXCLUDE")</f>
        <v>EXCLUDE</v>
      </c>
      <c r="H1261" s="158" t="str">
        <f t="shared" si="194"/>
        <v/>
      </c>
      <c r="I1261" s="158" t="str">
        <f>TRANSAKTIONER!Z1261&amp;IF(regnskab_filter_periode_partner&gt;=AB1261,"INCLUDE"&amp;IF(regnskab_filter_land_partner&lt;&gt;"",IF(regnskab_filter_land_partner="EU",F1261,AD1261),""),"EXCLUDE")&amp;AC1261</f>
        <v>EXCLUDE</v>
      </c>
      <c r="J1261" s="158" t="e">
        <f t="shared" si="195"/>
        <v>#N/A</v>
      </c>
      <c r="L1261" s="158" t="str">
        <f t="shared" si="196"/>
        <v>_EU</v>
      </c>
      <c r="P1261" s="340"/>
      <c r="Q1261" s="340"/>
      <c r="R1261" s="341"/>
      <c r="S1261" s="342"/>
      <c r="T1261" s="342"/>
      <c r="U1261" s="341"/>
      <c r="V1261" s="368"/>
      <c r="W1261" s="341"/>
      <c r="X1261" s="343"/>
      <c r="Y1261" s="340"/>
      <c r="Z1261" s="341"/>
      <c r="AA1261" s="348" t="str">
        <f t="shared" si="197"/>
        <v/>
      </c>
      <c r="AB1261" s="349" t="str">
        <f t="shared" si="198"/>
        <v/>
      </c>
      <c r="AC1261" s="341"/>
      <c r="AD1261" s="350" t="str">
        <f t="shared" si="199"/>
        <v/>
      </c>
    </row>
    <row r="1262" spans="2:30" x14ac:dyDescent="0.45">
      <c r="B1262" s="145" t="str">
        <f t="shared" si="190"/>
        <v>NOT INCLUDED</v>
      </c>
      <c r="C1262" s="146" t="e">
        <f t="shared" si="191"/>
        <v>#N/A</v>
      </c>
      <c r="D1262" s="158" t="e">
        <f>AB1262&amp;"_"&amp;#REF!&amp;IF(afstemning_partner&lt;&gt;"","_"&amp;AC1262,"")</f>
        <v>#REF!</v>
      </c>
      <c r="E1262" s="158" t="str">
        <f t="shared" si="192"/>
        <v/>
      </c>
      <c r="F1262" s="158" t="e">
        <f t="shared" si="193"/>
        <v>#N/A</v>
      </c>
      <c r="G1262" s="158" t="str">
        <f>TRANSAKTIONER!Z1262&amp;IF(regnskab_filter_periode&gt;=AB1262,"INCLUDE"&amp;IF(regnskab_filter_land&lt;&gt;"",IF(regnskab_filter_land="EU",F1262,AD1262),""),"EXCLUDE")</f>
        <v>EXCLUDE</v>
      </c>
      <c r="H1262" s="158" t="str">
        <f t="shared" si="194"/>
        <v/>
      </c>
      <c r="I1262" s="158" t="str">
        <f>TRANSAKTIONER!Z1262&amp;IF(regnskab_filter_periode_partner&gt;=AB1262,"INCLUDE"&amp;IF(regnskab_filter_land_partner&lt;&gt;"",IF(regnskab_filter_land_partner="EU",F1262,AD1262),""),"EXCLUDE")&amp;AC1262</f>
        <v>EXCLUDE</v>
      </c>
      <c r="J1262" s="158" t="e">
        <f t="shared" si="195"/>
        <v>#N/A</v>
      </c>
      <c r="L1262" s="158" t="str">
        <f t="shared" si="196"/>
        <v>_EU</v>
      </c>
      <c r="P1262" s="340"/>
      <c r="Q1262" s="340"/>
      <c r="R1262" s="341"/>
      <c r="S1262" s="342"/>
      <c r="T1262" s="342"/>
      <c r="U1262" s="341"/>
      <c r="V1262" s="368"/>
      <c r="W1262" s="341"/>
      <c r="X1262" s="343"/>
      <c r="Y1262" s="340"/>
      <c r="Z1262" s="341"/>
      <c r="AA1262" s="348" t="str">
        <f t="shared" si="197"/>
        <v/>
      </c>
      <c r="AB1262" s="349" t="str">
        <f t="shared" si="198"/>
        <v/>
      </c>
      <c r="AC1262" s="341"/>
      <c r="AD1262" s="350" t="str">
        <f t="shared" si="199"/>
        <v/>
      </c>
    </row>
    <row r="1263" spans="2:30" x14ac:dyDescent="0.45">
      <c r="B1263" s="145" t="str">
        <f t="shared" si="190"/>
        <v>NOT INCLUDED</v>
      </c>
      <c r="C1263" s="146" t="e">
        <f t="shared" si="191"/>
        <v>#N/A</v>
      </c>
      <c r="D1263" s="158" t="e">
        <f>AB1263&amp;"_"&amp;#REF!&amp;IF(afstemning_partner&lt;&gt;"","_"&amp;AC1263,"")</f>
        <v>#REF!</v>
      </c>
      <c r="E1263" s="158" t="str">
        <f t="shared" si="192"/>
        <v/>
      </c>
      <c r="F1263" s="158" t="e">
        <f t="shared" si="193"/>
        <v>#N/A</v>
      </c>
      <c r="G1263" s="158" t="str">
        <f>TRANSAKTIONER!Z1263&amp;IF(regnskab_filter_periode&gt;=AB1263,"INCLUDE"&amp;IF(regnskab_filter_land&lt;&gt;"",IF(regnskab_filter_land="EU",F1263,AD1263),""),"EXCLUDE")</f>
        <v>EXCLUDE</v>
      </c>
      <c r="H1263" s="158" t="str">
        <f t="shared" si="194"/>
        <v/>
      </c>
      <c r="I1263" s="158" t="str">
        <f>TRANSAKTIONER!Z1263&amp;IF(regnskab_filter_periode_partner&gt;=AB1263,"INCLUDE"&amp;IF(regnskab_filter_land_partner&lt;&gt;"",IF(regnskab_filter_land_partner="EU",F1263,AD1263),""),"EXCLUDE")&amp;AC1263</f>
        <v>EXCLUDE</v>
      </c>
      <c r="J1263" s="158" t="e">
        <f t="shared" si="195"/>
        <v>#N/A</v>
      </c>
      <c r="L1263" s="158" t="str">
        <f t="shared" si="196"/>
        <v>_EU</v>
      </c>
      <c r="P1263" s="340"/>
      <c r="Q1263" s="340"/>
      <c r="R1263" s="341"/>
      <c r="S1263" s="342"/>
      <c r="T1263" s="342"/>
      <c r="U1263" s="341"/>
      <c r="V1263" s="368"/>
      <c r="W1263" s="341"/>
      <c r="X1263" s="343"/>
      <c r="Y1263" s="340"/>
      <c r="Z1263" s="341"/>
      <c r="AA1263" s="348" t="str">
        <f t="shared" si="197"/>
        <v/>
      </c>
      <c r="AB1263" s="349" t="str">
        <f t="shared" si="198"/>
        <v/>
      </c>
      <c r="AC1263" s="341"/>
      <c r="AD1263" s="350" t="str">
        <f t="shared" si="199"/>
        <v/>
      </c>
    </row>
    <row r="1264" spans="2:30" x14ac:dyDescent="0.45">
      <c r="B1264" s="145" t="str">
        <f t="shared" si="190"/>
        <v>NOT INCLUDED</v>
      </c>
      <c r="C1264" s="146" t="e">
        <f t="shared" si="191"/>
        <v>#N/A</v>
      </c>
      <c r="D1264" s="158" t="e">
        <f>AB1264&amp;"_"&amp;#REF!&amp;IF(afstemning_partner&lt;&gt;"","_"&amp;AC1264,"")</f>
        <v>#REF!</v>
      </c>
      <c r="E1264" s="158" t="str">
        <f t="shared" si="192"/>
        <v/>
      </c>
      <c r="F1264" s="158" t="e">
        <f t="shared" si="193"/>
        <v>#N/A</v>
      </c>
      <c r="G1264" s="158" t="str">
        <f>TRANSAKTIONER!Z1264&amp;IF(regnskab_filter_periode&gt;=AB1264,"INCLUDE"&amp;IF(regnskab_filter_land&lt;&gt;"",IF(regnskab_filter_land="EU",F1264,AD1264),""),"EXCLUDE")</f>
        <v>EXCLUDE</v>
      </c>
      <c r="H1264" s="158" t="str">
        <f t="shared" si="194"/>
        <v/>
      </c>
      <c r="I1264" s="158" t="str">
        <f>TRANSAKTIONER!Z1264&amp;IF(regnskab_filter_periode_partner&gt;=AB1264,"INCLUDE"&amp;IF(regnskab_filter_land_partner&lt;&gt;"",IF(regnskab_filter_land_partner="EU",F1264,AD1264),""),"EXCLUDE")&amp;AC1264</f>
        <v>EXCLUDE</v>
      </c>
      <c r="J1264" s="158" t="e">
        <f t="shared" si="195"/>
        <v>#N/A</v>
      </c>
      <c r="L1264" s="158" t="str">
        <f t="shared" si="196"/>
        <v>_EU</v>
      </c>
      <c r="P1264" s="340"/>
      <c r="Q1264" s="340"/>
      <c r="R1264" s="341"/>
      <c r="S1264" s="342"/>
      <c r="T1264" s="342"/>
      <c r="U1264" s="341"/>
      <c r="V1264" s="368"/>
      <c r="W1264" s="341"/>
      <c r="X1264" s="343"/>
      <c r="Y1264" s="340"/>
      <c r="Z1264" s="341"/>
      <c r="AA1264" s="348" t="str">
        <f t="shared" si="197"/>
        <v/>
      </c>
      <c r="AB1264" s="349" t="str">
        <f t="shared" si="198"/>
        <v/>
      </c>
      <c r="AC1264" s="341"/>
      <c r="AD1264" s="350" t="str">
        <f t="shared" si="199"/>
        <v/>
      </c>
    </row>
    <row r="1265" spans="2:30" x14ac:dyDescent="0.45">
      <c r="B1265" s="145" t="str">
        <f t="shared" si="190"/>
        <v>NOT INCLUDED</v>
      </c>
      <c r="C1265" s="146" t="e">
        <f t="shared" si="191"/>
        <v>#N/A</v>
      </c>
      <c r="D1265" s="158" t="e">
        <f>AB1265&amp;"_"&amp;#REF!&amp;IF(afstemning_partner&lt;&gt;"","_"&amp;AC1265,"")</f>
        <v>#REF!</v>
      </c>
      <c r="E1265" s="158" t="str">
        <f t="shared" si="192"/>
        <v/>
      </c>
      <c r="F1265" s="158" t="e">
        <f t="shared" si="193"/>
        <v>#N/A</v>
      </c>
      <c r="G1265" s="158" t="str">
        <f>TRANSAKTIONER!Z1265&amp;IF(regnskab_filter_periode&gt;=AB1265,"INCLUDE"&amp;IF(regnskab_filter_land&lt;&gt;"",IF(regnskab_filter_land="EU",F1265,AD1265),""),"EXCLUDE")</f>
        <v>EXCLUDE</v>
      </c>
      <c r="H1265" s="158" t="str">
        <f t="shared" si="194"/>
        <v/>
      </c>
      <c r="I1265" s="158" t="str">
        <f>TRANSAKTIONER!Z1265&amp;IF(regnskab_filter_periode_partner&gt;=AB1265,"INCLUDE"&amp;IF(regnskab_filter_land_partner&lt;&gt;"",IF(regnskab_filter_land_partner="EU",F1265,AD1265),""),"EXCLUDE")&amp;AC1265</f>
        <v>EXCLUDE</v>
      </c>
      <c r="J1265" s="158" t="e">
        <f t="shared" si="195"/>
        <v>#N/A</v>
      </c>
      <c r="L1265" s="158" t="str">
        <f t="shared" si="196"/>
        <v>_EU</v>
      </c>
      <c r="P1265" s="340"/>
      <c r="Q1265" s="340"/>
      <c r="R1265" s="341"/>
      <c r="S1265" s="342"/>
      <c r="T1265" s="342"/>
      <c r="U1265" s="341"/>
      <c r="V1265" s="368"/>
      <c r="W1265" s="341"/>
      <c r="X1265" s="343"/>
      <c r="Y1265" s="340"/>
      <c r="Z1265" s="341"/>
      <c r="AA1265" s="348" t="str">
        <f t="shared" si="197"/>
        <v/>
      </c>
      <c r="AB1265" s="349" t="str">
        <f t="shared" si="198"/>
        <v/>
      </c>
      <c r="AC1265" s="341"/>
      <c r="AD1265" s="350" t="str">
        <f t="shared" si="199"/>
        <v/>
      </c>
    </row>
    <row r="1266" spans="2:30" x14ac:dyDescent="0.45">
      <c r="B1266" s="145" t="str">
        <f t="shared" si="190"/>
        <v>NOT INCLUDED</v>
      </c>
      <c r="C1266" s="146" t="e">
        <f t="shared" si="191"/>
        <v>#N/A</v>
      </c>
      <c r="D1266" s="158" t="e">
        <f>AB1266&amp;"_"&amp;#REF!&amp;IF(afstemning_partner&lt;&gt;"","_"&amp;AC1266,"")</f>
        <v>#REF!</v>
      </c>
      <c r="E1266" s="158" t="str">
        <f t="shared" si="192"/>
        <v/>
      </c>
      <c r="F1266" s="158" t="e">
        <f t="shared" si="193"/>
        <v>#N/A</v>
      </c>
      <c r="G1266" s="158" t="str">
        <f>TRANSAKTIONER!Z1266&amp;IF(regnskab_filter_periode&gt;=AB1266,"INCLUDE"&amp;IF(regnskab_filter_land&lt;&gt;"",IF(regnskab_filter_land="EU",F1266,AD1266),""),"EXCLUDE")</f>
        <v>EXCLUDE</v>
      </c>
      <c r="H1266" s="158" t="str">
        <f t="shared" si="194"/>
        <v/>
      </c>
      <c r="I1266" s="158" t="str">
        <f>TRANSAKTIONER!Z1266&amp;IF(regnskab_filter_periode_partner&gt;=AB1266,"INCLUDE"&amp;IF(regnskab_filter_land_partner&lt;&gt;"",IF(regnskab_filter_land_partner="EU",F1266,AD1266),""),"EXCLUDE")&amp;AC1266</f>
        <v>EXCLUDE</v>
      </c>
      <c r="J1266" s="158" t="e">
        <f t="shared" si="195"/>
        <v>#N/A</v>
      </c>
      <c r="L1266" s="158" t="str">
        <f t="shared" si="196"/>
        <v>_EU</v>
      </c>
      <c r="P1266" s="340"/>
      <c r="Q1266" s="340"/>
      <c r="R1266" s="341"/>
      <c r="S1266" s="342"/>
      <c r="T1266" s="342"/>
      <c r="U1266" s="341"/>
      <c r="V1266" s="368"/>
      <c r="W1266" s="341"/>
      <c r="X1266" s="343"/>
      <c r="Y1266" s="340"/>
      <c r="Z1266" s="341"/>
      <c r="AA1266" s="348" t="str">
        <f t="shared" si="197"/>
        <v/>
      </c>
      <c r="AB1266" s="349" t="str">
        <f t="shared" si="198"/>
        <v/>
      </c>
      <c r="AC1266" s="341"/>
      <c r="AD1266" s="350" t="str">
        <f t="shared" si="199"/>
        <v/>
      </c>
    </row>
    <row r="1267" spans="2:30" x14ac:dyDescent="0.45">
      <c r="B1267" s="145" t="str">
        <f t="shared" si="190"/>
        <v>NOT INCLUDED</v>
      </c>
      <c r="C1267" s="146" t="e">
        <f t="shared" si="191"/>
        <v>#N/A</v>
      </c>
      <c r="D1267" s="158" t="e">
        <f>AB1267&amp;"_"&amp;#REF!&amp;IF(afstemning_partner&lt;&gt;"","_"&amp;AC1267,"")</f>
        <v>#REF!</v>
      </c>
      <c r="E1267" s="158" t="str">
        <f t="shared" si="192"/>
        <v/>
      </c>
      <c r="F1267" s="158" t="e">
        <f t="shared" si="193"/>
        <v>#N/A</v>
      </c>
      <c r="G1267" s="158" t="str">
        <f>TRANSAKTIONER!Z1267&amp;IF(regnskab_filter_periode&gt;=AB1267,"INCLUDE"&amp;IF(regnskab_filter_land&lt;&gt;"",IF(regnskab_filter_land="EU",F1267,AD1267),""),"EXCLUDE")</f>
        <v>EXCLUDE</v>
      </c>
      <c r="H1267" s="158" t="str">
        <f t="shared" si="194"/>
        <v/>
      </c>
      <c r="I1267" s="158" t="str">
        <f>TRANSAKTIONER!Z1267&amp;IF(regnskab_filter_periode_partner&gt;=AB1267,"INCLUDE"&amp;IF(regnskab_filter_land_partner&lt;&gt;"",IF(regnskab_filter_land_partner="EU",F1267,AD1267),""),"EXCLUDE")&amp;AC1267</f>
        <v>EXCLUDE</v>
      </c>
      <c r="J1267" s="158" t="e">
        <f t="shared" si="195"/>
        <v>#N/A</v>
      </c>
      <c r="L1267" s="158" t="str">
        <f t="shared" si="196"/>
        <v>_EU</v>
      </c>
      <c r="P1267" s="340"/>
      <c r="Q1267" s="340"/>
      <c r="R1267" s="341"/>
      <c r="S1267" s="342"/>
      <c r="T1267" s="342"/>
      <c r="U1267" s="341"/>
      <c r="V1267" s="368"/>
      <c r="W1267" s="341"/>
      <c r="X1267" s="343"/>
      <c r="Y1267" s="340"/>
      <c r="Z1267" s="341"/>
      <c r="AA1267" s="348" t="str">
        <f t="shared" si="197"/>
        <v/>
      </c>
      <c r="AB1267" s="349" t="str">
        <f t="shared" si="198"/>
        <v/>
      </c>
      <c r="AC1267" s="341"/>
      <c r="AD1267" s="350" t="str">
        <f t="shared" si="199"/>
        <v/>
      </c>
    </row>
    <row r="1268" spans="2:30" x14ac:dyDescent="0.45">
      <c r="B1268" s="145" t="str">
        <f t="shared" si="190"/>
        <v>NOT INCLUDED</v>
      </c>
      <c r="C1268" s="146" t="e">
        <f t="shared" si="191"/>
        <v>#N/A</v>
      </c>
      <c r="D1268" s="158" t="e">
        <f>AB1268&amp;"_"&amp;#REF!&amp;IF(afstemning_partner&lt;&gt;"","_"&amp;AC1268,"")</f>
        <v>#REF!</v>
      </c>
      <c r="E1268" s="158" t="str">
        <f t="shared" si="192"/>
        <v/>
      </c>
      <c r="F1268" s="158" t="e">
        <f t="shared" si="193"/>
        <v>#N/A</v>
      </c>
      <c r="G1268" s="158" t="str">
        <f>TRANSAKTIONER!Z1268&amp;IF(regnskab_filter_periode&gt;=AB1268,"INCLUDE"&amp;IF(regnskab_filter_land&lt;&gt;"",IF(regnskab_filter_land="EU",F1268,AD1268),""),"EXCLUDE")</f>
        <v>EXCLUDE</v>
      </c>
      <c r="H1268" s="158" t="str">
        <f t="shared" si="194"/>
        <v/>
      </c>
      <c r="I1268" s="158" t="str">
        <f>TRANSAKTIONER!Z1268&amp;IF(regnskab_filter_periode_partner&gt;=AB1268,"INCLUDE"&amp;IF(regnskab_filter_land_partner&lt;&gt;"",IF(regnskab_filter_land_partner="EU",F1268,AD1268),""),"EXCLUDE")&amp;AC1268</f>
        <v>EXCLUDE</v>
      </c>
      <c r="J1268" s="158" t="e">
        <f t="shared" si="195"/>
        <v>#N/A</v>
      </c>
      <c r="L1268" s="158" t="str">
        <f t="shared" si="196"/>
        <v>_EU</v>
      </c>
      <c r="P1268" s="340"/>
      <c r="Q1268" s="340"/>
      <c r="R1268" s="341"/>
      <c r="S1268" s="342"/>
      <c r="T1268" s="342"/>
      <c r="U1268" s="341"/>
      <c r="V1268" s="368"/>
      <c r="W1268" s="341"/>
      <c r="X1268" s="343"/>
      <c r="Y1268" s="340"/>
      <c r="Z1268" s="341"/>
      <c r="AA1268" s="348" t="str">
        <f t="shared" si="197"/>
        <v/>
      </c>
      <c r="AB1268" s="349" t="str">
        <f t="shared" si="198"/>
        <v/>
      </c>
      <c r="AC1268" s="341"/>
      <c r="AD1268" s="350" t="str">
        <f t="shared" si="199"/>
        <v/>
      </c>
    </row>
    <row r="1269" spans="2:30" x14ac:dyDescent="0.45">
      <c r="B1269" s="145" t="str">
        <f t="shared" si="190"/>
        <v>NOT INCLUDED</v>
      </c>
      <c r="C1269" s="146" t="e">
        <f t="shared" si="191"/>
        <v>#N/A</v>
      </c>
      <c r="D1269" s="158" t="e">
        <f>AB1269&amp;"_"&amp;#REF!&amp;IF(afstemning_partner&lt;&gt;"","_"&amp;AC1269,"")</f>
        <v>#REF!</v>
      </c>
      <c r="E1269" s="158" t="str">
        <f t="shared" si="192"/>
        <v/>
      </c>
      <c r="F1269" s="158" t="e">
        <f t="shared" si="193"/>
        <v>#N/A</v>
      </c>
      <c r="G1269" s="158" t="str">
        <f>TRANSAKTIONER!Z1269&amp;IF(regnskab_filter_periode&gt;=AB1269,"INCLUDE"&amp;IF(regnskab_filter_land&lt;&gt;"",IF(regnskab_filter_land="EU",F1269,AD1269),""),"EXCLUDE")</f>
        <v>EXCLUDE</v>
      </c>
      <c r="H1269" s="158" t="str">
        <f t="shared" si="194"/>
        <v/>
      </c>
      <c r="I1269" s="158" t="str">
        <f>TRANSAKTIONER!Z1269&amp;IF(regnskab_filter_periode_partner&gt;=AB1269,"INCLUDE"&amp;IF(regnskab_filter_land_partner&lt;&gt;"",IF(regnskab_filter_land_partner="EU",F1269,AD1269),""),"EXCLUDE")&amp;AC1269</f>
        <v>EXCLUDE</v>
      </c>
      <c r="J1269" s="158" t="e">
        <f t="shared" si="195"/>
        <v>#N/A</v>
      </c>
      <c r="L1269" s="158" t="str">
        <f t="shared" si="196"/>
        <v>_EU</v>
      </c>
      <c r="P1269" s="340"/>
      <c r="Q1269" s="340"/>
      <c r="R1269" s="341"/>
      <c r="S1269" s="342"/>
      <c r="T1269" s="342"/>
      <c r="U1269" s="341"/>
      <c r="V1269" s="368"/>
      <c r="W1269" s="341"/>
      <c r="X1269" s="343"/>
      <c r="Y1269" s="340"/>
      <c r="Z1269" s="341"/>
      <c r="AA1269" s="348" t="str">
        <f t="shared" si="197"/>
        <v/>
      </c>
      <c r="AB1269" s="349" t="str">
        <f t="shared" si="198"/>
        <v/>
      </c>
      <c r="AC1269" s="341"/>
      <c r="AD1269" s="350" t="str">
        <f t="shared" si="199"/>
        <v/>
      </c>
    </row>
    <row r="1270" spans="2:30" x14ac:dyDescent="0.45">
      <c r="B1270" s="145" t="str">
        <f t="shared" si="190"/>
        <v>NOT INCLUDED</v>
      </c>
      <c r="C1270" s="146" t="e">
        <f t="shared" si="191"/>
        <v>#N/A</v>
      </c>
      <c r="D1270" s="158" t="e">
        <f>AB1270&amp;"_"&amp;#REF!&amp;IF(afstemning_partner&lt;&gt;"","_"&amp;AC1270,"")</f>
        <v>#REF!</v>
      </c>
      <c r="E1270" s="158" t="str">
        <f t="shared" si="192"/>
        <v/>
      </c>
      <c r="F1270" s="158" t="e">
        <f t="shared" si="193"/>
        <v>#N/A</v>
      </c>
      <c r="G1270" s="158" t="str">
        <f>TRANSAKTIONER!Z1270&amp;IF(regnskab_filter_periode&gt;=AB1270,"INCLUDE"&amp;IF(regnskab_filter_land&lt;&gt;"",IF(regnskab_filter_land="EU",F1270,AD1270),""),"EXCLUDE")</f>
        <v>EXCLUDE</v>
      </c>
      <c r="H1270" s="158" t="str">
        <f t="shared" si="194"/>
        <v/>
      </c>
      <c r="I1270" s="158" t="str">
        <f>TRANSAKTIONER!Z1270&amp;IF(regnskab_filter_periode_partner&gt;=AB1270,"INCLUDE"&amp;IF(regnskab_filter_land_partner&lt;&gt;"",IF(regnskab_filter_land_partner="EU",F1270,AD1270),""),"EXCLUDE")&amp;AC1270</f>
        <v>EXCLUDE</v>
      </c>
      <c r="J1270" s="158" t="e">
        <f t="shared" si="195"/>
        <v>#N/A</v>
      </c>
      <c r="L1270" s="158" t="str">
        <f t="shared" si="196"/>
        <v>_EU</v>
      </c>
      <c r="P1270" s="340"/>
      <c r="Q1270" s="340"/>
      <c r="R1270" s="341"/>
      <c r="S1270" s="342"/>
      <c r="T1270" s="342"/>
      <c r="U1270" s="341"/>
      <c r="V1270" s="368"/>
      <c r="W1270" s="341"/>
      <c r="X1270" s="343"/>
      <c r="Y1270" s="340"/>
      <c r="Z1270" s="341"/>
      <c r="AA1270" s="348" t="str">
        <f t="shared" si="197"/>
        <v/>
      </c>
      <c r="AB1270" s="349" t="str">
        <f t="shared" si="198"/>
        <v/>
      </c>
      <c r="AC1270" s="341"/>
      <c r="AD1270" s="350" t="str">
        <f t="shared" si="199"/>
        <v/>
      </c>
    </row>
    <row r="1271" spans="2:30" x14ac:dyDescent="0.45">
      <c r="B1271" s="145" t="str">
        <f t="shared" si="190"/>
        <v>NOT INCLUDED</v>
      </c>
      <c r="C1271" s="146" t="e">
        <f t="shared" si="191"/>
        <v>#N/A</v>
      </c>
      <c r="D1271" s="158" t="e">
        <f>AB1271&amp;"_"&amp;#REF!&amp;IF(afstemning_partner&lt;&gt;"","_"&amp;AC1271,"")</f>
        <v>#REF!</v>
      </c>
      <c r="E1271" s="158" t="str">
        <f t="shared" si="192"/>
        <v/>
      </c>
      <c r="F1271" s="158" t="e">
        <f t="shared" si="193"/>
        <v>#N/A</v>
      </c>
      <c r="G1271" s="158" t="str">
        <f>TRANSAKTIONER!Z1271&amp;IF(regnskab_filter_periode&gt;=AB1271,"INCLUDE"&amp;IF(regnskab_filter_land&lt;&gt;"",IF(regnskab_filter_land="EU",F1271,AD1271),""),"EXCLUDE")</f>
        <v>EXCLUDE</v>
      </c>
      <c r="H1271" s="158" t="str">
        <f t="shared" si="194"/>
        <v/>
      </c>
      <c r="I1271" s="158" t="str">
        <f>TRANSAKTIONER!Z1271&amp;IF(regnskab_filter_periode_partner&gt;=AB1271,"INCLUDE"&amp;IF(regnskab_filter_land_partner&lt;&gt;"",IF(regnskab_filter_land_partner="EU",F1271,AD1271),""),"EXCLUDE")&amp;AC1271</f>
        <v>EXCLUDE</v>
      </c>
      <c r="J1271" s="158" t="e">
        <f t="shared" si="195"/>
        <v>#N/A</v>
      </c>
      <c r="L1271" s="158" t="str">
        <f t="shared" si="196"/>
        <v>_EU</v>
      </c>
      <c r="P1271" s="340"/>
      <c r="Q1271" s="340"/>
      <c r="R1271" s="341"/>
      <c r="S1271" s="342"/>
      <c r="T1271" s="342"/>
      <c r="U1271" s="341"/>
      <c r="V1271" s="368"/>
      <c r="W1271" s="341"/>
      <c r="X1271" s="343"/>
      <c r="Y1271" s="340"/>
      <c r="Z1271" s="341"/>
      <c r="AA1271" s="348" t="str">
        <f t="shared" si="197"/>
        <v/>
      </c>
      <c r="AB1271" s="349" t="str">
        <f t="shared" si="198"/>
        <v/>
      </c>
      <c r="AC1271" s="341"/>
      <c r="AD1271" s="350" t="str">
        <f t="shared" si="199"/>
        <v/>
      </c>
    </row>
    <row r="1272" spans="2:30" x14ac:dyDescent="0.45">
      <c r="B1272" s="145" t="str">
        <f t="shared" si="190"/>
        <v>NOT INCLUDED</v>
      </c>
      <c r="C1272" s="146" t="e">
        <f t="shared" si="191"/>
        <v>#N/A</v>
      </c>
      <c r="D1272" s="158" t="e">
        <f>AB1272&amp;"_"&amp;#REF!&amp;IF(afstemning_partner&lt;&gt;"","_"&amp;AC1272,"")</f>
        <v>#REF!</v>
      </c>
      <c r="E1272" s="158" t="str">
        <f t="shared" si="192"/>
        <v/>
      </c>
      <c r="F1272" s="158" t="e">
        <f t="shared" si="193"/>
        <v>#N/A</v>
      </c>
      <c r="G1272" s="158" t="str">
        <f>TRANSAKTIONER!Z1272&amp;IF(regnskab_filter_periode&gt;=AB1272,"INCLUDE"&amp;IF(regnskab_filter_land&lt;&gt;"",IF(regnskab_filter_land="EU",F1272,AD1272),""),"EXCLUDE")</f>
        <v>EXCLUDE</v>
      </c>
      <c r="H1272" s="158" t="str">
        <f t="shared" si="194"/>
        <v/>
      </c>
      <c r="I1272" s="158" t="str">
        <f>TRANSAKTIONER!Z1272&amp;IF(regnskab_filter_periode_partner&gt;=AB1272,"INCLUDE"&amp;IF(regnskab_filter_land_partner&lt;&gt;"",IF(regnskab_filter_land_partner="EU",F1272,AD1272),""),"EXCLUDE")&amp;AC1272</f>
        <v>EXCLUDE</v>
      </c>
      <c r="J1272" s="158" t="e">
        <f t="shared" si="195"/>
        <v>#N/A</v>
      </c>
      <c r="L1272" s="158" t="str">
        <f t="shared" si="196"/>
        <v>_EU</v>
      </c>
      <c r="P1272" s="340"/>
      <c r="Q1272" s="340"/>
      <c r="R1272" s="341"/>
      <c r="S1272" s="342"/>
      <c r="T1272" s="342"/>
      <c r="U1272" s="341"/>
      <c r="V1272" s="368"/>
      <c r="W1272" s="341"/>
      <c r="X1272" s="343"/>
      <c r="Y1272" s="340"/>
      <c r="Z1272" s="341"/>
      <c r="AA1272" s="348" t="str">
        <f t="shared" si="197"/>
        <v/>
      </c>
      <c r="AB1272" s="349" t="str">
        <f t="shared" si="198"/>
        <v/>
      </c>
      <c r="AC1272" s="341"/>
      <c r="AD1272" s="350" t="str">
        <f t="shared" si="199"/>
        <v/>
      </c>
    </row>
    <row r="1273" spans="2:30" x14ac:dyDescent="0.45">
      <c r="B1273" s="145" t="str">
        <f t="shared" si="190"/>
        <v>NOT INCLUDED</v>
      </c>
      <c r="C1273" s="146" t="e">
        <f t="shared" si="191"/>
        <v>#N/A</v>
      </c>
      <c r="D1273" s="158" t="e">
        <f>AB1273&amp;"_"&amp;#REF!&amp;IF(afstemning_partner&lt;&gt;"","_"&amp;AC1273,"")</f>
        <v>#REF!</v>
      </c>
      <c r="E1273" s="158" t="str">
        <f t="shared" si="192"/>
        <v/>
      </c>
      <c r="F1273" s="158" t="e">
        <f t="shared" si="193"/>
        <v>#N/A</v>
      </c>
      <c r="G1273" s="158" t="str">
        <f>TRANSAKTIONER!Z1273&amp;IF(regnskab_filter_periode&gt;=AB1273,"INCLUDE"&amp;IF(regnskab_filter_land&lt;&gt;"",IF(regnskab_filter_land="EU",F1273,AD1273),""),"EXCLUDE")</f>
        <v>EXCLUDE</v>
      </c>
      <c r="H1273" s="158" t="str">
        <f t="shared" si="194"/>
        <v/>
      </c>
      <c r="I1273" s="158" t="str">
        <f>TRANSAKTIONER!Z1273&amp;IF(regnskab_filter_periode_partner&gt;=AB1273,"INCLUDE"&amp;IF(regnskab_filter_land_partner&lt;&gt;"",IF(regnskab_filter_land_partner="EU",F1273,AD1273),""),"EXCLUDE")&amp;AC1273</f>
        <v>EXCLUDE</v>
      </c>
      <c r="J1273" s="158" t="e">
        <f t="shared" si="195"/>
        <v>#N/A</v>
      </c>
      <c r="L1273" s="158" t="str">
        <f t="shared" si="196"/>
        <v>_EU</v>
      </c>
      <c r="P1273" s="340"/>
      <c r="Q1273" s="340"/>
      <c r="R1273" s="341"/>
      <c r="S1273" s="342"/>
      <c r="T1273" s="342"/>
      <c r="U1273" s="341"/>
      <c r="V1273" s="368"/>
      <c r="W1273" s="341"/>
      <c r="X1273" s="343"/>
      <c r="Y1273" s="340"/>
      <c r="Z1273" s="341"/>
      <c r="AA1273" s="348" t="str">
        <f t="shared" si="197"/>
        <v/>
      </c>
      <c r="AB1273" s="349" t="str">
        <f t="shared" si="198"/>
        <v/>
      </c>
      <c r="AC1273" s="341"/>
      <c r="AD1273" s="350" t="str">
        <f t="shared" si="199"/>
        <v/>
      </c>
    </row>
    <row r="1274" spans="2:30" x14ac:dyDescent="0.45">
      <c r="B1274" s="145" t="str">
        <f t="shared" si="190"/>
        <v>NOT INCLUDED</v>
      </c>
      <c r="C1274" s="146" t="e">
        <f t="shared" si="191"/>
        <v>#N/A</v>
      </c>
      <c r="D1274" s="158" t="e">
        <f>AB1274&amp;"_"&amp;#REF!&amp;IF(afstemning_partner&lt;&gt;"","_"&amp;AC1274,"")</f>
        <v>#REF!</v>
      </c>
      <c r="E1274" s="158" t="str">
        <f t="shared" si="192"/>
        <v/>
      </c>
      <c r="F1274" s="158" t="e">
        <f t="shared" si="193"/>
        <v>#N/A</v>
      </c>
      <c r="G1274" s="158" t="str">
        <f>TRANSAKTIONER!Z1274&amp;IF(regnskab_filter_periode&gt;=AB1274,"INCLUDE"&amp;IF(regnskab_filter_land&lt;&gt;"",IF(regnskab_filter_land="EU",F1274,AD1274),""),"EXCLUDE")</f>
        <v>EXCLUDE</v>
      </c>
      <c r="H1274" s="158" t="str">
        <f t="shared" si="194"/>
        <v/>
      </c>
      <c r="I1274" s="158" t="str">
        <f>TRANSAKTIONER!Z1274&amp;IF(regnskab_filter_periode_partner&gt;=AB1274,"INCLUDE"&amp;IF(regnskab_filter_land_partner&lt;&gt;"",IF(regnskab_filter_land_partner="EU",F1274,AD1274),""),"EXCLUDE")&amp;AC1274</f>
        <v>EXCLUDE</v>
      </c>
      <c r="J1274" s="158" t="e">
        <f t="shared" si="195"/>
        <v>#N/A</v>
      </c>
      <c r="L1274" s="158" t="str">
        <f t="shared" si="196"/>
        <v>_EU</v>
      </c>
      <c r="P1274" s="340"/>
      <c r="Q1274" s="340"/>
      <c r="R1274" s="341"/>
      <c r="S1274" s="342"/>
      <c r="T1274" s="342"/>
      <c r="U1274" s="341"/>
      <c r="V1274" s="368"/>
      <c r="W1274" s="341"/>
      <c r="X1274" s="343"/>
      <c r="Y1274" s="340"/>
      <c r="Z1274" s="341"/>
      <c r="AA1274" s="348" t="str">
        <f t="shared" si="197"/>
        <v/>
      </c>
      <c r="AB1274" s="349" t="str">
        <f t="shared" si="198"/>
        <v/>
      </c>
      <c r="AC1274" s="341"/>
      <c r="AD1274" s="350" t="str">
        <f t="shared" si="199"/>
        <v/>
      </c>
    </row>
    <row r="1275" spans="2:30" x14ac:dyDescent="0.45">
      <c r="B1275" s="145" t="str">
        <f t="shared" si="190"/>
        <v>NOT INCLUDED</v>
      </c>
      <c r="C1275" s="146" t="e">
        <f t="shared" si="191"/>
        <v>#N/A</v>
      </c>
      <c r="D1275" s="158" t="e">
        <f>AB1275&amp;"_"&amp;#REF!&amp;IF(afstemning_partner&lt;&gt;"","_"&amp;AC1275,"")</f>
        <v>#REF!</v>
      </c>
      <c r="E1275" s="158" t="str">
        <f t="shared" si="192"/>
        <v/>
      </c>
      <c r="F1275" s="158" t="e">
        <f t="shared" si="193"/>
        <v>#N/A</v>
      </c>
      <c r="G1275" s="158" t="str">
        <f>TRANSAKTIONER!Z1275&amp;IF(regnskab_filter_periode&gt;=AB1275,"INCLUDE"&amp;IF(regnskab_filter_land&lt;&gt;"",IF(regnskab_filter_land="EU",F1275,AD1275),""),"EXCLUDE")</f>
        <v>EXCLUDE</v>
      </c>
      <c r="H1275" s="158" t="str">
        <f t="shared" si="194"/>
        <v/>
      </c>
      <c r="I1275" s="158" t="str">
        <f>TRANSAKTIONER!Z1275&amp;IF(regnskab_filter_periode_partner&gt;=AB1275,"INCLUDE"&amp;IF(regnskab_filter_land_partner&lt;&gt;"",IF(regnskab_filter_land_partner="EU",F1275,AD1275),""),"EXCLUDE")&amp;AC1275</f>
        <v>EXCLUDE</v>
      </c>
      <c r="J1275" s="158" t="e">
        <f t="shared" si="195"/>
        <v>#N/A</v>
      </c>
      <c r="L1275" s="158" t="str">
        <f t="shared" si="196"/>
        <v>_EU</v>
      </c>
      <c r="P1275" s="340"/>
      <c r="Q1275" s="340"/>
      <c r="R1275" s="341"/>
      <c r="S1275" s="342"/>
      <c r="T1275" s="342"/>
      <c r="U1275" s="341"/>
      <c r="V1275" s="368"/>
      <c r="W1275" s="341"/>
      <c r="X1275" s="343"/>
      <c r="Y1275" s="340"/>
      <c r="Z1275" s="341"/>
      <c r="AA1275" s="348" t="str">
        <f t="shared" si="197"/>
        <v/>
      </c>
      <c r="AB1275" s="349" t="str">
        <f t="shared" si="198"/>
        <v/>
      </c>
      <c r="AC1275" s="341"/>
      <c r="AD1275" s="350" t="str">
        <f t="shared" si="199"/>
        <v/>
      </c>
    </row>
    <row r="1276" spans="2:30" x14ac:dyDescent="0.45">
      <c r="B1276" s="145" t="str">
        <f t="shared" si="190"/>
        <v>NOT INCLUDED</v>
      </c>
      <c r="C1276" s="146" t="e">
        <f t="shared" si="191"/>
        <v>#N/A</v>
      </c>
      <c r="D1276" s="158" t="e">
        <f>AB1276&amp;"_"&amp;#REF!&amp;IF(afstemning_partner&lt;&gt;"","_"&amp;AC1276,"")</f>
        <v>#REF!</v>
      </c>
      <c r="E1276" s="158" t="str">
        <f t="shared" si="192"/>
        <v/>
      </c>
      <c r="F1276" s="158" t="e">
        <f t="shared" si="193"/>
        <v>#N/A</v>
      </c>
      <c r="G1276" s="158" t="str">
        <f>TRANSAKTIONER!Z1276&amp;IF(regnskab_filter_periode&gt;=AB1276,"INCLUDE"&amp;IF(regnskab_filter_land&lt;&gt;"",IF(regnskab_filter_land="EU",F1276,AD1276),""),"EXCLUDE")</f>
        <v>EXCLUDE</v>
      </c>
      <c r="H1276" s="158" t="str">
        <f t="shared" si="194"/>
        <v/>
      </c>
      <c r="I1276" s="158" t="str">
        <f>TRANSAKTIONER!Z1276&amp;IF(regnskab_filter_periode_partner&gt;=AB1276,"INCLUDE"&amp;IF(regnskab_filter_land_partner&lt;&gt;"",IF(regnskab_filter_land_partner="EU",F1276,AD1276),""),"EXCLUDE")&amp;AC1276</f>
        <v>EXCLUDE</v>
      </c>
      <c r="J1276" s="158" t="e">
        <f t="shared" si="195"/>
        <v>#N/A</v>
      </c>
      <c r="L1276" s="158" t="str">
        <f t="shared" si="196"/>
        <v>_EU</v>
      </c>
      <c r="P1276" s="340"/>
      <c r="Q1276" s="340"/>
      <c r="R1276" s="341"/>
      <c r="S1276" s="342"/>
      <c r="T1276" s="342"/>
      <c r="U1276" s="341"/>
      <c r="V1276" s="368"/>
      <c r="W1276" s="341"/>
      <c r="X1276" s="343"/>
      <c r="Y1276" s="340"/>
      <c r="Z1276" s="341"/>
      <c r="AA1276" s="348" t="str">
        <f t="shared" si="197"/>
        <v/>
      </c>
      <c r="AB1276" s="349" t="str">
        <f t="shared" si="198"/>
        <v/>
      </c>
      <c r="AC1276" s="341"/>
      <c r="AD1276" s="350" t="str">
        <f t="shared" si="199"/>
        <v/>
      </c>
    </row>
    <row r="1277" spans="2:30" x14ac:dyDescent="0.45">
      <c r="B1277" s="145" t="str">
        <f t="shared" si="190"/>
        <v>NOT INCLUDED</v>
      </c>
      <c r="C1277" s="146" t="e">
        <f t="shared" si="191"/>
        <v>#N/A</v>
      </c>
      <c r="D1277" s="158" t="e">
        <f>AB1277&amp;"_"&amp;#REF!&amp;IF(afstemning_partner&lt;&gt;"","_"&amp;AC1277,"")</f>
        <v>#REF!</v>
      </c>
      <c r="E1277" s="158" t="str">
        <f t="shared" si="192"/>
        <v/>
      </c>
      <c r="F1277" s="158" t="e">
        <f t="shared" si="193"/>
        <v>#N/A</v>
      </c>
      <c r="G1277" s="158" t="str">
        <f>TRANSAKTIONER!Z1277&amp;IF(regnskab_filter_periode&gt;=AB1277,"INCLUDE"&amp;IF(regnskab_filter_land&lt;&gt;"",IF(regnskab_filter_land="EU",F1277,AD1277),""),"EXCLUDE")</f>
        <v>EXCLUDE</v>
      </c>
      <c r="H1277" s="158" t="str">
        <f t="shared" si="194"/>
        <v/>
      </c>
      <c r="I1277" s="158" t="str">
        <f>TRANSAKTIONER!Z1277&amp;IF(regnskab_filter_periode_partner&gt;=AB1277,"INCLUDE"&amp;IF(regnskab_filter_land_partner&lt;&gt;"",IF(regnskab_filter_land_partner="EU",F1277,AD1277),""),"EXCLUDE")&amp;AC1277</f>
        <v>EXCLUDE</v>
      </c>
      <c r="J1277" s="158" t="e">
        <f t="shared" si="195"/>
        <v>#N/A</v>
      </c>
      <c r="L1277" s="158" t="str">
        <f t="shared" si="196"/>
        <v>_EU</v>
      </c>
      <c r="P1277" s="340"/>
      <c r="Q1277" s="340"/>
      <c r="R1277" s="341"/>
      <c r="S1277" s="342"/>
      <c r="T1277" s="342"/>
      <c r="U1277" s="341"/>
      <c r="V1277" s="368"/>
      <c r="W1277" s="341"/>
      <c r="X1277" s="343"/>
      <c r="Y1277" s="340"/>
      <c r="Z1277" s="341"/>
      <c r="AA1277" s="348" t="str">
        <f t="shared" si="197"/>
        <v/>
      </c>
      <c r="AB1277" s="349" t="str">
        <f t="shared" si="198"/>
        <v/>
      </c>
      <c r="AC1277" s="341"/>
      <c r="AD1277" s="350" t="str">
        <f t="shared" si="199"/>
        <v/>
      </c>
    </row>
    <row r="1278" spans="2:30" x14ac:dyDescent="0.45">
      <c r="B1278" s="145" t="str">
        <f t="shared" si="190"/>
        <v>NOT INCLUDED</v>
      </c>
      <c r="C1278" s="146" t="e">
        <f t="shared" si="191"/>
        <v>#N/A</v>
      </c>
      <c r="D1278" s="158" t="e">
        <f>AB1278&amp;"_"&amp;#REF!&amp;IF(afstemning_partner&lt;&gt;"","_"&amp;AC1278,"")</f>
        <v>#REF!</v>
      </c>
      <c r="E1278" s="158" t="str">
        <f t="shared" si="192"/>
        <v/>
      </c>
      <c r="F1278" s="158" t="e">
        <f t="shared" si="193"/>
        <v>#N/A</v>
      </c>
      <c r="G1278" s="158" t="str">
        <f>TRANSAKTIONER!Z1278&amp;IF(regnskab_filter_periode&gt;=AB1278,"INCLUDE"&amp;IF(regnskab_filter_land&lt;&gt;"",IF(regnskab_filter_land="EU",F1278,AD1278),""),"EXCLUDE")</f>
        <v>EXCLUDE</v>
      </c>
      <c r="H1278" s="158" t="str">
        <f t="shared" si="194"/>
        <v/>
      </c>
      <c r="I1278" s="158" t="str">
        <f>TRANSAKTIONER!Z1278&amp;IF(regnskab_filter_periode_partner&gt;=AB1278,"INCLUDE"&amp;IF(regnskab_filter_land_partner&lt;&gt;"",IF(regnskab_filter_land_partner="EU",F1278,AD1278),""),"EXCLUDE")&amp;AC1278</f>
        <v>EXCLUDE</v>
      </c>
      <c r="J1278" s="158" t="e">
        <f t="shared" si="195"/>
        <v>#N/A</v>
      </c>
      <c r="L1278" s="158" t="str">
        <f t="shared" si="196"/>
        <v>_EU</v>
      </c>
      <c r="P1278" s="340"/>
      <c r="Q1278" s="340"/>
      <c r="R1278" s="341"/>
      <c r="S1278" s="342"/>
      <c r="T1278" s="342"/>
      <c r="U1278" s="341"/>
      <c r="V1278" s="368"/>
      <c r="W1278" s="341"/>
      <c r="X1278" s="343"/>
      <c r="Y1278" s="340"/>
      <c r="Z1278" s="341"/>
      <c r="AA1278" s="348" t="str">
        <f t="shared" si="197"/>
        <v/>
      </c>
      <c r="AB1278" s="349" t="str">
        <f t="shared" si="198"/>
        <v/>
      </c>
      <c r="AC1278" s="341"/>
      <c r="AD1278" s="350" t="str">
        <f t="shared" si="199"/>
        <v/>
      </c>
    </row>
    <row r="1279" spans="2:30" x14ac:dyDescent="0.45">
      <c r="B1279" s="145" t="str">
        <f t="shared" si="190"/>
        <v>NOT INCLUDED</v>
      </c>
      <c r="C1279" s="146" t="e">
        <f t="shared" si="191"/>
        <v>#N/A</v>
      </c>
      <c r="D1279" s="158" t="e">
        <f>AB1279&amp;"_"&amp;#REF!&amp;IF(afstemning_partner&lt;&gt;"","_"&amp;AC1279,"")</f>
        <v>#REF!</v>
      </c>
      <c r="E1279" s="158" t="str">
        <f t="shared" si="192"/>
        <v/>
      </c>
      <c r="F1279" s="158" t="e">
        <f t="shared" si="193"/>
        <v>#N/A</v>
      </c>
      <c r="G1279" s="158" t="str">
        <f>TRANSAKTIONER!Z1279&amp;IF(regnskab_filter_periode&gt;=AB1279,"INCLUDE"&amp;IF(regnskab_filter_land&lt;&gt;"",IF(regnskab_filter_land="EU",F1279,AD1279),""),"EXCLUDE")</f>
        <v>EXCLUDE</v>
      </c>
      <c r="H1279" s="158" t="str">
        <f t="shared" si="194"/>
        <v/>
      </c>
      <c r="I1279" s="158" t="str">
        <f>TRANSAKTIONER!Z1279&amp;IF(regnskab_filter_periode_partner&gt;=AB1279,"INCLUDE"&amp;IF(regnskab_filter_land_partner&lt;&gt;"",IF(regnskab_filter_land_partner="EU",F1279,AD1279),""),"EXCLUDE")&amp;AC1279</f>
        <v>EXCLUDE</v>
      </c>
      <c r="J1279" s="158" t="e">
        <f t="shared" si="195"/>
        <v>#N/A</v>
      </c>
      <c r="L1279" s="158" t="str">
        <f t="shared" si="196"/>
        <v>_EU</v>
      </c>
      <c r="P1279" s="340"/>
      <c r="Q1279" s="340"/>
      <c r="R1279" s="341"/>
      <c r="S1279" s="342"/>
      <c r="T1279" s="342"/>
      <c r="U1279" s="341"/>
      <c r="V1279" s="368"/>
      <c r="W1279" s="341"/>
      <c r="X1279" s="343"/>
      <c r="Y1279" s="340"/>
      <c r="Z1279" s="341"/>
      <c r="AA1279" s="348" t="str">
        <f t="shared" si="197"/>
        <v/>
      </c>
      <c r="AB1279" s="349" t="str">
        <f t="shared" si="198"/>
        <v/>
      </c>
      <c r="AC1279" s="341"/>
      <c r="AD1279" s="350" t="str">
        <f t="shared" si="199"/>
        <v/>
      </c>
    </row>
    <row r="1280" spans="2:30" x14ac:dyDescent="0.45">
      <c r="B1280" s="145" t="str">
        <f t="shared" si="190"/>
        <v>NOT INCLUDED</v>
      </c>
      <c r="C1280" s="146" t="e">
        <f t="shared" si="191"/>
        <v>#N/A</v>
      </c>
      <c r="D1280" s="158" t="e">
        <f>AB1280&amp;"_"&amp;#REF!&amp;IF(afstemning_partner&lt;&gt;"","_"&amp;AC1280,"")</f>
        <v>#REF!</v>
      </c>
      <c r="E1280" s="158" t="str">
        <f t="shared" si="192"/>
        <v/>
      </c>
      <c r="F1280" s="158" t="e">
        <f t="shared" si="193"/>
        <v>#N/A</v>
      </c>
      <c r="G1280" s="158" t="str">
        <f>TRANSAKTIONER!Z1280&amp;IF(regnskab_filter_periode&gt;=AB1280,"INCLUDE"&amp;IF(regnskab_filter_land&lt;&gt;"",IF(regnskab_filter_land="EU",F1280,AD1280),""),"EXCLUDE")</f>
        <v>EXCLUDE</v>
      </c>
      <c r="H1280" s="158" t="str">
        <f t="shared" si="194"/>
        <v/>
      </c>
      <c r="I1280" s="158" t="str">
        <f>TRANSAKTIONER!Z1280&amp;IF(regnskab_filter_periode_partner&gt;=AB1280,"INCLUDE"&amp;IF(regnskab_filter_land_partner&lt;&gt;"",IF(regnskab_filter_land_partner="EU",F1280,AD1280),""),"EXCLUDE")&amp;AC1280</f>
        <v>EXCLUDE</v>
      </c>
      <c r="J1280" s="158" t="e">
        <f t="shared" si="195"/>
        <v>#N/A</v>
      </c>
      <c r="L1280" s="158" t="str">
        <f t="shared" si="196"/>
        <v>_EU</v>
      </c>
      <c r="P1280" s="340"/>
      <c r="Q1280" s="340"/>
      <c r="R1280" s="341"/>
      <c r="S1280" s="342"/>
      <c r="T1280" s="342"/>
      <c r="U1280" s="341"/>
      <c r="V1280" s="368"/>
      <c r="W1280" s="341"/>
      <c r="X1280" s="343"/>
      <c r="Y1280" s="340"/>
      <c r="Z1280" s="341"/>
      <c r="AA1280" s="348" t="str">
        <f t="shared" si="197"/>
        <v/>
      </c>
      <c r="AB1280" s="349" t="str">
        <f t="shared" si="198"/>
        <v/>
      </c>
      <c r="AC1280" s="341"/>
      <c r="AD1280" s="350" t="str">
        <f t="shared" si="199"/>
        <v/>
      </c>
    </row>
    <row r="1281" spans="2:30" x14ac:dyDescent="0.45">
      <c r="B1281" s="145" t="str">
        <f t="shared" si="190"/>
        <v>NOT INCLUDED</v>
      </c>
      <c r="C1281" s="146" t="e">
        <f t="shared" si="191"/>
        <v>#N/A</v>
      </c>
      <c r="D1281" s="158" t="e">
        <f>AB1281&amp;"_"&amp;#REF!&amp;IF(afstemning_partner&lt;&gt;"","_"&amp;AC1281,"")</f>
        <v>#REF!</v>
      </c>
      <c r="E1281" s="158" t="str">
        <f t="shared" si="192"/>
        <v/>
      </c>
      <c r="F1281" s="158" t="e">
        <f t="shared" si="193"/>
        <v>#N/A</v>
      </c>
      <c r="G1281" s="158" t="str">
        <f>TRANSAKTIONER!Z1281&amp;IF(regnskab_filter_periode&gt;=AB1281,"INCLUDE"&amp;IF(regnskab_filter_land&lt;&gt;"",IF(regnskab_filter_land="EU",F1281,AD1281),""),"EXCLUDE")</f>
        <v>EXCLUDE</v>
      </c>
      <c r="H1281" s="158" t="str">
        <f t="shared" si="194"/>
        <v/>
      </c>
      <c r="I1281" s="158" t="str">
        <f>TRANSAKTIONER!Z1281&amp;IF(regnskab_filter_periode_partner&gt;=AB1281,"INCLUDE"&amp;IF(regnskab_filter_land_partner&lt;&gt;"",IF(regnskab_filter_land_partner="EU",F1281,AD1281),""),"EXCLUDE")&amp;AC1281</f>
        <v>EXCLUDE</v>
      </c>
      <c r="J1281" s="158" t="e">
        <f t="shared" si="195"/>
        <v>#N/A</v>
      </c>
      <c r="L1281" s="158" t="str">
        <f t="shared" si="196"/>
        <v>_EU</v>
      </c>
      <c r="P1281" s="340"/>
      <c r="Q1281" s="340"/>
      <c r="R1281" s="341"/>
      <c r="S1281" s="342"/>
      <c r="T1281" s="342"/>
      <c r="U1281" s="341"/>
      <c r="V1281" s="368"/>
      <c r="W1281" s="341"/>
      <c r="X1281" s="343"/>
      <c r="Y1281" s="340"/>
      <c r="Z1281" s="341"/>
      <c r="AA1281" s="348" t="str">
        <f t="shared" si="197"/>
        <v/>
      </c>
      <c r="AB1281" s="349" t="str">
        <f t="shared" si="198"/>
        <v/>
      </c>
      <c r="AC1281" s="341"/>
      <c r="AD1281" s="350" t="str">
        <f t="shared" si="199"/>
        <v/>
      </c>
    </row>
    <row r="1282" spans="2:30" x14ac:dyDescent="0.45">
      <c r="B1282" s="145" t="str">
        <f t="shared" si="190"/>
        <v>NOT INCLUDED</v>
      </c>
      <c r="C1282" s="146" t="e">
        <f t="shared" si="191"/>
        <v>#N/A</v>
      </c>
      <c r="D1282" s="158" t="e">
        <f>AB1282&amp;"_"&amp;#REF!&amp;IF(afstemning_partner&lt;&gt;"","_"&amp;AC1282,"")</f>
        <v>#REF!</v>
      </c>
      <c r="E1282" s="158" t="str">
        <f t="shared" si="192"/>
        <v/>
      </c>
      <c r="F1282" s="158" t="e">
        <f t="shared" si="193"/>
        <v>#N/A</v>
      </c>
      <c r="G1282" s="158" t="str">
        <f>TRANSAKTIONER!Z1282&amp;IF(regnskab_filter_periode&gt;=AB1282,"INCLUDE"&amp;IF(regnskab_filter_land&lt;&gt;"",IF(regnskab_filter_land="EU",F1282,AD1282),""),"EXCLUDE")</f>
        <v>EXCLUDE</v>
      </c>
      <c r="H1282" s="158" t="str">
        <f t="shared" si="194"/>
        <v/>
      </c>
      <c r="I1282" s="158" t="str">
        <f>TRANSAKTIONER!Z1282&amp;IF(regnskab_filter_periode_partner&gt;=AB1282,"INCLUDE"&amp;IF(regnskab_filter_land_partner&lt;&gt;"",IF(regnskab_filter_land_partner="EU",F1282,AD1282),""),"EXCLUDE")&amp;AC1282</f>
        <v>EXCLUDE</v>
      </c>
      <c r="J1282" s="158" t="e">
        <f t="shared" si="195"/>
        <v>#N/A</v>
      </c>
      <c r="L1282" s="158" t="str">
        <f t="shared" si="196"/>
        <v>_EU</v>
      </c>
      <c r="P1282" s="340"/>
      <c r="Q1282" s="340"/>
      <c r="R1282" s="341"/>
      <c r="S1282" s="342"/>
      <c r="T1282" s="342"/>
      <c r="U1282" s="341"/>
      <c r="V1282" s="368"/>
      <c r="W1282" s="341"/>
      <c r="X1282" s="343"/>
      <c r="Y1282" s="340"/>
      <c r="Z1282" s="341"/>
      <c r="AA1282" s="348" t="str">
        <f t="shared" si="197"/>
        <v/>
      </c>
      <c r="AB1282" s="349" t="str">
        <f t="shared" si="198"/>
        <v/>
      </c>
      <c r="AC1282" s="341"/>
      <c r="AD1282" s="350" t="str">
        <f t="shared" si="199"/>
        <v/>
      </c>
    </row>
    <row r="1283" spans="2:30" x14ac:dyDescent="0.45">
      <c r="B1283" s="145" t="str">
        <f t="shared" si="190"/>
        <v>NOT INCLUDED</v>
      </c>
      <c r="C1283" s="146" t="e">
        <f t="shared" si="191"/>
        <v>#N/A</v>
      </c>
      <c r="D1283" s="158" t="e">
        <f>AB1283&amp;"_"&amp;#REF!&amp;IF(afstemning_partner&lt;&gt;"","_"&amp;AC1283,"")</f>
        <v>#REF!</v>
      </c>
      <c r="E1283" s="158" t="str">
        <f t="shared" si="192"/>
        <v/>
      </c>
      <c r="F1283" s="158" t="e">
        <f t="shared" si="193"/>
        <v>#N/A</v>
      </c>
      <c r="G1283" s="158" t="str">
        <f>TRANSAKTIONER!Z1283&amp;IF(regnskab_filter_periode&gt;=AB1283,"INCLUDE"&amp;IF(regnskab_filter_land&lt;&gt;"",IF(regnskab_filter_land="EU",F1283,AD1283),""),"EXCLUDE")</f>
        <v>EXCLUDE</v>
      </c>
      <c r="H1283" s="158" t="str">
        <f t="shared" si="194"/>
        <v/>
      </c>
      <c r="I1283" s="158" t="str">
        <f>TRANSAKTIONER!Z1283&amp;IF(regnskab_filter_periode_partner&gt;=AB1283,"INCLUDE"&amp;IF(regnskab_filter_land_partner&lt;&gt;"",IF(regnskab_filter_land_partner="EU",F1283,AD1283),""),"EXCLUDE")&amp;AC1283</f>
        <v>EXCLUDE</v>
      </c>
      <c r="J1283" s="158" t="e">
        <f t="shared" si="195"/>
        <v>#N/A</v>
      </c>
      <c r="L1283" s="158" t="str">
        <f t="shared" si="196"/>
        <v>_EU</v>
      </c>
      <c r="P1283" s="340"/>
      <c r="Q1283" s="340"/>
      <c r="R1283" s="341"/>
      <c r="S1283" s="342"/>
      <c r="T1283" s="342"/>
      <c r="U1283" s="341"/>
      <c r="V1283" s="368"/>
      <c r="W1283" s="341"/>
      <c r="X1283" s="343"/>
      <c r="Y1283" s="340"/>
      <c r="Z1283" s="341"/>
      <c r="AA1283" s="348" t="str">
        <f t="shared" si="197"/>
        <v/>
      </c>
      <c r="AB1283" s="349" t="str">
        <f t="shared" si="198"/>
        <v/>
      </c>
      <c r="AC1283" s="341"/>
      <c r="AD1283" s="350" t="str">
        <f t="shared" si="199"/>
        <v/>
      </c>
    </row>
    <row r="1284" spans="2:30" x14ac:dyDescent="0.45">
      <c r="B1284" s="145" t="str">
        <f t="shared" si="190"/>
        <v>NOT INCLUDED</v>
      </c>
      <c r="C1284" s="146" t="e">
        <f t="shared" si="191"/>
        <v>#N/A</v>
      </c>
      <c r="D1284" s="158" t="e">
        <f>AB1284&amp;"_"&amp;#REF!&amp;IF(afstemning_partner&lt;&gt;"","_"&amp;AC1284,"")</f>
        <v>#REF!</v>
      </c>
      <c r="E1284" s="158" t="str">
        <f t="shared" si="192"/>
        <v/>
      </c>
      <c r="F1284" s="158" t="e">
        <f t="shared" si="193"/>
        <v>#N/A</v>
      </c>
      <c r="G1284" s="158" t="str">
        <f>TRANSAKTIONER!Z1284&amp;IF(regnskab_filter_periode&gt;=AB1284,"INCLUDE"&amp;IF(regnskab_filter_land&lt;&gt;"",IF(regnskab_filter_land="EU",F1284,AD1284),""),"EXCLUDE")</f>
        <v>EXCLUDE</v>
      </c>
      <c r="H1284" s="158" t="str">
        <f t="shared" si="194"/>
        <v/>
      </c>
      <c r="I1284" s="158" t="str">
        <f>TRANSAKTIONER!Z1284&amp;IF(regnskab_filter_periode_partner&gt;=AB1284,"INCLUDE"&amp;IF(regnskab_filter_land_partner&lt;&gt;"",IF(regnskab_filter_land_partner="EU",F1284,AD1284),""),"EXCLUDE")&amp;AC1284</f>
        <v>EXCLUDE</v>
      </c>
      <c r="J1284" s="158" t="e">
        <f t="shared" si="195"/>
        <v>#N/A</v>
      </c>
      <c r="L1284" s="158" t="str">
        <f t="shared" si="196"/>
        <v>_EU</v>
      </c>
      <c r="P1284" s="340"/>
      <c r="Q1284" s="340"/>
      <c r="R1284" s="341"/>
      <c r="S1284" s="342"/>
      <c r="T1284" s="342"/>
      <c r="U1284" s="341"/>
      <c r="V1284" s="368"/>
      <c r="W1284" s="341"/>
      <c r="X1284" s="343"/>
      <c r="Y1284" s="340"/>
      <c r="Z1284" s="341"/>
      <c r="AA1284" s="348" t="str">
        <f t="shared" si="197"/>
        <v/>
      </c>
      <c r="AB1284" s="349" t="str">
        <f t="shared" si="198"/>
        <v/>
      </c>
      <c r="AC1284" s="341"/>
      <c r="AD1284" s="350" t="str">
        <f t="shared" si="199"/>
        <v/>
      </c>
    </row>
    <row r="1285" spans="2:30" x14ac:dyDescent="0.45">
      <c r="B1285" s="145" t="str">
        <f t="shared" si="190"/>
        <v>NOT INCLUDED</v>
      </c>
      <c r="C1285" s="146" t="e">
        <f t="shared" si="191"/>
        <v>#N/A</v>
      </c>
      <c r="D1285" s="158" t="e">
        <f>AB1285&amp;"_"&amp;#REF!&amp;IF(afstemning_partner&lt;&gt;"","_"&amp;AC1285,"")</f>
        <v>#REF!</v>
      </c>
      <c r="E1285" s="158" t="str">
        <f t="shared" si="192"/>
        <v/>
      </c>
      <c r="F1285" s="158" t="e">
        <f t="shared" si="193"/>
        <v>#N/A</v>
      </c>
      <c r="G1285" s="158" t="str">
        <f>TRANSAKTIONER!Z1285&amp;IF(regnskab_filter_periode&gt;=AB1285,"INCLUDE"&amp;IF(regnskab_filter_land&lt;&gt;"",IF(regnskab_filter_land="EU",F1285,AD1285),""),"EXCLUDE")</f>
        <v>EXCLUDE</v>
      </c>
      <c r="H1285" s="158" t="str">
        <f t="shared" si="194"/>
        <v/>
      </c>
      <c r="I1285" s="158" t="str">
        <f>TRANSAKTIONER!Z1285&amp;IF(regnskab_filter_periode_partner&gt;=AB1285,"INCLUDE"&amp;IF(regnskab_filter_land_partner&lt;&gt;"",IF(regnskab_filter_land_partner="EU",F1285,AD1285),""),"EXCLUDE")&amp;AC1285</f>
        <v>EXCLUDE</v>
      </c>
      <c r="J1285" s="158" t="e">
        <f t="shared" si="195"/>
        <v>#N/A</v>
      </c>
      <c r="L1285" s="158" t="str">
        <f t="shared" si="196"/>
        <v>_EU</v>
      </c>
      <c r="P1285" s="340"/>
      <c r="Q1285" s="340"/>
      <c r="R1285" s="341"/>
      <c r="S1285" s="342"/>
      <c r="T1285" s="342"/>
      <c r="U1285" s="341"/>
      <c r="V1285" s="368"/>
      <c r="W1285" s="341"/>
      <c r="X1285" s="343"/>
      <c r="Y1285" s="340"/>
      <c r="Z1285" s="341"/>
      <c r="AA1285" s="348" t="str">
        <f t="shared" si="197"/>
        <v/>
      </c>
      <c r="AB1285" s="349" t="str">
        <f t="shared" si="198"/>
        <v/>
      </c>
      <c r="AC1285" s="341"/>
      <c r="AD1285" s="350" t="str">
        <f t="shared" si="199"/>
        <v/>
      </c>
    </row>
    <row r="1286" spans="2:30" x14ac:dyDescent="0.45">
      <c r="B1286" s="145" t="str">
        <f t="shared" si="190"/>
        <v>NOT INCLUDED</v>
      </c>
      <c r="C1286" s="146" t="e">
        <f t="shared" si="191"/>
        <v>#N/A</v>
      </c>
      <c r="D1286" s="158" t="e">
        <f>AB1286&amp;"_"&amp;#REF!&amp;IF(afstemning_partner&lt;&gt;"","_"&amp;AC1286,"")</f>
        <v>#REF!</v>
      </c>
      <c r="E1286" s="158" t="str">
        <f t="shared" si="192"/>
        <v/>
      </c>
      <c r="F1286" s="158" t="e">
        <f t="shared" si="193"/>
        <v>#N/A</v>
      </c>
      <c r="G1286" s="158" t="str">
        <f>TRANSAKTIONER!Z1286&amp;IF(regnskab_filter_periode&gt;=AB1286,"INCLUDE"&amp;IF(regnskab_filter_land&lt;&gt;"",IF(regnskab_filter_land="EU",F1286,AD1286),""),"EXCLUDE")</f>
        <v>EXCLUDE</v>
      </c>
      <c r="H1286" s="158" t="str">
        <f t="shared" si="194"/>
        <v/>
      </c>
      <c r="I1286" s="158" t="str">
        <f>TRANSAKTIONER!Z1286&amp;IF(regnskab_filter_periode_partner&gt;=AB1286,"INCLUDE"&amp;IF(regnskab_filter_land_partner&lt;&gt;"",IF(regnskab_filter_land_partner="EU",F1286,AD1286),""),"EXCLUDE")&amp;AC1286</f>
        <v>EXCLUDE</v>
      </c>
      <c r="J1286" s="158" t="e">
        <f t="shared" si="195"/>
        <v>#N/A</v>
      </c>
      <c r="L1286" s="158" t="str">
        <f t="shared" si="196"/>
        <v>_EU</v>
      </c>
      <c r="P1286" s="340"/>
      <c r="Q1286" s="340"/>
      <c r="R1286" s="341"/>
      <c r="S1286" s="342"/>
      <c r="T1286" s="342"/>
      <c r="U1286" s="341"/>
      <c r="V1286" s="368"/>
      <c r="W1286" s="341"/>
      <c r="X1286" s="343"/>
      <c r="Y1286" s="340"/>
      <c r="Z1286" s="341"/>
      <c r="AA1286" s="348" t="str">
        <f t="shared" si="197"/>
        <v/>
      </c>
      <c r="AB1286" s="349" t="str">
        <f t="shared" si="198"/>
        <v/>
      </c>
      <c r="AC1286" s="341"/>
      <c r="AD1286" s="350" t="str">
        <f t="shared" si="199"/>
        <v/>
      </c>
    </row>
    <row r="1287" spans="2:30" x14ac:dyDescent="0.45">
      <c r="B1287" s="145" t="str">
        <f t="shared" ref="B1287:B1350" si="200">IF(AB1287=report_period,"INCLUDE_CURRENT",IF(AB1287&lt;report_period,"INCLUDE_PREVIOUS","NOT INCLUDED"))</f>
        <v>NOT INCLUDED</v>
      </c>
      <c r="C1287" s="146" t="e">
        <f t="shared" ref="C1287:C1350" si="201">B1287&amp;"_"&amp;VLOOKUP(AD1287,setup_country_group,3,FALSE)&amp;"_"&amp;Z1287</f>
        <v>#N/A</v>
      </c>
      <c r="D1287" s="158" t="e">
        <f>AB1287&amp;"_"&amp;#REF!&amp;IF(afstemning_partner&lt;&gt;"","_"&amp;AC1287,"")</f>
        <v>#REF!</v>
      </c>
      <c r="E1287" s="158" t="str">
        <f t="shared" ref="E1287:E1350" si="202">Z1287&amp;IF(regnskab_filter_periode&lt;&gt;"",AB1287,"")&amp;IF(regnskab_filter_land&lt;&gt;"",IF(regnskab_filter_land="EU",F1287,AD1287),"")</f>
        <v/>
      </c>
      <c r="F1287" s="158" t="e">
        <f t="shared" ref="F1287:F1350" si="203">VLOOKUP(AD1287,setup_country_group,3,FALSE)</f>
        <v>#N/A</v>
      </c>
      <c r="G1287" s="158" t="str">
        <f>TRANSAKTIONER!Z1287&amp;IF(regnskab_filter_periode&gt;=AB1287,"INCLUDE"&amp;IF(regnskab_filter_land&lt;&gt;"",IF(regnskab_filter_land="EU",F1287,AD1287),""),"EXCLUDE")</f>
        <v>EXCLUDE</v>
      </c>
      <c r="H1287" s="158" t="str">
        <f t="shared" ref="H1287:H1350" si="204">Z1287&amp;IF(regnskab_filter_periode_partner&lt;&gt;"",AB1287,"")&amp;IF(regnskab_filter_land_partner&lt;&gt;"",IF(regnskab_filter_land_partner="EU",F1287,AD1287),"")&amp;AC1287</f>
        <v/>
      </c>
      <c r="I1287" s="158" t="str">
        <f>TRANSAKTIONER!Z1287&amp;IF(regnskab_filter_periode_partner&gt;=AB1287,"INCLUDE"&amp;IF(regnskab_filter_land_partner&lt;&gt;"",IF(regnskab_filter_land_partner="EU",F1287,AD1287),""),"EXCLUDE")&amp;AC1287</f>
        <v>EXCLUDE</v>
      </c>
      <c r="J1287" s="158" t="e">
        <f t="shared" ref="J1287:J1350" si="205">C1287&amp;"_"&amp;AC1287</f>
        <v>#N/A</v>
      </c>
      <c r="L1287" s="158" t="str">
        <f t="shared" ref="L1287:L1350" si="206">Z1287&amp;"_"&amp;IF(AD1287&lt;&gt;"Norge","EU","Norge")</f>
        <v>_EU</v>
      </c>
      <c r="P1287" s="340"/>
      <c r="Q1287" s="340"/>
      <c r="R1287" s="341"/>
      <c r="S1287" s="342"/>
      <c r="T1287" s="342"/>
      <c r="U1287" s="341"/>
      <c r="V1287" s="368"/>
      <c r="W1287" s="341"/>
      <c r="X1287" s="343"/>
      <c r="Y1287" s="340"/>
      <c r="Z1287" s="341"/>
      <c r="AA1287" s="348" t="str">
        <f t="shared" ref="AA1287:AA1350" si="207">IF(OR(AB1287="",Y1287="",X1287=""),"",ROUND(X1287/VLOOKUP(AB1287,setup_currency,MATCH(Y1287&amp;"/EUR",setup_currency_header,0),FALSE),2))</f>
        <v/>
      </c>
      <c r="AB1287" s="349" t="str">
        <f t="shared" ref="AB1287:AB1350" si="208">IF(T1287="","",IF(OR(T1287&lt;setup_start_date,T1287&gt;setup_end_date),"INVALID DATE",VLOOKUP(T1287,setup_periods,2,TRUE)))</f>
        <v/>
      </c>
      <c r="AC1287" s="341"/>
      <c r="AD1287" s="350" t="str">
        <f t="shared" ref="AD1287:AD1350" si="209">IF(AC1287="","",VLOOKUP(AC1287,setup_partners,2,FALSE))</f>
        <v/>
      </c>
    </row>
    <row r="1288" spans="2:30" x14ac:dyDescent="0.45">
      <c r="B1288" s="145" t="str">
        <f t="shared" si="200"/>
        <v>NOT INCLUDED</v>
      </c>
      <c r="C1288" s="146" t="e">
        <f t="shared" si="201"/>
        <v>#N/A</v>
      </c>
      <c r="D1288" s="158" t="e">
        <f>AB1288&amp;"_"&amp;#REF!&amp;IF(afstemning_partner&lt;&gt;"","_"&amp;AC1288,"")</f>
        <v>#REF!</v>
      </c>
      <c r="E1288" s="158" t="str">
        <f t="shared" si="202"/>
        <v/>
      </c>
      <c r="F1288" s="158" t="e">
        <f t="shared" si="203"/>
        <v>#N/A</v>
      </c>
      <c r="G1288" s="158" t="str">
        <f>TRANSAKTIONER!Z1288&amp;IF(regnskab_filter_periode&gt;=AB1288,"INCLUDE"&amp;IF(regnskab_filter_land&lt;&gt;"",IF(regnskab_filter_land="EU",F1288,AD1288),""),"EXCLUDE")</f>
        <v>EXCLUDE</v>
      </c>
      <c r="H1288" s="158" t="str">
        <f t="shared" si="204"/>
        <v/>
      </c>
      <c r="I1288" s="158" t="str">
        <f>TRANSAKTIONER!Z1288&amp;IF(regnskab_filter_periode_partner&gt;=AB1288,"INCLUDE"&amp;IF(regnskab_filter_land_partner&lt;&gt;"",IF(regnskab_filter_land_partner="EU",F1288,AD1288),""),"EXCLUDE")&amp;AC1288</f>
        <v>EXCLUDE</v>
      </c>
      <c r="J1288" s="158" t="e">
        <f t="shared" si="205"/>
        <v>#N/A</v>
      </c>
      <c r="L1288" s="158" t="str">
        <f t="shared" si="206"/>
        <v>_EU</v>
      </c>
      <c r="P1288" s="340"/>
      <c r="Q1288" s="340"/>
      <c r="R1288" s="341"/>
      <c r="S1288" s="342"/>
      <c r="T1288" s="342"/>
      <c r="U1288" s="341"/>
      <c r="V1288" s="368"/>
      <c r="W1288" s="341"/>
      <c r="X1288" s="343"/>
      <c r="Y1288" s="340"/>
      <c r="Z1288" s="341"/>
      <c r="AA1288" s="348" t="str">
        <f t="shared" si="207"/>
        <v/>
      </c>
      <c r="AB1288" s="349" t="str">
        <f t="shared" si="208"/>
        <v/>
      </c>
      <c r="AC1288" s="341"/>
      <c r="AD1288" s="350" t="str">
        <f t="shared" si="209"/>
        <v/>
      </c>
    </row>
    <row r="1289" spans="2:30" x14ac:dyDescent="0.45">
      <c r="B1289" s="145" t="str">
        <f t="shared" si="200"/>
        <v>NOT INCLUDED</v>
      </c>
      <c r="C1289" s="146" t="e">
        <f t="shared" si="201"/>
        <v>#N/A</v>
      </c>
      <c r="D1289" s="158" t="e">
        <f>AB1289&amp;"_"&amp;#REF!&amp;IF(afstemning_partner&lt;&gt;"","_"&amp;AC1289,"")</f>
        <v>#REF!</v>
      </c>
      <c r="E1289" s="158" t="str">
        <f t="shared" si="202"/>
        <v/>
      </c>
      <c r="F1289" s="158" t="e">
        <f t="shared" si="203"/>
        <v>#N/A</v>
      </c>
      <c r="G1289" s="158" t="str">
        <f>TRANSAKTIONER!Z1289&amp;IF(regnskab_filter_periode&gt;=AB1289,"INCLUDE"&amp;IF(regnskab_filter_land&lt;&gt;"",IF(regnskab_filter_land="EU",F1289,AD1289),""),"EXCLUDE")</f>
        <v>EXCLUDE</v>
      </c>
      <c r="H1289" s="158" t="str">
        <f t="shared" si="204"/>
        <v/>
      </c>
      <c r="I1289" s="158" t="str">
        <f>TRANSAKTIONER!Z1289&amp;IF(regnskab_filter_periode_partner&gt;=AB1289,"INCLUDE"&amp;IF(regnskab_filter_land_partner&lt;&gt;"",IF(regnskab_filter_land_partner="EU",F1289,AD1289),""),"EXCLUDE")&amp;AC1289</f>
        <v>EXCLUDE</v>
      </c>
      <c r="J1289" s="158" t="e">
        <f t="shared" si="205"/>
        <v>#N/A</v>
      </c>
      <c r="L1289" s="158" t="str">
        <f t="shared" si="206"/>
        <v>_EU</v>
      </c>
      <c r="P1289" s="340"/>
      <c r="Q1289" s="340"/>
      <c r="R1289" s="341"/>
      <c r="S1289" s="342"/>
      <c r="T1289" s="342"/>
      <c r="U1289" s="341"/>
      <c r="V1289" s="368"/>
      <c r="W1289" s="341"/>
      <c r="X1289" s="343"/>
      <c r="Y1289" s="340"/>
      <c r="Z1289" s="341"/>
      <c r="AA1289" s="348" t="str">
        <f t="shared" si="207"/>
        <v/>
      </c>
      <c r="AB1289" s="349" t="str">
        <f t="shared" si="208"/>
        <v/>
      </c>
      <c r="AC1289" s="341"/>
      <c r="AD1289" s="350" t="str">
        <f t="shared" si="209"/>
        <v/>
      </c>
    </row>
    <row r="1290" spans="2:30" x14ac:dyDescent="0.45">
      <c r="B1290" s="145" t="str">
        <f t="shared" si="200"/>
        <v>NOT INCLUDED</v>
      </c>
      <c r="C1290" s="146" t="e">
        <f t="shared" si="201"/>
        <v>#N/A</v>
      </c>
      <c r="D1290" s="158" t="e">
        <f>AB1290&amp;"_"&amp;#REF!&amp;IF(afstemning_partner&lt;&gt;"","_"&amp;AC1290,"")</f>
        <v>#REF!</v>
      </c>
      <c r="E1290" s="158" t="str">
        <f t="shared" si="202"/>
        <v/>
      </c>
      <c r="F1290" s="158" t="e">
        <f t="shared" si="203"/>
        <v>#N/A</v>
      </c>
      <c r="G1290" s="158" t="str">
        <f>TRANSAKTIONER!Z1290&amp;IF(regnskab_filter_periode&gt;=AB1290,"INCLUDE"&amp;IF(regnskab_filter_land&lt;&gt;"",IF(regnskab_filter_land="EU",F1290,AD1290),""),"EXCLUDE")</f>
        <v>EXCLUDE</v>
      </c>
      <c r="H1290" s="158" t="str">
        <f t="shared" si="204"/>
        <v/>
      </c>
      <c r="I1290" s="158" t="str">
        <f>TRANSAKTIONER!Z1290&amp;IF(regnskab_filter_periode_partner&gt;=AB1290,"INCLUDE"&amp;IF(regnskab_filter_land_partner&lt;&gt;"",IF(regnskab_filter_land_partner="EU",F1290,AD1290),""),"EXCLUDE")&amp;AC1290</f>
        <v>EXCLUDE</v>
      </c>
      <c r="J1290" s="158" t="e">
        <f t="shared" si="205"/>
        <v>#N/A</v>
      </c>
      <c r="L1290" s="158" t="str">
        <f t="shared" si="206"/>
        <v>_EU</v>
      </c>
      <c r="P1290" s="340"/>
      <c r="Q1290" s="340"/>
      <c r="R1290" s="341"/>
      <c r="S1290" s="342"/>
      <c r="T1290" s="342"/>
      <c r="U1290" s="341"/>
      <c r="V1290" s="368"/>
      <c r="W1290" s="341"/>
      <c r="X1290" s="343"/>
      <c r="Y1290" s="340"/>
      <c r="Z1290" s="341"/>
      <c r="AA1290" s="348" t="str">
        <f t="shared" si="207"/>
        <v/>
      </c>
      <c r="AB1290" s="349" t="str">
        <f t="shared" si="208"/>
        <v/>
      </c>
      <c r="AC1290" s="341"/>
      <c r="AD1290" s="350" t="str">
        <f t="shared" si="209"/>
        <v/>
      </c>
    </row>
    <row r="1291" spans="2:30" x14ac:dyDescent="0.45">
      <c r="B1291" s="145" t="str">
        <f t="shared" si="200"/>
        <v>NOT INCLUDED</v>
      </c>
      <c r="C1291" s="146" t="e">
        <f t="shared" si="201"/>
        <v>#N/A</v>
      </c>
      <c r="D1291" s="158" t="e">
        <f>AB1291&amp;"_"&amp;#REF!&amp;IF(afstemning_partner&lt;&gt;"","_"&amp;AC1291,"")</f>
        <v>#REF!</v>
      </c>
      <c r="E1291" s="158" t="str">
        <f t="shared" si="202"/>
        <v/>
      </c>
      <c r="F1291" s="158" t="e">
        <f t="shared" si="203"/>
        <v>#N/A</v>
      </c>
      <c r="G1291" s="158" t="str">
        <f>TRANSAKTIONER!Z1291&amp;IF(regnskab_filter_periode&gt;=AB1291,"INCLUDE"&amp;IF(regnskab_filter_land&lt;&gt;"",IF(regnskab_filter_land="EU",F1291,AD1291),""),"EXCLUDE")</f>
        <v>EXCLUDE</v>
      </c>
      <c r="H1291" s="158" t="str">
        <f t="shared" si="204"/>
        <v/>
      </c>
      <c r="I1291" s="158" t="str">
        <f>TRANSAKTIONER!Z1291&amp;IF(regnskab_filter_periode_partner&gt;=AB1291,"INCLUDE"&amp;IF(regnskab_filter_land_partner&lt;&gt;"",IF(regnskab_filter_land_partner="EU",F1291,AD1291),""),"EXCLUDE")&amp;AC1291</f>
        <v>EXCLUDE</v>
      </c>
      <c r="J1291" s="158" t="e">
        <f t="shared" si="205"/>
        <v>#N/A</v>
      </c>
      <c r="L1291" s="158" t="str">
        <f t="shared" si="206"/>
        <v>_EU</v>
      </c>
      <c r="P1291" s="340"/>
      <c r="Q1291" s="340"/>
      <c r="R1291" s="341"/>
      <c r="S1291" s="342"/>
      <c r="T1291" s="342"/>
      <c r="U1291" s="341"/>
      <c r="V1291" s="368"/>
      <c r="W1291" s="341"/>
      <c r="X1291" s="343"/>
      <c r="Y1291" s="340"/>
      <c r="Z1291" s="341"/>
      <c r="AA1291" s="348" t="str">
        <f t="shared" si="207"/>
        <v/>
      </c>
      <c r="AB1291" s="349" t="str">
        <f t="shared" si="208"/>
        <v/>
      </c>
      <c r="AC1291" s="341"/>
      <c r="AD1291" s="350" t="str">
        <f t="shared" si="209"/>
        <v/>
      </c>
    </row>
    <row r="1292" spans="2:30" x14ac:dyDescent="0.45">
      <c r="B1292" s="145" t="str">
        <f t="shared" si="200"/>
        <v>NOT INCLUDED</v>
      </c>
      <c r="C1292" s="146" t="e">
        <f t="shared" si="201"/>
        <v>#N/A</v>
      </c>
      <c r="D1292" s="158" t="e">
        <f>AB1292&amp;"_"&amp;#REF!&amp;IF(afstemning_partner&lt;&gt;"","_"&amp;AC1292,"")</f>
        <v>#REF!</v>
      </c>
      <c r="E1292" s="158" t="str">
        <f t="shared" si="202"/>
        <v/>
      </c>
      <c r="F1292" s="158" t="e">
        <f t="shared" si="203"/>
        <v>#N/A</v>
      </c>
      <c r="G1292" s="158" t="str">
        <f>TRANSAKTIONER!Z1292&amp;IF(regnskab_filter_periode&gt;=AB1292,"INCLUDE"&amp;IF(regnskab_filter_land&lt;&gt;"",IF(regnskab_filter_land="EU",F1292,AD1292),""),"EXCLUDE")</f>
        <v>EXCLUDE</v>
      </c>
      <c r="H1292" s="158" t="str">
        <f t="shared" si="204"/>
        <v/>
      </c>
      <c r="I1292" s="158" t="str">
        <f>TRANSAKTIONER!Z1292&amp;IF(regnskab_filter_periode_partner&gt;=AB1292,"INCLUDE"&amp;IF(regnskab_filter_land_partner&lt;&gt;"",IF(regnskab_filter_land_partner="EU",F1292,AD1292),""),"EXCLUDE")&amp;AC1292</f>
        <v>EXCLUDE</v>
      </c>
      <c r="J1292" s="158" t="e">
        <f t="shared" si="205"/>
        <v>#N/A</v>
      </c>
      <c r="L1292" s="158" t="str">
        <f t="shared" si="206"/>
        <v>_EU</v>
      </c>
      <c r="P1292" s="340"/>
      <c r="Q1292" s="340"/>
      <c r="R1292" s="341"/>
      <c r="S1292" s="342"/>
      <c r="T1292" s="342"/>
      <c r="U1292" s="341"/>
      <c r="V1292" s="368"/>
      <c r="W1292" s="341"/>
      <c r="X1292" s="343"/>
      <c r="Y1292" s="340"/>
      <c r="Z1292" s="341"/>
      <c r="AA1292" s="348" t="str">
        <f t="shared" si="207"/>
        <v/>
      </c>
      <c r="AB1292" s="349" t="str">
        <f t="shared" si="208"/>
        <v/>
      </c>
      <c r="AC1292" s="341"/>
      <c r="AD1292" s="350" t="str">
        <f t="shared" si="209"/>
        <v/>
      </c>
    </row>
    <row r="1293" spans="2:30" x14ac:dyDescent="0.45">
      <c r="B1293" s="145" t="str">
        <f t="shared" si="200"/>
        <v>NOT INCLUDED</v>
      </c>
      <c r="C1293" s="146" t="e">
        <f t="shared" si="201"/>
        <v>#N/A</v>
      </c>
      <c r="D1293" s="158" t="e">
        <f>AB1293&amp;"_"&amp;#REF!&amp;IF(afstemning_partner&lt;&gt;"","_"&amp;AC1293,"")</f>
        <v>#REF!</v>
      </c>
      <c r="E1293" s="158" t="str">
        <f t="shared" si="202"/>
        <v/>
      </c>
      <c r="F1293" s="158" t="e">
        <f t="shared" si="203"/>
        <v>#N/A</v>
      </c>
      <c r="G1293" s="158" t="str">
        <f>TRANSAKTIONER!Z1293&amp;IF(regnskab_filter_periode&gt;=AB1293,"INCLUDE"&amp;IF(regnskab_filter_land&lt;&gt;"",IF(regnskab_filter_land="EU",F1293,AD1293),""),"EXCLUDE")</f>
        <v>EXCLUDE</v>
      </c>
      <c r="H1293" s="158" t="str">
        <f t="shared" si="204"/>
        <v/>
      </c>
      <c r="I1293" s="158" t="str">
        <f>TRANSAKTIONER!Z1293&amp;IF(regnskab_filter_periode_partner&gt;=AB1293,"INCLUDE"&amp;IF(regnskab_filter_land_partner&lt;&gt;"",IF(regnskab_filter_land_partner="EU",F1293,AD1293),""),"EXCLUDE")&amp;AC1293</f>
        <v>EXCLUDE</v>
      </c>
      <c r="J1293" s="158" t="e">
        <f t="shared" si="205"/>
        <v>#N/A</v>
      </c>
      <c r="L1293" s="158" t="str">
        <f t="shared" si="206"/>
        <v>_EU</v>
      </c>
      <c r="P1293" s="340"/>
      <c r="Q1293" s="340"/>
      <c r="R1293" s="341"/>
      <c r="S1293" s="342"/>
      <c r="T1293" s="342"/>
      <c r="U1293" s="341"/>
      <c r="V1293" s="368"/>
      <c r="W1293" s="341"/>
      <c r="X1293" s="343"/>
      <c r="Y1293" s="340"/>
      <c r="Z1293" s="341"/>
      <c r="AA1293" s="348" t="str">
        <f t="shared" si="207"/>
        <v/>
      </c>
      <c r="AB1293" s="349" t="str">
        <f t="shared" si="208"/>
        <v/>
      </c>
      <c r="AC1293" s="341"/>
      <c r="AD1293" s="350" t="str">
        <f t="shared" si="209"/>
        <v/>
      </c>
    </row>
    <row r="1294" spans="2:30" x14ac:dyDescent="0.45">
      <c r="B1294" s="145" t="str">
        <f t="shared" si="200"/>
        <v>NOT INCLUDED</v>
      </c>
      <c r="C1294" s="146" t="e">
        <f t="shared" si="201"/>
        <v>#N/A</v>
      </c>
      <c r="D1294" s="158" t="e">
        <f>AB1294&amp;"_"&amp;#REF!&amp;IF(afstemning_partner&lt;&gt;"","_"&amp;AC1294,"")</f>
        <v>#REF!</v>
      </c>
      <c r="E1294" s="158" t="str">
        <f t="shared" si="202"/>
        <v/>
      </c>
      <c r="F1294" s="158" t="e">
        <f t="shared" si="203"/>
        <v>#N/A</v>
      </c>
      <c r="G1294" s="158" t="str">
        <f>TRANSAKTIONER!Z1294&amp;IF(regnskab_filter_periode&gt;=AB1294,"INCLUDE"&amp;IF(regnskab_filter_land&lt;&gt;"",IF(regnskab_filter_land="EU",F1294,AD1294),""),"EXCLUDE")</f>
        <v>EXCLUDE</v>
      </c>
      <c r="H1294" s="158" t="str">
        <f t="shared" si="204"/>
        <v/>
      </c>
      <c r="I1294" s="158" t="str">
        <f>TRANSAKTIONER!Z1294&amp;IF(regnskab_filter_periode_partner&gt;=AB1294,"INCLUDE"&amp;IF(regnskab_filter_land_partner&lt;&gt;"",IF(regnskab_filter_land_partner="EU",F1294,AD1294),""),"EXCLUDE")&amp;AC1294</f>
        <v>EXCLUDE</v>
      </c>
      <c r="J1294" s="158" t="e">
        <f t="shared" si="205"/>
        <v>#N/A</v>
      </c>
      <c r="L1294" s="158" t="str">
        <f t="shared" si="206"/>
        <v>_EU</v>
      </c>
      <c r="P1294" s="340"/>
      <c r="Q1294" s="340"/>
      <c r="R1294" s="341"/>
      <c r="S1294" s="342"/>
      <c r="T1294" s="342"/>
      <c r="U1294" s="341"/>
      <c r="V1294" s="368"/>
      <c r="W1294" s="341"/>
      <c r="X1294" s="343"/>
      <c r="Y1294" s="340"/>
      <c r="Z1294" s="341"/>
      <c r="AA1294" s="348" t="str">
        <f t="shared" si="207"/>
        <v/>
      </c>
      <c r="AB1294" s="349" t="str">
        <f t="shared" si="208"/>
        <v/>
      </c>
      <c r="AC1294" s="341"/>
      <c r="AD1294" s="350" t="str">
        <f t="shared" si="209"/>
        <v/>
      </c>
    </row>
    <row r="1295" spans="2:30" x14ac:dyDescent="0.45">
      <c r="B1295" s="145" t="str">
        <f t="shared" si="200"/>
        <v>NOT INCLUDED</v>
      </c>
      <c r="C1295" s="146" t="e">
        <f t="shared" si="201"/>
        <v>#N/A</v>
      </c>
      <c r="D1295" s="158" t="e">
        <f>AB1295&amp;"_"&amp;#REF!&amp;IF(afstemning_partner&lt;&gt;"","_"&amp;AC1295,"")</f>
        <v>#REF!</v>
      </c>
      <c r="E1295" s="158" t="str">
        <f t="shared" si="202"/>
        <v/>
      </c>
      <c r="F1295" s="158" t="e">
        <f t="shared" si="203"/>
        <v>#N/A</v>
      </c>
      <c r="G1295" s="158" t="str">
        <f>TRANSAKTIONER!Z1295&amp;IF(regnskab_filter_periode&gt;=AB1295,"INCLUDE"&amp;IF(regnskab_filter_land&lt;&gt;"",IF(regnskab_filter_land="EU",F1295,AD1295),""),"EXCLUDE")</f>
        <v>EXCLUDE</v>
      </c>
      <c r="H1295" s="158" t="str">
        <f t="shared" si="204"/>
        <v/>
      </c>
      <c r="I1295" s="158" t="str">
        <f>TRANSAKTIONER!Z1295&amp;IF(regnskab_filter_periode_partner&gt;=AB1295,"INCLUDE"&amp;IF(regnskab_filter_land_partner&lt;&gt;"",IF(regnskab_filter_land_partner="EU",F1295,AD1295),""),"EXCLUDE")&amp;AC1295</f>
        <v>EXCLUDE</v>
      </c>
      <c r="J1295" s="158" t="e">
        <f t="shared" si="205"/>
        <v>#N/A</v>
      </c>
      <c r="L1295" s="158" t="str">
        <f t="shared" si="206"/>
        <v>_EU</v>
      </c>
      <c r="P1295" s="340"/>
      <c r="Q1295" s="340"/>
      <c r="R1295" s="341"/>
      <c r="S1295" s="342"/>
      <c r="T1295" s="342"/>
      <c r="U1295" s="341"/>
      <c r="V1295" s="368"/>
      <c r="W1295" s="341"/>
      <c r="X1295" s="343"/>
      <c r="Y1295" s="340"/>
      <c r="Z1295" s="341"/>
      <c r="AA1295" s="348" t="str">
        <f t="shared" si="207"/>
        <v/>
      </c>
      <c r="AB1295" s="349" t="str">
        <f t="shared" si="208"/>
        <v/>
      </c>
      <c r="AC1295" s="341"/>
      <c r="AD1295" s="350" t="str">
        <f t="shared" si="209"/>
        <v/>
      </c>
    </row>
    <row r="1296" spans="2:30" x14ac:dyDescent="0.45">
      <c r="B1296" s="145" t="str">
        <f t="shared" si="200"/>
        <v>NOT INCLUDED</v>
      </c>
      <c r="C1296" s="146" t="e">
        <f t="shared" si="201"/>
        <v>#N/A</v>
      </c>
      <c r="D1296" s="158" t="e">
        <f>AB1296&amp;"_"&amp;#REF!&amp;IF(afstemning_partner&lt;&gt;"","_"&amp;AC1296,"")</f>
        <v>#REF!</v>
      </c>
      <c r="E1296" s="158" t="str">
        <f t="shared" si="202"/>
        <v/>
      </c>
      <c r="F1296" s="158" t="e">
        <f t="shared" si="203"/>
        <v>#N/A</v>
      </c>
      <c r="G1296" s="158" t="str">
        <f>TRANSAKTIONER!Z1296&amp;IF(regnskab_filter_periode&gt;=AB1296,"INCLUDE"&amp;IF(regnskab_filter_land&lt;&gt;"",IF(regnskab_filter_land="EU",F1296,AD1296),""),"EXCLUDE")</f>
        <v>EXCLUDE</v>
      </c>
      <c r="H1296" s="158" t="str">
        <f t="shared" si="204"/>
        <v/>
      </c>
      <c r="I1296" s="158" t="str">
        <f>TRANSAKTIONER!Z1296&amp;IF(regnskab_filter_periode_partner&gt;=AB1296,"INCLUDE"&amp;IF(regnskab_filter_land_partner&lt;&gt;"",IF(regnskab_filter_land_partner="EU",F1296,AD1296),""),"EXCLUDE")&amp;AC1296</f>
        <v>EXCLUDE</v>
      </c>
      <c r="J1296" s="158" t="e">
        <f t="shared" si="205"/>
        <v>#N/A</v>
      </c>
      <c r="L1296" s="158" t="str">
        <f t="shared" si="206"/>
        <v>_EU</v>
      </c>
      <c r="P1296" s="340"/>
      <c r="Q1296" s="340"/>
      <c r="R1296" s="341"/>
      <c r="S1296" s="342"/>
      <c r="T1296" s="342"/>
      <c r="U1296" s="341"/>
      <c r="V1296" s="368"/>
      <c r="W1296" s="341"/>
      <c r="X1296" s="343"/>
      <c r="Y1296" s="340"/>
      <c r="Z1296" s="341"/>
      <c r="AA1296" s="348" t="str">
        <f t="shared" si="207"/>
        <v/>
      </c>
      <c r="AB1296" s="349" t="str">
        <f t="shared" si="208"/>
        <v/>
      </c>
      <c r="AC1296" s="341"/>
      <c r="AD1296" s="350" t="str">
        <f t="shared" si="209"/>
        <v/>
      </c>
    </row>
    <row r="1297" spans="2:30" x14ac:dyDescent="0.45">
      <c r="B1297" s="145" t="str">
        <f t="shared" si="200"/>
        <v>NOT INCLUDED</v>
      </c>
      <c r="C1297" s="146" t="e">
        <f t="shared" si="201"/>
        <v>#N/A</v>
      </c>
      <c r="D1297" s="158" t="e">
        <f>AB1297&amp;"_"&amp;#REF!&amp;IF(afstemning_partner&lt;&gt;"","_"&amp;AC1297,"")</f>
        <v>#REF!</v>
      </c>
      <c r="E1297" s="158" t="str">
        <f t="shared" si="202"/>
        <v/>
      </c>
      <c r="F1297" s="158" t="e">
        <f t="shared" si="203"/>
        <v>#N/A</v>
      </c>
      <c r="G1297" s="158" t="str">
        <f>TRANSAKTIONER!Z1297&amp;IF(regnskab_filter_periode&gt;=AB1297,"INCLUDE"&amp;IF(regnskab_filter_land&lt;&gt;"",IF(regnskab_filter_land="EU",F1297,AD1297),""),"EXCLUDE")</f>
        <v>EXCLUDE</v>
      </c>
      <c r="H1297" s="158" t="str">
        <f t="shared" si="204"/>
        <v/>
      </c>
      <c r="I1297" s="158" t="str">
        <f>TRANSAKTIONER!Z1297&amp;IF(regnskab_filter_periode_partner&gt;=AB1297,"INCLUDE"&amp;IF(regnskab_filter_land_partner&lt;&gt;"",IF(regnskab_filter_land_partner="EU",F1297,AD1297),""),"EXCLUDE")&amp;AC1297</f>
        <v>EXCLUDE</v>
      </c>
      <c r="J1297" s="158" t="e">
        <f t="shared" si="205"/>
        <v>#N/A</v>
      </c>
      <c r="L1297" s="158" t="str">
        <f t="shared" si="206"/>
        <v>_EU</v>
      </c>
      <c r="P1297" s="340"/>
      <c r="Q1297" s="340"/>
      <c r="R1297" s="341"/>
      <c r="S1297" s="342"/>
      <c r="T1297" s="342"/>
      <c r="U1297" s="341"/>
      <c r="V1297" s="368"/>
      <c r="W1297" s="341"/>
      <c r="X1297" s="343"/>
      <c r="Y1297" s="340"/>
      <c r="Z1297" s="341"/>
      <c r="AA1297" s="348" t="str">
        <f t="shared" si="207"/>
        <v/>
      </c>
      <c r="AB1297" s="349" t="str">
        <f t="shared" si="208"/>
        <v/>
      </c>
      <c r="AC1297" s="341"/>
      <c r="AD1297" s="350" t="str">
        <f t="shared" si="209"/>
        <v/>
      </c>
    </row>
    <row r="1298" spans="2:30" x14ac:dyDescent="0.45">
      <c r="B1298" s="145" t="str">
        <f t="shared" si="200"/>
        <v>NOT INCLUDED</v>
      </c>
      <c r="C1298" s="146" t="e">
        <f t="shared" si="201"/>
        <v>#N/A</v>
      </c>
      <c r="D1298" s="158" t="e">
        <f>AB1298&amp;"_"&amp;#REF!&amp;IF(afstemning_partner&lt;&gt;"","_"&amp;AC1298,"")</f>
        <v>#REF!</v>
      </c>
      <c r="E1298" s="158" t="str">
        <f t="shared" si="202"/>
        <v/>
      </c>
      <c r="F1298" s="158" t="e">
        <f t="shared" si="203"/>
        <v>#N/A</v>
      </c>
      <c r="G1298" s="158" t="str">
        <f>TRANSAKTIONER!Z1298&amp;IF(regnskab_filter_periode&gt;=AB1298,"INCLUDE"&amp;IF(regnskab_filter_land&lt;&gt;"",IF(regnskab_filter_land="EU",F1298,AD1298),""),"EXCLUDE")</f>
        <v>EXCLUDE</v>
      </c>
      <c r="H1298" s="158" t="str">
        <f t="shared" si="204"/>
        <v/>
      </c>
      <c r="I1298" s="158" t="str">
        <f>TRANSAKTIONER!Z1298&amp;IF(regnskab_filter_periode_partner&gt;=AB1298,"INCLUDE"&amp;IF(regnskab_filter_land_partner&lt;&gt;"",IF(regnskab_filter_land_partner="EU",F1298,AD1298),""),"EXCLUDE")&amp;AC1298</f>
        <v>EXCLUDE</v>
      </c>
      <c r="J1298" s="158" t="e">
        <f t="shared" si="205"/>
        <v>#N/A</v>
      </c>
      <c r="L1298" s="158" t="str">
        <f t="shared" si="206"/>
        <v>_EU</v>
      </c>
      <c r="P1298" s="340"/>
      <c r="Q1298" s="340"/>
      <c r="R1298" s="341"/>
      <c r="S1298" s="342"/>
      <c r="T1298" s="342"/>
      <c r="U1298" s="341"/>
      <c r="V1298" s="368"/>
      <c r="W1298" s="341"/>
      <c r="X1298" s="343"/>
      <c r="Y1298" s="340"/>
      <c r="Z1298" s="341"/>
      <c r="AA1298" s="348" t="str">
        <f t="shared" si="207"/>
        <v/>
      </c>
      <c r="AB1298" s="349" t="str">
        <f t="shared" si="208"/>
        <v/>
      </c>
      <c r="AC1298" s="341"/>
      <c r="AD1298" s="350" t="str">
        <f t="shared" si="209"/>
        <v/>
      </c>
    </row>
    <row r="1299" spans="2:30" x14ac:dyDescent="0.45">
      <c r="B1299" s="145" t="str">
        <f t="shared" si="200"/>
        <v>NOT INCLUDED</v>
      </c>
      <c r="C1299" s="146" t="e">
        <f t="shared" si="201"/>
        <v>#N/A</v>
      </c>
      <c r="D1299" s="158" t="e">
        <f>AB1299&amp;"_"&amp;#REF!&amp;IF(afstemning_partner&lt;&gt;"","_"&amp;AC1299,"")</f>
        <v>#REF!</v>
      </c>
      <c r="E1299" s="158" t="str">
        <f t="shared" si="202"/>
        <v/>
      </c>
      <c r="F1299" s="158" t="e">
        <f t="shared" si="203"/>
        <v>#N/A</v>
      </c>
      <c r="G1299" s="158" t="str">
        <f>TRANSAKTIONER!Z1299&amp;IF(regnskab_filter_periode&gt;=AB1299,"INCLUDE"&amp;IF(regnskab_filter_land&lt;&gt;"",IF(regnskab_filter_land="EU",F1299,AD1299),""),"EXCLUDE")</f>
        <v>EXCLUDE</v>
      </c>
      <c r="H1299" s="158" t="str">
        <f t="shared" si="204"/>
        <v/>
      </c>
      <c r="I1299" s="158" t="str">
        <f>TRANSAKTIONER!Z1299&amp;IF(regnskab_filter_periode_partner&gt;=AB1299,"INCLUDE"&amp;IF(regnskab_filter_land_partner&lt;&gt;"",IF(regnskab_filter_land_partner="EU",F1299,AD1299),""),"EXCLUDE")&amp;AC1299</f>
        <v>EXCLUDE</v>
      </c>
      <c r="J1299" s="158" t="e">
        <f t="shared" si="205"/>
        <v>#N/A</v>
      </c>
      <c r="L1299" s="158" t="str">
        <f t="shared" si="206"/>
        <v>_EU</v>
      </c>
      <c r="P1299" s="340"/>
      <c r="Q1299" s="340"/>
      <c r="R1299" s="341"/>
      <c r="S1299" s="342"/>
      <c r="T1299" s="342"/>
      <c r="U1299" s="341"/>
      <c r="V1299" s="368"/>
      <c r="W1299" s="341"/>
      <c r="X1299" s="343"/>
      <c r="Y1299" s="340"/>
      <c r="Z1299" s="341"/>
      <c r="AA1299" s="348" t="str">
        <f t="shared" si="207"/>
        <v/>
      </c>
      <c r="AB1299" s="349" t="str">
        <f t="shared" si="208"/>
        <v/>
      </c>
      <c r="AC1299" s="341"/>
      <c r="AD1299" s="350" t="str">
        <f t="shared" si="209"/>
        <v/>
      </c>
    </row>
    <row r="1300" spans="2:30" x14ac:dyDescent="0.45">
      <c r="B1300" s="145" t="str">
        <f t="shared" si="200"/>
        <v>NOT INCLUDED</v>
      </c>
      <c r="C1300" s="146" t="e">
        <f t="shared" si="201"/>
        <v>#N/A</v>
      </c>
      <c r="D1300" s="158" t="e">
        <f>AB1300&amp;"_"&amp;#REF!&amp;IF(afstemning_partner&lt;&gt;"","_"&amp;AC1300,"")</f>
        <v>#REF!</v>
      </c>
      <c r="E1300" s="158" t="str">
        <f t="shared" si="202"/>
        <v/>
      </c>
      <c r="F1300" s="158" t="e">
        <f t="shared" si="203"/>
        <v>#N/A</v>
      </c>
      <c r="G1300" s="158" t="str">
        <f>TRANSAKTIONER!Z1300&amp;IF(regnskab_filter_periode&gt;=AB1300,"INCLUDE"&amp;IF(regnskab_filter_land&lt;&gt;"",IF(regnskab_filter_land="EU",F1300,AD1300),""),"EXCLUDE")</f>
        <v>EXCLUDE</v>
      </c>
      <c r="H1300" s="158" t="str">
        <f t="shared" si="204"/>
        <v/>
      </c>
      <c r="I1300" s="158" t="str">
        <f>TRANSAKTIONER!Z1300&amp;IF(regnskab_filter_periode_partner&gt;=AB1300,"INCLUDE"&amp;IF(regnskab_filter_land_partner&lt;&gt;"",IF(regnskab_filter_land_partner="EU",F1300,AD1300),""),"EXCLUDE")&amp;AC1300</f>
        <v>EXCLUDE</v>
      </c>
      <c r="J1300" s="158" t="e">
        <f t="shared" si="205"/>
        <v>#N/A</v>
      </c>
      <c r="L1300" s="158" t="str">
        <f t="shared" si="206"/>
        <v>_EU</v>
      </c>
      <c r="P1300" s="340"/>
      <c r="Q1300" s="340"/>
      <c r="R1300" s="341"/>
      <c r="S1300" s="342"/>
      <c r="T1300" s="342"/>
      <c r="U1300" s="341"/>
      <c r="V1300" s="368"/>
      <c r="W1300" s="341"/>
      <c r="X1300" s="343"/>
      <c r="Y1300" s="340"/>
      <c r="Z1300" s="341"/>
      <c r="AA1300" s="348" t="str">
        <f t="shared" si="207"/>
        <v/>
      </c>
      <c r="AB1300" s="349" t="str">
        <f t="shared" si="208"/>
        <v/>
      </c>
      <c r="AC1300" s="341"/>
      <c r="AD1300" s="350" t="str">
        <f t="shared" si="209"/>
        <v/>
      </c>
    </row>
    <row r="1301" spans="2:30" x14ac:dyDescent="0.45">
      <c r="B1301" s="145" t="str">
        <f t="shared" si="200"/>
        <v>NOT INCLUDED</v>
      </c>
      <c r="C1301" s="146" t="e">
        <f t="shared" si="201"/>
        <v>#N/A</v>
      </c>
      <c r="D1301" s="158" t="e">
        <f>AB1301&amp;"_"&amp;#REF!&amp;IF(afstemning_partner&lt;&gt;"","_"&amp;AC1301,"")</f>
        <v>#REF!</v>
      </c>
      <c r="E1301" s="158" t="str">
        <f t="shared" si="202"/>
        <v/>
      </c>
      <c r="F1301" s="158" t="e">
        <f t="shared" si="203"/>
        <v>#N/A</v>
      </c>
      <c r="G1301" s="158" t="str">
        <f>TRANSAKTIONER!Z1301&amp;IF(regnskab_filter_periode&gt;=AB1301,"INCLUDE"&amp;IF(regnskab_filter_land&lt;&gt;"",IF(regnskab_filter_land="EU",F1301,AD1301),""),"EXCLUDE")</f>
        <v>EXCLUDE</v>
      </c>
      <c r="H1301" s="158" t="str">
        <f t="shared" si="204"/>
        <v/>
      </c>
      <c r="I1301" s="158" t="str">
        <f>TRANSAKTIONER!Z1301&amp;IF(regnskab_filter_periode_partner&gt;=AB1301,"INCLUDE"&amp;IF(regnskab_filter_land_partner&lt;&gt;"",IF(regnskab_filter_land_partner="EU",F1301,AD1301),""),"EXCLUDE")&amp;AC1301</f>
        <v>EXCLUDE</v>
      </c>
      <c r="J1301" s="158" t="e">
        <f t="shared" si="205"/>
        <v>#N/A</v>
      </c>
      <c r="L1301" s="158" t="str">
        <f t="shared" si="206"/>
        <v>_EU</v>
      </c>
      <c r="P1301" s="340"/>
      <c r="Q1301" s="340"/>
      <c r="R1301" s="341"/>
      <c r="S1301" s="342"/>
      <c r="T1301" s="342"/>
      <c r="U1301" s="341"/>
      <c r="V1301" s="368"/>
      <c r="W1301" s="341"/>
      <c r="X1301" s="343"/>
      <c r="Y1301" s="340"/>
      <c r="Z1301" s="341"/>
      <c r="AA1301" s="348" t="str">
        <f t="shared" si="207"/>
        <v/>
      </c>
      <c r="AB1301" s="349" t="str">
        <f t="shared" si="208"/>
        <v/>
      </c>
      <c r="AC1301" s="341"/>
      <c r="AD1301" s="350" t="str">
        <f t="shared" si="209"/>
        <v/>
      </c>
    </row>
    <row r="1302" spans="2:30" x14ac:dyDescent="0.45">
      <c r="B1302" s="145" t="str">
        <f t="shared" si="200"/>
        <v>NOT INCLUDED</v>
      </c>
      <c r="C1302" s="146" t="e">
        <f t="shared" si="201"/>
        <v>#N/A</v>
      </c>
      <c r="D1302" s="158" t="e">
        <f>AB1302&amp;"_"&amp;#REF!&amp;IF(afstemning_partner&lt;&gt;"","_"&amp;AC1302,"")</f>
        <v>#REF!</v>
      </c>
      <c r="E1302" s="158" t="str">
        <f t="shared" si="202"/>
        <v/>
      </c>
      <c r="F1302" s="158" t="e">
        <f t="shared" si="203"/>
        <v>#N/A</v>
      </c>
      <c r="G1302" s="158" t="str">
        <f>TRANSAKTIONER!Z1302&amp;IF(regnskab_filter_periode&gt;=AB1302,"INCLUDE"&amp;IF(regnskab_filter_land&lt;&gt;"",IF(regnskab_filter_land="EU",F1302,AD1302),""),"EXCLUDE")</f>
        <v>EXCLUDE</v>
      </c>
      <c r="H1302" s="158" t="str">
        <f t="shared" si="204"/>
        <v/>
      </c>
      <c r="I1302" s="158" t="str">
        <f>TRANSAKTIONER!Z1302&amp;IF(regnskab_filter_periode_partner&gt;=AB1302,"INCLUDE"&amp;IF(regnskab_filter_land_partner&lt;&gt;"",IF(regnskab_filter_land_partner="EU",F1302,AD1302),""),"EXCLUDE")&amp;AC1302</f>
        <v>EXCLUDE</v>
      </c>
      <c r="J1302" s="158" t="e">
        <f t="shared" si="205"/>
        <v>#N/A</v>
      </c>
      <c r="L1302" s="158" t="str">
        <f t="shared" si="206"/>
        <v>_EU</v>
      </c>
      <c r="P1302" s="340"/>
      <c r="Q1302" s="340"/>
      <c r="R1302" s="341"/>
      <c r="S1302" s="342"/>
      <c r="T1302" s="342"/>
      <c r="U1302" s="341"/>
      <c r="V1302" s="368"/>
      <c r="W1302" s="341"/>
      <c r="X1302" s="343"/>
      <c r="Y1302" s="340"/>
      <c r="Z1302" s="341"/>
      <c r="AA1302" s="348" t="str">
        <f t="shared" si="207"/>
        <v/>
      </c>
      <c r="AB1302" s="349" t="str">
        <f t="shared" si="208"/>
        <v/>
      </c>
      <c r="AC1302" s="341"/>
      <c r="AD1302" s="350" t="str">
        <f t="shared" si="209"/>
        <v/>
      </c>
    </row>
    <row r="1303" spans="2:30" x14ac:dyDescent="0.45">
      <c r="B1303" s="145" t="str">
        <f t="shared" si="200"/>
        <v>NOT INCLUDED</v>
      </c>
      <c r="C1303" s="146" t="e">
        <f t="shared" si="201"/>
        <v>#N/A</v>
      </c>
      <c r="D1303" s="158" t="e">
        <f>AB1303&amp;"_"&amp;#REF!&amp;IF(afstemning_partner&lt;&gt;"","_"&amp;AC1303,"")</f>
        <v>#REF!</v>
      </c>
      <c r="E1303" s="158" t="str">
        <f t="shared" si="202"/>
        <v/>
      </c>
      <c r="F1303" s="158" t="e">
        <f t="shared" si="203"/>
        <v>#N/A</v>
      </c>
      <c r="G1303" s="158" t="str">
        <f>TRANSAKTIONER!Z1303&amp;IF(regnskab_filter_periode&gt;=AB1303,"INCLUDE"&amp;IF(regnskab_filter_land&lt;&gt;"",IF(regnskab_filter_land="EU",F1303,AD1303),""),"EXCLUDE")</f>
        <v>EXCLUDE</v>
      </c>
      <c r="H1303" s="158" t="str">
        <f t="shared" si="204"/>
        <v/>
      </c>
      <c r="I1303" s="158" t="str">
        <f>TRANSAKTIONER!Z1303&amp;IF(regnskab_filter_periode_partner&gt;=AB1303,"INCLUDE"&amp;IF(regnskab_filter_land_partner&lt;&gt;"",IF(regnskab_filter_land_partner="EU",F1303,AD1303),""),"EXCLUDE")&amp;AC1303</f>
        <v>EXCLUDE</v>
      </c>
      <c r="J1303" s="158" t="e">
        <f t="shared" si="205"/>
        <v>#N/A</v>
      </c>
      <c r="L1303" s="158" t="str">
        <f t="shared" si="206"/>
        <v>_EU</v>
      </c>
      <c r="P1303" s="340"/>
      <c r="Q1303" s="340"/>
      <c r="R1303" s="341"/>
      <c r="S1303" s="342"/>
      <c r="T1303" s="342"/>
      <c r="U1303" s="341"/>
      <c r="V1303" s="368"/>
      <c r="W1303" s="341"/>
      <c r="X1303" s="343"/>
      <c r="Y1303" s="340"/>
      <c r="Z1303" s="341"/>
      <c r="AA1303" s="348" t="str">
        <f t="shared" si="207"/>
        <v/>
      </c>
      <c r="AB1303" s="349" t="str">
        <f t="shared" si="208"/>
        <v/>
      </c>
      <c r="AC1303" s="341"/>
      <c r="AD1303" s="350" t="str">
        <f t="shared" si="209"/>
        <v/>
      </c>
    </row>
    <row r="1304" spans="2:30" x14ac:dyDescent="0.45">
      <c r="B1304" s="145" t="str">
        <f t="shared" si="200"/>
        <v>NOT INCLUDED</v>
      </c>
      <c r="C1304" s="146" t="e">
        <f t="shared" si="201"/>
        <v>#N/A</v>
      </c>
      <c r="D1304" s="158" t="e">
        <f>AB1304&amp;"_"&amp;#REF!&amp;IF(afstemning_partner&lt;&gt;"","_"&amp;AC1304,"")</f>
        <v>#REF!</v>
      </c>
      <c r="E1304" s="158" t="str">
        <f t="shared" si="202"/>
        <v/>
      </c>
      <c r="F1304" s="158" t="e">
        <f t="shared" si="203"/>
        <v>#N/A</v>
      </c>
      <c r="G1304" s="158" t="str">
        <f>TRANSAKTIONER!Z1304&amp;IF(regnskab_filter_periode&gt;=AB1304,"INCLUDE"&amp;IF(regnskab_filter_land&lt;&gt;"",IF(regnskab_filter_land="EU",F1304,AD1304),""),"EXCLUDE")</f>
        <v>EXCLUDE</v>
      </c>
      <c r="H1304" s="158" t="str">
        <f t="shared" si="204"/>
        <v/>
      </c>
      <c r="I1304" s="158" t="str">
        <f>TRANSAKTIONER!Z1304&amp;IF(regnskab_filter_periode_partner&gt;=AB1304,"INCLUDE"&amp;IF(regnskab_filter_land_partner&lt;&gt;"",IF(regnskab_filter_land_partner="EU",F1304,AD1304),""),"EXCLUDE")&amp;AC1304</f>
        <v>EXCLUDE</v>
      </c>
      <c r="J1304" s="158" t="e">
        <f t="shared" si="205"/>
        <v>#N/A</v>
      </c>
      <c r="L1304" s="158" t="str">
        <f t="shared" si="206"/>
        <v>_EU</v>
      </c>
      <c r="P1304" s="340"/>
      <c r="Q1304" s="340"/>
      <c r="R1304" s="341"/>
      <c r="S1304" s="342"/>
      <c r="T1304" s="342"/>
      <c r="U1304" s="341"/>
      <c r="V1304" s="368"/>
      <c r="W1304" s="341"/>
      <c r="X1304" s="343"/>
      <c r="Y1304" s="340"/>
      <c r="Z1304" s="341"/>
      <c r="AA1304" s="348" t="str">
        <f t="shared" si="207"/>
        <v/>
      </c>
      <c r="AB1304" s="349" t="str">
        <f t="shared" si="208"/>
        <v/>
      </c>
      <c r="AC1304" s="341"/>
      <c r="AD1304" s="350" t="str">
        <f t="shared" si="209"/>
        <v/>
      </c>
    </row>
    <row r="1305" spans="2:30" x14ac:dyDescent="0.45">
      <c r="B1305" s="145" t="str">
        <f t="shared" si="200"/>
        <v>NOT INCLUDED</v>
      </c>
      <c r="C1305" s="146" t="e">
        <f t="shared" si="201"/>
        <v>#N/A</v>
      </c>
      <c r="D1305" s="158" t="e">
        <f>AB1305&amp;"_"&amp;#REF!&amp;IF(afstemning_partner&lt;&gt;"","_"&amp;AC1305,"")</f>
        <v>#REF!</v>
      </c>
      <c r="E1305" s="158" t="str">
        <f t="shared" si="202"/>
        <v/>
      </c>
      <c r="F1305" s="158" t="e">
        <f t="shared" si="203"/>
        <v>#N/A</v>
      </c>
      <c r="G1305" s="158" t="str">
        <f>TRANSAKTIONER!Z1305&amp;IF(regnskab_filter_periode&gt;=AB1305,"INCLUDE"&amp;IF(regnskab_filter_land&lt;&gt;"",IF(regnskab_filter_land="EU",F1305,AD1305),""),"EXCLUDE")</f>
        <v>EXCLUDE</v>
      </c>
      <c r="H1305" s="158" t="str">
        <f t="shared" si="204"/>
        <v/>
      </c>
      <c r="I1305" s="158" t="str">
        <f>TRANSAKTIONER!Z1305&amp;IF(regnskab_filter_periode_partner&gt;=AB1305,"INCLUDE"&amp;IF(regnskab_filter_land_partner&lt;&gt;"",IF(regnskab_filter_land_partner="EU",F1305,AD1305),""),"EXCLUDE")&amp;AC1305</f>
        <v>EXCLUDE</v>
      </c>
      <c r="J1305" s="158" t="e">
        <f t="shared" si="205"/>
        <v>#N/A</v>
      </c>
      <c r="L1305" s="158" t="str">
        <f t="shared" si="206"/>
        <v>_EU</v>
      </c>
      <c r="P1305" s="340"/>
      <c r="Q1305" s="340"/>
      <c r="R1305" s="341"/>
      <c r="S1305" s="342"/>
      <c r="T1305" s="342"/>
      <c r="U1305" s="341"/>
      <c r="V1305" s="368"/>
      <c r="W1305" s="341"/>
      <c r="X1305" s="343"/>
      <c r="Y1305" s="340"/>
      <c r="Z1305" s="341"/>
      <c r="AA1305" s="348" t="str">
        <f t="shared" si="207"/>
        <v/>
      </c>
      <c r="AB1305" s="349" t="str">
        <f t="shared" si="208"/>
        <v/>
      </c>
      <c r="AC1305" s="341"/>
      <c r="AD1305" s="350" t="str">
        <f t="shared" si="209"/>
        <v/>
      </c>
    </row>
    <row r="1306" spans="2:30" x14ac:dyDescent="0.45">
      <c r="B1306" s="145" t="str">
        <f t="shared" si="200"/>
        <v>NOT INCLUDED</v>
      </c>
      <c r="C1306" s="146" t="e">
        <f t="shared" si="201"/>
        <v>#N/A</v>
      </c>
      <c r="D1306" s="158" t="e">
        <f>AB1306&amp;"_"&amp;#REF!&amp;IF(afstemning_partner&lt;&gt;"","_"&amp;AC1306,"")</f>
        <v>#REF!</v>
      </c>
      <c r="E1306" s="158" t="str">
        <f t="shared" si="202"/>
        <v/>
      </c>
      <c r="F1306" s="158" t="e">
        <f t="shared" si="203"/>
        <v>#N/A</v>
      </c>
      <c r="G1306" s="158" t="str">
        <f>TRANSAKTIONER!Z1306&amp;IF(regnskab_filter_periode&gt;=AB1306,"INCLUDE"&amp;IF(regnskab_filter_land&lt;&gt;"",IF(regnskab_filter_land="EU",F1306,AD1306),""),"EXCLUDE")</f>
        <v>EXCLUDE</v>
      </c>
      <c r="H1306" s="158" t="str">
        <f t="shared" si="204"/>
        <v/>
      </c>
      <c r="I1306" s="158" t="str">
        <f>TRANSAKTIONER!Z1306&amp;IF(regnskab_filter_periode_partner&gt;=AB1306,"INCLUDE"&amp;IF(regnskab_filter_land_partner&lt;&gt;"",IF(regnskab_filter_land_partner="EU",F1306,AD1306),""),"EXCLUDE")&amp;AC1306</f>
        <v>EXCLUDE</v>
      </c>
      <c r="J1306" s="158" t="e">
        <f t="shared" si="205"/>
        <v>#N/A</v>
      </c>
      <c r="L1306" s="158" t="str">
        <f t="shared" si="206"/>
        <v>_EU</v>
      </c>
      <c r="P1306" s="340"/>
      <c r="Q1306" s="340"/>
      <c r="R1306" s="341"/>
      <c r="S1306" s="342"/>
      <c r="T1306" s="342"/>
      <c r="U1306" s="341"/>
      <c r="V1306" s="368"/>
      <c r="W1306" s="341"/>
      <c r="X1306" s="343"/>
      <c r="Y1306" s="340"/>
      <c r="Z1306" s="341"/>
      <c r="AA1306" s="348" t="str">
        <f t="shared" si="207"/>
        <v/>
      </c>
      <c r="AB1306" s="349" t="str">
        <f t="shared" si="208"/>
        <v/>
      </c>
      <c r="AC1306" s="341"/>
      <c r="AD1306" s="350" t="str">
        <f t="shared" si="209"/>
        <v/>
      </c>
    </row>
    <row r="1307" spans="2:30" x14ac:dyDescent="0.45">
      <c r="B1307" s="145" t="str">
        <f t="shared" si="200"/>
        <v>NOT INCLUDED</v>
      </c>
      <c r="C1307" s="146" t="e">
        <f t="shared" si="201"/>
        <v>#N/A</v>
      </c>
      <c r="D1307" s="158" t="e">
        <f>AB1307&amp;"_"&amp;#REF!&amp;IF(afstemning_partner&lt;&gt;"","_"&amp;AC1307,"")</f>
        <v>#REF!</v>
      </c>
      <c r="E1307" s="158" t="str">
        <f t="shared" si="202"/>
        <v/>
      </c>
      <c r="F1307" s="158" t="e">
        <f t="shared" si="203"/>
        <v>#N/A</v>
      </c>
      <c r="G1307" s="158" t="str">
        <f>TRANSAKTIONER!Z1307&amp;IF(regnskab_filter_periode&gt;=AB1307,"INCLUDE"&amp;IF(regnskab_filter_land&lt;&gt;"",IF(regnskab_filter_land="EU",F1307,AD1307),""),"EXCLUDE")</f>
        <v>EXCLUDE</v>
      </c>
      <c r="H1307" s="158" t="str">
        <f t="shared" si="204"/>
        <v/>
      </c>
      <c r="I1307" s="158" t="str">
        <f>TRANSAKTIONER!Z1307&amp;IF(regnskab_filter_periode_partner&gt;=AB1307,"INCLUDE"&amp;IF(regnskab_filter_land_partner&lt;&gt;"",IF(regnskab_filter_land_partner="EU",F1307,AD1307),""),"EXCLUDE")&amp;AC1307</f>
        <v>EXCLUDE</v>
      </c>
      <c r="J1307" s="158" t="e">
        <f t="shared" si="205"/>
        <v>#N/A</v>
      </c>
      <c r="L1307" s="158" t="str">
        <f t="shared" si="206"/>
        <v>_EU</v>
      </c>
      <c r="P1307" s="340"/>
      <c r="Q1307" s="340"/>
      <c r="R1307" s="341"/>
      <c r="S1307" s="342"/>
      <c r="T1307" s="342"/>
      <c r="U1307" s="341"/>
      <c r="V1307" s="368"/>
      <c r="W1307" s="341"/>
      <c r="X1307" s="343"/>
      <c r="Y1307" s="340"/>
      <c r="Z1307" s="341"/>
      <c r="AA1307" s="348" t="str">
        <f t="shared" si="207"/>
        <v/>
      </c>
      <c r="AB1307" s="349" t="str">
        <f t="shared" si="208"/>
        <v/>
      </c>
      <c r="AC1307" s="341"/>
      <c r="AD1307" s="350" t="str">
        <f t="shared" si="209"/>
        <v/>
      </c>
    </row>
    <row r="1308" spans="2:30" x14ac:dyDescent="0.45">
      <c r="B1308" s="145" t="str">
        <f t="shared" si="200"/>
        <v>NOT INCLUDED</v>
      </c>
      <c r="C1308" s="146" t="e">
        <f t="shared" si="201"/>
        <v>#N/A</v>
      </c>
      <c r="D1308" s="158" t="e">
        <f>AB1308&amp;"_"&amp;#REF!&amp;IF(afstemning_partner&lt;&gt;"","_"&amp;AC1308,"")</f>
        <v>#REF!</v>
      </c>
      <c r="E1308" s="158" t="str">
        <f t="shared" si="202"/>
        <v/>
      </c>
      <c r="F1308" s="158" t="e">
        <f t="shared" si="203"/>
        <v>#N/A</v>
      </c>
      <c r="G1308" s="158" t="str">
        <f>TRANSAKTIONER!Z1308&amp;IF(regnskab_filter_periode&gt;=AB1308,"INCLUDE"&amp;IF(regnskab_filter_land&lt;&gt;"",IF(regnskab_filter_land="EU",F1308,AD1308),""),"EXCLUDE")</f>
        <v>EXCLUDE</v>
      </c>
      <c r="H1308" s="158" t="str">
        <f t="shared" si="204"/>
        <v/>
      </c>
      <c r="I1308" s="158" t="str">
        <f>TRANSAKTIONER!Z1308&amp;IF(regnskab_filter_periode_partner&gt;=AB1308,"INCLUDE"&amp;IF(regnskab_filter_land_partner&lt;&gt;"",IF(regnskab_filter_land_partner="EU",F1308,AD1308),""),"EXCLUDE")&amp;AC1308</f>
        <v>EXCLUDE</v>
      </c>
      <c r="J1308" s="158" t="e">
        <f t="shared" si="205"/>
        <v>#N/A</v>
      </c>
      <c r="L1308" s="158" t="str">
        <f t="shared" si="206"/>
        <v>_EU</v>
      </c>
      <c r="P1308" s="340"/>
      <c r="Q1308" s="340"/>
      <c r="R1308" s="341"/>
      <c r="S1308" s="342"/>
      <c r="T1308" s="342"/>
      <c r="U1308" s="341"/>
      <c r="V1308" s="368"/>
      <c r="W1308" s="341"/>
      <c r="X1308" s="343"/>
      <c r="Y1308" s="340"/>
      <c r="Z1308" s="341"/>
      <c r="AA1308" s="348" t="str">
        <f t="shared" si="207"/>
        <v/>
      </c>
      <c r="AB1308" s="349" t="str">
        <f t="shared" si="208"/>
        <v/>
      </c>
      <c r="AC1308" s="341"/>
      <c r="AD1308" s="350" t="str">
        <f t="shared" si="209"/>
        <v/>
      </c>
    </row>
    <row r="1309" spans="2:30" x14ac:dyDescent="0.45">
      <c r="B1309" s="145" t="str">
        <f t="shared" si="200"/>
        <v>NOT INCLUDED</v>
      </c>
      <c r="C1309" s="146" t="e">
        <f t="shared" si="201"/>
        <v>#N/A</v>
      </c>
      <c r="D1309" s="158" t="e">
        <f>AB1309&amp;"_"&amp;#REF!&amp;IF(afstemning_partner&lt;&gt;"","_"&amp;AC1309,"")</f>
        <v>#REF!</v>
      </c>
      <c r="E1309" s="158" t="str">
        <f t="shared" si="202"/>
        <v/>
      </c>
      <c r="F1309" s="158" t="e">
        <f t="shared" si="203"/>
        <v>#N/A</v>
      </c>
      <c r="G1309" s="158" t="str">
        <f>TRANSAKTIONER!Z1309&amp;IF(regnskab_filter_periode&gt;=AB1309,"INCLUDE"&amp;IF(regnskab_filter_land&lt;&gt;"",IF(regnskab_filter_land="EU",F1309,AD1309),""),"EXCLUDE")</f>
        <v>EXCLUDE</v>
      </c>
      <c r="H1309" s="158" t="str">
        <f t="shared" si="204"/>
        <v/>
      </c>
      <c r="I1309" s="158" t="str">
        <f>TRANSAKTIONER!Z1309&amp;IF(regnskab_filter_periode_partner&gt;=AB1309,"INCLUDE"&amp;IF(regnskab_filter_land_partner&lt;&gt;"",IF(regnskab_filter_land_partner="EU",F1309,AD1309),""),"EXCLUDE")&amp;AC1309</f>
        <v>EXCLUDE</v>
      </c>
      <c r="J1309" s="158" t="e">
        <f t="shared" si="205"/>
        <v>#N/A</v>
      </c>
      <c r="L1309" s="158" t="str">
        <f t="shared" si="206"/>
        <v>_EU</v>
      </c>
      <c r="P1309" s="340"/>
      <c r="Q1309" s="340"/>
      <c r="R1309" s="341"/>
      <c r="S1309" s="342"/>
      <c r="T1309" s="342"/>
      <c r="U1309" s="341"/>
      <c r="V1309" s="368"/>
      <c r="W1309" s="341"/>
      <c r="X1309" s="343"/>
      <c r="Y1309" s="340"/>
      <c r="Z1309" s="341"/>
      <c r="AA1309" s="348" t="str">
        <f t="shared" si="207"/>
        <v/>
      </c>
      <c r="AB1309" s="349" t="str">
        <f t="shared" si="208"/>
        <v/>
      </c>
      <c r="AC1309" s="341"/>
      <c r="AD1309" s="350" t="str">
        <f t="shared" si="209"/>
        <v/>
      </c>
    </row>
    <row r="1310" spans="2:30" x14ac:dyDescent="0.45">
      <c r="B1310" s="145" t="str">
        <f t="shared" si="200"/>
        <v>NOT INCLUDED</v>
      </c>
      <c r="C1310" s="146" t="e">
        <f t="shared" si="201"/>
        <v>#N/A</v>
      </c>
      <c r="D1310" s="158" t="e">
        <f>AB1310&amp;"_"&amp;#REF!&amp;IF(afstemning_partner&lt;&gt;"","_"&amp;AC1310,"")</f>
        <v>#REF!</v>
      </c>
      <c r="E1310" s="158" t="str">
        <f t="shared" si="202"/>
        <v/>
      </c>
      <c r="F1310" s="158" t="e">
        <f t="shared" si="203"/>
        <v>#N/A</v>
      </c>
      <c r="G1310" s="158" t="str">
        <f>TRANSAKTIONER!Z1310&amp;IF(regnskab_filter_periode&gt;=AB1310,"INCLUDE"&amp;IF(regnskab_filter_land&lt;&gt;"",IF(regnskab_filter_land="EU",F1310,AD1310),""),"EXCLUDE")</f>
        <v>EXCLUDE</v>
      </c>
      <c r="H1310" s="158" t="str">
        <f t="shared" si="204"/>
        <v/>
      </c>
      <c r="I1310" s="158" t="str">
        <f>TRANSAKTIONER!Z1310&amp;IF(regnskab_filter_periode_partner&gt;=AB1310,"INCLUDE"&amp;IF(regnskab_filter_land_partner&lt;&gt;"",IF(regnskab_filter_land_partner="EU",F1310,AD1310),""),"EXCLUDE")&amp;AC1310</f>
        <v>EXCLUDE</v>
      </c>
      <c r="J1310" s="158" t="e">
        <f t="shared" si="205"/>
        <v>#N/A</v>
      </c>
      <c r="L1310" s="158" t="str">
        <f t="shared" si="206"/>
        <v>_EU</v>
      </c>
      <c r="P1310" s="340"/>
      <c r="Q1310" s="340"/>
      <c r="R1310" s="341"/>
      <c r="S1310" s="342"/>
      <c r="T1310" s="342"/>
      <c r="U1310" s="341"/>
      <c r="V1310" s="368"/>
      <c r="W1310" s="341"/>
      <c r="X1310" s="343"/>
      <c r="Y1310" s="340"/>
      <c r="Z1310" s="341"/>
      <c r="AA1310" s="348" t="str">
        <f t="shared" si="207"/>
        <v/>
      </c>
      <c r="AB1310" s="349" t="str">
        <f t="shared" si="208"/>
        <v/>
      </c>
      <c r="AC1310" s="341"/>
      <c r="AD1310" s="350" t="str">
        <f t="shared" si="209"/>
        <v/>
      </c>
    </row>
    <row r="1311" spans="2:30" x14ac:dyDescent="0.45">
      <c r="B1311" s="145" t="str">
        <f t="shared" si="200"/>
        <v>NOT INCLUDED</v>
      </c>
      <c r="C1311" s="146" t="e">
        <f t="shared" si="201"/>
        <v>#N/A</v>
      </c>
      <c r="D1311" s="158" t="e">
        <f>AB1311&amp;"_"&amp;#REF!&amp;IF(afstemning_partner&lt;&gt;"","_"&amp;AC1311,"")</f>
        <v>#REF!</v>
      </c>
      <c r="E1311" s="158" t="str">
        <f t="shared" si="202"/>
        <v/>
      </c>
      <c r="F1311" s="158" t="e">
        <f t="shared" si="203"/>
        <v>#N/A</v>
      </c>
      <c r="G1311" s="158" t="str">
        <f>TRANSAKTIONER!Z1311&amp;IF(regnskab_filter_periode&gt;=AB1311,"INCLUDE"&amp;IF(regnskab_filter_land&lt;&gt;"",IF(regnskab_filter_land="EU",F1311,AD1311),""),"EXCLUDE")</f>
        <v>EXCLUDE</v>
      </c>
      <c r="H1311" s="158" t="str">
        <f t="shared" si="204"/>
        <v/>
      </c>
      <c r="I1311" s="158" t="str">
        <f>TRANSAKTIONER!Z1311&amp;IF(regnskab_filter_periode_partner&gt;=AB1311,"INCLUDE"&amp;IF(regnskab_filter_land_partner&lt;&gt;"",IF(regnskab_filter_land_partner="EU",F1311,AD1311),""),"EXCLUDE")&amp;AC1311</f>
        <v>EXCLUDE</v>
      </c>
      <c r="J1311" s="158" t="e">
        <f t="shared" si="205"/>
        <v>#N/A</v>
      </c>
      <c r="L1311" s="158" t="str">
        <f t="shared" si="206"/>
        <v>_EU</v>
      </c>
      <c r="P1311" s="340"/>
      <c r="Q1311" s="340"/>
      <c r="R1311" s="341"/>
      <c r="S1311" s="342"/>
      <c r="T1311" s="342"/>
      <c r="U1311" s="341"/>
      <c r="V1311" s="368"/>
      <c r="W1311" s="341"/>
      <c r="X1311" s="343"/>
      <c r="Y1311" s="340"/>
      <c r="Z1311" s="341"/>
      <c r="AA1311" s="348" t="str">
        <f t="shared" si="207"/>
        <v/>
      </c>
      <c r="AB1311" s="349" t="str">
        <f t="shared" si="208"/>
        <v/>
      </c>
      <c r="AC1311" s="341"/>
      <c r="AD1311" s="350" t="str">
        <f t="shared" si="209"/>
        <v/>
      </c>
    </row>
    <row r="1312" spans="2:30" x14ac:dyDescent="0.45">
      <c r="B1312" s="145" t="str">
        <f t="shared" si="200"/>
        <v>NOT INCLUDED</v>
      </c>
      <c r="C1312" s="146" t="e">
        <f t="shared" si="201"/>
        <v>#N/A</v>
      </c>
      <c r="D1312" s="158" t="e">
        <f>AB1312&amp;"_"&amp;#REF!&amp;IF(afstemning_partner&lt;&gt;"","_"&amp;AC1312,"")</f>
        <v>#REF!</v>
      </c>
      <c r="E1312" s="158" t="str">
        <f t="shared" si="202"/>
        <v/>
      </c>
      <c r="F1312" s="158" t="e">
        <f t="shared" si="203"/>
        <v>#N/A</v>
      </c>
      <c r="G1312" s="158" t="str">
        <f>TRANSAKTIONER!Z1312&amp;IF(regnskab_filter_periode&gt;=AB1312,"INCLUDE"&amp;IF(regnskab_filter_land&lt;&gt;"",IF(regnskab_filter_land="EU",F1312,AD1312),""),"EXCLUDE")</f>
        <v>EXCLUDE</v>
      </c>
      <c r="H1312" s="158" t="str">
        <f t="shared" si="204"/>
        <v/>
      </c>
      <c r="I1312" s="158" t="str">
        <f>TRANSAKTIONER!Z1312&amp;IF(regnskab_filter_periode_partner&gt;=AB1312,"INCLUDE"&amp;IF(regnskab_filter_land_partner&lt;&gt;"",IF(regnskab_filter_land_partner="EU",F1312,AD1312),""),"EXCLUDE")&amp;AC1312</f>
        <v>EXCLUDE</v>
      </c>
      <c r="J1312" s="158" t="e">
        <f t="shared" si="205"/>
        <v>#N/A</v>
      </c>
      <c r="L1312" s="158" t="str">
        <f t="shared" si="206"/>
        <v>_EU</v>
      </c>
      <c r="P1312" s="340"/>
      <c r="Q1312" s="340"/>
      <c r="R1312" s="341"/>
      <c r="S1312" s="342"/>
      <c r="T1312" s="342"/>
      <c r="U1312" s="341"/>
      <c r="V1312" s="368"/>
      <c r="W1312" s="341"/>
      <c r="X1312" s="343"/>
      <c r="Y1312" s="340"/>
      <c r="Z1312" s="341"/>
      <c r="AA1312" s="348" t="str">
        <f t="shared" si="207"/>
        <v/>
      </c>
      <c r="AB1312" s="349" t="str">
        <f t="shared" si="208"/>
        <v/>
      </c>
      <c r="AC1312" s="341"/>
      <c r="AD1312" s="350" t="str">
        <f t="shared" si="209"/>
        <v/>
      </c>
    </row>
    <row r="1313" spans="2:30" x14ac:dyDescent="0.45">
      <c r="B1313" s="145" t="str">
        <f t="shared" si="200"/>
        <v>NOT INCLUDED</v>
      </c>
      <c r="C1313" s="146" t="e">
        <f t="shared" si="201"/>
        <v>#N/A</v>
      </c>
      <c r="D1313" s="158" t="e">
        <f>AB1313&amp;"_"&amp;#REF!&amp;IF(afstemning_partner&lt;&gt;"","_"&amp;AC1313,"")</f>
        <v>#REF!</v>
      </c>
      <c r="E1313" s="158" t="str">
        <f t="shared" si="202"/>
        <v/>
      </c>
      <c r="F1313" s="158" t="e">
        <f t="shared" si="203"/>
        <v>#N/A</v>
      </c>
      <c r="G1313" s="158" t="str">
        <f>TRANSAKTIONER!Z1313&amp;IF(regnskab_filter_periode&gt;=AB1313,"INCLUDE"&amp;IF(regnskab_filter_land&lt;&gt;"",IF(regnskab_filter_land="EU",F1313,AD1313),""),"EXCLUDE")</f>
        <v>EXCLUDE</v>
      </c>
      <c r="H1313" s="158" t="str">
        <f t="shared" si="204"/>
        <v/>
      </c>
      <c r="I1313" s="158" t="str">
        <f>TRANSAKTIONER!Z1313&amp;IF(regnskab_filter_periode_partner&gt;=AB1313,"INCLUDE"&amp;IF(regnskab_filter_land_partner&lt;&gt;"",IF(regnskab_filter_land_partner="EU",F1313,AD1313),""),"EXCLUDE")&amp;AC1313</f>
        <v>EXCLUDE</v>
      </c>
      <c r="J1313" s="158" t="e">
        <f t="shared" si="205"/>
        <v>#N/A</v>
      </c>
      <c r="L1313" s="158" t="str">
        <f t="shared" si="206"/>
        <v>_EU</v>
      </c>
      <c r="P1313" s="340"/>
      <c r="Q1313" s="340"/>
      <c r="R1313" s="341"/>
      <c r="S1313" s="342"/>
      <c r="T1313" s="342"/>
      <c r="U1313" s="341"/>
      <c r="V1313" s="368"/>
      <c r="W1313" s="341"/>
      <c r="X1313" s="343"/>
      <c r="Y1313" s="340"/>
      <c r="Z1313" s="341"/>
      <c r="AA1313" s="348" t="str">
        <f t="shared" si="207"/>
        <v/>
      </c>
      <c r="AB1313" s="349" t="str">
        <f t="shared" si="208"/>
        <v/>
      </c>
      <c r="AC1313" s="341"/>
      <c r="AD1313" s="350" t="str">
        <f t="shared" si="209"/>
        <v/>
      </c>
    </row>
    <row r="1314" spans="2:30" x14ac:dyDescent="0.45">
      <c r="B1314" s="145" t="str">
        <f t="shared" si="200"/>
        <v>NOT INCLUDED</v>
      </c>
      <c r="C1314" s="146" t="e">
        <f t="shared" si="201"/>
        <v>#N/A</v>
      </c>
      <c r="D1314" s="158" t="e">
        <f>AB1314&amp;"_"&amp;#REF!&amp;IF(afstemning_partner&lt;&gt;"","_"&amp;AC1314,"")</f>
        <v>#REF!</v>
      </c>
      <c r="E1314" s="158" t="str">
        <f t="shared" si="202"/>
        <v/>
      </c>
      <c r="F1314" s="158" t="e">
        <f t="shared" si="203"/>
        <v>#N/A</v>
      </c>
      <c r="G1314" s="158" t="str">
        <f>TRANSAKTIONER!Z1314&amp;IF(regnskab_filter_periode&gt;=AB1314,"INCLUDE"&amp;IF(regnskab_filter_land&lt;&gt;"",IF(regnskab_filter_land="EU",F1314,AD1314),""),"EXCLUDE")</f>
        <v>EXCLUDE</v>
      </c>
      <c r="H1314" s="158" t="str">
        <f t="shared" si="204"/>
        <v/>
      </c>
      <c r="I1314" s="158" t="str">
        <f>TRANSAKTIONER!Z1314&amp;IF(regnskab_filter_periode_partner&gt;=AB1314,"INCLUDE"&amp;IF(regnskab_filter_land_partner&lt;&gt;"",IF(regnskab_filter_land_partner="EU",F1314,AD1314),""),"EXCLUDE")&amp;AC1314</f>
        <v>EXCLUDE</v>
      </c>
      <c r="J1314" s="158" t="e">
        <f t="shared" si="205"/>
        <v>#N/A</v>
      </c>
      <c r="L1314" s="158" t="str">
        <f t="shared" si="206"/>
        <v>_EU</v>
      </c>
      <c r="P1314" s="340"/>
      <c r="Q1314" s="340"/>
      <c r="R1314" s="341"/>
      <c r="S1314" s="342"/>
      <c r="T1314" s="342"/>
      <c r="U1314" s="341"/>
      <c r="V1314" s="368"/>
      <c r="W1314" s="341"/>
      <c r="X1314" s="343"/>
      <c r="Y1314" s="340"/>
      <c r="Z1314" s="341"/>
      <c r="AA1314" s="348" t="str">
        <f t="shared" si="207"/>
        <v/>
      </c>
      <c r="AB1314" s="349" t="str">
        <f t="shared" si="208"/>
        <v/>
      </c>
      <c r="AC1314" s="341"/>
      <c r="AD1314" s="350" t="str">
        <f t="shared" si="209"/>
        <v/>
      </c>
    </row>
    <row r="1315" spans="2:30" x14ac:dyDescent="0.45">
      <c r="B1315" s="145" t="str">
        <f t="shared" si="200"/>
        <v>NOT INCLUDED</v>
      </c>
      <c r="C1315" s="146" t="e">
        <f t="shared" si="201"/>
        <v>#N/A</v>
      </c>
      <c r="D1315" s="158" t="e">
        <f>AB1315&amp;"_"&amp;#REF!&amp;IF(afstemning_partner&lt;&gt;"","_"&amp;AC1315,"")</f>
        <v>#REF!</v>
      </c>
      <c r="E1315" s="158" t="str">
        <f t="shared" si="202"/>
        <v/>
      </c>
      <c r="F1315" s="158" t="e">
        <f t="shared" si="203"/>
        <v>#N/A</v>
      </c>
      <c r="G1315" s="158" t="str">
        <f>TRANSAKTIONER!Z1315&amp;IF(regnskab_filter_periode&gt;=AB1315,"INCLUDE"&amp;IF(regnskab_filter_land&lt;&gt;"",IF(regnskab_filter_land="EU",F1315,AD1315),""),"EXCLUDE")</f>
        <v>EXCLUDE</v>
      </c>
      <c r="H1315" s="158" t="str">
        <f t="shared" si="204"/>
        <v/>
      </c>
      <c r="I1315" s="158" t="str">
        <f>TRANSAKTIONER!Z1315&amp;IF(regnskab_filter_periode_partner&gt;=AB1315,"INCLUDE"&amp;IF(regnskab_filter_land_partner&lt;&gt;"",IF(regnskab_filter_land_partner="EU",F1315,AD1315),""),"EXCLUDE")&amp;AC1315</f>
        <v>EXCLUDE</v>
      </c>
      <c r="J1315" s="158" t="e">
        <f t="shared" si="205"/>
        <v>#N/A</v>
      </c>
      <c r="L1315" s="158" t="str">
        <f t="shared" si="206"/>
        <v>_EU</v>
      </c>
      <c r="P1315" s="340"/>
      <c r="Q1315" s="340"/>
      <c r="R1315" s="341"/>
      <c r="S1315" s="342"/>
      <c r="T1315" s="342"/>
      <c r="U1315" s="341"/>
      <c r="V1315" s="368"/>
      <c r="W1315" s="341"/>
      <c r="X1315" s="343"/>
      <c r="Y1315" s="340"/>
      <c r="Z1315" s="341"/>
      <c r="AA1315" s="348" t="str">
        <f t="shared" si="207"/>
        <v/>
      </c>
      <c r="AB1315" s="349" t="str">
        <f t="shared" si="208"/>
        <v/>
      </c>
      <c r="AC1315" s="341"/>
      <c r="AD1315" s="350" t="str">
        <f t="shared" si="209"/>
        <v/>
      </c>
    </row>
    <row r="1316" spans="2:30" x14ac:dyDescent="0.45">
      <c r="B1316" s="145" t="str">
        <f t="shared" si="200"/>
        <v>NOT INCLUDED</v>
      </c>
      <c r="C1316" s="146" t="e">
        <f t="shared" si="201"/>
        <v>#N/A</v>
      </c>
      <c r="D1316" s="158" t="e">
        <f>AB1316&amp;"_"&amp;#REF!&amp;IF(afstemning_partner&lt;&gt;"","_"&amp;AC1316,"")</f>
        <v>#REF!</v>
      </c>
      <c r="E1316" s="158" t="str">
        <f t="shared" si="202"/>
        <v/>
      </c>
      <c r="F1316" s="158" t="e">
        <f t="shared" si="203"/>
        <v>#N/A</v>
      </c>
      <c r="G1316" s="158" t="str">
        <f>TRANSAKTIONER!Z1316&amp;IF(regnskab_filter_periode&gt;=AB1316,"INCLUDE"&amp;IF(regnskab_filter_land&lt;&gt;"",IF(regnskab_filter_land="EU",F1316,AD1316),""),"EXCLUDE")</f>
        <v>EXCLUDE</v>
      </c>
      <c r="H1316" s="158" t="str">
        <f t="shared" si="204"/>
        <v/>
      </c>
      <c r="I1316" s="158" t="str">
        <f>TRANSAKTIONER!Z1316&amp;IF(regnskab_filter_periode_partner&gt;=AB1316,"INCLUDE"&amp;IF(regnskab_filter_land_partner&lt;&gt;"",IF(regnskab_filter_land_partner="EU",F1316,AD1316),""),"EXCLUDE")&amp;AC1316</f>
        <v>EXCLUDE</v>
      </c>
      <c r="J1316" s="158" t="e">
        <f t="shared" si="205"/>
        <v>#N/A</v>
      </c>
      <c r="L1316" s="158" t="str">
        <f t="shared" si="206"/>
        <v>_EU</v>
      </c>
      <c r="P1316" s="340"/>
      <c r="Q1316" s="340"/>
      <c r="R1316" s="341"/>
      <c r="S1316" s="342"/>
      <c r="T1316" s="342"/>
      <c r="U1316" s="341"/>
      <c r="V1316" s="368"/>
      <c r="W1316" s="341"/>
      <c r="X1316" s="343"/>
      <c r="Y1316" s="340"/>
      <c r="Z1316" s="341"/>
      <c r="AA1316" s="348" t="str">
        <f t="shared" si="207"/>
        <v/>
      </c>
      <c r="AB1316" s="349" t="str">
        <f t="shared" si="208"/>
        <v/>
      </c>
      <c r="AC1316" s="341"/>
      <c r="AD1316" s="350" t="str">
        <f t="shared" si="209"/>
        <v/>
      </c>
    </row>
    <row r="1317" spans="2:30" x14ac:dyDescent="0.45">
      <c r="B1317" s="145" t="str">
        <f t="shared" si="200"/>
        <v>NOT INCLUDED</v>
      </c>
      <c r="C1317" s="146" t="e">
        <f t="shared" si="201"/>
        <v>#N/A</v>
      </c>
      <c r="D1317" s="158" t="e">
        <f>AB1317&amp;"_"&amp;#REF!&amp;IF(afstemning_partner&lt;&gt;"","_"&amp;AC1317,"")</f>
        <v>#REF!</v>
      </c>
      <c r="E1317" s="158" t="str">
        <f t="shared" si="202"/>
        <v/>
      </c>
      <c r="F1317" s="158" t="e">
        <f t="shared" si="203"/>
        <v>#N/A</v>
      </c>
      <c r="G1317" s="158" t="str">
        <f>TRANSAKTIONER!Z1317&amp;IF(regnskab_filter_periode&gt;=AB1317,"INCLUDE"&amp;IF(regnskab_filter_land&lt;&gt;"",IF(regnskab_filter_land="EU",F1317,AD1317),""),"EXCLUDE")</f>
        <v>EXCLUDE</v>
      </c>
      <c r="H1317" s="158" t="str">
        <f t="shared" si="204"/>
        <v/>
      </c>
      <c r="I1317" s="158" t="str">
        <f>TRANSAKTIONER!Z1317&amp;IF(regnskab_filter_periode_partner&gt;=AB1317,"INCLUDE"&amp;IF(regnskab_filter_land_partner&lt;&gt;"",IF(regnskab_filter_land_partner="EU",F1317,AD1317),""),"EXCLUDE")&amp;AC1317</f>
        <v>EXCLUDE</v>
      </c>
      <c r="J1317" s="158" t="e">
        <f t="shared" si="205"/>
        <v>#N/A</v>
      </c>
      <c r="L1317" s="158" t="str">
        <f t="shared" si="206"/>
        <v>_EU</v>
      </c>
      <c r="P1317" s="340"/>
      <c r="Q1317" s="340"/>
      <c r="R1317" s="341"/>
      <c r="S1317" s="342"/>
      <c r="T1317" s="342"/>
      <c r="U1317" s="341"/>
      <c r="V1317" s="368"/>
      <c r="W1317" s="341"/>
      <c r="X1317" s="343"/>
      <c r="Y1317" s="340"/>
      <c r="Z1317" s="341"/>
      <c r="AA1317" s="348" t="str">
        <f t="shared" si="207"/>
        <v/>
      </c>
      <c r="AB1317" s="349" t="str">
        <f t="shared" si="208"/>
        <v/>
      </c>
      <c r="AC1317" s="341"/>
      <c r="AD1317" s="350" t="str">
        <f t="shared" si="209"/>
        <v/>
      </c>
    </row>
    <row r="1318" spans="2:30" x14ac:dyDescent="0.45">
      <c r="B1318" s="145" t="str">
        <f t="shared" si="200"/>
        <v>NOT INCLUDED</v>
      </c>
      <c r="C1318" s="146" t="e">
        <f t="shared" si="201"/>
        <v>#N/A</v>
      </c>
      <c r="D1318" s="158" t="e">
        <f>AB1318&amp;"_"&amp;#REF!&amp;IF(afstemning_partner&lt;&gt;"","_"&amp;AC1318,"")</f>
        <v>#REF!</v>
      </c>
      <c r="E1318" s="158" t="str">
        <f t="shared" si="202"/>
        <v/>
      </c>
      <c r="F1318" s="158" t="e">
        <f t="shared" si="203"/>
        <v>#N/A</v>
      </c>
      <c r="G1318" s="158" t="str">
        <f>TRANSAKTIONER!Z1318&amp;IF(regnskab_filter_periode&gt;=AB1318,"INCLUDE"&amp;IF(regnskab_filter_land&lt;&gt;"",IF(regnskab_filter_land="EU",F1318,AD1318),""),"EXCLUDE")</f>
        <v>EXCLUDE</v>
      </c>
      <c r="H1318" s="158" t="str">
        <f t="shared" si="204"/>
        <v/>
      </c>
      <c r="I1318" s="158" t="str">
        <f>TRANSAKTIONER!Z1318&amp;IF(regnskab_filter_periode_partner&gt;=AB1318,"INCLUDE"&amp;IF(regnskab_filter_land_partner&lt;&gt;"",IF(regnskab_filter_land_partner="EU",F1318,AD1318),""),"EXCLUDE")&amp;AC1318</f>
        <v>EXCLUDE</v>
      </c>
      <c r="J1318" s="158" t="e">
        <f t="shared" si="205"/>
        <v>#N/A</v>
      </c>
      <c r="L1318" s="158" t="str">
        <f t="shared" si="206"/>
        <v>_EU</v>
      </c>
      <c r="P1318" s="340"/>
      <c r="Q1318" s="340"/>
      <c r="R1318" s="341"/>
      <c r="S1318" s="342"/>
      <c r="T1318" s="342"/>
      <c r="U1318" s="341"/>
      <c r="V1318" s="368"/>
      <c r="W1318" s="341"/>
      <c r="X1318" s="343"/>
      <c r="Y1318" s="340"/>
      <c r="Z1318" s="341"/>
      <c r="AA1318" s="348" t="str">
        <f t="shared" si="207"/>
        <v/>
      </c>
      <c r="AB1318" s="349" t="str">
        <f t="shared" si="208"/>
        <v/>
      </c>
      <c r="AC1318" s="341"/>
      <c r="AD1318" s="350" t="str">
        <f t="shared" si="209"/>
        <v/>
      </c>
    </row>
    <row r="1319" spans="2:30" x14ac:dyDescent="0.45">
      <c r="B1319" s="145" t="str">
        <f t="shared" si="200"/>
        <v>NOT INCLUDED</v>
      </c>
      <c r="C1319" s="146" t="e">
        <f t="shared" si="201"/>
        <v>#N/A</v>
      </c>
      <c r="D1319" s="158" t="e">
        <f>AB1319&amp;"_"&amp;#REF!&amp;IF(afstemning_partner&lt;&gt;"","_"&amp;AC1319,"")</f>
        <v>#REF!</v>
      </c>
      <c r="E1319" s="158" t="str">
        <f t="shared" si="202"/>
        <v/>
      </c>
      <c r="F1319" s="158" t="e">
        <f t="shared" si="203"/>
        <v>#N/A</v>
      </c>
      <c r="G1319" s="158" t="str">
        <f>TRANSAKTIONER!Z1319&amp;IF(regnskab_filter_periode&gt;=AB1319,"INCLUDE"&amp;IF(regnskab_filter_land&lt;&gt;"",IF(regnskab_filter_land="EU",F1319,AD1319),""),"EXCLUDE")</f>
        <v>EXCLUDE</v>
      </c>
      <c r="H1319" s="158" t="str">
        <f t="shared" si="204"/>
        <v/>
      </c>
      <c r="I1319" s="158" t="str">
        <f>TRANSAKTIONER!Z1319&amp;IF(regnskab_filter_periode_partner&gt;=AB1319,"INCLUDE"&amp;IF(regnskab_filter_land_partner&lt;&gt;"",IF(regnskab_filter_land_partner="EU",F1319,AD1319),""),"EXCLUDE")&amp;AC1319</f>
        <v>EXCLUDE</v>
      </c>
      <c r="J1319" s="158" t="e">
        <f t="shared" si="205"/>
        <v>#N/A</v>
      </c>
      <c r="L1319" s="158" t="str">
        <f t="shared" si="206"/>
        <v>_EU</v>
      </c>
      <c r="P1319" s="340"/>
      <c r="Q1319" s="340"/>
      <c r="R1319" s="341"/>
      <c r="S1319" s="342"/>
      <c r="T1319" s="342"/>
      <c r="U1319" s="341"/>
      <c r="V1319" s="368"/>
      <c r="W1319" s="341"/>
      <c r="X1319" s="343"/>
      <c r="Y1319" s="340"/>
      <c r="Z1319" s="341"/>
      <c r="AA1319" s="348" t="str">
        <f t="shared" si="207"/>
        <v/>
      </c>
      <c r="AB1319" s="349" t="str">
        <f t="shared" si="208"/>
        <v/>
      </c>
      <c r="AC1319" s="341"/>
      <c r="AD1319" s="350" t="str">
        <f t="shared" si="209"/>
        <v/>
      </c>
    </row>
    <row r="1320" spans="2:30" x14ac:dyDescent="0.45">
      <c r="B1320" s="145" t="str">
        <f t="shared" si="200"/>
        <v>NOT INCLUDED</v>
      </c>
      <c r="C1320" s="146" t="e">
        <f t="shared" si="201"/>
        <v>#N/A</v>
      </c>
      <c r="D1320" s="158" t="e">
        <f>AB1320&amp;"_"&amp;#REF!&amp;IF(afstemning_partner&lt;&gt;"","_"&amp;AC1320,"")</f>
        <v>#REF!</v>
      </c>
      <c r="E1320" s="158" t="str">
        <f t="shared" si="202"/>
        <v/>
      </c>
      <c r="F1320" s="158" t="e">
        <f t="shared" si="203"/>
        <v>#N/A</v>
      </c>
      <c r="G1320" s="158" t="str">
        <f>TRANSAKTIONER!Z1320&amp;IF(regnskab_filter_periode&gt;=AB1320,"INCLUDE"&amp;IF(regnskab_filter_land&lt;&gt;"",IF(regnskab_filter_land="EU",F1320,AD1320),""),"EXCLUDE")</f>
        <v>EXCLUDE</v>
      </c>
      <c r="H1320" s="158" t="str">
        <f t="shared" si="204"/>
        <v/>
      </c>
      <c r="I1320" s="158" t="str">
        <f>TRANSAKTIONER!Z1320&amp;IF(regnskab_filter_periode_partner&gt;=AB1320,"INCLUDE"&amp;IF(regnskab_filter_land_partner&lt;&gt;"",IF(regnskab_filter_land_partner="EU",F1320,AD1320),""),"EXCLUDE")&amp;AC1320</f>
        <v>EXCLUDE</v>
      </c>
      <c r="J1320" s="158" t="e">
        <f t="shared" si="205"/>
        <v>#N/A</v>
      </c>
      <c r="L1320" s="158" t="str">
        <f t="shared" si="206"/>
        <v>_EU</v>
      </c>
      <c r="P1320" s="340"/>
      <c r="Q1320" s="340"/>
      <c r="R1320" s="341"/>
      <c r="S1320" s="342"/>
      <c r="T1320" s="342"/>
      <c r="U1320" s="341"/>
      <c r="V1320" s="368"/>
      <c r="W1320" s="341"/>
      <c r="X1320" s="343"/>
      <c r="Y1320" s="340"/>
      <c r="Z1320" s="341"/>
      <c r="AA1320" s="348" t="str">
        <f t="shared" si="207"/>
        <v/>
      </c>
      <c r="AB1320" s="349" t="str">
        <f t="shared" si="208"/>
        <v/>
      </c>
      <c r="AC1320" s="341"/>
      <c r="AD1320" s="350" t="str">
        <f t="shared" si="209"/>
        <v/>
      </c>
    </row>
    <row r="1321" spans="2:30" x14ac:dyDescent="0.45">
      <c r="B1321" s="145" t="str">
        <f t="shared" si="200"/>
        <v>NOT INCLUDED</v>
      </c>
      <c r="C1321" s="146" t="e">
        <f t="shared" si="201"/>
        <v>#N/A</v>
      </c>
      <c r="D1321" s="158" t="e">
        <f>AB1321&amp;"_"&amp;#REF!&amp;IF(afstemning_partner&lt;&gt;"","_"&amp;AC1321,"")</f>
        <v>#REF!</v>
      </c>
      <c r="E1321" s="158" t="str">
        <f t="shared" si="202"/>
        <v/>
      </c>
      <c r="F1321" s="158" t="e">
        <f t="shared" si="203"/>
        <v>#N/A</v>
      </c>
      <c r="G1321" s="158" t="str">
        <f>TRANSAKTIONER!Z1321&amp;IF(regnskab_filter_periode&gt;=AB1321,"INCLUDE"&amp;IF(regnskab_filter_land&lt;&gt;"",IF(regnskab_filter_land="EU",F1321,AD1321),""),"EXCLUDE")</f>
        <v>EXCLUDE</v>
      </c>
      <c r="H1321" s="158" t="str">
        <f t="shared" si="204"/>
        <v/>
      </c>
      <c r="I1321" s="158" t="str">
        <f>TRANSAKTIONER!Z1321&amp;IF(regnskab_filter_periode_partner&gt;=AB1321,"INCLUDE"&amp;IF(regnskab_filter_land_partner&lt;&gt;"",IF(regnskab_filter_land_partner="EU",F1321,AD1321),""),"EXCLUDE")&amp;AC1321</f>
        <v>EXCLUDE</v>
      </c>
      <c r="J1321" s="158" t="e">
        <f t="shared" si="205"/>
        <v>#N/A</v>
      </c>
      <c r="L1321" s="158" t="str">
        <f t="shared" si="206"/>
        <v>_EU</v>
      </c>
      <c r="P1321" s="340"/>
      <c r="Q1321" s="340"/>
      <c r="R1321" s="341"/>
      <c r="S1321" s="342"/>
      <c r="T1321" s="342"/>
      <c r="U1321" s="341"/>
      <c r="V1321" s="368"/>
      <c r="W1321" s="341"/>
      <c r="X1321" s="343"/>
      <c r="Y1321" s="340"/>
      <c r="Z1321" s="341"/>
      <c r="AA1321" s="348" t="str">
        <f t="shared" si="207"/>
        <v/>
      </c>
      <c r="AB1321" s="349" t="str">
        <f t="shared" si="208"/>
        <v/>
      </c>
      <c r="AC1321" s="341"/>
      <c r="AD1321" s="350" t="str">
        <f t="shared" si="209"/>
        <v/>
      </c>
    </row>
    <row r="1322" spans="2:30" x14ac:dyDescent="0.45">
      <c r="B1322" s="145" t="str">
        <f t="shared" si="200"/>
        <v>NOT INCLUDED</v>
      </c>
      <c r="C1322" s="146" t="e">
        <f t="shared" si="201"/>
        <v>#N/A</v>
      </c>
      <c r="D1322" s="158" t="e">
        <f>AB1322&amp;"_"&amp;#REF!&amp;IF(afstemning_partner&lt;&gt;"","_"&amp;AC1322,"")</f>
        <v>#REF!</v>
      </c>
      <c r="E1322" s="158" t="str">
        <f t="shared" si="202"/>
        <v/>
      </c>
      <c r="F1322" s="158" t="e">
        <f t="shared" si="203"/>
        <v>#N/A</v>
      </c>
      <c r="G1322" s="158" t="str">
        <f>TRANSAKTIONER!Z1322&amp;IF(regnskab_filter_periode&gt;=AB1322,"INCLUDE"&amp;IF(regnskab_filter_land&lt;&gt;"",IF(regnskab_filter_land="EU",F1322,AD1322),""),"EXCLUDE")</f>
        <v>EXCLUDE</v>
      </c>
      <c r="H1322" s="158" t="str">
        <f t="shared" si="204"/>
        <v/>
      </c>
      <c r="I1322" s="158" t="str">
        <f>TRANSAKTIONER!Z1322&amp;IF(regnskab_filter_periode_partner&gt;=AB1322,"INCLUDE"&amp;IF(regnskab_filter_land_partner&lt;&gt;"",IF(regnskab_filter_land_partner="EU",F1322,AD1322),""),"EXCLUDE")&amp;AC1322</f>
        <v>EXCLUDE</v>
      </c>
      <c r="J1322" s="158" t="e">
        <f t="shared" si="205"/>
        <v>#N/A</v>
      </c>
      <c r="L1322" s="158" t="str">
        <f t="shared" si="206"/>
        <v>_EU</v>
      </c>
      <c r="P1322" s="340"/>
      <c r="Q1322" s="340"/>
      <c r="R1322" s="341"/>
      <c r="S1322" s="342"/>
      <c r="T1322" s="342"/>
      <c r="U1322" s="341"/>
      <c r="V1322" s="368"/>
      <c r="W1322" s="341"/>
      <c r="X1322" s="343"/>
      <c r="Y1322" s="340"/>
      <c r="Z1322" s="341"/>
      <c r="AA1322" s="348" t="str">
        <f t="shared" si="207"/>
        <v/>
      </c>
      <c r="AB1322" s="349" t="str">
        <f t="shared" si="208"/>
        <v/>
      </c>
      <c r="AC1322" s="341"/>
      <c r="AD1322" s="350" t="str">
        <f t="shared" si="209"/>
        <v/>
      </c>
    </row>
    <row r="1323" spans="2:30" x14ac:dyDescent="0.45">
      <c r="B1323" s="145" t="str">
        <f t="shared" si="200"/>
        <v>NOT INCLUDED</v>
      </c>
      <c r="C1323" s="146" t="e">
        <f t="shared" si="201"/>
        <v>#N/A</v>
      </c>
      <c r="D1323" s="158" t="e">
        <f>AB1323&amp;"_"&amp;#REF!&amp;IF(afstemning_partner&lt;&gt;"","_"&amp;AC1323,"")</f>
        <v>#REF!</v>
      </c>
      <c r="E1323" s="158" t="str">
        <f t="shared" si="202"/>
        <v/>
      </c>
      <c r="F1323" s="158" t="e">
        <f t="shared" si="203"/>
        <v>#N/A</v>
      </c>
      <c r="G1323" s="158" t="str">
        <f>TRANSAKTIONER!Z1323&amp;IF(regnskab_filter_periode&gt;=AB1323,"INCLUDE"&amp;IF(regnskab_filter_land&lt;&gt;"",IF(regnskab_filter_land="EU",F1323,AD1323),""),"EXCLUDE")</f>
        <v>EXCLUDE</v>
      </c>
      <c r="H1323" s="158" t="str">
        <f t="shared" si="204"/>
        <v/>
      </c>
      <c r="I1323" s="158" t="str">
        <f>TRANSAKTIONER!Z1323&amp;IF(regnskab_filter_periode_partner&gt;=AB1323,"INCLUDE"&amp;IF(regnskab_filter_land_partner&lt;&gt;"",IF(regnskab_filter_land_partner="EU",F1323,AD1323),""),"EXCLUDE")&amp;AC1323</f>
        <v>EXCLUDE</v>
      </c>
      <c r="J1323" s="158" t="e">
        <f t="shared" si="205"/>
        <v>#N/A</v>
      </c>
      <c r="L1323" s="158" t="str">
        <f t="shared" si="206"/>
        <v>_EU</v>
      </c>
      <c r="P1323" s="340"/>
      <c r="Q1323" s="340"/>
      <c r="R1323" s="341"/>
      <c r="S1323" s="342"/>
      <c r="T1323" s="342"/>
      <c r="U1323" s="341"/>
      <c r="V1323" s="368"/>
      <c r="W1323" s="341"/>
      <c r="X1323" s="343"/>
      <c r="Y1323" s="340"/>
      <c r="Z1323" s="341"/>
      <c r="AA1323" s="348" t="str">
        <f t="shared" si="207"/>
        <v/>
      </c>
      <c r="AB1323" s="349" t="str">
        <f t="shared" si="208"/>
        <v/>
      </c>
      <c r="AC1323" s="341"/>
      <c r="AD1323" s="350" t="str">
        <f t="shared" si="209"/>
        <v/>
      </c>
    </row>
    <row r="1324" spans="2:30" x14ac:dyDescent="0.45">
      <c r="B1324" s="145" t="str">
        <f t="shared" si="200"/>
        <v>NOT INCLUDED</v>
      </c>
      <c r="C1324" s="146" t="e">
        <f t="shared" si="201"/>
        <v>#N/A</v>
      </c>
      <c r="D1324" s="158" t="e">
        <f>AB1324&amp;"_"&amp;#REF!&amp;IF(afstemning_partner&lt;&gt;"","_"&amp;AC1324,"")</f>
        <v>#REF!</v>
      </c>
      <c r="E1324" s="158" t="str">
        <f t="shared" si="202"/>
        <v/>
      </c>
      <c r="F1324" s="158" t="e">
        <f t="shared" si="203"/>
        <v>#N/A</v>
      </c>
      <c r="G1324" s="158" t="str">
        <f>TRANSAKTIONER!Z1324&amp;IF(regnskab_filter_periode&gt;=AB1324,"INCLUDE"&amp;IF(regnskab_filter_land&lt;&gt;"",IF(regnskab_filter_land="EU",F1324,AD1324),""),"EXCLUDE")</f>
        <v>EXCLUDE</v>
      </c>
      <c r="H1324" s="158" t="str">
        <f t="shared" si="204"/>
        <v/>
      </c>
      <c r="I1324" s="158" t="str">
        <f>TRANSAKTIONER!Z1324&amp;IF(regnskab_filter_periode_partner&gt;=AB1324,"INCLUDE"&amp;IF(regnskab_filter_land_partner&lt;&gt;"",IF(regnskab_filter_land_partner="EU",F1324,AD1324),""),"EXCLUDE")&amp;AC1324</f>
        <v>EXCLUDE</v>
      </c>
      <c r="J1324" s="158" t="e">
        <f t="shared" si="205"/>
        <v>#N/A</v>
      </c>
      <c r="L1324" s="158" t="str">
        <f t="shared" si="206"/>
        <v>_EU</v>
      </c>
      <c r="P1324" s="340"/>
      <c r="Q1324" s="340"/>
      <c r="R1324" s="341"/>
      <c r="S1324" s="342"/>
      <c r="T1324" s="342"/>
      <c r="U1324" s="341"/>
      <c r="V1324" s="368"/>
      <c r="W1324" s="341"/>
      <c r="X1324" s="343"/>
      <c r="Y1324" s="340"/>
      <c r="Z1324" s="341"/>
      <c r="AA1324" s="348" t="str">
        <f t="shared" si="207"/>
        <v/>
      </c>
      <c r="AB1324" s="349" t="str">
        <f t="shared" si="208"/>
        <v/>
      </c>
      <c r="AC1324" s="341"/>
      <c r="AD1324" s="350" t="str">
        <f t="shared" si="209"/>
        <v/>
      </c>
    </row>
    <row r="1325" spans="2:30" x14ac:dyDescent="0.45">
      <c r="B1325" s="145" t="str">
        <f t="shared" si="200"/>
        <v>NOT INCLUDED</v>
      </c>
      <c r="C1325" s="146" t="e">
        <f t="shared" si="201"/>
        <v>#N/A</v>
      </c>
      <c r="D1325" s="158" t="e">
        <f>AB1325&amp;"_"&amp;#REF!&amp;IF(afstemning_partner&lt;&gt;"","_"&amp;AC1325,"")</f>
        <v>#REF!</v>
      </c>
      <c r="E1325" s="158" t="str">
        <f t="shared" si="202"/>
        <v/>
      </c>
      <c r="F1325" s="158" t="e">
        <f t="shared" si="203"/>
        <v>#N/A</v>
      </c>
      <c r="G1325" s="158" t="str">
        <f>TRANSAKTIONER!Z1325&amp;IF(regnskab_filter_periode&gt;=AB1325,"INCLUDE"&amp;IF(regnskab_filter_land&lt;&gt;"",IF(regnskab_filter_land="EU",F1325,AD1325),""),"EXCLUDE")</f>
        <v>EXCLUDE</v>
      </c>
      <c r="H1325" s="158" t="str">
        <f t="shared" si="204"/>
        <v/>
      </c>
      <c r="I1325" s="158" t="str">
        <f>TRANSAKTIONER!Z1325&amp;IF(regnskab_filter_periode_partner&gt;=AB1325,"INCLUDE"&amp;IF(regnskab_filter_land_partner&lt;&gt;"",IF(regnskab_filter_land_partner="EU",F1325,AD1325),""),"EXCLUDE")&amp;AC1325</f>
        <v>EXCLUDE</v>
      </c>
      <c r="J1325" s="158" t="e">
        <f t="shared" si="205"/>
        <v>#N/A</v>
      </c>
      <c r="L1325" s="158" t="str">
        <f t="shared" si="206"/>
        <v>_EU</v>
      </c>
      <c r="P1325" s="340"/>
      <c r="Q1325" s="340"/>
      <c r="R1325" s="341"/>
      <c r="S1325" s="342"/>
      <c r="T1325" s="342"/>
      <c r="U1325" s="341"/>
      <c r="V1325" s="368"/>
      <c r="W1325" s="341"/>
      <c r="X1325" s="343"/>
      <c r="Y1325" s="340"/>
      <c r="Z1325" s="341"/>
      <c r="AA1325" s="348" t="str">
        <f t="shared" si="207"/>
        <v/>
      </c>
      <c r="AB1325" s="349" t="str">
        <f t="shared" si="208"/>
        <v/>
      </c>
      <c r="AC1325" s="341"/>
      <c r="AD1325" s="350" t="str">
        <f t="shared" si="209"/>
        <v/>
      </c>
    </row>
    <row r="1326" spans="2:30" x14ac:dyDescent="0.45">
      <c r="B1326" s="145" t="str">
        <f t="shared" si="200"/>
        <v>NOT INCLUDED</v>
      </c>
      <c r="C1326" s="146" t="e">
        <f t="shared" si="201"/>
        <v>#N/A</v>
      </c>
      <c r="D1326" s="158" t="e">
        <f>AB1326&amp;"_"&amp;#REF!&amp;IF(afstemning_partner&lt;&gt;"","_"&amp;AC1326,"")</f>
        <v>#REF!</v>
      </c>
      <c r="E1326" s="158" t="str">
        <f t="shared" si="202"/>
        <v/>
      </c>
      <c r="F1326" s="158" t="e">
        <f t="shared" si="203"/>
        <v>#N/A</v>
      </c>
      <c r="G1326" s="158" t="str">
        <f>TRANSAKTIONER!Z1326&amp;IF(regnskab_filter_periode&gt;=AB1326,"INCLUDE"&amp;IF(regnskab_filter_land&lt;&gt;"",IF(regnskab_filter_land="EU",F1326,AD1326),""),"EXCLUDE")</f>
        <v>EXCLUDE</v>
      </c>
      <c r="H1326" s="158" t="str">
        <f t="shared" si="204"/>
        <v/>
      </c>
      <c r="I1326" s="158" t="str">
        <f>TRANSAKTIONER!Z1326&amp;IF(regnskab_filter_periode_partner&gt;=AB1326,"INCLUDE"&amp;IF(regnskab_filter_land_partner&lt;&gt;"",IF(regnskab_filter_land_partner="EU",F1326,AD1326),""),"EXCLUDE")&amp;AC1326</f>
        <v>EXCLUDE</v>
      </c>
      <c r="J1326" s="158" t="e">
        <f t="shared" si="205"/>
        <v>#N/A</v>
      </c>
      <c r="L1326" s="158" t="str">
        <f t="shared" si="206"/>
        <v>_EU</v>
      </c>
      <c r="P1326" s="340"/>
      <c r="Q1326" s="340"/>
      <c r="R1326" s="341"/>
      <c r="S1326" s="342"/>
      <c r="T1326" s="342"/>
      <c r="U1326" s="341"/>
      <c r="V1326" s="368"/>
      <c r="W1326" s="341"/>
      <c r="X1326" s="343"/>
      <c r="Y1326" s="340"/>
      <c r="Z1326" s="341"/>
      <c r="AA1326" s="348" t="str">
        <f t="shared" si="207"/>
        <v/>
      </c>
      <c r="AB1326" s="349" t="str">
        <f t="shared" si="208"/>
        <v/>
      </c>
      <c r="AC1326" s="341"/>
      <c r="AD1326" s="350" t="str">
        <f t="shared" si="209"/>
        <v/>
      </c>
    </row>
    <row r="1327" spans="2:30" x14ac:dyDescent="0.45">
      <c r="B1327" s="145" t="str">
        <f t="shared" si="200"/>
        <v>NOT INCLUDED</v>
      </c>
      <c r="C1327" s="146" t="e">
        <f t="shared" si="201"/>
        <v>#N/A</v>
      </c>
      <c r="D1327" s="158" t="e">
        <f>AB1327&amp;"_"&amp;#REF!&amp;IF(afstemning_partner&lt;&gt;"","_"&amp;AC1327,"")</f>
        <v>#REF!</v>
      </c>
      <c r="E1327" s="158" t="str">
        <f t="shared" si="202"/>
        <v/>
      </c>
      <c r="F1327" s="158" t="e">
        <f t="shared" si="203"/>
        <v>#N/A</v>
      </c>
      <c r="G1327" s="158" t="str">
        <f>TRANSAKTIONER!Z1327&amp;IF(regnskab_filter_periode&gt;=AB1327,"INCLUDE"&amp;IF(regnskab_filter_land&lt;&gt;"",IF(regnskab_filter_land="EU",F1327,AD1327),""),"EXCLUDE")</f>
        <v>EXCLUDE</v>
      </c>
      <c r="H1327" s="158" t="str">
        <f t="shared" si="204"/>
        <v/>
      </c>
      <c r="I1327" s="158" t="str">
        <f>TRANSAKTIONER!Z1327&amp;IF(regnskab_filter_periode_partner&gt;=AB1327,"INCLUDE"&amp;IF(regnskab_filter_land_partner&lt;&gt;"",IF(regnskab_filter_land_partner="EU",F1327,AD1327),""),"EXCLUDE")&amp;AC1327</f>
        <v>EXCLUDE</v>
      </c>
      <c r="J1327" s="158" t="e">
        <f t="shared" si="205"/>
        <v>#N/A</v>
      </c>
      <c r="L1327" s="158" t="str">
        <f t="shared" si="206"/>
        <v>_EU</v>
      </c>
      <c r="P1327" s="340"/>
      <c r="Q1327" s="340"/>
      <c r="R1327" s="341"/>
      <c r="S1327" s="342"/>
      <c r="T1327" s="342"/>
      <c r="U1327" s="341"/>
      <c r="V1327" s="368"/>
      <c r="W1327" s="341"/>
      <c r="X1327" s="343"/>
      <c r="Y1327" s="340"/>
      <c r="Z1327" s="341"/>
      <c r="AA1327" s="348" t="str">
        <f t="shared" si="207"/>
        <v/>
      </c>
      <c r="AB1327" s="349" t="str">
        <f t="shared" si="208"/>
        <v/>
      </c>
      <c r="AC1327" s="341"/>
      <c r="AD1327" s="350" t="str">
        <f t="shared" si="209"/>
        <v/>
      </c>
    </row>
    <row r="1328" spans="2:30" x14ac:dyDescent="0.45">
      <c r="B1328" s="145" t="str">
        <f t="shared" si="200"/>
        <v>NOT INCLUDED</v>
      </c>
      <c r="C1328" s="146" t="e">
        <f t="shared" si="201"/>
        <v>#N/A</v>
      </c>
      <c r="D1328" s="158" t="e">
        <f>AB1328&amp;"_"&amp;#REF!&amp;IF(afstemning_partner&lt;&gt;"","_"&amp;AC1328,"")</f>
        <v>#REF!</v>
      </c>
      <c r="E1328" s="158" t="str">
        <f t="shared" si="202"/>
        <v/>
      </c>
      <c r="F1328" s="158" t="e">
        <f t="shared" si="203"/>
        <v>#N/A</v>
      </c>
      <c r="G1328" s="158" t="str">
        <f>TRANSAKTIONER!Z1328&amp;IF(regnskab_filter_periode&gt;=AB1328,"INCLUDE"&amp;IF(regnskab_filter_land&lt;&gt;"",IF(regnskab_filter_land="EU",F1328,AD1328),""),"EXCLUDE")</f>
        <v>EXCLUDE</v>
      </c>
      <c r="H1328" s="158" t="str">
        <f t="shared" si="204"/>
        <v/>
      </c>
      <c r="I1328" s="158" t="str">
        <f>TRANSAKTIONER!Z1328&amp;IF(regnskab_filter_periode_partner&gt;=AB1328,"INCLUDE"&amp;IF(regnskab_filter_land_partner&lt;&gt;"",IF(regnskab_filter_land_partner="EU",F1328,AD1328),""),"EXCLUDE")&amp;AC1328</f>
        <v>EXCLUDE</v>
      </c>
      <c r="J1328" s="158" t="e">
        <f t="shared" si="205"/>
        <v>#N/A</v>
      </c>
      <c r="L1328" s="158" t="str">
        <f t="shared" si="206"/>
        <v>_EU</v>
      </c>
      <c r="P1328" s="340"/>
      <c r="Q1328" s="340"/>
      <c r="R1328" s="341"/>
      <c r="S1328" s="342"/>
      <c r="T1328" s="342"/>
      <c r="U1328" s="341"/>
      <c r="V1328" s="368"/>
      <c r="W1328" s="341"/>
      <c r="X1328" s="343"/>
      <c r="Y1328" s="340"/>
      <c r="Z1328" s="341"/>
      <c r="AA1328" s="348" t="str">
        <f t="shared" si="207"/>
        <v/>
      </c>
      <c r="AB1328" s="349" t="str">
        <f t="shared" si="208"/>
        <v/>
      </c>
      <c r="AC1328" s="341"/>
      <c r="AD1328" s="350" t="str">
        <f t="shared" si="209"/>
        <v/>
      </c>
    </row>
    <row r="1329" spans="2:30" x14ac:dyDescent="0.45">
      <c r="B1329" s="145" t="str">
        <f t="shared" si="200"/>
        <v>NOT INCLUDED</v>
      </c>
      <c r="C1329" s="146" t="e">
        <f t="shared" si="201"/>
        <v>#N/A</v>
      </c>
      <c r="D1329" s="158" t="e">
        <f>AB1329&amp;"_"&amp;#REF!&amp;IF(afstemning_partner&lt;&gt;"","_"&amp;AC1329,"")</f>
        <v>#REF!</v>
      </c>
      <c r="E1329" s="158" t="str">
        <f t="shared" si="202"/>
        <v/>
      </c>
      <c r="F1329" s="158" t="e">
        <f t="shared" si="203"/>
        <v>#N/A</v>
      </c>
      <c r="G1329" s="158" t="str">
        <f>TRANSAKTIONER!Z1329&amp;IF(regnskab_filter_periode&gt;=AB1329,"INCLUDE"&amp;IF(regnskab_filter_land&lt;&gt;"",IF(regnskab_filter_land="EU",F1329,AD1329),""),"EXCLUDE")</f>
        <v>EXCLUDE</v>
      </c>
      <c r="H1329" s="158" t="str">
        <f t="shared" si="204"/>
        <v/>
      </c>
      <c r="I1329" s="158" t="str">
        <f>TRANSAKTIONER!Z1329&amp;IF(regnskab_filter_periode_partner&gt;=AB1329,"INCLUDE"&amp;IF(regnskab_filter_land_partner&lt;&gt;"",IF(regnskab_filter_land_partner="EU",F1329,AD1329),""),"EXCLUDE")&amp;AC1329</f>
        <v>EXCLUDE</v>
      </c>
      <c r="J1329" s="158" t="e">
        <f t="shared" si="205"/>
        <v>#N/A</v>
      </c>
      <c r="L1329" s="158" t="str">
        <f t="shared" si="206"/>
        <v>_EU</v>
      </c>
      <c r="P1329" s="340"/>
      <c r="Q1329" s="340"/>
      <c r="R1329" s="341"/>
      <c r="S1329" s="342"/>
      <c r="T1329" s="342"/>
      <c r="U1329" s="341"/>
      <c r="V1329" s="368"/>
      <c r="W1329" s="341"/>
      <c r="X1329" s="343"/>
      <c r="Y1329" s="340"/>
      <c r="Z1329" s="341"/>
      <c r="AA1329" s="348" t="str">
        <f t="shared" si="207"/>
        <v/>
      </c>
      <c r="AB1329" s="349" t="str">
        <f t="shared" si="208"/>
        <v/>
      </c>
      <c r="AC1329" s="341"/>
      <c r="AD1329" s="350" t="str">
        <f t="shared" si="209"/>
        <v/>
      </c>
    </row>
    <row r="1330" spans="2:30" x14ac:dyDescent="0.45">
      <c r="B1330" s="145" t="str">
        <f t="shared" si="200"/>
        <v>NOT INCLUDED</v>
      </c>
      <c r="C1330" s="146" t="e">
        <f t="shared" si="201"/>
        <v>#N/A</v>
      </c>
      <c r="D1330" s="158" t="e">
        <f>AB1330&amp;"_"&amp;#REF!&amp;IF(afstemning_partner&lt;&gt;"","_"&amp;AC1330,"")</f>
        <v>#REF!</v>
      </c>
      <c r="E1330" s="158" t="str">
        <f t="shared" si="202"/>
        <v/>
      </c>
      <c r="F1330" s="158" t="e">
        <f t="shared" si="203"/>
        <v>#N/A</v>
      </c>
      <c r="G1330" s="158" t="str">
        <f>TRANSAKTIONER!Z1330&amp;IF(regnskab_filter_periode&gt;=AB1330,"INCLUDE"&amp;IF(regnskab_filter_land&lt;&gt;"",IF(regnskab_filter_land="EU",F1330,AD1330),""),"EXCLUDE")</f>
        <v>EXCLUDE</v>
      </c>
      <c r="H1330" s="158" t="str">
        <f t="shared" si="204"/>
        <v/>
      </c>
      <c r="I1330" s="158" t="str">
        <f>TRANSAKTIONER!Z1330&amp;IF(regnskab_filter_periode_partner&gt;=AB1330,"INCLUDE"&amp;IF(regnskab_filter_land_partner&lt;&gt;"",IF(regnskab_filter_land_partner="EU",F1330,AD1330),""),"EXCLUDE")&amp;AC1330</f>
        <v>EXCLUDE</v>
      </c>
      <c r="J1330" s="158" t="e">
        <f t="shared" si="205"/>
        <v>#N/A</v>
      </c>
      <c r="L1330" s="158" t="str">
        <f t="shared" si="206"/>
        <v>_EU</v>
      </c>
      <c r="P1330" s="340"/>
      <c r="Q1330" s="340"/>
      <c r="R1330" s="341"/>
      <c r="S1330" s="342"/>
      <c r="T1330" s="342"/>
      <c r="U1330" s="341"/>
      <c r="V1330" s="368"/>
      <c r="W1330" s="341"/>
      <c r="X1330" s="343"/>
      <c r="Y1330" s="340"/>
      <c r="Z1330" s="341"/>
      <c r="AA1330" s="348" t="str">
        <f t="shared" si="207"/>
        <v/>
      </c>
      <c r="AB1330" s="349" t="str">
        <f t="shared" si="208"/>
        <v/>
      </c>
      <c r="AC1330" s="341"/>
      <c r="AD1330" s="350" t="str">
        <f t="shared" si="209"/>
        <v/>
      </c>
    </row>
    <row r="1331" spans="2:30" x14ac:dyDescent="0.45">
      <c r="B1331" s="145" t="str">
        <f t="shared" si="200"/>
        <v>NOT INCLUDED</v>
      </c>
      <c r="C1331" s="146" t="e">
        <f t="shared" si="201"/>
        <v>#N/A</v>
      </c>
      <c r="D1331" s="158" t="e">
        <f>AB1331&amp;"_"&amp;#REF!&amp;IF(afstemning_partner&lt;&gt;"","_"&amp;AC1331,"")</f>
        <v>#REF!</v>
      </c>
      <c r="E1331" s="158" t="str">
        <f t="shared" si="202"/>
        <v/>
      </c>
      <c r="F1331" s="158" t="e">
        <f t="shared" si="203"/>
        <v>#N/A</v>
      </c>
      <c r="G1331" s="158" t="str">
        <f>TRANSAKTIONER!Z1331&amp;IF(regnskab_filter_periode&gt;=AB1331,"INCLUDE"&amp;IF(regnskab_filter_land&lt;&gt;"",IF(regnskab_filter_land="EU",F1331,AD1331),""),"EXCLUDE")</f>
        <v>EXCLUDE</v>
      </c>
      <c r="H1331" s="158" t="str">
        <f t="shared" si="204"/>
        <v/>
      </c>
      <c r="I1331" s="158" t="str">
        <f>TRANSAKTIONER!Z1331&amp;IF(regnskab_filter_periode_partner&gt;=AB1331,"INCLUDE"&amp;IF(regnskab_filter_land_partner&lt;&gt;"",IF(regnskab_filter_land_partner="EU",F1331,AD1331),""),"EXCLUDE")&amp;AC1331</f>
        <v>EXCLUDE</v>
      </c>
      <c r="J1331" s="158" t="e">
        <f t="shared" si="205"/>
        <v>#N/A</v>
      </c>
      <c r="L1331" s="158" t="str">
        <f t="shared" si="206"/>
        <v>_EU</v>
      </c>
      <c r="P1331" s="340"/>
      <c r="Q1331" s="340"/>
      <c r="R1331" s="341"/>
      <c r="S1331" s="342"/>
      <c r="T1331" s="342"/>
      <c r="U1331" s="341"/>
      <c r="V1331" s="368"/>
      <c r="W1331" s="341"/>
      <c r="X1331" s="343"/>
      <c r="Y1331" s="340"/>
      <c r="Z1331" s="341"/>
      <c r="AA1331" s="348" t="str">
        <f t="shared" si="207"/>
        <v/>
      </c>
      <c r="AB1331" s="349" t="str">
        <f t="shared" si="208"/>
        <v/>
      </c>
      <c r="AC1331" s="341"/>
      <c r="AD1331" s="350" t="str">
        <f t="shared" si="209"/>
        <v/>
      </c>
    </row>
    <row r="1332" spans="2:30" x14ac:dyDescent="0.45">
      <c r="B1332" s="145" t="str">
        <f t="shared" si="200"/>
        <v>NOT INCLUDED</v>
      </c>
      <c r="C1332" s="146" t="e">
        <f t="shared" si="201"/>
        <v>#N/A</v>
      </c>
      <c r="D1332" s="158" t="e">
        <f>AB1332&amp;"_"&amp;#REF!&amp;IF(afstemning_partner&lt;&gt;"","_"&amp;AC1332,"")</f>
        <v>#REF!</v>
      </c>
      <c r="E1332" s="158" t="str">
        <f t="shared" si="202"/>
        <v/>
      </c>
      <c r="F1332" s="158" t="e">
        <f t="shared" si="203"/>
        <v>#N/A</v>
      </c>
      <c r="G1332" s="158" t="str">
        <f>TRANSAKTIONER!Z1332&amp;IF(regnskab_filter_periode&gt;=AB1332,"INCLUDE"&amp;IF(regnskab_filter_land&lt;&gt;"",IF(regnskab_filter_land="EU",F1332,AD1332),""),"EXCLUDE")</f>
        <v>EXCLUDE</v>
      </c>
      <c r="H1332" s="158" t="str">
        <f t="shared" si="204"/>
        <v/>
      </c>
      <c r="I1332" s="158" t="str">
        <f>TRANSAKTIONER!Z1332&amp;IF(regnskab_filter_periode_partner&gt;=AB1332,"INCLUDE"&amp;IF(regnskab_filter_land_partner&lt;&gt;"",IF(regnskab_filter_land_partner="EU",F1332,AD1332),""),"EXCLUDE")&amp;AC1332</f>
        <v>EXCLUDE</v>
      </c>
      <c r="J1332" s="158" t="e">
        <f t="shared" si="205"/>
        <v>#N/A</v>
      </c>
      <c r="L1332" s="158" t="str">
        <f t="shared" si="206"/>
        <v>_EU</v>
      </c>
      <c r="P1332" s="340"/>
      <c r="Q1332" s="340"/>
      <c r="R1332" s="341"/>
      <c r="S1332" s="342"/>
      <c r="T1332" s="342"/>
      <c r="U1332" s="341"/>
      <c r="V1332" s="368"/>
      <c r="W1332" s="341"/>
      <c r="X1332" s="343"/>
      <c r="Y1332" s="340"/>
      <c r="Z1332" s="341"/>
      <c r="AA1332" s="348" t="str">
        <f t="shared" si="207"/>
        <v/>
      </c>
      <c r="AB1332" s="349" t="str">
        <f t="shared" si="208"/>
        <v/>
      </c>
      <c r="AC1332" s="341"/>
      <c r="AD1332" s="350" t="str">
        <f t="shared" si="209"/>
        <v/>
      </c>
    </row>
    <row r="1333" spans="2:30" x14ac:dyDescent="0.45">
      <c r="B1333" s="145" t="str">
        <f t="shared" si="200"/>
        <v>NOT INCLUDED</v>
      </c>
      <c r="C1333" s="146" t="e">
        <f t="shared" si="201"/>
        <v>#N/A</v>
      </c>
      <c r="D1333" s="158" t="e">
        <f>AB1333&amp;"_"&amp;#REF!&amp;IF(afstemning_partner&lt;&gt;"","_"&amp;AC1333,"")</f>
        <v>#REF!</v>
      </c>
      <c r="E1333" s="158" t="str">
        <f t="shared" si="202"/>
        <v/>
      </c>
      <c r="F1333" s="158" t="e">
        <f t="shared" si="203"/>
        <v>#N/A</v>
      </c>
      <c r="G1333" s="158" t="str">
        <f>TRANSAKTIONER!Z1333&amp;IF(regnskab_filter_periode&gt;=AB1333,"INCLUDE"&amp;IF(regnskab_filter_land&lt;&gt;"",IF(regnskab_filter_land="EU",F1333,AD1333),""),"EXCLUDE")</f>
        <v>EXCLUDE</v>
      </c>
      <c r="H1333" s="158" t="str">
        <f t="shared" si="204"/>
        <v/>
      </c>
      <c r="I1333" s="158" t="str">
        <f>TRANSAKTIONER!Z1333&amp;IF(regnskab_filter_periode_partner&gt;=AB1333,"INCLUDE"&amp;IF(regnskab_filter_land_partner&lt;&gt;"",IF(regnskab_filter_land_partner="EU",F1333,AD1333),""),"EXCLUDE")&amp;AC1333</f>
        <v>EXCLUDE</v>
      </c>
      <c r="J1333" s="158" t="e">
        <f t="shared" si="205"/>
        <v>#N/A</v>
      </c>
      <c r="L1333" s="158" t="str">
        <f t="shared" si="206"/>
        <v>_EU</v>
      </c>
      <c r="P1333" s="340"/>
      <c r="Q1333" s="340"/>
      <c r="R1333" s="341"/>
      <c r="S1333" s="342"/>
      <c r="T1333" s="342"/>
      <c r="U1333" s="341"/>
      <c r="V1333" s="368"/>
      <c r="W1333" s="341"/>
      <c r="X1333" s="343"/>
      <c r="Y1333" s="340"/>
      <c r="Z1333" s="341"/>
      <c r="AA1333" s="348" t="str">
        <f t="shared" si="207"/>
        <v/>
      </c>
      <c r="AB1333" s="349" t="str">
        <f t="shared" si="208"/>
        <v/>
      </c>
      <c r="AC1333" s="341"/>
      <c r="AD1333" s="350" t="str">
        <f t="shared" si="209"/>
        <v/>
      </c>
    </row>
    <row r="1334" spans="2:30" x14ac:dyDescent="0.45">
      <c r="B1334" s="145" t="str">
        <f t="shared" si="200"/>
        <v>NOT INCLUDED</v>
      </c>
      <c r="C1334" s="146" t="e">
        <f t="shared" si="201"/>
        <v>#N/A</v>
      </c>
      <c r="D1334" s="158" t="e">
        <f>AB1334&amp;"_"&amp;#REF!&amp;IF(afstemning_partner&lt;&gt;"","_"&amp;AC1334,"")</f>
        <v>#REF!</v>
      </c>
      <c r="E1334" s="158" t="str">
        <f t="shared" si="202"/>
        <v/>
      </c>
      <c r="F1334" s="158" t="e">
        <f t="shared" si="203"/>
        <v>#N/A</v>
      </c>
      <c r="G1334" s="158" t="str">
        <f>TRANSAKTIONER!Z1334&amp;IF(regnskab_filter_periode&gt;=AB1334,"INCLUDE"&amp;IF(regnskab_filter_land&lt;&gt;"",IF(regnskab_filter_land="EU",F1334,AD1334),""),"EXCLUDE")</f>
        <v>EXCLUDE</v>
      </c>
      <c r="H1334" s="158" t="str">
        <f t="shared" si="204"/>
        <v/>
      </c>
      <c r="I1334" s="158" t="str">
        <f>TRANSAKTIONER!Z1334&amp;IF(regnskab_filter_periode_partner&gt;=AB1334,"INCLUDE"&amp;IF(regnskab_filter_land_partner&lt;&gt;"",IF(regnskab_filter_land_partner="EU",F1334,AD1334),""),"EXCLUDE")&amp;AC1334</f>
        <v>EXCLUDE</v>
      </c>
      <c r="J1334" s="158" t="e">
        <f t="shared" si="205"/>
        <v>#N/A</v>
      </c>
      <c r="L1334" s="158" t="str">
        <f t="shared" si="206"/>
        <v>_EU</v>
      </c>
      <c r="P1334" s="340"/>
      <c r="Q1334" s="340"/>
      <c r="R1334" s="341"/>
      <c r="S1334" s="342"/>
      <c r="T1334" s="342"/>
      <c r="U1334" s="341"/>
      <c r="V1334" s="368"/>
      <c r="W1334" s="341"/>
      <c r="X1334" s="343"/>
      <c r="Y1334" s="340"/>
      <c r="Z1334" s="341"/>
      <c r="AA1334" s="348" t="str">
        <f t="shared" si="207"/>
        <v/>
      </c>
      <c r="AB1334" s="349" t="str">
        <f t="shared" si="208"/>
        <v/>
      </c>
      <c r="AC1334" s="341"/>
      <c r="AD1334" s="350" t="str">
        <f t="shared" si="209"/>
        <v/>
      </c>
    </row>
    <row r="1335" spans="2:30" x14ac:dyDescent="0.45">
      <c r="B1335" s="145" t="str">
        <f t="shared" si="200"/>
        <v>NOT INCLUDED</v>
      </c>
      <c r="C1335" s="146" t="e">
        <f t="shared" si="201"/>
        <v>#N/A</v>
      </c>
      <c r="D1335" s="158" t="e">
        <f>AB1335&amp;"_"&amp;#REF!&amp;IF(afstemning_partner&lt;&gt;"","_"&amp;AC1335,"")</f>
        <v>#REF!</v>
      </c>
      <c r="E1335" s="158" t="str">
        <f t="shared" si="202"/>
        <v/>
      </c>
      <c r="F1335" s="158" t="e">
        <f t="shared" si="203"/>
        <v>#N/A</v>
      </c>
      <c r="G1335" s="158" t="str">
        <f>TRANSAKTIONER!Z1335&amp;IF(regnskab_filter_periode&gt;=AB1335,"INCLUDE"&amp;IF(regnskab_filter_land&lt;&gt;"",IF(regnskab_filter_land="EU",F1335,AD1335),""),"EXCLUDE")</f>
        <v>EXCLUDE</v>
      </c>
      <c r="H1335" s="158" t="str">
        <f t="shared" si="204"/>
        <v/>
      </c>
      <c r="I1335" s="158" t="str">
        <f>TRANSAKTIONER!Z1335&amp;IF(regnskab_filter_periode_partner&gt;=AB1335,"INCLUDE"&amp;IF(regnskab_filter_land_partner&lt;&gt;"",IF(regnskab_filter_land_partner="EU",F1335,AD1335),""),"EXCLUDE")&amp;AC1335</f>
        <v>EXCLUDE</v>
      </c>
      <c r="J1335" s="158" t="e">
        <f t="shared" si="205"/>
        <v>#N/A</v>
      </c>
      <c r="L1335" s="158" t="str">
        <f t="shared" si="206"/>
        <v>_EU</v>
      </c>
      <c r="P1335" s="340"/>
      <c r="Q1335" s="340"/>
      <c r="R1335" s="341"/>
      <c r="S1335" s="342"/>
      <c r="T1335" s="342"/>
      <c r="U1335" s="341"/>
      <c r="V1335" s="368"/>
      <c r="W1335" s="341"/>
      <c r="X1335" s="343"/>
      <c r="Y1335" s="340"/>
      <c r="Z1335" s="341"/>
      <c r="AA1335" s="348" t="str">
        <f t="shared" si="207"/>
        <v/>
      </c>
      <c r="AB1335" s="349" t="str">
        <f t="shared" si="208"/>
        <v/>
      </c>
      <c r="AC1335" s="341"/>
      <c r="AD1335" s="350" t="str">
        <f t="shared" si="209"/>
        <v/>
      </c>
    </row>
    <row r="1336" spans="2:30" x14ac:dyDescent="0.45">
      <c r="B1336" s="145" t="str">
        <f t="shared" si="200"/>
        <v>NOT INCLUDED</v>
      </c>
      <c r="C1336" s="146" t="e">
        <f t="shared" si="201"/>
        <v>#N/A</v>
      </c>
      <c r="D1336" s="158" t="e">
        <f>AB1336&amp;"_"&amp;#REF!&amp;IF(afstemning_partner&lt;&gt;"","_"&amp;AC1336,"")</f>
        <v>#REF!</v>
      </c>
      <c r="E1336" s="158" t="str">
        <f t="shared" si="202"/>
        <v/>
      </c>
      <c r="F1336" s="158" t="e">
        <f t="shared" si="203"/>
        <v>#N/A</v>
      </c>
      <c r="G1336" s="158" t="str">
        <f>TRANSAKTIONER!Z1336&amp;IF(regnskab_filter_periode&gt;=AB1336,"INCLUDE"&amp;IF(regnskab_filter_land&lt;&gt;"",IF(regnskab_filter_land="EU",F1336,AD1336),""),"EXCLUDE")</f>
        <v>EXCLUDE</v>
      </c>
      <c r="H1336" s="158" t="str">
        <f t="shared" si="204"/>
        <v/>
      </c>
      <c r="I1336" s="158" t="str">
        <f>TRANSAKTIONER!Z1336&amp;IF(regnskab_filter_periode_partner&gt;=AB1336,"INCLUDE"&amp;IF(regnskab_filter_land_partner&lt;&gt;"",IF(regnskab_filter_land_partner="EU",F1336,AD1336),""),"EXCLUDE")&amp;AC1336</f>
        <v>EXCLUDE</v>
      </c>
      <c r="J1336" s="158" t="e">
        <f t="shared" si="205"/>
        <v>#N/A</v>
      </c>
      <c r="L1336" s="158" t="str">
        <f t="shared" si="206"/>
        <v>_EU</v>
      </c>
      <c r="P1336" s="340"/>
      <c r="Q1336" s="340"/>
      <c r="R1336" s="341"/>
      <c r="S1336" s="342"/>
      <c r="T1336" s="342"/>
      <c r="U1336" s="341"/>
      <c r="V1336" s="368"/>
      <c r="W1336" s="341"/>
      <c r="X1336" s="343"/>
      <c r="Y1336" s="340"/>
      <c r="Z1336" s="341"/>
      <c r="AA1336" s="348" t="str">
        <f t="shared" si="207"/>
        <v/>
      </c>
      <c r="AB1336" s="349" t="str">
        <f t="shared" si="208"/>
        <v/>
      </c>
      <c r="AC1336" s="341"/>
      <c r="AD1336" s="350" t="str">
        <f t="shared" si="209"/>
        <v/>
      </c>
    </row>
    <row r="1337" spans="2:30" x14ac:dyDescent="0.45">
      <c r="B1337" s="145" t="str">
        <f t="shared" si="200"/>
        <v>NOT INCLUDED</v>
      </c>
      <c r="C1337" s="146" t="e">
        <f t="shared" si="201"/>
        <v>#N/A</v>
      </c>
      <c r="D1337" s="158" t="e">
        <f>AB1337&amp;"_"&amp;#REF!&amp;IF(afstemning_partner&lt;&gt;"","_"&amp;AC1337,"")</f>
        <v>#REF!</v>
      </c>
      <c r="E1337" s="158" t="str">
        <f t="shared" si="202"/>
        <v/>
      </c>
      <c r="F1337" s="158" t="e">
        <f t="shared" si="203"/>
        <v>#N/A</v>
      </c>
      <c r="G1337" s="158" t="str">
        <f>TRANSAKTIONER!Z1337&amp;IF(regnskab_filter_periode&gt;=AB1337,"INCLUDE"&amp;IF(regnskab_filter_land&lt;&gt;"",IF(regnskab_filter_land="EU",F1337,AD1337),""),"EXCLUDE")</f>
        <v>EXCLUDE</v>
      </c>
      <c r="H1337" s="158" t="str">
        <f t="shared" si="204"/>
        <v/>
      </c>
      <c r="I1337" s="158" t="str">
        <f>TRANSAKTIONER!Z1337&amp;IF(regnskab_filter_periode_partner&gt;=AB1337,"INCLUDE"&amp;IF(regnskab_filter_land_partner&lt;&gt;"",IF(regnskab_filter_land_partner="EU",F1337,AD1337),""),"EXCLUDE")&amp;AC1337</f>
        <v>EXCLUDE</v>
      </c>
      <c r="J1337" s="158" t="e">
        <f t="shared" si="205"/>
        <v>#N/A</v>
      </c>
      <c r="L1337" s="158" t="str">
        <f t="shared" si="206"/>
        <v>_EU</v>
      </c>
      <c r="P1337" s="340"/>
      <c r="Q1337" s="340"/>
      <c r="R1337" s="341"/>
      <c r="S1337" s="342"/>
      <c r="T1337" s="342"/>
      <c r="U1337" s="341"/>
      <c r="V1337" s="368"/>
      <c r="W1337" s="341"/>
      <c r="X1337" s="343"/>
      <c r="Y1337" s="340"/>
      <c r="Z1337" s="341"/>
      <c r="AA1337" s="348" t="str">
        <f t="shared" si="207"/>
        <v/>
      </c>
      <c r="AB1337" s="349" t="str">
        <f t="shared" si="208"/>
        <v/>
      </c>
      <c r="AC1337" s="341"/>
      <c r="AD1337" s="350" t="str">
        <f t="shared" si="209"/>
        <v/>
      </c>
    </row>
    <row r="1338" spans="2:30" x14ac:dyDescent="0.45">
      <c r="B1338" s="145" t="str">
        <f t="shared" si="200"/>
        <v>NOT INCLUDED</v>
      </c>
      <c r="C1338" s="146" t="e">
        <f t="shared" si="201"/>
        <v>#N/A</v>
      </c>
      <c r="D1338" s="158" t="e">
        <f>AB1338&amp;"_"&amp;#REF!&amp;IF(afstemning_partner&lt;&gt;"","_"&amp;AC1338,"")</f>
        <v>#REF!</v>
      </c>
      <c r="E1338" s="158" t="str">
        <f t="shared" si="202"/>
        <v/>
      </c>
      <c r="F1338" s="158" t="e">
        <f t="shared" si="203"/>
        <v>#N/A</v>
      </c>
      <c r="G1338" s="158" t="str">
        <f>TRANSAKTIONER!Z1338&amp;IF(regnskab_filter_periode&gt;=AB1338,"INCLUDE"&amp;IF(regnskab_filter_land&lt;&gt;"",IF(regnskab_filter_land="EU",F1338,AD1338),""),"EXCLUDE")</f>
        <v>EXCLUDE</v>
      </c>
      <c r="H1338" s="158" t="str">
        <f t="shared" si="204"/>
        <v/>
      </c>
      <c r="I1338" s="158" t="str">
        <f>TRANSAKTIONER!Z1338&amp;IF(regnskab_filter_periode_partner&gt;=AB1338,"INCLUDE"&amp;IF(regnskab_filter_land_partner&lt;&gt;"",IF(regnskab_filter_land_partner="EU",F1338,AD1338),""),"EXCLUDE")&amp;AC1338</f>
        <v>EXCLUDE</v>
      </c>
      <c r="J1338" s="158" t="e">
        <f t="shared" si="205"/>
        <v>#N/A</v>
      </c>
      <c r="L1338" s="158" t="str">
        <f t="shared" si="206"/>
        <v>_EU</v>
      </c>
      <c r="P1338" s="340"/>
      <c r="Q1338" s="340"/>
      <c r="R1338" s="341"/>
      <c r="S1338" s="342"/>
      <c r="T1338" s="342"/>
      <c r="U1338" s="341"/>
      <c r="V1338" s="368"/>
      <c r="W1338" s="341"/>
      <c r="X1338" s="343"/>
      <c r="Y1338" s="340"/>
      <c r="Z1338" s="341"/>
      <c r="AA1338" s="348" t="str">
        <f t="shared" si="207"/>
        <v/>
      </c>
      <c r="AB1338" s="349" t="str">
        <f t="shared" si="208"/>
        <v/>
      </c>
      <c r="AC1338" s="341"/>
      <c r="AD1338" s="350" t="str">
        <f t="shared" si="209"/>
        <v/>
      </c>
    </row>
    <row r="1339" spans="2:30" x14ac:dyDescent="0.45">
      <c r="B1339" s="145" t="str">
        <f t="shared" si="200"/>
        <v>NOT INCLUDED</v>
      </c>
      <c r="C1339" s="146" t="e">
        <f t="shared" si="201"/>
        <v>#N/A</v>
      </c>
      <c r="D1339" s="158" t="e">
        <f>AB1339&amp;"_"&amp;#REF!&amp;IF(afstemning_partner&lt;&gt;"","_"&amp;AC1339,"")</f>
        <v>#REF!</v>
      </c>
      <c r="E1339" s="158" t="str">
        <f t="shared" si="202"/>
        <v/>
      </c>
      <c r="F1339" s="158" t="e">
        <f t="shared" si="203"/>
        <v>#N/A</v>
      </c>
      <c r="G1339" s="158" t="str">
        <f>TRANSAKTIONER!Z1339&amp;IF(regnskab_filter_periode&gt;=AB1339,"INCLUDE"&amp;IF(regnskab_filter_land&lt;&gt;"",IF(regnskab_filter_land="EU",F1339,AD1339),""),"EXCLUDE")</f>
        <v>EXCLUDE</v>
      </c>
      <c r="H1339" s="158" t="str">
        <f t="shared" si="204"/>
        <v/>
      </c>
      <c r="I1339" s="158" t="str">
        <f>TRANSAKTIONER!Z1339&amp;IF(regnskab_filter_periode_partner&gt;=AB1339,"INCLUDE"&amp;IF(regnskab_filter_land_partner&lt;&gt;"",IF(regnskab_filter_land_partner="EU",F1339,AD1339),""),"EXCLUDE")&amp;AC1339</f>
        <v>EXCLUDE</v>
      </c>
      <c r="J1339" s="158" t="e">
        <f t="shared" si="205"/>
        <v>#N/A</v>
      </c>
      <c r="L1339" s="158" t="str">
        <f t="shared" si="206"/>
        <v>_EU</v>
      </c>
      <c r="P1339" s="340"/>
      <c r="Q1339" s="340"/>
      <c r="R1339" s="341"/>
      <c r="S1339" s="342"/>
      <c r="T1339" s="342"/>
      <c r="U1339" s="341"/>
      <c r="V1339" s="368"/>
      <c r="W1339" s="341"/>
      <c r="X1339" s="343"/>
      <c r="Y1339" s="340"/>
      <c r="Z1339" s="341"/>
      <c r="AA1339" s="348" t="str">
        <f t="shared" si="207"/>
        <v/>
      </c>
      <c r="AB1339" s="349" t="str">
        <f t="shared" si="208"/>
        <v/>
      </c>
      <c r="AC1339" s="341"/>
      <c r="AD1339" s="350" t="str">
        <f t="shared" si="209"/>
        <v/>
      </c>
    </row>
    <row r="1340" spans="2:30" x14ac:dyDescent="0.45">
      <c r="B1340" s="145" t="str">
        <f t="shared" si="200"/>
        <v>NOT INCLUDED</v>
      </c>
      <c r="C1340" s="146" t="e">
        <f t="shared" si="201"/>
        <v>#N/A</v>
      </c>
      <c r="D1340" s="158" t="e">
        <f>AB1340&amp;"_"&amp;#REF!&amp;IF(afstemning_partner&lt;&gt;"","_"&amp;AC1340,"")</f>
        <v>#REF!</v>
      </c>
      <c r="E1340" s="158" t="str">
        <f t="shared" si="202"/>
        <v/>
      </c>
      <c r="F1340" s="158" t="e">
        <f t="shared" si="203"/>
        <v>#N/A</v>
      </c>
      <c r="G1340" s="158" t="str">
        <f>TRANSAKTIONER!Z1340&amp;IF(regnskab_filter_periode&gt;=AB1340,"INCLUDE"&amp;IF(regnskab_filter_land&lt;&gt;"",IF(regnskab_filter_land="EU",F1340,AD1340),""),"EXCLUDE")</f>
        <v>EXCLUDE</v>
      </c>
      <c r="H1340" s="158" t="str">
        <f t="shared" si="204"/>
        <v/>
      </c>
      <c r="I1340" s="158" t="str">
        <f>TRANSAKTIONER!Z1340&amp;IF(regnskab_filter_periode_partner&gt;=AB1340,"INCLUDE"&amp;IF(regnskab_filter_land_partner&lt;&gt;"",IF(regnskab_filter_land_partner="EU",F1340,AD1340),""),"EXCLUDE")&amp;AC1340</f>
        <v>EXCLUDE</v>
      </c>
      <c r="J1340" s="158" t="e">
        <f t="shared" si="205"/>
        <v>#N/A</v>
      </c>
      <c r="L1340" s="158" t="str">
        <f t="shared" si="206"/>
        <v>_EU</v>
      </c>
      <c r="P1340" s="340"/>
      <c r="Q1340" s="340"/>
      <c r="R1340" s="341"/>
      <c r="S1340" s="342"/>
      <c r="T1340" s="342"/>
      <c r="U1340" s="341"/>
      <c r="V1340" s="368"/>
      <c r="W1340" s="341"/>
      <c r="X1340" s="343"/>
      <c r="Y1340" s="340"/>
      <c r="Z1340" s="341"/>
      <c r="AA1340" s="348" t="str">
        <f t="shared" si="207"/>
        <v/>
      </c>
      <c r="AB1340" s="349" t="str">
        <f t="shared" si="208"/>
        <v/>
      </c>
      <c r="AC1340" s="341"/>
      <c r="AD1340" s="350" t="str">
        <f t="shared" si="209"/>
        <v/>
      </c>
    </row>
    <row r="1341" spans="2:30" x14ac:dyDescent="0.45">
      <c r="B1341" s="145" t="str">
        <f t="shared" si="200"/>
        <v>NOT INCLUDED</v>
      </c>
      <c r="C1341" s="146" t="e">
        <f t="shared" si="201"/>
        <v>#N/A</v>
      </c>
      <c r="D1341" s="158" t="e">
        <f>AB1341&amp;"_"&amp;#REF!&amp;IF(afstemning_partner&lt;&gt;"","_"&amp;AC1341,"")</f>
        <v>#REF!</v>
      </c>
      <c r="E1341" s="158" t="str">
        <f t="shared" si="202"/>
        <v/>
      </c>
      <c r="F1341" s="158" t="e">
        <f t="shared" si="203"/>
        <v>#N/A</v>
      </c>
      <c r="G1341" s="158" t="str">
        <f>TRANSAKTIONER!Z1341&amp;IF(regnskab_filter_periode&gt;=AB1341,"INCLUDE"&amp;IF(regnskab_filter_land&lt;&gt;"",IF(regnskab_filter_land="EU",F1341,AD1341),""),"EXCLUDE")</f>
        <v>EXCLUDE</v>
      </c>
      <c r="H1341" s="158" t="str">
        <f t="shared" si="204"/>
        <v/>
      </c>
      <c r="I1341" s="158" t="str">
        <f>TRANSAKTIONER!Z1341&amp;IF(regnskab_filter_periode_partner&gt;=AB1341,"INCLUDE"&amp;IF(regnskab_filter_land_partner&lt;&gt;"",IF(regnskab_filter_land_partner="EU",F1341,AD1341),""),"EXCLUDE")&amp;AC1341</f>
        <v>EXCLUDE</v>
      </c>
      <c r="J1341" s="158" t="e">
        <f t="shared" si="205"/>
        <v>#N/A</v>
      </c>
      <c r="L1341" s="158" t="str">
        <f t="shared" si="206"/>
        <v>_EU</v>
      </c>
      <c r="P1341" s="340"/>
      <c r="Q1341" s="340"/>
      <c r="R1341" s="341"/>
      <c r="S1341" s="342"/>
      <c r="T1341" s="342"/>
      <c r="U1341" s="341"/>
      <c r="V1341" s="368"/>
      <c r="W1341" s="341"/>
      <c r="X1341" s="343"/>
      <c r="Y1341" s="340"/>
      <c r="Z1341" s="341"/>
      <c r="AA1341" s="348" t="str">
        <f t="shared" si="207"/>
        <v/>
      </c>
      <c r="AB1341" s="349" t="str">
        <f t="shared" si="208"/>
        <v/>
      </c>
      <c r="AC1341" s="341"/>
      <c r="AD1341" s="350" t="str">
        <f t="shared" si="209"/>
        <v/>
      </c>
    </row>
    <row r="1342" spans="2:30" x14ac:dyDescent="0.45">
      <c r="B1342" s="145" t="str">
        <f t="shared" si="200"/>
        <v>NOT INCLUDED</v>
      </c>
      <c r="C1342" s="146" t="e">
        <f t="shared" si="201"/>
        <v>#N/A</v>
      </c>
      <c r="D1342" s="158" t="e">
        <f>AB1342&amp;"_"&amp;#REF!&amp;IF(afstemning_partner&lt;&gt;"","_"&amp;AC1342,"")</f>
        <v>#REF!</v>
      </c>
      <c r="E1342" s="158" t="str">
        <f t="shared" si="202"/>
        <v/>
      </c>
      <c r="F1342" s="158" t="e">
        <f t="shared" si="203"/>
        <v>#N/A</v>
      </c>
      <c r="G1342" s="158" t="str">
        <f>TRANSAKTIONER!Z1342&amp;IF(regnskab_filter_periode&gt;=AB1342,"INCLUDE"&amp;IF(regnskab_filter_land&lt;&gt;"",IF(regnskab_filter_land="EU",F1342,AD1342),""),"EXCLUDE")</f>
        <v>EXCLUDE</v>
      </c>
      <c r="H1342" s="158" t="str">
        <f t="shared" si="204"/>
        <v/>
      </c>
      <c r="I1342" s="158" t="str">
        <f>TRANSAKTIONER!Z1342&amp;IF(regnskab_filter_periode_partner&gt;=AB1342,"INCLUDE"&amp;IF(regnskab_filter_land_partner&lt;&gt;"",IF(regnskab_filter_land_partner="EU",F1342,AD1342),""),"EXCLUDE")&amp;AC1342</f>
        <v>EXCLUDE</v>
      </c>
      <c r="J1342" s="158" t="e">
        <f t="shared" si="205"/>
        <v>#N/A</v>
      </c>
      <c r="L1342" s="158" t="str">
        <f t="shared" si="206"/>
        <v>_EU</v>
      </c>
      <c r="P1342" s="340"/>
      <c r="Q1342" s="340"/>
      <c r="R1342" s="341"/>
      <c r="S1342" s="342"/>
      <c r="T1342" s="342"/>
      <c r="U1342" s="341"/>
      <c r="V1342" s="368"/>
      <c r="W1342" s="341"/>
      <c r="X1342" s="343"/>
      <c r="Y1342" s="340"/>
      <c r="Z1342" s="341"/>
      <c r="AA1342" s="348" t="str">
        <f t="shared" si="207"/>
        <v/>
      </c>
      <c r="AB1342" s="349" t="str">
        <f t="shared" si="208"/>
        <v/>
      </c>
      <c r="AC1342" s="341"/>
      <c r="AD1342" s="350" t="str">
        <f t="shared" si="209"/>
        <v/>
      </c>
    </row>
    <row r="1343" spans="2:30" x14ac:dyDescent="0.45">
      <c r="B1343" s="145" t="str">
        <f t="shared" si="200"/>
        <v>NOT INCLUDED</v>
      </c>
      <c r="C1343" s="146" t="e">
        <f t="shared" si="201"/>
        <v>#N/A</v>
      </c>
      <c r="D1343" s="158" t="e">
        <f>AB1343&amp;"_"&amp;#REF!&amp;IF(afstemning_partner&lt;&gt;"","_"&amp;AC1343,"")</f>
        <v>#REF!</v>
      </c>
      <c r="E1343" s="158" t="str">
        <f t="shared" si="202"/>
        <v/>
      </c>
      <c r="F1343" s="158" t="e">
        <f t="shared" si="203"/>
        <v>#N/A</v>
      </c>
      <c r="G1343" s="158" t="str">
        <f>TRANSAKTIONER!Z1343&amp;IF(regnskab_filter_periode&gt;=AB1343,"INCLUDE"&amp;IF(regnskab_filter_land&lt;&gt;"",IF(regnskab_filter_land="EU",F1343,AD1343),""),"EXCLUDE")</f>
        <v>EXCLUDE</v>
      </c>
      <c r="H1343" s="158" t="str">
        <f t="shared" si="204"/>
        <v/>
      </c>
      <c r="I1343" s="158" t="str">
        <f>TRANSAKTIONER!Z1343&amp;IF(regnskab_filter_periode_partner&gt;=AB1343,"INCLUDE"&amp;IF(regnskab_filter_land_partner&lt;&gt;"",IF(regnskab_filter_land_partner="EU",F1343,AD1343),""),"EXCLUDE")&amp;AC1343</f>
        <v>EXCLUDE</v>
      </c>
      <c r="J1343" s="158" t="e">
        <f t="shared" si="205"/>
        <v>#N/A</v>
      </c>
      <c r="L1343" s="158" t="str">
        <f t="shared" si="206"/>
        <v>_EU</v>
      </c>
      <c r="P1343" s="340"/>
      <c r="Q1343" s="340"/>
      <c r="R1343" s="341"/>
      <c r="S1343" s="342"/>
      <c r="T1343" s="342"/>
      <c r="U1343" s="341"/>
      <c r="V1343" s="368"/>
      <c r="W1343" s="341"/>
      <c r="X1343" s="343"/>
      <c r="Y1343" s="340"/>
      <c r="Z1343" s="341"/>
      <c r="AA1343" s="348" t="str">
        <f t="shared" si="207"/>
        <v/>
      </c>
      <c r="AB1343" s="349" t="str">
        <f t="shared" si="208"/>
        <v/>
      </c>
      <c r="AC1343" s="341"/>
      <c r="AD1343" s="350" t="str">
        <f t="shared" si="209"/>
        <v/>
      </c>
    </row>
    <row r="1344" spans="2:30" x14ac:dyDescent="0.45">
      <c r="B1344" s="145" t="str">
        <f t="shared" si="200"/>
        <v>NOT INCLUDED</v>
      </c>
      <c r="C1344" s="146" t="e">
        <f t="shared" si="201"/>
        <v>#N/A</v>
      </c>
      <c r="D1344" s="158" t="e">
        <f>AB1344&amp;"_"&amp;#REF!&amp;IF(afstemning_partner&lt;&gt;"","_"&amp;AC1344,"")</f>
        <v>#REF!</v>
      </c>
      <c r="E1344" s="158" t="str">
        <f t="shared" si="202"/>
        <v/>
      </c>
      <c r="F1344" s="158" t="e">
        <f t="shared" si="203"/>
        <v>#N/A</v>
      </c>
      <c r="G1344" s="158" t="str">
        <f>TRANSAKTIONER!Z1344&amp;IF(regnskab_filter_periode&gt;=AB1344,"INCLUDE"&amp;IF(regnskab_filter_land&lt;&gt;"",IF(regnskab_filter_land="EU",F1344,AD1344),""),"EXCLUDE")</f>
        <v>EXCLUDE</v>
      </c>
      <c r="H1344" s="158" t="str">
        <f t="shared" si="204"/>
        <v/>
      </c>
      <c r="I1344" s="158" t="str">
        <f>TRANSAKTIONER!Z1344&amp;IF(regnskab_filter_periode_partner&gt;=AB1344,"INCLUDE"&amp;IF(regnskab_filter_land_partner&lt;&gt;"",IF(regnskab_filter_land_partner="EU",F1344,AD1344),""),"EXCLUDE")&amp;AC1344</f>
        <v>EXCLUDE</v>
      </c>
      <c r="J1344" s="158" t="e">
        <f t="shared" si="205"/>
        <v>#N/A</v>
      </c>
      <c r="L1344" s="158" t="str">
        <f t="shared" si="206"/>
        <v>_EU</v>
      </c>
      <c r="P1344" s="340"/>
      <c r="Q1344" s="340"/>
      <c r="R1344" s="341"/>
      <c r="S1344" s="342"/>
      <c r="T1344" s="342"/>
      <c r="U1344" s="341"/>
      <c r="V1344" s="368"/>
      <c r="W1344" s="341"/>
      <c r="X1344" s="343"/>
      <c r="Y1344" s="340"/>
      <c r="Z1344" s="341"/>
      <c r="AA1344" s="348" t="str">
        <f t="shared" si="207"/>
        <v/>
      </c>
      <c r="AB1344" s="349" t="str">
        <f t="shared" si="208"/>
        <v/>
      </c>
      <c r="AC1344" s="341"/>
      <c r="AD1344" s="350" t="str">
        <f t="shared" si="209"/>
        <v/>
      </c>
    </row>
    <row r="1345" spans="2:30" x14ac:dyDescent="0.45">
      <c r="B1345" s="145" t="str">
        <f t="shared" si="200"/>
        <v>NOT INCLUDED</v>
      </c>
      <c r="C1345" s="146" t="e">
        <f t="shared" si="201"/>
        <v>#N/A</v>
      </c>
      <c r="D1345" s="158" t="e">
        <f>AB1345&amp;"_"&amp;#REF!&amp;IF(afstemning_partner&lt;&gt;"","_"&amp;AC1345,"")</f>
        <v>#REF!</v>
      </c>
      <c r="E1345" s="158" t="str">
        <f t="shared" si="202"/>
        <v/>
      </c>
      <c r="F1345" s="158" t="e">
        <f t="shared" si="203"/>
        <v>#N/A</v>
      </c>
      <c r="G1345" s="158" t="str">
        <f>TRANSAKTIONER!Z1345&amp;IF(regnskab_filter_periode&gt;=AB1345,"INCLUDE"&amp;IF(regnskab_filter_land&lt;&gt;"",IF(regnskab_filter_land="EU",F1345,AD1345),""),"EXCLUDE")</f>
        <v>EXCLUDE</v>
      </c>
      <c r="H1345" s="158" t="str">
        <f t="shared" si="204"/>
        <v/>
      </c>
      <c r="I1345" s="158" t="str">
        <f>TRANSAKTIONER!Z1345&amp;IF(regnskab_filter_periode_partner&gt;=AB1345,"INCLUDE"&amp;IF(regnskab_filter_land_partner&lt;&gt;"",IF(regnskab_filter_land_partner="EU",F1345,AD1345),""),"EXCLUDE")&amp;AC1345</f>
        <v>EXCLUDE</v>
      </c>
      <c r="J1345" s="158" t="e">
        <f t="shared" si="205"/>
        <v>#N/A</v>
      </c>
      <c r="L1345" s="158" t="str">
        <f t="shared" si="206"/>
        <v>_EU</v>
      </c>
      <c r="P1345" s="340"/>
      <c r="Q1345" s="340"/>
      <c r="R1345" s="341"/>
      <c r="S1345" s="342"/>
      <c r="T1345" s="342"/>
      <c r="U1345" s="341"/>
      <c r="V1345" s="368"/>
      <c r="W1345" s="341"/>
      <c r="X1345" s="343"/>
      <c r="Y1345" s="340"/>
      <c r="Z1345" s="341"/>
      <c r="AA1345" s="348" t="str">
        <f t="shared" si="207"/>
        <v/>
      </c>
      <c r="AB1345" s="349" t="str">
        <f t="shared" si="208"/>
        <v/>
      </c>
      <c r="AC1345" s="341"/>
      <c r="AD1345" s="350" t="str">
        <f t="shared" si="209"/>
        <v/>
      </c>
    </row>
    <row r="1346" spans="2:30" x14ac:dyDescent="0.45">
      <c r="B1346" s="145" t="str">
        <f t="shared" si="200"/>
        <v>NOT INCLUDED</v>
      </c>
      <c r="C1346" s="146" t="e">
        <f t="shared" si="201"/>
        <v>#N/A</v>
      </c>
      <c r="D1346" s="158" t="e">
        <f>AB1346&amp;"_"&amp;#REF!&amp;IF(afstemning_partner&lt;&gt;"","_"&amp;AC1346,"")</f>
        <v>#REF!</v>
      </c>
      <c r="E1346" s="158" t="str">
        <f t="shared" si="202"/>
        <v/>
      </c>
      <c r="F1346" s="158" t="e">
        <f t="shared" si="203"/>
        <v>#N/A</v>
      </c>
      <c r="G1346" s="158" t="str">
        <f>TRANSAKTIONER!Z1346&amp;IF(regnskab_filter_periode&gt;=AB1346,"INCLUDE"&amp;IF(regnskab_filter_land&lt;&gt;"",IF(regnskab_filter_land="EU",F1346,AD1346),""),"EXCLUDE")</f>
        <v>EXCLUDE</v>
      </c>
      <c r="H1346" s="158" t="str">
        <f t="shared" si="204"/>
        <v/>
      </c>
      <c r="I1346" s="158" t="str">
        <f>TRANSAKTIONER!Z1346&amp;IF(regnskab_filter_periode_partner&gt;=AB1346,"INCLUDE"&amp;IF(regnskab_filter_land_partner&lt;&gt;"",IF(regnskab_filter_land_partner="EU",F1346,AD1346),""),"EXCLUDE")&amp;AC1346</f>
        <v>EXCLUDE</v>
      </c>
      <c r="J1346" s="158" t="e">
        <f t="shared" si="205"/>
        <v>#N/A</v>
      </c>
      <c r="L1346" s="158" t="str">
        <f t="shared" si="206"/>
        <v>_EU</v>
      </c>
      <c r="P1346" s="340"/>
      <c r="Q1346" s="340"/>
      <c r="R1346" s="341"/>
      <c r="S1346" s="342"/>
      <c r="T1346" s="342"/>
      <c r="U1346" s="341"/>
      <c r="V1346" s="368"/>
      <c r="W1346" s="341"/>
      <c r="X1346" s="343"/>
      <c r="Y1346" s="340"/>
      <c r="Z1346" s="341"/>
      <c r="AA1346" s="348" t="str">
        <f t="shared" si="207"/>
        <v/>
      </c>
      <c r="AB1346" s="349" t="str">
        <f t="shared" si="208"/>
        <v/>
      </c>
      <c r="AC1346" s="341"/>
      <c r="AD1346" s="350" t="str">
        <f t="shared" si="209"/>
        <v/>
      </c>
    </row>
    <row r="1347" spans="2:30" x14ac:dyDescent="0.45">
      <c r="B1347" s="145" t="str">
        <f t="shared" si="200"/>
        <v>NOT INCLUDED</v>
      </c>
      <c r="C1347" s="146" t="e">
        <f t="shared" si="201"/>
        <v>#N/A</v>
      </c>
      <c r="D1347" s="158" t="e">
        <f>AB1347&amp;"_"&amp;#REF!&amp;IF(afstemning_partner&lt;&gt;"","_"&amp;AC1347,"")</f>
        <v>#REF!</v>
      </c>
      <c r="E1347" s="158" t="str">
        <f t="shared" si="202"/>
        <v/>
      </c>
      <c r="F1347" s="158" t="e">
        <f t="shared" si="203"/>
        <v>#N/A</v>
      </c>
      <c r="G1347" s="158" t="str">
        <f>TRANSAKTIONER!Z1347&amp;IF(regnskab_filter_periode&gt;=AB1347,"INCLUDE"&amp;IF(regnskab_filter_land&lt;&gt;"",IF(regnskab_filter_land="EU",F1347,AD1347),""),"EXCLUDE")</f>
        <v>EXCLUDE</v>
      </c>
      <c r="H1347" s="158" t="str">
        <f t="shared" si="204"/>
        <v/>
      </c>
      <c r="I1347" s="158" t="str">
        <f>TRANSAKTIONER!Z1347&amp;IF(regnskab_filter_periode_partner&gt;=AB1347,"INCLUDE"&amp;IF(regnskab_filter_land_partner&lt;&gt;"",IF(regnskab_filter_land_partner="EU",F1347,AD1347),""),"EXCLUDE")&amp;AC1347</f>
        <v>EXCLUDE</v>
      </c>
      <c r="J1347" s="158" t="e">
        <f t="shared" si="205"/>
        <v>#N/A</v>
      </c>
      <c r="L1347" s="158" t="str">
        <f t="shared" si="206"/>
        <v>_EU</v>
      </c>
      <c r="P1347" s="340"/>
      <c r="Q1347" s="340"/>
      <c r="R1347" s="341"/>
      <c r="S1347" s="342"/>
      <c r="T1347" s="342"/>
      <c r="U1347" s="341"/>
      <c r="V1347" s="368"/>
      <c r="W1347" s="341"/>
      <c r="X1347" s="343"/>
      <c r="Y1347" s="340"/>
      <c r="Z1347" s="341"/>
      <c r="AA1347" s="348" t="str">
        <f t="shared" si="207"/>
        <v/>
      </c>
      <c r="AB1347" s="349" t="str">
        <f t="shared" si="208"/>
        <v/>
      </c>
      <c r="AC1347" s="341"/>
      <c r="AD1347" s="350" t="str">
        <f t="shared" si="209"/>
        <v/>
      </c>
    </row>
    <row r="1348" spans="2:30" x14ac:dyDescent="0.45">
      <c r="B1348" s="145" t="str">
        <f t="shared" si="200"/>
        <v>NOT INCLUDED</v>
      </c>
      <c r="C1348" s="146" t="e">
        <f t="shared" si="201"/>
        <v>#N/A</v>
      </c>
      <c r="D1348" s="158" t="e">
        <f>AB1348&amp;"_"&amp;#REF!&amp;IF(afstemning_partner&lt;&gt;"","_"&amp;AC1348,"")</f>
        <v>#REF!</v>
      </c>
      <c r="E1348" s="158" t="str">
        <f t="shared" si="202"/>
        <v/>
      </c>
      <c r="F1348" s="158" t="e">
        <f t="shared" si="203"/>
        <v>#N/A</v>
      </c>
      <c r="G1348" s="158" t="str">
        <f>TRANSAKTIONER!Z1348&amp;IF(regnskab_filter_periode&gt;=AB1348,"INCLUDE"&amp;IF(regnskab_filter_land&lt;&gt;"",IF(regnskab_filter_land="EU",F1348,AD1348),""),"EXCLUDE")</f>
        <v>EXCLUDE</v>
      </c>
      <c r="H1348" s="158" t="str">
        <f t="shared" si="204"/>
        <v/>
      </c>
      <c r="I1348" s="158" t="str">
        <f>TRANSAKTIONER!Z1348&amp;IF(regnskab_filter_periode_partner&gt;=AB1348,"INCLUDE"&amp;IF(regnskab_filter_land_partner&lt;&gt;"",IF(regnskab_filter_land_partner="EU",F1348,AD1348),""),"EXCLUDE")&amp;AC1348</f>
        <v>EXCLUDE</v>
      </c>
      <c r="J1348" s="158" t="e">
        <f t="shared" si="205"/>
        <v>#N/A</v>
      </c>
      <c r="L1348" s="158" t="str">
        <f t="shared" si="206"/>
        <v>_EU</v>
      </c>
      <c r="P1348" s="340"/>
      <c r="Q1348" s="340"/>
      <c r="R1348" s="341"/>
      <c r="S1348" s="342"/>
      <c r="T1348" s="342"/>
      <c r="U1348" s="341"/>
      <c r="V1348" s="368"/>
      <c r="W1348" s="341"/>
      <c r="X1348" s="343"/>
      <c r="Y1348" s="340"/>
      <c r="Z1348" s="341"/>
      <c r="AA1348" s="348" t="str">
        <f t="shared" si="207"/>
        <v/>
      </c>
      <c r="AB1348" s="349" t="str">
        <f t="shared" si="208"/>
        <v/>
      </c>
      <c r="AC1348" s="341"/>
      <c r="AD1348" s="350" t="str">
        <f t="shared" si="209"/>
        <v/>
      </c>
    </row>
    <row r="1349" spans="2:30" x14ac:dyDescent="0.45">
      <c r="B1349" s="145" t="str">
        <f t="shared" si="200"/>
        <v>NOT INCLUDED</v>
      </c>
      <c r="C1349" s="146" t="e">
        <f t="shared" si="201"/>
        <v>#N/A</v>
      </c>
      <c r="D1349" s="158" t="e">
        <f>AB1349&amp;"_"&amp;#REF!&amp;IF(afstemning_partner&lt;&gt;"","_"&amp;AC1349,"")</f>
        <v>#REF!</v>
      </c>
      <c r="E1349" s="158" t="str">
        <f t="shared" si="202"/>
        <v/>
      </c>
      <c r="F1349" s="158" t="e">
        <f t="shared" si="203"/>
        <v>#N/A</v>
      </c>
      <c r="G1349" s="158" t="str">
        <f>TRANSAKTIONER!Z1349&amp;IF(regnskab_filter_periode&gt;=AB1349,"INCLUDE"&amp;IF(regnskab_filter_land&lt;&gt;"",IF(regnskab_filter_land="EU",F1349,AD1349),""),"EXCLUDE")</f>
        <v>EXCLUDE</v>
      </c>
      <c r="H1349" s="158" t="str">
        <f t="shared" si="204"/>
        <v/>
      </c>
      <c r="I1349" s="158" t="str">
        <f>TRANSAKTIONER!Z1349&amp;IF(regnskab_filter_periode_partner&gt;=AB1349,"INCLUDE"&amp;IF(regnskab_filter_land_partner&lt;&gt;"",IF(regnskab_filter_land_partner="EU",F1349,AD1349),""),"EXCLUDE")&amp;AC1349</f>
        <v>EXCLUDE</v>
      </c>
      <c r="J1349" s="158" t="e">
        <f t="shared" si="205"/>
        <v>#N/A</v>
      </c>
      <c r="L1349" s="158" t="str">
        <f t="shared" si="206"/>
        <v>_EU</v>
      </c>
      <c r="P1349" s="340"/>
      <c r="Q1349" s="340"/>
      <c r="R1349" s="341"/>
      <c r="S1349" s="342"/>
      <c r="T1349" s="342"/>
      <c r="U1349" s="341"/>
      <c r="V1349" s="368"/>
      <c r="W1349" s="341"/>
      <c r="X1349" s="343"/>
      <c r="Y1349" s="340"/>
      <c r="Z1349" s="341"/>
      <c r="AA1349" s="348" t="str">
        <f t="shared" si="207"/>
        <v/>
      </c>
      <c r="AB1349" s="349" t="str">
        <f t="shared" si="208"/>
        <v/>
      </c>
      <c r="AC1349" s="341"/>
      <c r="AD1349" s="350" t="str">
        <f t="shared" si="209"/>
        <v/>
      </c>
    </row>
    <row r="1350" spans="2:30" x14ac:dyDescent="0.45">
      <c r="B1350" s="145" t="str">
        <f t="shared" si="200"/>
        <v>NOT INCLUDED</v>
      </c>
      <c r="C1350" s="146" t="e">
        <f t="shared" si="201"/>
        <v>#N/A</v>
      </c>
      <c r="D1350" s="158" t="e">
        <f>AB1350&amp;"_"&amp;#REF!&amp;IF(afstemning_partner&lt;&gt;"","_"&amp;AC1350,"")</f>
        <v>#REF!</v>
      </c>
      <c r="E1350" s="158" t="str">
        <f t="shared" si="202"/>
        <v/>
      </c>
      <c r="F1350" s="158" t="e">
        <f t="shared" si="203"/>
        <v>#N/A</v>
      </c>
      <c r="G1350" s="158" t="str">
        <f>TRANSAKTIONER!Z1350&amp;IF(regnskab_filter_periode&gt;=AB1350,"INCLUDE"&amp;IF(regnskab_filter_land&lt;&gt;"",IF(regnskab_filter_land="EU",F1350,AD1350),""),"EXCLUDE")</f>
        <v>EXCLUDE</v>
      </c>
      <c r="H1350" s="158" t="str">
        <f t="shared" si="204"/>
        <v/>
      </c>
      <c r="I1350" s="158" t="str">
        <f>TRANSAKTIONER!Z1350&amp;IF(regnskab_filter_periode_partner&gt;=AB1350,"INCLUDE"&amp;IF(regnskab_filter_land_partner&lt;&gt;"",IF(regnskab_filter_land_partner="EU",F1350,AD1350),""),"EXCLUDE")&amp;AC1350</f>
        <v>EXCLUDE</v>
      </c>
      <c r="J1350" s="158" t="e">
        <f t="shared" si="205"/>
        <v>#N/A</v>
      </c>
      <c r="L1350" s="158" t="str">
        <f t="shared" si="206"/>
        <v>_EU</v>
      </c>
      <c r="P1350" s="340"/>
      <c r="Q1350" s="340"/>
      <c r="R1350" s="341"/>
      <c r="S1350" s="342"/>
      <c r="T1350" s="342"/>
      <c r="U1350" s="341"/>
      <c r="V1350" s="368"/>
      <c r="W1350" s="341"/>
      <c r="X1350" s="343"/>
      <c r="Y1350" s="340"/>
      <c r="Z1350" s="341"/>
      <c r="AA1350" s="348" t="str">
        <f t="shared" si="207"/>
        <v/>
      </c>
      <c r="AB1350" s="349" t="str">
        <f t="shared" si="208"/>
        <v/>
      </c>
      <c r="AC1350" s="341"/>
      <c r="AD1350" s="350" t="str">
        <f t="shared" si="209"/>
        <v/>
      </c>
    </row>
    <row r="1351" spans="2:30" x14ac:dyDescent="0.45">
      <c r="B1351" s="145" t="str">
        <f t="shared" ref="B1351:B1414" si="210">IF(AB1351=report_period,"INCLUDE_CURRENT",IF(AB1351&lt;report_period,"INCLUDE_PREVIOUS","NOT INCLUDED"))</f>
        <v>NOT INCLUDED</v>
      </c>
      <c r="C1351" s="146" t="e">
        <f t="shared" ref="C1351:C1414" si="211">B1351&amp;"_"&amp;VLOOKUP(AD1351,setup_country_group,3,FALSE)&amp;"_"&amp;Z1351</f>
        <v>#N/A</v>
      </c>
      <c r="D1351" s="158" t="e">
        <f>AB1351&amp;"_"&amp;#REF!&amp;IF(afstemning_partner&lt;&gt;"","_"&amp;AC1351,"")</f>
        <v>#REF!</v>
      </c>
      <c r="E1351" s="158" t="str">
        <f t="shared" ref="E1351:E1414" si="212">Z1351&amp;IF(regnskab_filter_periode&lt;&gt;"",AB1351,"")&amp;IF(regnskab_filter_land&lt;&gt;"",IF(regnskab_filter_land="EU",F1351,AD1351),"")</f>
        <v/>
      </c>
      <c r="F1351" s="158" t="e">
        <f t="shared" ref="F1351:F1414" si="213">VLOOKUP(AD1351,setup_country_group,3,FALSE)</f>
        <v>#N/A</v>
      </c>
      <c r="G1351" s="158" t="str">
        <f>TRANSAKTIONER!Z1351&amp;IF(regnskab_filter_periode&gt;=AB1351,"INCLUDE"&amp;IF(regnskab_filter_land&lt;&gt;"",IF(regnskab_filter_land="EU",F1351,AD1351),""),"EXCLUDE")</f>
        <v>EXCLUDE</v>
      </c>
      <c r="H1351" s="158" t="str">
        <f t="shared" ref="H1351:H1414" si="214">Z1351&amp;IF(regnskab_filter_periode_partner&lt;&gt;"",AB1351,"")&amp;IF(regnskab_filter_land_partner&lt;&gt;"",IF(regnskab_filter_land_partner="EU",F1351,AD1351),"")&amp;AC1351</f>
        <v/>
      </c>
      <c r="I1351" s="158" t="str">
        <f>TRANSAKTIONER!Z1351&amp;IF(regnskab_filter_periode_partner&gt;=AB1351,"INCLUDE"&amp;IF(regnskab_filter_land_partner&lt;&gt;"",IF(regnskab_filter_land_partner="EU",F1351,AD1351),""),"EXCLUDE")&amp;AC1351</f>
        <v>EXCLUDE</v>
      </c>
      <c r="J1351" s="158" t="e">
        <f t="shared" ref="J1351:J1414" si="215">C1351&amp;"_"&amp;AC1351</f>
        <v>#N/A</v>
      </c>
      <c r="L1351" s="158" t="str">
        <f t="shared" ref="L1351:L1414" si="216">Z1351&amp;"_"&amp;IF(AD1351&lt;&gt;"Norge","EU","Norge")</f>
        <v>_EU</v>
      </c>
      <c r="P1351" s="340"/>
      <c r="Q1351" s="340"/>
      <c r="R1351" s="341"/>
      <c r="S1351" s="342"/>
      <c r="T1351" s="342"/>
      <c r="U1351" s="341"/>
      <c r="V1351" s="368"/>
      <c r="W1351" s="341"/>
      <c r="X1351" s="343"/>
      <c r="Y1351" s="340"/>
      <c r="Z1351" s="341"/>
      <c r="AA1351" s="348" t="str">
        <f t="shared" ref="AA1351:AA1414" si="217">IF(OR(AB1351="",Y1351="",X1351=""),"",ROUND(X1351/VLOOKUP(AB1351,setup_currency,MATCH(Y1351&amp;"/EUR",setup_currency_header,0),FALSE),2))</f>
        <v/>
      </c>
      <c r="AB1351" s="349" t="str">
        <f t="shared" ref="AB1351:AB1414" si="218">IF(T1351="","",IF(OR(T1351&lt;setup_start_date,T1351&gt;setup_end_date),"INVALID DATE",VLOOKUP(T1351,setup_periods,2,TRUE)))</f>
        <v/>
      </c>
      <c r="AC1351" s="341"/>
      <c r="AD1351" s="350" t="str">
        <f t="shared" ref="AD1351:AD1414" si="219">IF(AC1351="","",VLOOKUP(AC1351,setup_partners,2,FALSE))</f>
        <v/>
      </c>
    </row>
    <row r="1352" spans="2:30" x14ac:dyDescent="0.45">
      <c r="B1352" s="145" t="str">
        <f t="shared" si="210"/>
        <v>NOT INCLUDED</v>
      </c>
      <c r="C1352" s="146" t="e">
        <f t="shared" si="211"/>
        <v>#N/A</v>
      </c>
      <c r="D1352" s="158" t="e">
        <f>AB1352&amp;"_"&amp;#REF!&amp;IF(afstemning_partner&lt;&gt;"","_"&amp;AC1352,"")</f>
        <v>#REF!</v>
      </c>
      <c r="E1352" s="158" t="str">
        <f t="shared" si="212"/>
        <v/>
      </c>
      <c r="F1352" s="158" t="e">
        <f t="shared" si="213"/>
        <v>#N/A</v>
      </c>
      <c r="G1352" s="158" t="str">
        <f>TRANSAKTIONER!Z1352&amp;IF(regnskab_filter_periode&gt;=AB1352,"INCLUDE"&amp;IF(regnskab_filter_land&lt;&gt;"",IF(regnskab_filter_land="EU",F1352,AD1352),""),"EXCLUDE")</f>
        <v>EXCLUDE</v>
      </c>
      <c r="H1352" s="158" t="str">
        <f t="shared" si="214"/>
        <v/>
      </c>
      <c r="I1352" s="158" t="str">
        <f>TRANSAKTIONER!Z1352&amp;IF(regnskab_filter_periode_partner&gt;=AB1352,"INCLUDE"&amp;IF(regnskab_filter_land_partner&lt;&gt;"",IF(regnskab_filter_land_partner="EU",F1352,AD1352),""),"EXCLUDE")&amp;AC1352</f>
        <v>EXCLUDE</v>
      </c>
      <c r="J1352" s="158" t="e">
        <f t="shared" si="215"/>
        <v>#N/A</v>
      </c>
      <c r="L1352" s="158" t="str">
        <f t="shared" si="216"/>
        <v>_EU</v>
      </c>
      <c r="P1352" s="340"/>
      <c r="Q1352" s="340"/>
      <c r="R1352" s="341"/>
      <c r="S1352" s="342"/>
      <c r="T1352" s="342"/>
      <c r="U1352" s="341"/>
      <c r="V1352" s="368"/>
      <c r="W1352" s="341"/>
      <c r="X1352" s="343"/>
      <c r="Y1352" s="340"/>
      <c r="Z1352" s="341"/>
      <c r="AA1352" s="348" t="str">
        <f t="shared" si="217"/>
        <v/>
      </c>
      <c r="AB1352" s="349" t="str">
        <f t="shared" si="218"/>
        <v/>
      </c>
      <c r="AC1352" s="341"/>
      <c r="AD1352" s="350" t="str">
        <f t="shared" si="219"/>
        <v/>
      </c>
    </row>
    <row r="1353" spans="2:30" x14ac:dyDescent="0.45">
      <c r="B1353" s="145" t="str">
        <f t="shared" si="210"/>
        <v>NOT INCLUDED</v>
      </c>
      <c r="C1353" s="146" t="e">
        <f t="shared" si="211"/>
        <v>#N/A</v>
      </c>
      <c r="D1353" s="158" t="e">
        <f>AB1353&amp;"_"&amp;#REF!&amp;IF(afstemning_partner&lt;&gt;"","_"&amp;AC1353,"")</f>
        <v>#REF!</v>
      </c>
      <c r="E1353" s="158" t="str">
        <f t="shared" si="212"/>
        <v/>
      </c>
      <c r="F1353" s="158" t="e">
        <f t="shared" si="213"/>
        <v>#N/A</v>
      </c>
      <c r="G1353" s="158" t="str">
        <f>TRANSAKTIONER!Z1353&amp;IF(regnskab_filter_periode&gt;=AB1353,"INCLUDE"&amp;IF(regnskab_filter_land&lt;&gt;"",IF(regnskab_filter_land="EU",F1353,AD1353),""),"EXCLUDE")</f>
        <v>EXCLUDE</v>
      </c>
      <c r="H1353" s="158" t="str">
        <f t="shared" si="214"/>
        <v/>
      </c>
      <c r="I1353" s="158" t="str">
        <f>TRANSAKTIONER!Z1353&amp;IF(regnskab_filter_periode_partner&gt;=AB1353,"INCLUDE"&amp;IF(regnskab_filter_land_partner&lt;&gt;"",IF(regnskab_filter_land_partner="EU",F1353,AD1353),""),"EXCLUDE")&amp;AC1353</f>
        <v>EXCLUDE</v>
      </c>
      <c r="J1353" s="158" t="e">
        <f t="shared" si="215"/>
        <v>#N/A</v>
      </c>
      <c r="L1353" s="158" t="str">
        <f t="shared" si="216"/>
        <v>_EU</v>
      </c>
      <c r="P1353" s="340"/>
      <c r="Q1353" s="340"/>
      <c r="R1353" s="341"/>
      <c r="S1353" s="342"/>
      <c r="T1353" s="342"/>
      <c r="U1353" s="341"/>
      <c r="V1353" s="368"/>
      <c r="W1353" s="341"/>
      <c r="X1353" s="343"/>
      <c r="Y1353" s="340"/>
      <c r="Z1353" s="341"/>
      <c r="AA1353" s="348" t="str">
        <f t="shared" si="217"/>
        <v/>
      </c>
      <c r="AB1353" s="349" t="str">
        <f t="shared" si="218"/>
        <v/>
      </c>
      <c r="AC1353" s="341"/>
      <c r="AD1353" s="350" t="str">
        <f t="shared" si="219"/>
        <v/>
      </c>
    </row>
    <row r="1354" spans="2:30" x14ac:dyDescent="0.45">
      <c r="B1354" s="145" t="str">
        <f t="shared" si="210"/>
        <v>NOT INCLUDED</v>
      </c>
      <c r="C1354" s="146" t="e">
        <f t="shared" si="211"/>
        <v>#N/A</v>
      </c>
      <c r="D1354" s="158" t="e">
        <f>AB1354&amp;"_"&amp;#REF!&amp;IF(afstemning_partner&lt;&gt;"","_"&amp;AC1354,"")</f>
        <v>#REF!</v>
      </c>
      <c r="E1354" s="158" t="str">
        <f t="shared" si="212"/>
        <v/>
      </c>
      <c r="F1354" s="158" t="e">
        <f t="shared" si="213"/>
        <v>#N/A</v>
      </c>
      <c r="G1354" s="158" t="str">
        <f>TRANSAKTIONER!Z1354&amp;IF(regnskab_filter_periode&gt;=AB1354,"INCLUDE"&amp;IF(regnskab_filter_land&lt;&gt;"",IF(regnskab_filter_land="EU",F1354,AD1354),""),"EXCLUDE")</f>
        <v>EXCLUDE</v>
      </c>
      <c r="H1354" s="158" t="str">
        <f t="shared" si="214"/>
        <v/>
      </c>
      <c r="I1354" s="158" t="str">
        <f>TRANSAKTIONER!Z1354&amp;IF(regnskab_filter_periode_partner&gt;=AB1354,"INCLUDE"&amp;IF(regnskab_filter_land_partner&lt;&gt;"",IF(regnskab_filter_land_partner="EU",F1354,AD1354),""),"EXCLUDE")&amp;AC1354</f>
        <v>EXCLUDE</v>
      </c>
      <c r="J1354" s="158" t="e">
        <f t="shared" si="215"/>
        <v>#N/A</v>
      </c>
      <c r="L1354" s="158" t="str">
        <f t="shared" si="216"/>
        <v>_EU</v>
      </c>
      <c r="P1354" s="340"/>
      <c r="Q1354" s="340"/>
      <c r="R1354" s="341"/>
      <c r="S1354" s="342"/>
      <c r="T1354" s="342"/>
      <c r="U1354" s="341"/>
      <c r="V1354" s="368"/>
      <c r="W1354" s="341"/>
      <c r="X1354" s="343"/>
      <c r="Y1354" s="340"/>
      <c r="Z1354" s="341"/>
      <c r="AA1354" s="348" t="str">
        <f t="shared" si="217"/>
        <v/>
      </c>
      <c r="AB1354" s="349" t="str">
        <f t="shared" si="218"/>
        <v/>
      </c>
      <c r="AC1354" s="341"/>
      <c r="AD1354" s="350" t="str">
        <f t="shared" si="219"/>
        <v/>
      </c>
    </row>
    <row r="1355" spans="2:30" x14ac:dyDescent="0.45">
      <c r="B1355" s="145" t="str">
        <f t="shared" si="210"/>
        <v>NOT INCLUDED</v>
      </c>
      <c r="C1355" s="146" t="e">
        <f t="shared" si="211"/>
        <v>#N/A</v>
      </c>
      <c r="D1355" s="158" t="e">
        <f>AB1355&amp;"_"&amp;#REF!&amp;IF(afstemning_partner&lt;&gt;"","_"&amp;AC1355,"")</f>
        <v>#REF!</v>
      </c>
      <c r="E1355" s="158" t="str">
        <f t="shared" si="212"/>
        <v/>
      </c>
      <c r="F1355" s="158" t="e">
        <f t="shared" si="213"/>
        <v>#N/A</v>
      </c>
      <c r="G1355" s="158" t="str">
        <f>TRANSAKTIONER!Z1355&amp;IF(regnskab_filter_periode&gt;=AB1355,"INCLUDE"&amp;IF(regnskab_filter_land&lt;&gt;"",IF(regnskab_filter_land="EU",F1355,AD1355),""),"EXCLUDE")</f>
        <v>EXCLUDE</v>
      </c>
      <c r="H1355" s="158" t="str">
        <f t="shared" si="214"/>
        <v/>
      </c>
      <c r="I1355" s="158" t="str">
        <f>TRANSAKTIONER!Z1355&amp;IF(regnskab_filter_periode_partner&gt;=AB1355,"INCLUDE"&amp;IF(regnskab_filter_land_partner&lt;&gt;"",IF(regnskab_filter_land_partner="EU",F1355,AD1355),""),"EXCLUDE")&amp;AC1355</f>
        <v>EXCLUDE</v>
      </c>
      <c r="J1355" s="158" t="e">
        <f t="shared" si="215"/>
        <v>#N/A</v>
      </c>
      <c r="L1355" s="158" t="str">
        <f t="shared" si="216"/>
        <v>_EU</v>
      </c>
      <c r="P1355" s="340"/>
      <c r="Q1355" s="340"/>
      <c r="R1355" s="341"/>
      <c r="S1355" s="342"/>
      <c r="T1355" s="342"/>
      <c r="U1355" s="341"/>
      <c r="V1355" s="368"/>
      <c r="W1355" s="341"/>
      <c r="X1355" s="343"/>
      <c r="Y1355" s="340"/>
      <c r="Z1355" s="341"/>
      <c r="AA1355" s="348" t="str">
        <f t="shared" si="217"/>
        <v/>
      </c>
      <c r="AB1355" s="349" t="str">
        <f t="shared" si="218"/>
        <v/>
      </c>
      <c r="AC1355" s="341"/>
      <c r="AD1355" s="350" t="str">
        <f t="shared" si="219"/>
        <v/>
      </c>
    </row>
    <row r="1356" spans="2:30" x14ac:dyDescent="0.45">
      <c r="B1356" s="145" t="str">
        <f t="shared" si="210"/>
        <v>NOT INCLUDED</v>
      </c>
      <c r="C1356" s="146" t="e">
        <f t="shared" si="211"/>
        <v>#N/A</v>
      </c>
      <c r="D1356" s="158" t="e">
        <f>AB1356&amp;"_"&amp;#REF!&amp;IF(afstemning_partner&lt;&gt;"","_"&amp;AC1356,"")</f>
        <v>#REF!</v>
      </c>
      <c r="E1356" s="158" t="str">
        <f t="shared" si="212"/>
        <v/>
      </c>
      <c r="F1356" s="158" t="e">
        <f t="shared" si="213"/>
        <v>#N/A</v>
      </c>
      <c r="G1356" s="158" t="str">
        <f>TRANSAKTIONER!Z1356&amp;IF(regnskab_filter_periode&gt;=AB1356,"INCLUDE"&amp;IF(regnskab_filter_land&lt;&gt;"",IF(regnskab_filter_land="EU",F1356,AD1356),""),"EXCLUDE")</f>
        <v>EXCLUDE</v>
      </c>
      <c r="H1356" s="158" t="str">
        <f t="shared" si="214"/>
        <v/>
      </c>
      <c r="I1356" s="158" t="str">
        <f>TRANSAKTIONER!Z1356&amp;IF(regnskab_filter_periode_partner&gt;=AB1356,"INCLUDE"&amp;IF(regnskab_filter_land_partner&lt;&gt;"",IF(regnskab_filter_land_partner="EU",F1356,AD1356),""),"EXCLUDE")&amp;AC1356</f>
        <v>EXCLUDE</v>
      </c>
      <c r="J1356" s="158" t="e">
        <f t="shared" si="215"/>
        <v>#N/A</v>
      </c>
      <c r="L1356" s="158" t="str">
        <f t="shared" si="216"/>
        <v>_EU</v>
      </c>
      <c r="P1356" s="340"/>
      <c r="Q1356" s="340"/>
      <c r="R1356" s="341"/>
      <c r="S1356" s="342"/>
      <c r="T1356" s="342"/>
      <c r="U1356" s="341"/>
      <c r="V1356" s="368"/>
      <c r="W1356" s="341"/>
      <c r="X1356" s="343"/>
      <c r="Y1356" s="340"/>
      <c r="Z1356" s="341"/>
      <c r="AA1356" s="348" t="str">
        <f t="shared" si="217"/>
        <v/>
      </c>
      <c r="AB1356" s="349" t="str">
        <f t="shared" si="218"/>
        <v/>
      </c>
      <c r="AC1356" s="341"/>
      <c r="AD1356" s="350" t="str">
        <f t="shared" si="219"/>
        <v/>
      </c>
    </row>
    <row r="1357" spans="2:30" x14ac:dyDescent="0.45">
      <c r="B1357" s="145" t="str">
        <f t="shared" si="210"/>
        <v>NOT INCLUDED</v>
      </c>
      <c r="C1357" s="146" t="e">
        <f t="shared" si="211"/>
        <v>#N/A</v>
      </c>
      <c r="D1357" s="158" t="e">
        <f>AB1357&amp;"_"&amp;#REF!&amp;IF(afstemning_partner&lt;&gt;"","_"&amp;AC1357,"")</f>
        <v>#REF!</v>
      </c>
      <c r="E1357" s="158" t="str">
        <f t="shared" si="212"/>
        <v/>
      </c>
      <c r="F1357" s="158" t="e">
        <f t="shared" si="213"/>
        <v>#N/A</v>
      </c>
      <c r="G1357" s="158" t="str">
        <f>TRANSAKTIONER!Z1357&amp;IF(regnskab_filter_periode&gt;=AB1357,"INCLUDE"&amp;IF(regnskab_filter_land&lt;&gt;"",IF(regnskab_filter_land="EU",F1357,AD1357),""),"EXCLUDE")</f>
        <v>EXCLUDE</v>
      </c>
      <c r="H1357" s="158" t="str">
        <f t="shared" si="214"/>
        <v/>
      </c>
      <c r="I1357" s="158" t="str">
        <f>TRANSAKTIONER!Z1357&amp;IF(regnskab_filter_periode_partner&gt;=AB1357,"INCLUDE"&amp;IF(regnskab_filter_land_partner&lt;&gt;"",IF(regnskab_filter_land_partner="EU",F1357,AD1357),""),"EXCLUDE")&amp;AC1357</f>
        <v>EXCLUDE</v>
      </c>
      <c r="J1357" s="158" t="e">
        <f t="shared" si="215"/>
        <v>#N/A</v>
      </c>
      <c r="L1357" s="158" t="str">
        <f t="shared" si="216"/>
        <v>_EU</v>
      </c>
      <c r="P1357" s="340"/>
      <c r="Q1357" s="340"/>
      <c r="R1357" s="341"/>
      <c r="S1357" s="342"/>
      <c r="T1357" s="342"/>
      <c r="U1357" s="341"/>
      <c r="V1357" s="368"/>
      <c r="W1357" s="341"/>
      <c r="X1357" s="343"/>
      <c r="Y1357" s="340"/>
      <c r="Z1357" s="341"/>
      <c r="AA1357" s="348" t="str">
        <f t="shared" si="217"/>
        <v/>
      </c>
      <c r="AB1357" s="349" t="str">
        <f t="shared" si="218"/>
        <v/>
      </c>
      <c r="AC1357" s="341"/>
      <c r="AD1357" s="350" t="str">
        <f t="shared" si="219"/>
        <v/>
      </c>
    </row>
    <row r="1358" spans="2:30" x14ac:dyDescent="0.45">
      <c r="B1358" s="145" t="str">
        <f t="shared" si="210"/>
        <v>NOT INCLUDED</v>
      </c>
      <c r="C1358" s="146" t="e">
        <f t="shared" si="211"/>
        <v>#N/A</v>
      </c>
      <c r="D1358" s="158" t="e">
        <f>AB1358&amp;"_"&amp;#REF!&amp;IF(afstemning_partner&lt;&gt;"","_"&amp;AC1358,"")</f>
        <v>#REF!</v>
      </c>
      <c r="E1358" s="158" t="str">
        <f t="shared" si="212"/>
        <v/>
      </c>
      <c r="F1358" s="158" t="e">
        <f t="shared" si="213"/>
        <v>#N/A</v>
      </c>
      <c r="G1358" s="158" t="str">
        <f>TRANSAKTIONER!Z1358&amp;IF(regnskab_filter_periode&gt;=AB1358,"INCLUDE"&amp;IF(regnskab_filter_land&lt;&gt;"",IF(regnskab_filter_land="EU",F1358,AD1358),""),"EXCLUDE")</f>
        <v>EXCLUDE</v>
      </c>
      <c r="H1358" s="158" t="str">
        <f t="shared" si="214"/>
        <v/>
      </c>
      <c r="I1358" s="158" t="str">
        <f>TRANSAKTIONER!Z1358&amp;IF(regnskab_filter_periode_partner&gt;=AB1358,"INCLUDE"&amp;IF(regnskab_filter_land_partner&lt;&gt;"",IF(regnskab_filter_land_partner="EU",F1358,AD1358),""),"EXCLUDE")&amp;AC1358</f>
        <v>EXCLUDE</v>
      </c>
      <c r="J1358" s="158" t="e">
        <f t="shared" si="215"/>
        <v>#N/A</v>
      </c>
      <c r="L1358" s="158" t="str">
        <f t="shared" si="216"/>
        <v>_EU</v>
      </c>
      <c r="P1358" s="340"/>
      <c r="Q1358" s="340"/>
      <c r="R1358" s="341"/>
      <c r="S1358" s="342"/>
      <c r="T1358" s="342"/>
      <c r="U1358" s="341"/>
      <c r="V1358" s="368"/>
      <c r="W1358" s="341"/>
      <c r="X1358" s="343"/>
      <c r="Y1358" s="340"/>
      <c r="Z1358" s="341"/>
      <c r="AA1358" s="348" t="str">
        <f t="shared" si="217"/>
        <v/>
      </c>
      <c r="AB1358" s="349" t="str">
        <f t="shared" si="218"/>
        <v/>
      </c>
      <c r="AC1358" s="341"/>
      <c r="AD1358" s="350" t="str">
        <f t="shared" si="219"/>
        <v/>
      </c>
    </row>
    <row r="1359" spans="2:30" x14ac:dyDescent="0.45">
      <c r="B1359" s="145" t="str">
        <f t="shared" si="210"/>
        <v>NOT INCLUDED</v>
      </c>
      <c r="C1359" s="146" t="e">
        <f t="shared" si="211"/>
        <v>#N/A</v>
      </c>
      <c r="D1359" s="158" t="e">
        <f>AB1359&amp;"_"&amp;#REF!&amp;IF(afstemning_partner&lt;&gt;"","_"&amp;AC1359,"")</f>
        <v>#REF!</v>
      </c>
      <c r="E1359" s="158" t="str">
        <f t="shared" si="212"/>
        <v/>
      </c>
      <c r="F1359" s="158" t="e">
        <f t="shared" si="213"/>
        <v>#N/A</v>
      </c>
      <c r="G1359" s="158" t="str">
        <f>TRANSAKTIONER!Z1359&amp;IF(regnskab_filter_periode&gt;=AB1359,"INCLUDE"&amp;IF(regnskab_filter_land&lt;&gt;"",IF(regnskab_filter_land="EU",F1359,AD1359),""),"EXCLUDE")</f>
        <v>EXCLUDE</v>
      </c>
      <c r="H1359" s="158" t="str">
        <f t="shared" si="214"/>
        <v/>
      </c>
      <c r="I1359" s="158" t="str">
        <f>TRANSAKTIONER!Z1359&amp;IF(regnskab_filter_periode_partner&gt;=AB1359,"INCLUDE"&amp;IF(regnskab_filter_land_partner&lt;&gt;"",IF(regnskab_filter_land_partner="EU",F1359,AD1359),""),"EXCLUDE")&amp;AC1359</f>
        <v>EXCLUDE</v>
      </c>
      <c r="J1359" s="158" t="e">
        <f t="shared" si="215"/>
        <v>#N/A</v>
      </c>
      <c r="L1359" s="158" t="str">
        <f t="shared" si="216"/>
        <v>_EU</v>
      </c>
      <c r="P1359" s="340"/>
      <c r="Q1359" s="340"/>
      <c r="R1359" s="341"/>
      <c r="S1359" s="342"/>
      <c r="T1359" s="342"/>
      <c r="U1359" s="341"/>
      <c r="V1359" s="368"/>
      <c r="W1359" s="341"/>
      <c r="X1359" s="343"/>
      <c r="Y1359" s="340"/>
      <c r="Z1359" s="341"/>
      <c r="AA1359" s="348" t="str">
        <f t="shared" si="217"/>
        <v/>
      </c>
      <c r="AB1359" s="349" t="str">
        <f t="shared" si="218"/>
        <v/>
      </c>
      <c r="AC1359" s="341"/>
      <c r="AD1359" s="350" t="str">
        <f t="shared" si="219"/>
        <v/>
      </c>
    </row>
    <row r="1360" spans="2:30" x14ac:dyDescent="0.45">
      <c r="B1360" s="145" t="str">
        <f t="shared" si="210"/>
        <v>NOT INCLUDED</v>
      </c>
      <c r="C1360" s="146" t="e">
        <f t="shared" si="211"/>
        <v>#N/A</v>
      </c>
      <c r="D1360" s="158" t="e">
        <f>AB1360&amp;"_"&amp;#REF!&amp;IF(afstemning_partner&lt;&gt;"","_"&amp;AC1360,"")</f>
        <v>#REF!</v>
      </c>
      <c r="E1360" s="158" t="str">
        <f t="shared" si="212"/>
        <v/>
      </c>
      <c r="F1360" s="158" t="e">
        <f t="shared" si="213"/>
        <v>#N/A</v>
      </c>
      <c r="G1360" s="158" t="str">
        <f>TRANSAKTIONER!Z1360&amp;IF(regnskab_filter_periode&gt;=AB1360,"INCLUDE"&amp;IF(regnskab_filter_land&lt;&gt;"",IF(regnskab_filter_land="EU",F1360,AD1360),""),"EXCLUDE")</f>
        <v>EXCLUDE</v>
      </c>
      <c r="H1360" s="158" t="str">
        <f t="shared" si="214"/>
        <v/>
      </c>
      <c r="I1360" s="158" t="str">
        <f>TRANSAKTIONER!Z1360&amp;IF(regnskab_filter_periode_partner&gt;=AB1360,"INCLUDE"&amp;IF(regnskab_filter_land_partner&lt;&gt;"",IF(regnskab_filter_land_partner="EU",F1360,AD1360),""),"EXCLUDE")&amp;AC1360</f>
        <v>EXCLUDE</v>
      </c>
      <c r="J1360" s="158" t="e">
        <f t="shared" si="215"/>
        <v>#N/A</v>
      </c>
      <c r="L1360" s="158" t="str">
        <f t="shared" si="216"/>
        <v>_EU</v>
      </c>
      <c r="P1360" s="340"/>
      <c r="Q1360" s="340"/>
      <c r="R1360" s="341"/>
      <c r="S1360" s="342"/>
      <c r="T1360" s="342"/>
      <c r="U1360" s="341"/>
      <c r="V1360" s="368"/>
      <c r="W1360" s="341"/>
      <c r="X1360" s="343"/>
      <c r="Y1360" s="340"/>
      <c r="Z1360" s="341"/>
      <c r="AA1360" s="348" t="str">
        <f t="shared" si="217"/>
        <v/>
      </c>
      <c r="AB1360" s="349" t="str">
        <f t="shared" si="218"/>
        <v/>
      </c>
      <c r="AC1360" s="341"/>
      <c r="AD1360" s="350" t="str">
        <f t="shared" si="219"/>
        <v/>
      </c>
    </row>
    <row r="1361" spans="2:30" x14ac:dyDescent="0.45">
      <c r="B1361" s="145" t="str">
        <f t="shared" si="210"/>
        <v>NOT INCLUDED</v>
      </c>
      <c r="C1361" s="146" t="e">
        <f t="shared" si="211"/>
        <v>#N/A</v>
      </c>
      <c r="D1361" s="158" t="e">
        <f>AB1361&amp;"_"&amp;#REF!&amp;IF(afstemning_partner&lt;&gt;"","_"&amp;AC1361,"")</f>
        <v>#REF!</v>
      </c>
      <c r="E1361" s="158" t="str">
        <f t="shared" si="212"/>
        <v/>
      </c>
      <c r="F1361" s="158" t="e">
        <f t="shared" si="213"/>
        <v>#N/A</v>
      </c>
      <c r="G1361" s="158" t="str">
        <f>TRANSAKTIONER!Z1361&amp;IF(regnskab_filter_periode&gt;=AB1361,"INCLUDE"&amp;IF(regnskab_filter_land&lt;&gt;"",IF(regnskab_filter_land="EU",F1361,AD1361),""),"EXCLUDE")</f>
        <v>EXCLUDE</v>
      </c>
      <c r="H1361" s="158" t="str">
        <f t="shared" si="214"/>
        <v/>
      </c>
      <c r="I1361" s="158" t="str">
        <f>TRANSAKTIONER!Z1361&amp;IF(regnskab_filter_periode_partner&gt;=AB1361,"INCLUDE"&amp;IF(regnskab_filter_land_partner&lt;&gt;"",IF(regnskab_filter_land_partner="EU",F1361,AD1361),""),"EXCLUDE")&amp;AC1361</f>
        <v>EXCLUDE</v>
      </c>
      <c r="J1361" s="158" t="e">
        <f t="shared" si="215"/>
        <v>#N/A</v>
      </c>
      <c r="L1361" s="158" t="str">
        <f t="shared" si="216"/>
        <v>_EU</v>
      </c>
      <c r="P1361" s="340"/>
      <c r="Q1361" s="340"/>
      <c r="R1361" s="341"/>
      <c r="S1361" s="342"/>
      <c r="T1361" s="342"/>
      <c r="U1361" s="341"/>
      <c r="V1361" s="368"/>
      <c r="W1361" s="341"/>
      <c r="X1361" s="343"/>
      <c r="Y1361" s="340"/>
      <c r="Z1361" s="341"/>
      <c r="AA1361" s="348" t="str">
        <f t="shared" si="217"/>
        <v/>
      </c>
      <c r="AB1361" s="349" t="str">
        <f t="shared" si="218"/>
        <v/>
      </c>
      <c r="AC1361" s="341"/>
      <c r="AD1361" s="350" t="str">
        <f t="shared" si="219"/>
        <v/>
      </c>
    </row>
    <row r="1362" spans="2:30" x14ac:dyDescent="0.45">
      <c r="B1362" s="145" t="str">
        <f t="shared" si="210"/>
        <v>NOT INCLUDED</v>
      </c>
      <c r="C1362" s="146" t="e">
        <f t="shared" si="211"/>
        <v>#N/A</v>
      </c>
      <c r="D1362" s="158" t="e">
        <f>AB1362&amp;"_"&amp;#REF!&amp;IF(afstemning_partner&lt;&gt;"","_"&amp;AC1362,"")</f>
        <v>#REF!</v>
      </c>
      <c r="E1362" s="158" t="str">
        <f t="shared" si="212"/>
        <v/>
      </c>
      <c r="F1362" s="158" t="e">
        <f t="shared" si="213"/>
        <v>#N/A</v>
      </c>
      <c r="G1362" s="158" t="str">
        <f>TRANSAKTIONER!Z1362&amp;IF(regnskab_filter_periode&gt;=AB1362,"INCLUDE"&amp;IF(regnskab_filter_land&lt;&gt;"",IF(regnskab_filter_land="EU",F1362,AD1362),""),"EXCLUDE")</f>
        <v>EXCLUDE</v>
      </c>
      <c r="H1362" s="158" t="str">
        <f t="shared" si="214"/>
        <v/>
      </c>
      <c r="I1362" s="158" t="str">
        <f>TRANSAKTIONER!Z1362&amp;IF(regnskab_filter_periode_partner&gt;=AB1362,"INCLUDE"&amp;IF(regnskab_filter_land_partner&lt;&gt;"",IF(regnskab_filter_land_partner="EU",F1362,AD1362),""),"EXCLUDE")&amp;AC1362</f>
        <v>EXCLUDE</v>
      </c>
      <c r="J1362" s="158" t="e">
        <f t="shared" si="215"/>
        <v>#N/A</v>
      </c>
      <c r="L1362" s="158" t="str">
        <f t="shared" si="216"/>
        <v>_EU</v>
      </c>
      <c r="P1362" s="340"/>
      <c r="Q1362" s="340"/>
      <c r="R1362" s="341"/>
      <c r="S1362" s="342"/>
      <c r="T1362" s="342"/>
      <c r="U1362" s="341"/>
      <c r="V1362" s="368"/>
      <c r="W1362" s="341"/>
      <c r="X1362" s="343"/>
      <c r="Y1362" s="340"/>
      <c r="Z1362" s="341"/>
      <c r="AA1362" s="348" t="str">
        <f t="shared" si="217"/>
        <v/>
      </c>
      <c r="AB1362" s="349" t="str">
        <f t="shared" si="218"/>
        <v/>
      </c>
      <c r="AC1362" s="341"/>
      <c r="AD1362" s="350" t="str">
        <f t="shared" si="219"/>
        <v/>
      </c>
    </row>
    <row r="1363" spans="2:30" x14ac:dyDescent="0.45">
      <c r="B1363" s="145" t="str">
        <f t="shared" si="210"/>
        <v>NOT INCLUDED</v>
      </c>
      <c r="C1363" s="146" t="e">
        <f t="shared" si="211"/>
        <v>#N/A</v>
      </c>
      <c r="D1363" s="158" t="e">
        <f>AB1363&amp;"_"&amp;#REF!&amp;IF(afstemning_partner&lt;&gt;"","_"&amp;AC1363,"")</f>
        <v>#REF!</v>
      </c>
      <c r="E1363" s="158" t="str">
        <f t="shared" si="212"/>
        <v/>
      </c>
      <c r="F1363" s="158" t="e">
        <f t="shared" si="213"/>
        <v>#N/A</v>
      </c>
      <c r="G1363" s="158" t="str">
        <f>TRANSAKTIONER!Z1363&amp;IF(regnskab_filter_periode&gt;=AB1363,"INCLUDE"&amp;IF(regnskab_filter_land&lt;&gt;"",IF(regnskab_filter_land="EU",F1363,AD1363),""),"EXCLUDE")</f>
        <v>EXCLUDE</v>
      </c>
      <c r="H1363" s="158" t="str">
        <f t="shared" si="214"/>
        <v/>
      </c>
      <c r="I1363" s="158" t="str">
        <f>TRANSAKTIONER!Z1363&amp;IF(regnskab_filter_periode_partner&gt;=AB1363,"INCLUDE"&amp;IF(regnskab_filter_land_partner&lt;&gt;"",IF(regnskab_filter_land_partner="EU",F1363,AD1363),""),"EXCLUDE")&amp;AC1363</f>
        <v>EXCLUDE</v>
      </c>
      <c r="J1363" s="158" t="e">
        <f t="shared" si="215"/>
        <v>#N/A</v>
      </c>
      <c r="L1363" s="158" t="str">
        <f t="shared" si="216"/>
        <v>_EU</v>
      </c>
      <c r="P1363" s="340"/>
      <c r="Q1363" s="340"/>
      <c r="R1363" s="341"/>
      <c r="S1363" s="342"/>
      <c r="T1363" s="342"/>
      <c r="U1363" s="341"/>
      <c r="V1363" s="368"/>
      <c r="W1363" s="341"/>
      <c r="X1363" s="343"/>
      <c r="Y1363" s="340"/>
      <c r="Z1363" s="341"/>
      <c r="AA1363" s="348" t="str">
        <f t="shared" si="217"/>
        <v/>
      </c>
      <c r="AB1363" s="349" t="str">
        <f t="shared" si="218"/>
        <v/>
      </c>
      <c r="AC1363" s="341"/>
      <c r="AD1363" s="350" t="str">
        <f t="shared" si="219"/>
        <v/>
      </c>
    </row>
    <row r="1364" spans="2:30" x14ac:dyDescent="0.45">
      <c r="B1364" s="145" t="str">
        <f t="shared" si="210"/>
        <v>NOT INCLUDED</v>
      </c>
      <c r="C1364" s="146" t="e">
        <f t="shared" si="211"/>
        <v>#N/A</v>
      </c>
      <c r="D1364" s="158" t="e">
        <f>AB1364&amp;"_"&amp;#REF!&amp;IF(afstemning_partner&lt;&gt;"","_"&amp;AC1364,"")</f>
        <v>#REF!</v>
      </c>
      <c r="E1364" s="158" t="str">
        <f t="shared" si="212"/>
        <v/>
      </c>
      <c r="F1364" s="158" t="e">
        <f t="shared" si="213"/>
        <v>#N/A</v>
      </c>
      <c r="G1364" s="158" t="str">
        <f>TRANSAKTIONER!Z1364&amp;IF(regnskab_filter_periode&gt;=AB1364,"INCLUDE"&amp;IF(regnskab_filter_land&lt;&gt;"",IF(regnskab_filter_land="EU",F1364,AD1364),""),"EXCLUDE")</f>
        <v>EXCLUDE</v>
      </c>
      <c r="H1364" s="158" t="str">
        <f t="shared" si="214"/>
        <v/>
      </c>
      <c r="I1364" s="158" t="str">
        <f>TRANSAKTIONER!Z1364&amp;IF(regnskab_filter_periode_partner&gt;=AB1364,"INCLUDE"&amp;IF(regnskab_filter_land_partner&lt;&gt;"",IF(regnskab_filter_land_partner="EU",F1364,AD1364),""),"EXCLUDE")&amp;AC1364</f>
        <v>EXCLUDE</v>
      </c>
      <c r="J1364" s="158" t="e">
        <f t="shared" si="215"/>
        <v>#N/A</v>
      </c>
      <c r="L1364" s="158" t="str">
        <f t="shared" si="216"/>
        <v>_EU</v>
      </c>
      <c r="P1364" s="340"/>
      <c r="Q1364" s="340"/>
      <c r="R1364" s="341"/>
      <c r="S1364" s="342"/>
      <c r="T1364" s="342"/>
      <c r="U1364" s="341"/>
      <c r="V1364" s="368"/>
      <c r="W1364" s="341"/>
      <c r="X1364" s="343"/>
      <c r="Y1364" s="340"/>
      <c r="Z1364" s="341"/>
      <c r="AA1364" s="348" t="str">
        <f t="shared" si="217"/>
        <v/>
      </c>
      <c r="AB1364" s="349" t="str">
        <f t="shared" si="218"/>
        <v/>
      </c>
      <c r="AC1364" s="341"/>
      <c r="AD1364" s="350" t="str">
        <f t="shared" si="219"/>
        <v/>
      </c>
    </row>
    <row r="1365" spans="2:30" x14ac:dyDescent="0.45">
      <c r="B1365" s="145" t="str">
        <f t="shared" si="210"/>
        <v>NOT INCLUDED</v>
      </c>
      <c r="C1365" s="146" t="e">
        <f t="shared" si="211"/>
        <v>#N/A</v>
      </c>
      <c r="D1365" s="158" t="e">
        <f>AB1365&amp;"_"&amp;#REF!&amp;IF(afstemning_partner&lt;&gt;"","_"&amp;AC1365,"")</f>
        <v>#REF!</v>
      </c>
      <c r="E1365" s="158" t="str">
        <f t="shared" si="212"/>
        <v/>
      </c>
      <c r="F1365" s="158" t="e">
        <f t="shared" si="213"/>
        <v>#N/A</v>
      </c>
      <c r="G1365" s="158" t="str">
        <f>TRANSAKTIONER!Z1365&amp;IF(regnskab_filter_periode&gt;=AB1365,"INCLUDE"&amp;IF(regnskab_filter_land&lt;&gt;"",IF(regnskab_filter_land="EU",F1365,AD1365),""),"EXCLUDE")</f>
        <v>EXCLUDE</v>
      </c>
      <c r="H1365" s="158" t="str">
        <f t="shared" si="214"/>
        <v/>
      </c>
      <c r="I1365" s="158" t="str">
        <f>TRANSAKTIONER!Z1365&amp;IF(regnskab_filter_periode_partner&gt;=AB1365,"INCLUDE"&amp;IF(regnskab_filter_land_partner&lt;&gt;"",IF(regnskab_filter_land_partner="EU",F1365,AD1365),""),"EXCLUDE")&amp;AC1365</f>
        <v>EXCLUDE</v>
      </c>
      <c r="J1365" s="158" t="e">
        <f t="shared" si="215"/>
        <v>#N/A</v>
      </c>
      <c r="L1365" s="158" t="str">
        <f t="shared" si="216"/>
        <v>_EU</v>
      </c>
      <c r="P1365" s="340"/>
      <c r="Q1365" s="340"/>
      <c r="R1365" s="341"/>
      <c r="S1365" s="342"/>
      <c r="T1365" s="342"/>
      <c r="U1365" s="341"/>
      <c r="V1365" s="368"/>
      <c r="W1365" s="341"/>
      <c r="X1365" s="343"/>
      <c r="Y1365" s="340"/>
      <c r="Z1365" s="341"/>
      <c r="AA1365" s="348" t="str">
        <f t="shared" si="217"/>
        <v/>
      </c>
      <c r="AB1365" s="349" t="str">
        <f t="shared" si="218"/>
        <v/>
      </c>
      <c r="AC1365" s="341"/>
      <c r="AD1365" s="350" t="str">
        <f t="shared" si="219"/>
        <v/>
      </c>
    </row>
    <row r="1366" spans="2:30" x14ac:dyDescent="0.45">
      <c r="B1366" s="145" t="str">
        <f t="shared" si="210"/>
        <v>NOT INCLUDED</v>
      </c>
      <c r="C1366" s="146" t="e">
        <f t="shared" si="211"/>
        <v>#N/A</v>
      </c>
      <c r="D1366" s="158" t="e">
        <f>AB1366&amp;"_"&amp;#REF!&amp;IF(afstemning_partner&lt;&gt;"","_"&amp;AC1366,"")</f>
        <v>#REF!</v>
      </c>
      <c r="E1366" s="158" t="str">
        <f t="shared" si="212"/>
        <v/>
      </c>
      <c r="F1366" s="158" t="e">
        <f t="shared" si="213"/>
        <v>#N/A</v>
      </c>
      <c r="G1366" s="158" t="str">
        <f>TRANSAKTIONER!Z1366&amp;IF(regnskab_filter_periode&gt;=AB1366,"INCLUDE"&amp;IF(regnskab_filter_land&lt;&gt;"",IF(regnskab_filter_land="EU",F1366,AD1366),""),"EXCLUDE")</f>
        <v>EXCLUDE</v>
      </c>
      <c r="H1366" s="158" t="str">
        <f t="shared" si="214"/>
        <v/>
      </c>
      <c r="I1366" s="158" t="str">
        <f>TRANSAKTIONER!Z1366&amp;IF(regnskab_filter_periode_partner&gt;=AB1366,"INCLUDE"&amp;IF(regnskab_filter_land_partner&lt;&gt;"",IF(regnskab_filter_land_partner="EU",F1366,AD1366),""),"EXCLUDE")&amp;AC1366</f>
        <v>EXCLUDE</v>
      </c>
      <c r="J1366" s="158" t="e">
        <f t="shared" si="215"/>
        <v>#N/A</v>
      </c>
      <c r="L1366" s="158" t="str">
        <f t="shared" si="216"/>
        <v>_EU</v>
      </c>
      <c r="P1366" s="340"/>
      <c r="Q1366" s="340"/>
      <c r="R1366" s="341"/>
      <c r="S1366" s="342"/>
      <c r="T1366" s="342"/>
      <c r="U1366" s="341"/>
      <c r="V1366" s="368"/>
      <c r="W1366" s="341"/>
      <c r="X1366" s="343"/>
      <c r="Y1366" s="340"/>
      <c r="Z1366" s="341"/>
      <c r="AA1366" s="348" t="str">
        <f t="shared" si="217"/>
        <v/>
      </c>
      <c r="AB1366" s="349" t="str">
        <f t="shared" si="218"/>
        <v/>
      </c>
      <c r="AC1366" s="341"/>
      <c r="AD1366" s="350" t="str">
        <f t="shared" si="219"/>
        <v/>
      </c>
    </row>
    <row r="1367" spans="2:30" x14ac:dyDescent="0.45">
      <c r="B1367" s="145" t="str">
        <f t="shared" si="210"/>
        <v>NOT INCLUDED</v>
      </c>
      <c r="C1367" s="146" t="e">
        <f t="shared" si="211"/>
        <v>#N/A</v>
      </c>
      <c r="D1367" s="158" t="e">
        <f>AB1367&amp;"_"&amp;#REF!&amp;IF(afstemning_partner&lt;&gt;"","_"&amp;AC1367,"")</f>
        <v>#REF!</v>
      </c>
      <c r="E1367" s="158" t="str">
        <f t="shared" si="212"/>
        <v/>
      </c>
      <c r="F1367" s="158" t="e">
        <f t="shared" si="213"/>
        <v>#N/A</v>
      </c>
      <c r="G1367" s="158" t="str">
        <f>TRANSAKTIONER!Z1367&amp;IF(regnskab_filter_periode&gt;=AB1367,"INCLUDE"&amp;IF(regnskab_filter_land&lt;&gt;"",IF(regnskab_filter_land="EU",F1367,AD1367),""),"EXCLUDE")</f>
        <v>EXCLUDE</v>
      </c>
      <c r="H1367" s="158" t="str">
        <f t="shared" si="214"/>
        <v/>
      </c>
      <c r="I1367" s="158" t="str">
        <f>TRANSAKTIONER!Z1367&amp;IF(regnskab_filter_periode_partner&gt;=AB1367,"INCLUDE"&amp;IF(regnskab_filter_land_partner&lt;&gt;"",IF(regnskab_filter_land_partner="EU",F1367,AD1367),""),"EXCLUDE")&amp;AC1367</f>
        <v>EXCLUDE</v>
      </c>
      <c r="J1367" s="158" t="e">
        <f t="shared" si="215"/>
        <v>#N/A</v>
      </c>
      <c r="L1367" s="158" t="str">
        <f t="shared" si="216"/>
        <v>_EU</v>
      </c>
      <c r="P1367" s="340"/>
      <c r="Q1367" s="340"/>
      <c r="R1367" s="341"/>
      <c r="S1367" s="342"/>
      <c r="T1367" s="342"/>
      <c r="U1367" s="341"/>
      <c r="V1367" s="368"/>
      <c r="W1367" s="341"/>
      <c r="X1367" s="343"/>
      <c r="Y1367" s="340"/>
      <c r="Z1367" s="341"/>
      <c r="AA1367" s="348" t="str">
        <f t="shared" si="217"/>
        <v/>
      </c>
      <c r="AB1367" s="349" t="str">
        <f t="shared" si="218"/>
        <v/>
      </c>
      <c r="AC1367" s="341"/>
      <c r="AD1367" s="350" t="str">
        <f t="shared" si="219"/>
        <v/>
      </c>
    </row>
    <row r="1368" spans="2:30" x14ac:dyDescent="0.45">
      <c r="B1368" s="145" t="str">
        <f t="shared" si="210"/>
        <v>NOT INCLUDED</v>
      </c>
      <c r="C1368" s="146" t="e">
        <f t="shared" si="211"/>
        <v>#N/A</v>
      </c>
      <c r="D1368" s="158" t="e">
        <f>AB1368&amp;"_"&amp;#REF!&amp;IF(afstemning_partner&lt;&gt;"","_"&amp;AC1368,"")</f>
        <v>#REF!</v>
      </c>
      <c r="E1368" s="158" t="str">
        <f t="shared" si="212"/>
        <v/>
      </c>
      <c r="F1368" s="158" t="e">
        <f t="shared" si="213"/>
        <v>#N/A</v>
      </c>
      <c r="G1368" s="158" t="str">
        <f>TRANSAKTIONER!Z1368&amp;IF(regnskab_filter_periode&gt;=AB1368,"INCLUDE"&amp;IF(regnskab_filter_land&lt;&gt;"",IF(regnskab_filter_land="EU",F1368,AD1368),""),"EXCLUDE")</f>
        <v>EXCLUDE</v>
      </c>
      <c r="H1368" s="158" t="str">
        <f t="shared" si="214"/>
        <v/>
      </c>
      <c r="I1368" s="158" t="str">
        <f>TRANSAKTIONER!Z1368&amp;IF(regnskab_filter_periode_partner&gt;=AB1368,"INCLUDE"&amp;IF(regnskab_filter_land_partner&lt;&gt;"",IF(regnskab_filter_land_partner="EU",F1368,AD1368),""),"EXCLUDE")&amp;AC1368</f>
        <v>EXCLUDE</v>
      </c>
      <c r="J1368" s="158" t="e">
        <f t="shared" si="215"/>
        <v>#N/A</v>
      </c>
      <c r="L1368" s="158" t="str">
        <f t="shared" si="216"/>
        <v>_EU</v>
      </c>
      <c r="P1368" s="340"/>
      <c r="Q1368" s="340"/>
      <c r="R1368" s="341"/>
      <c r="S1368" s="342"/>
      <c r="T1368" s="342"/>
      <c r="U1368" s="341"/>
      <c r="V1368" s="368"/>
      <c r="W1368" s="341"/>
      <c r="X1368" s="343"/>
      <c r="Y1368" s="340"/>
      <c r="Z1368" s="341"/>
      <c r="AA1368" s="348" t="str">
        <f t="shared" si="217"/>
        <v/>
      </c>
      <c r="AB1368" s="349" t="str">
        <f t="shared" si="218"/>
        <v/>
      </c>
      <c r="AC1368" s="341"/>
      <c r="AD1368" s="350" t="str">
        <f t="shared" si="219"/>
        <v/>
      </c>
    </row>
    <row r="1369" spans="2:30" x14ac:dyDescent="0.45">
      <c r="B1369" s="145" t="str">
        <f t="shared" si="210"/>
        <v>NOT INCLUDED</v>
      </c>
      <c r="C1369" s="146" t="e">
        <f t="shared" si="211"/>
        <v>#N/A</v>
      </c>
      <c r="D1369" s="158" t="e">
        <f>AB1369&amp;"_"&amp;#REF!&amp;IF(afstemning_partner&lt;&gt;"","_"&amp;AC1369,"")</f>
        <v>#REF!</v>
      </c>
      <c r="E1369" s="158" t="str">
        <f t="shared" si="212"/>
        <v/>
      </c>
      <c r="F1369" s="158" t="e">
        <f t="shared" si="213"/>
        <v>#N/A</v>
      </c>
      <c r="G1369" s="158" t="str">
        <f>TRANSAKTIONER!Z1369&amp;IF(regnskab_filter_periode&gt;=AB1369,"INCLUDE"&amp;IF(regnskab_filter_land&lt;&gt;"",IF(regnskab_filter_land="EU",F1369,AD1369),""),"EXCLUDE")</f>
        <v>EXCLUDE</v>
      </c>
      <c r="H1369" s="158" t="str">
        <f t="shared" si="214"/>
        <v/>
      </c>
      <c r="I1369" s="158" t="str">
        <f>TRANSAKTIONER!Z1369&amp;IF(regnskab_filter_periode_partner&gt;=AB1369,"INCLUDE"&amp;IF(regnskab_filter_land_partner&lt;&gt;"",IF(regnskab_filter_land_partner="EU",F1369,AD1369),""),"EXCLUDE")&amp;AC1369</f>
        <v>EXCLUDE</v>
      </c>
      <c r="J1369" s="158" t="e">
        <f t="shared" si="215"/>
        <v>#N/A</v>
      </c>
      <c r="L1369" s="158" t="str">
        <f t="shared" si="216"/>
        <v>_EU</v>
      </c>
      <c r="P1369" s="340"/>
      <c r="Q1369" s="340"/>
      <c r="R1369" s="341"/>
      <c r="S1369" s="342"/>
      <c r="T1369" s="342"/>
      <c r="U1369" s="341"/>
      <c r="V1369" s="368"/>
      <c r="W1369" s="341"/>
      <c r="X1369" s="343"/>
      <c r="Y1369" s="340"/>
      <c r="Z1369" s="341"/>
      <c r="AA1369" s="348" t="str">
        <f t="shared" si="217"/>
        <v/>
      </c>
      <c r="AB1369" s="349" t="str">
        <f t="shared" si="218"/>
        <v/>
      </c>
      <c r="AC1369" s="341"/>
      <c r="AD1369" s="350" t="str">
        <f t="shared" si="219"/>
        <v/>
      </c>
    </row>
    <row r="1370" spans="2:30" x14ac:dyDescent="0.45">
      <c r="B1370" s="145" t="str">
        <f t="shared" si="210"/>
        <v>NOT INCLUDED</v>
      </c>
      <c r="C1370" s="146" t="e">
        <f t="shared" si="211"/>
        <v>#N/A</v>
      </c>
      <c r="D1370" s="158" t="e">
        <f>AB1370&amp;"_"&amp;#REF!&amp;IF(afstemning_partner&lt;&gt;"","_"&amp;AC1370,"")</f>
        <v>#REF!</v>
      </c>
      <c r="E1370" s="158" t="str">
        <f t="shared" si="212"/>
        <v/>
      </c>
      <c r="F1370" s="158" t="e">
        <f t="shared" si="213"/>
        <v>#N/A</v>
      </c>
      <c r="G1370" s="158" t="str">
        <f>TRANSAKTIONER!Z1370&amp;IF(regnskab_filter_periode&gt;=AB1370,"INCLUDE"&amp;IF(regnskab_filter_land&lt;&gt;"",IF(regnskab_filter_land="EU",F1370,AD1370),""),"EXCLUDE")</f>
        <v>EXCLUDE</v>
      </c>
      <c r="H1370" s="158" t="str">
        <f t="shared" si="214"/>
        <v/>
      </c>
      <c r="I1370" s="158" t="str">
        <f>TRANSAKTIONER!Z1370&amp;IF(regnskab_filter_periode_partner&gt;=AB1370,"INCLUDE"&amp;IF(regnskab_filter_land_partner&lt;&gt;"",IF(regnskab_filter_land_partner="EU",F1370,AD1370),""),"EXCLUDE")&amp;AC1370</f>
        <v>EXCLUDE</v>
      </c>
      <c r="J1370" s="158" t="e">
        <f t="shared" si="215"/>
        <v>#N/A</v>
      </c>
      <c r="L1370" s="158" t="str">
        <f t="shared" si="216"/>
        <v>_EU</v>
      </c>
      <c r="P1370" s="340"/>
      <c r="Q1370" s="340"/>
      <c r="R1370" s="341"/>
      <c r="S1370" s="342"/>
      <c r="T1370" s="342"/>
      <c r="U1370" s="341"/>
      <c r="V1370" s="368"/>
      <c r="W1370" s="341"/>
      <c r="X1370" s="343"/>
      <c r="Y1370" s="340"/>
      <c r="Z1370" s="341"/>
      <c r="AA1370" s="348" t="str">
        <f t="shared" si="217"/>
        <v/>
      </c>
      <c r="AB1370" s="349" t="str">
        <f t="shared" si="218"/>
        <v/>
      </c>
      <c r="AC1370" s="341"/>
      <c r="AD1370" s="350" t="str">
        <f t="shared" si="219"/>
        <v/>
      </c>
    </row>
    <row r="1371" spans="2:30" x14ac:dyDescent="0.45">
      <c r="B1371" s="145" t="str">
        <f t="shared" si="210"/>
        <v>NOT INCLUDED</v>
      </c>
      <c r="C1371" s="146" t="e">
        <f t="shared" si="211"/>
        <v>#N/A</v>
      </c>
      <c r="D1371" s="158" t="e">
        <f>AB1371&amp;"_"&amp;#REF!&amp;IF(afstemning_partner&lt;&gt;"","_"&amp;AC1371,"")</f>
        <v>#REF!</v>
      </c>
      <c r="E1371" s="158" t="str">
        <f t="shared" si="212"/>
        <v/>
      </c>
      <c r="F1371" s="158" t="e">
        <f t="shared" si="213"/>
        <v>#N/A</v>
      </c>
      <c r="G1371" s="158" t="str">
        <f>TRANSAKTIONER!Z1371&amp;IF(regnskab_filter_periode&gt;=AB1371,"INCLUDE"&amp;IF(regnskab_filter_land&lt;&gt;"",IF(regnskab_filter_land="EU",F1371,AD1371),""),"EXCLUDE")</f>
        <v>EXCLUDE</v>
      </c>
      <c r="H1371" s="158" t="str">
        <f t="shared" si="214"/>
        <v/>
      </c>
      <c r="I1371" s="158" t="str">
        <f>TRANSAKTIONER!Z1371&amp;IF(regnskab_filter_periode_partner&gt;=AB1371,"INCLUDE"&amp;IF(regnskab_filter_land_partner&lt;&gt;"",IF(regnskab_filter_land_partner="EU",F1371,AD1371),""),"EXCLUDE")&amp;AC1371</f>
        <v>EXCLUDE</v>
      </c>
      <c r="J1371" s="158" t="e">
        <f t="shared" si="215"/>
        <v>#N/A</v>
      </c>
      <c r="L1371" s="158" t="str">
        <f t="shared" si="216"/>
        <v>_EU</v>
      </c>
      <c r="P1371" s="340"/>
      <c r="Q1371" s="340"/>
      <c r="R1371" s="341"/>
      <c r="S1371" s="342"/>
      <c r="T1371" s="342"/>
      <c r="U1371" s="341"/>
      <c r="V1371" s="368"/>
      <c r="W1371" s="341"/>
      <c r="X1371" s="343"/>
      <c r="Y1371" s="340"/>
      <c r="Z1371" s="341"/>
      <c r="AA1371" s="348" t="str">
        <f t="shared" si="217"/>
        <v/>
      </c>
      <c r="AB1371" s="349" t="str">
        <f t="shared" si="218"/>
        <v/>
      </c>
      <c r="AC1371" s="341"/>
      <c r="AD1371" s="350" t="str">
        <f t="shared" si="219"/>
        <v/>
      </c>
    </row>
    <row r="1372" spans="2:30" x14ac:dyDescent="0.45">
      <c r="B1372" s="145" t="str">
        <f t="shared" si="210"/>
        <v>NOT INCLUDED</v>
      </c>
      <c r="C1372" s="146" t="e">
        <f t="shared" si="211"/>
        <v>#N/A</v>
      </c>
      <c r="D1372" s="158" t="e">
        <f>AB1372&amp;"_"&amp;#REF!&amp;IF(afstemning_partner&lt;&gt;"","_"&amp;AC1372,"")</f>
        <v>#REF!</v>
      </c>
      <c r="E1372" s="158" t="str">
        <f t="shared" si="212"/>
        <v/>
      </c>
      <c r="F1372" s="158" t="e">
        <f t="shared" si="213"/>
        <v>#N/A</v>
      </c>
      <c r="G1372" s="158" t="str">
        <f>TRANSAKTIONER!Z1372&amp;IF(regnskab_filter_periode&gt;=AB1372,"INCLUDE"&amp;IF(regnskab_filter_land&lt;&gt;"",IF(regnskab_filter_land="EU",F1372,AD1372),""),"EXCLUDE")</f>
        <v>EXCLUDE</v>
      </c>
      <c r="H1372" s="158" t="str">
        <f t="shared" si="214"/>
        <v/>
      </c>
      <c r="I1372" s="158" t="str">
        <f>TRANSAKTIONER!Z1372&amp;IF(regnskab_filter_periode_partner&gt;=AB1372,"INCLUDE"&amp;IF(regnskab_filter_land_partner&lt;&gt;"",IF(regnskab_filter_land_partner="EU",F1372,AD1372),""),"EXCLUDE")&amp;AC1372</f>
        <v>EXCLUDE</v>
      </c>
      <c r="J1372" s="158" t="e">
        <f t="shared" si="215"/>
        <v>#N/A</v>
      </c>
      <c r="L1372" s="158" t="str">
        <f t="shared" si="216"/>
        <v>_EU</v>
      </c>
      <c r="P1372" s="340"/>
      <c r="Q1372" s="340"/>
      <c r="R1372" s="341"/>
      <c r="S1372" s="342"/>
      <c r="T1372" s="342"/>
      <c r="U1372" s="341"/>
      <c r="V1372" s="368"/>
      <c r="W1372" s="341"/>
      <c r="X1372" s="343"/>
      <c r="Y1372" s="340"/>
      <c r="Z1372" s="341"/>
      <c r="AA1372" s="348" t="str">
        <f t="shared" si="217"/>
        <v/>
      </c>
      <c r="AB1372" s="349" t="str">
        <f t="shared" si="218"/>
        <v/>
      </c>
      <c r="AC1372" s="341"/>
      <c r="AD1372" s="350" t="str">
        <f t="shared" si="219"/>
        <v/>
      </c>
    </row>
    <row r="1373" spans="2:30" x14ac:dyDescent="0.45">
      <c r="B1373" s="145" t="str">
        <f t="shared" si="210"/>
        <v>NOT INCLUDED</v>
      </c>
      <c r="C1373" s="146" t="e">
        <f t="shared" si="211"/>
        <v>#N/A</v>
      </c>
      <c r="D1373" s="158" t="e">
        <f>AB1373&amp;"_"&amp;#REF!&amp;IF(afstemning_partner&lt;&gt;"","_"&amp;AC1373,"")</f>
        <v>#REF!</v>
      </c>
      <c r="E1373" s="158" t="str">
        <f t="shared" si="212"/>
        <v/>
      </c>
      <c r="F1373" s="158" t="e">
        <f t="shared" si="213"/>
        <v>#N/A</v>
      </c>
      <c r="G1373" s="158" t="str">
        <f>TRANSAKTIONER!Z1373&amp;IF(regnskab_filter_periode&gt;=AB1373,"INCLUDE"&amp;IF(regnskab_filter_land&lt;&gt;"",IF(regnskab_filter_land="EU",F1373,AD1373),""),"EXCLUDE")</f>
        <v>EXCLUDE</v>
      </c>
      <c r="H1373" s="158" t="str">
        <f t="shared" si="214"/>
        <v/>
      </c>
      <c r="I1373" s="158" t="str">
        <f>TRANSAKTIONER!Z1373&amp;IF(regnskab_filter_periode_partner&gt;=AB1373,"INCLUDE"&amp;IF(regnskab_filter_land_partner&lt;&gt;"",IF(regnskab_filter_land_partner="EU",F1373,AD1373),""),"EXCLUDE")&amp;AC1373</f>
        <v>EXCLUDE</v>
      </c>
      <c r="J1373" s="158" t="e">
        <f t="shared" si="215"/>
        <v>#N/A</v>
      </c>
      <c r="L1373" s="158" t="str">
        <f t="shared" si="216"/>
        <v>_EU</v>
      </c>
      <c r="P1373" s="340"/>
      <c r="Q1373" s="340"/>
      <c r="R1373" s="341"/>
      <c r="S1373" s="342"/>
      <c r="T1373" s="342"/>
      <c r="U1373" s="341"/>
      <c r="V1373" s="368"/>
      <c r="W1373" s="341"/>
      <c r="X1373" s="343"/>
      <c r="Y1373" s="340"/>
      <c r="Z1373" s="341"/>
      <c r="AA1373" s="348" t="str">
        <f t="shared" si="217"/>
        <v/>
      </c>
      <c r="AB1373" s="349" t="str">
        <f t="shared" si="218"/>
        <v/>
      </c>
      <c r="AC1373" s="341"/>
      <c r="AD1373" s="350" t="str">
        <f t="shared" si="219"/>
        <v/>
      </c>
    </row>
    <row r="1374" spans="2:30" x14ac:dyDescent="0.45">
      <c r="B1374" s="145" t="str">
        <f t="shared" si="210"/>
        <v>NOT INCLUDED</v>
      </c>
      <c r="C1374" s="146" t="e">
        <f t="shared" si="211"/>
        <v>#N/A</v>
      </c>
      <c r="D1374" s="158" t="e">
        <f>AB1374&amp;"_"&amp;#REF!&amp;IF(afstemning_partner&lt;&gt;"","_"&amp;AC1374,"")</f>
        <v>#REF!</v>
      </c>
      <c r="E1374" s="158" t="str">
        <f t="shared" si="212"/>
        <v/>
      </c>
      <c r="F1374" s="158" t="e">
        <f t="shared" si="213"/>
        <v>#N/A</v>
      </c>
      <c r="G1374" s="158" t="str">
        <f>TRANSAKTIONER!Z1374&amp;IF(regnskab_filter_periode&gt;=AB1374,"INCLUDE"&amp;IF(regnskab_filter_land&lt;&gt;"",IF(regnskab_filter_land="EU",F1374,AD1374),""),"EXCLUDE")</f>
        <v>EXCLUDE</v>
      </c>
      <c r="H1374" s="158" t="str">
        <f t="shared" si="214"/>
        <v/>
      </c>
      <c r="I1374" s="158" t="str">
        <f>TRANSAKTIONER!Z1374&amp;IF(regnskab_filter_periode_partner&gt;=AB1374,"INCLUDE"&amp;IF(regnskab_filter_land_partner&lt;&gt;"",IF(regnskab_filter_land_partner="EU",F1374,AD1374),""),"EXCLUDE")&amp;AC1374</f>
        <v>EXCLUDE</v>
      </c>
      <c r="J1374" s="158" t="e">
        <f t="shared" si="215"/>
        <v>#N/A</v>
      </c>
      <c r="L1374" s="158" t="str">
        <f t="shared" si="216"/>
        <v>_EU</v>
      </c>
      <c r="P1374" s="340"/>
      <c r="Q1374" s="340"/>
      <c r="R1374" s="341"/>
      <c r="S1374" s="342"/>
      <c r="T1374" s="342"/>
      <c r="U1374" s="341"/>
      <c r="V1374" s="368"/>
      <c r="W1374" s="341"/>
      <c r="X1374" s="343"/>
      <c r="Y1374" s="340"/>
      <c r="Z1374" s="341"/>
      <c r="AA1374" s="348" t="str">
        <f t="shared" si="217"/>
        <v/>
      </c>
      <c r="AB1374" s="349" t="str">
        <f t="shared" si="218"/>
        <v/>
      </c>
      <c r="AC1374" s="341"/>
      <c r="AD1374" s="350" t="str">
        <f t="shared" si="219"/>
        <v/>
      </c>
    </row>
    <row r="1375" spans="2:30" x14ac:dyDescent="0.45">
      <c r="B1375" s="145" t="str">
        <f t="shared" si="210"/>
        <v>NOT INCLUDED</v>
      </c>
      <c r="C1375" s="146" t="e">
        <f t="shared" si="211"/>
        <v>#N/A</v>
      </c>
      <c r="D1375" s="158" t="e">
        <f>AB1375&amp;"_"&amp;#REF!&amp;IF(afstemning_partner&lt;&gt;"","_"&amp;AC1375,"")</f>
        <v>#REF!</v>
      </c>
      <c r="E1375" s="158" t="str">
        <f t="shared" si="212"/>
        <v/>
      </c>
      <c r="F1375" s="158" t="e">
        <f t="shared" si="213"/>
        <v>#N/A</v>
      </c>
      <c r="G1375" s="158" t="str">
        <f>TRANSAKTIONER!Z1375&amp;IF(regnskab_filter_periode&gt;=AB1375,"INCLUDE"&amp;IF(regnskab_filter_land&lt;&gt;"",IF(regnskab_filter_land="EU",F1375,AD1375),""),"EXCLUDE")</f>
        <v>EXCLUDE</v>
      </c>
      <c r="H1375" s="158" t="str">
        <f t="shared" si="214"/>
        <v/>
      </c>
      <c r="I1375" s="158" t="str">
        <f>TRANSAKTIONER!Z1375&amp;IF(regnskab_filter_periode_partner&gt;=AB1375,"INCLUDE"&amp;IF(regnskab_filter_land_partner&lt;&gt;"",IF(regnskab_filter_land_partner="EU",F1375,AD1375),""),"EXCLUDE")&amp;AC1375</f>
        <v>EXCLUDE</v>
      </c>
      <c r="J1375" s="158" t="e">
        <f t="shared" si="215"/>
        <v>#N/A</v>
      </c>
      <c r="L1375" s="158" t="str">
        <f t="shared" si="216"/>
        <v>_EU</v>
      </c>
      <c r="P1375" s="340"/>
      <c r="Q1375" s="340"/>
      <c r="R1375" s="341"/>
      <c r="S1375" s="342"/>
      <c r="T1375" s="342"/>
      <c r="U1375" s="341"/>
      <c r="V1375" s="368"/>
      <c r="W1375" s="341"/>
      <c r="X1375" s="343"/>
      <c r="Y1375" s="340"/>
      <c r="Z1375" s="341"/>
      <c r="AA1375" s="348" t="str">
        <f t="shared" si="217"/>
        <v/>
      </c>
      <c r="AB1375" s="349" t="str">
        <f t="shared" si="218"/>
        <v/>
      </c>
      <c r="AC1375" s="341"/>
      <c r="AD1375" s="350" t="str">
        <f t="shared" si="219"/>
        <v/>
      </c>
    </row>
    <row r="1376" spans="2:30" x14ac:dyDescent="0.45">
      <c r="B1376" s="145" t="str">
        <f t="shared" si="210"/>
        <v>NOT INCLUDED</v>
      </c>
      <c r="C1376" s="146" t="e">
        <f t="shared" si="211"/>
        <v>#N/A</v>
      </c>
      <c r="D1376" s="158" t="e">
        <f>AB1376&amp;"_"&amp;#REF!&amp;IF(afstemning_partner&lt;&gt;"","_"&amp;AC1376,"")</f>
        <v>#REF!</v>
      </c>
      <c r="E1376" s="158" t="str">
        <f t="shared" si="212"/>
        <v/>
      </c>
      <c r="F1376" s="158" t="e">
        <f t="shared" si="213"/>
        <v>#N/A</v>
      </c>
      <c r="G1376" s="158" t="str">
        <f>TRANSAKTIONER!Z1376&amp;IF(regnskab_filter_periode&gt;=AB1376,"INCLUDE"&amp;IF(regnskab_filter_land&lt;&gt;"",IF(regnskab_filter_land="EU",F1376,AD1376),""),"EXCLUDE")</f>
        <v>EXCLUDE</v>
      </c>
      <c r="H1376" s="158" t="str">
        <f t="shared" si="214"/>
        <v/>
      </c>
      <c r="I1376" s="158" t="str">
        <f>TRANSAKTIONER!Z1376&amp;IF(regnskab_filter_periode_partner&gt;=AB1376,"INCLUDE"&amp;IF(regnskab_filter_land_partner&lt;&gt;"",IF(regnskab_filter_land_partner="EU",F1376,AD1376),""),"EXCLUDE")&amp;AC1376</f>
        <v>EXCLUDE</v>
      </c>
      <c r="J1376" s="158" t="e">
        <f t="shared" si="215"/>
        <v>#N/A</v>
      </c>
      <c r="L1376" s="158" t="str">
        <f t="shared" si="216"/>
        <v>_EU</v>
      </c>
      <c r="P1376" s="340"/>
      <c r="Q1376" s="340"/>
      <c r="R1376" s="341"/>
      <c r="S1376" s="342"/>
      <c r="T1376" s="342"/>
      <c r="U1376" s="341"/>
      <c r="V1376" s="368"/>
      <c r="W1376" s="341"/>
      <c r="X1376" s="343"/>
      <c r="Y1376" s="340"/>
      <c r="Z1376" s="341"/>
      <c r="AA1376" s="348" t="str">
        <f t="shared" si="217"/>
        <v/>
      </c>
      <c r="AB1376" s="349" t="str">
        <f t="shared" si="218"/>
        <v/>
      </c>
      <c r="AC1376" s="341"/>
      <c r="AD1376" s="350" t="str">
        <f t="shared" si="219"/>
        <v/>
      </c>
    </row>
    <row r="1377" spans="2:30" x14ac:dyDescent="0.45">
      <c r="B1377" s="145" t="str">
        <f t="shared" si="210"/>
        <v>NOT INCLUDED</v>
      </c>
      <c r="C1377" s="146" t="e">
        <f t="shared" si="211"/>
        <v>#N/A</v>
      </c>
      <c r="D1377" s="158" t="e">
        <f>AB1377&amp;"_"&amp;#REF!&amp;IF(afstemning_partner&lt;&gt;"","_"&amp;AC1377,"")</f>
        <v>#REF!</v>
      </c>
      <c r="E1377" s="158" t="str">
        <f t="shared" si="212"/>
        <v/>
      </c>
      <c r="F1377" s="158" t="e">
        <f t="shared" si="213"/>
        <v>#N/A</v>
      </c>
      <c r="G1377" s="158" t="str">
        <f>TRANSAKTIONER!Z1377&amp;IF(regnskab_filter_periode&gt;=AB1377,"INCLUDE"&amp;IF(regnskab_filter_land&lt;&gt;"",IF(regnskab_filter_land="EU",F1377,AD1377),""),"EXCLUDE")</f>
        <v>EXCLUDE</v>
      </c>
      <c r="H1377" s="158" t="str">
        <f t="shared" si="214"/>
        <v/>
      </c>
      <c r="I1377" s="158" t="str">
        <f>TRANSAKTIONER!Z1377&amp;IF(regnskab_filter_periode_partner&gt;=AB1377,"INCLUDE"&amp;IF(regnskab_filter_land_partner&lt;&gt;"",IF(regnskab_filter_land_partner="EU",F1377,AD1377),""),"EXCLUDE")&amp;AC1377</f>
        <v>EXCLUDE</v>
      </c>
      <c r="J1377" s="158" t="e">
        <f t="shared" si="215"/>
        <v>#N/A</v>
      </c>
      <c r="L1377" s="158" t="str">
        <f t="shared" si="216"/>
        <v>_EU</v>
      </c>
      <c r="P1377" s="340"/>
      <c r="Q1377" s="340"/>
      <c r="R1377" s="341"/>
      <c r="S1377" s="342"/>
      <c r="T1377" s="342"/>
      <c r="U1377" s="341"/>
      <c r="V1377" s="368"/>
      <c r="W1377" s="341"/>
      <c r="X1377" s="343"/>
      <c r="Y1377" s="340"/>
      <c r="Z1377" s="341"/>
      <c r="AA1377" s="348" t="str">
        <f t="shared" si="217"/>
        <v/>
      </c>
      <c r="AB1377" s="349" t="str">
        <f t="shared" si="218"/>
        <v/>
      </c>
      <c r="AC1377" s="341"/>
      <c r="AD1377" s="350" t="str">
        <f t="shared" si="219"/>
        <v/>
      </c>
    </row>
    <row r="1378" spans="2:30" x14ac:dyDescent="0.45">
      <c r="B1378" s="145" t="str">
        <f t="shared" si="210"/>
        <v>NOT INCLUDED</v>
      </c>
      <c r="C1378" s="146" t="e">
        <f t="shared" si="211"/>
        <v>#N/A</v>
      </c>
      <c r="D1378" s="158" t="e">
        <f>AB1378&amp;"_"&amp;#REF!&amp;IF(afstemning_partner&lt;&gt;"","_"&amp;AC1378,"")</f>
        <v>#REF!</v>
      </c>
      <c r="E1378" s="158" t="str">
        <f t="shared" si="212"/>
        <v/>
      </c>
      <c r="F1378" s="158" t="e">
        <f t="shared" si="213"/>
        <v>#N/A</v>
      </c>
      <c r="G1378" s="158" t="str">
        <f>TRANSAKTIONER!Z1378&amp;IF(regnskab_filter_periode&gt;=AB1378,"INCLUDE"&amp;IF(regnskab_filter_land&lt;&gt;"",IF(regnskab_filter_land="EU",F1378,AD1378),""),"EXCLUDE")</f>
        <v>EXCLUDE</v>
      </c>
      <c r="H1378" s="158" t="str">
        <f t="shared" si="214"/>
        <v/>
      </c>
      <c r="I1378" s="158" t="str">
        <f>TRANSAKTIONER!Z1378&amp;IF(regnskab_filter_periode_partner&gt;=AB1378,"INCLUDE"&amp;IF(regnskab_filter_land_partner&lt;&gt;"",IF(regnskab_filter_land_partner="EU",F1378,AD1378),""),"EXCLUDE")&amp;AC1378</f>
        <v>EXCLUDE</v>
      </c>
      <c r="J1378" s="158" t="e">
        <f t="shared" si="215"/>
        <v>#N/A</v>
      </c>
      <c r="L1378" s="158" t="str">
        <f t="shared" si="216"/>
        <v>_EU</v>
      </c>
      <c r="P1378" s="340"/>
      <c r="Q1378" s="340"/>
      <c r="R1378" s="341"/>
      <c r="S1378" s="342"/>
      <c r="T1378" s="342"/>
      <c r="U1378" s="341"/>
      <c r="V1378" s="368"/>
      <c r="W1378" s="341"/>
      <c r="X1378" s="343"/>
      <c r="Y1378" s="340"/>
      <c r="Z1378" s="341"/>
      <c r="AA1378" s="348" t="str">
        <f t="shared" si="217"/>
        <v/>
      </c>
      <c r="AB1378" s="349" t="str">
        <f t="shared" si="218"/>
        <v/>
      </c>
      <c r="AC1378" s="341"/>
      <c r="AD1378" s="350" t="str">
        <f t="shared" si="219"/>
        <v/>
      </c>
    </row>
    <row r="1379" spans="2:30" x14ac:dyDescent="0.45">
      <c r="B1379" s="145" t="str">
        <f t="shared" si="210"/>
        <v>NOT INCLUDED</v>
      </c>
      <c r="C1379" s="146" t="e">
        <f t="shared" si="211"/>
        <v>#N/A</v>
      </c>
      <c r="D1379" s="158" t="e">
        <f>AB1379&amp;"_"&amp;#REF!&amp;IF(afstemning_partner&lt;&gt;"","_"&amp;AC1379,"")</f>
        <v>#REF!</v>
      </c>
      <c r="E1379" s="158" t="str">
        <f t="shared" si="212"/>
        <v/>
      </c>
      <c r="F1379" s="158" t="e">
        <f t="shared" si="213"/>
        <v>#N/A</v>
      </c>
      <c r="G1379" s="158" t="str">
        <f>TRANSAKTIONER!Z1379&amp;IF(regnskab_filter_periode&gt;=AB1379,"INCLUDE"&amp;IF(regnskab_filter_land&lt;&gt;"",IF(regnskab_filter_land="EU",F1379,AD1379),""),"EXCLUDE")</f>
        <v>EXCLUDE</v>
      </c>
      <c r="H1379" s="158" t="str">
        <f t="shared" si="214"/>
        <v/>
      </c>
      <c r="I1379" s="158" t="str">
        <f>TRANSAKTIONER!Z1379&amp;IF(regnskab_filter_periode_partner&gt;=AB1379,"INCLUDE"&amp;IF(regnskab_filter_land_partner&lt;&gt;"",IF(regnskab_filter_land_partner="EU",F1379,AD1379),""),"EXCLUDE")&amp;AC1379</f>
        <v>EXCLUDE</v>
      </c>
      <c r="J1379" s="158" t="e">
        <f t="shared" si="215"/>
        <v>#N/A</v>
      </c>
      <c r="L1379" s="158" t="str">
        <f t="shared" si="216"/>
        <v>_EU</v>
      </c>
      <c r="P1379" s="340"/>
      <c r="Q1379" s="340"/>
      <c r="R1379" s="341"/>
      <c r="S1379" s="342"/>
      <c r="T1379" s="342"/>
      <c r="U1379" s="341"/>
      <c r="V1379" s="368"/>
      <c r="W1379" s="341"/>
      <c r="X1379" s="343"/>
      <c r="Y1379" s="340"/>
      <c r="Z1379" s="341"/>
      <c r="AA1379" s="348" t="str">
        <f t="shared" si="217"/>
        <v/>
      </c>
      <c r="AB1379" s="349" t="str">
        <f t="shared" si="218"/>
        <v/>
      </c>
      <c r="AC1379" s="341"/>
      <c r="AD1379" s="350" t="str">
        <f t="shared" si="219"/>
        <v/>
      </c>
    </row>
    <row r="1380" spans="2:30" x14ac:dyDescent="0.45">
      <c r="B1380" s="145" t="str">
        <f t="shared" si="210"/>
        <v>NOT INCLUDED</v>
      </c>
      <c r="C1380" s="146" t="e">
        <f t="shared" si="211"/>
        <v>#N/A</v>
      </c>
      <c r="D1380" s="158" t="e">
        <f>AB1380&amp;"_"&amp;#REF!&amp;IF(afstemning_partner&lt;&gt;"","_"&amp;AC1380,"")</f>
        <v>#REF!</v>
      </c>
      <c r="E1380" s="158" t="str">
        <f t="shared" si="212"/>
        <v/>
      </c>
      <c r="F1380" s="158" t="e">
        <f t="shared" si="213"/>
        <v>#N/A</v>
      </c>
      <c r="G1380" s="158" t="str">
        <f>TRANSAKTIONER!Z1380&amp;IF(regnskab_filter_periode&gt;=AB1380,"INCLUDE"&amp;IF(regnskab_filter_land&lt;&gt;"",IF(regnskab_filter_land="EU",F1380,AD1380),""),"EXCLUDE")</f>
        <v>EXCLUDE</v>
      </c>
      <c r="H1380" s="158" t="str">
        <f t="shared" si="214"/>
        <v/>
      </c>
      <c r="I1380" s="158" t="str">
        <f>TRANSAKTIONER!Z1380&amp;IF(regnskab_filter_periode_partner&gt;=AB1380,"INCLUDE"&amp;IF(regnskab_filter_land_partner&lt;&gt;"",IF(regnskab_filter_land_partner="EU",F1380,AD1380),""),"EXCLUDE")&amp;AC1380</f>
        <v>EXCLUDE</v>
      </c>
      <c r="J1380" s="158" t="e">
        <f t="shared" si="215"/>
        <v>#N/A</v>
      </c>
      <c r="L1380" s="158" t="str">
        <f t="shared" si="216"/>
        <v>_EU</v>
      </c>
      <c r="P1380" s="340"/>
      <c r="Q1380" s="340"/>
      <c r="R1380" s="341"/>
      <c r="S1380" s="342"/>
      <c r="T1380" s="342"/>
      <c r="U1380" s="341"/>
      <c r="V1380" s="368"/>
      <c r="W1380" s="341"/>
      <c r="X1380" s="343"/>
      <c r="Y1380" s="340"/>
      <c r="Z1380" s="341"/>
      <c r="AA1380" s="348" t="str">
        <f t="shared" si="217"/>
        <v/>
      </c>
      <c r="AB1380" s="349" t="str">
        <f t="shared" si="218"/>
        <v/>
      </c>
      <c r="AC1380" s="341"/>
      <c r="AD1380" s="350" t="str">
        <f t="shared" si="219"/>
        <v/>
      </c>
    </row>
    <row r="1381" spans="2:30" x14ac:dyDescent="0.45">
      <c r="B1381" s="145" t="str">
        <f t="shared" si="210"/>
        <v>NOT INCLUDED</v>
      </c>
      <c r="C1381" s="146" t="e">
        <f t="shared" si="211"/>
        <v>#N/A</v>
      </c>
      <c r="D1381" s="158" t="e">
        <f>AB1381&amp;"_"&amp;#REF!&amp;IF(afstemning_partner&lt;&gt;"","_"&amp;AC1381,"")</f>
        <v>#REF!</v>
      </c>
      <c r="E1381" s="158" t="str">
        <f t="shared" si="212"/>
        <v/>
      </c>
      <c r="F1381" s="158" t="e">
        <f t="shared" si="213"/>
        <v>#N/A</v>
      </c>
      <c r="G1381" s="158" t="str">
        <f>TRANSAKTIONER!Z1381&amp;IF(regnskab_filter_periode&gt;=AB1381,"INCLUDE"&amp;IF(regnskab_filter_land&lt;&gt;"",IF(regnskab_filter_land="EU",F1381,AD1381),""),"EXCLUDE")</f>
        <v>EXCLUDE</v>
      </c>
      <c r="H1381" s="158" t="str">
        <f t="shared" si="214"/>
        <v/>
      </c>
      <c r="I1381" s="158" t="str">
        <f>TRANSAKTIONER!Z1381&amp;IF(regnskab_filter_periode_partner&gt;=AB1381,"INCLUDE"&amp;IF(regnskab_filter_land_partner&lt;&gt;"",IF(regnskab_filter_land_partner="EU",F1381,AD1381),""),"EXCLUDE")&amp;AC1381</f>
        <v>EXCLUDE</v>
      </c>
      <c r="J1381" s="158" t="e">
        <f t="shared" si="215"/>
        <v>#N/A</v>
      </c>
      <c r="L1381" s="158" t="str">
        <f t="shared" si="216"/>
        <v>_EU</v>
      </c>
      <c r="P1381" s="340"/>
      <c r="Q1381" s="340"/>
      <c r="R1381" s="341"/>
      <c r="S1381" s="342"/>
      <c r="T1381" s="342"/>
      <c r="U1381" s="341"/>
      <c r="V1381" s="368"/>
      <c r="W1381" s="341"/>
      <c r="X1381" s="343"/>
      <c r="Y1381" s="340"/>
      <c r="Z1381" s="341"/>
      <c r="AA1381" s="348" t="str">
        <f t="shared" si="217"/>
        <v/>
      </c>
      <c r="AB1381" s="349" t="str">
        <f t="shared" si="218"/>
        <v/>
      </c>
      <c r="AC1381" s="341"/>
      <c r="AD1381" s="350" t="str">
        <f t="shared" si="219"/>
        <v/>
      </c>
    </row>
    <row r="1382" spans="2:30" x14ac:dyDescent="0.45">
      <c r="B1382" s="145" t="str">
        <f t="shared" si="210"/>
        <v>NOT INCLUDED</v>
      </c>
      <c r="C1382" s="146" t="e">
        <f t="shared" si="211"/>
        <v>#N/A</v>
      </c>
      <c r="D1382" s="158" t="e">
        <f>AB1382&amp;"_"&amp;#REF!&amp;IF(afstemning_partner&lt;&gt;"","_"&amp;AC1382,"")</f>
        <v>#REF!</v>
      </c>
      <c r="E1382" s="158" t="str">
        <f t="shared" si="212"/>
        <v/>
      </c>
      <c r="F1382" s="158" t="e">
        <f t="shared" si="213"/>
        <v>#N/A</v>
      </c>
      <c r="G1382" s="158" t="str">
        <f>TRANSAKTIONER!Z1382&amp;IF(regnskab_filter_periode&gt;=AB1382,"INCLUDE"&amp;IF(regnskab_filter_land&lt;&gt;"",IF(regnskab_filter_land="EU",F1382,AD1382),""),"EXCLUDE")</f>
        <v>EXCLUDE</v>
      </c>
      <c r="H1382" s="158" t="str">
        <f t="shared" si="214"/>
        <v/>
      </c>
      <c r="I1382" s="158" t="str">
        <f>TRANSAKTIONER!Z1382&amp;IF(regnskab_filter_periode_partner&gt;=AB1382,"INCLUDE"&amp;IF(regnskab_filter_land_partner&lt;&gt;"",IF(regnskab_filter_land_partner="EU",F1382,AD1382),""),"EXCLUDE")&amp;AC1382</f>
        <v>EXCLUDE</v>
      </c>
      <c r="J1382" s="158" t="e">
        <f t="shared" si="215"/>
        <v>#N/A</v>
      </c>
      <c r="L1382" s="158" t="str">
        <f t="shared" si="216"/>
        <v>_EU</v>
      </c>
      <c r="P1382" s="340"/>
      <c r="Q1382" s="340"/>
      <c r="R1382" s="341"/>
      <c r="S1382" s="342"/>
      <c r="T1382" s="342"/>
      <c r="U1382" s="341"/>
      <c r="V1382" s="368"/>
      <c r="W1382" s="341"/>
      <c r="X1382" s="343"/>
      <c r="Y1382" s="340"/>
      <c r="Z1382" s="341"/>
      <c r="AA1382" s="348" t="str">
        <f t="shared" si="217"/>
        <v/>
      </c>
      <c r="AB1382" s="349" t="str">
        <f t="shared" si="218"/>
        <v/>
      </c>
      <c r="AC1382" s="341"/>
      <c r="AD1382" s="350" t="str">
        <f t="shared" si="219"/>
        <v/>
      </c>
    </row>
    <row r="1383" spans="2:30" x14ac:dyDescent="0.45">
      <c r="B1383" s="145" t="str">
        <f t="shared" si="210"/>
        <v>NOT INCLUDED</v>
      </c>
      <c r="C1383" s="146" t="e">
        <f t="shared" si="211"/>
        <v>#N/A</v>
      </c>
      <c r="D1383" s="158" t="e">
        <f>AB1383&amp;"_"&amp;#REF!&amp;IF(afstemning_partner&lt;&gt;"","_"&amp;AC1383,"")</f>
        <v>#REF!</v>
      </c>
      <c r="E1383" s="158" t="str">
        <f t="shared" si="212"/>
        <v/>
      </c>
      <c r="F1383" s="158" t="e">
        <f t="shared" si="213"/>
        <v>#N/A</v>
      </c>
      <c r="G1383" s="158" t="str">
        <f>TRANSAKTIONER!Z1383&amp;IF(regnskab_filter_periode&gt;=AB1383,"INCLUDE"&amp;IF(regnskab_filter_land&lt;&gt;"",IF(regnskab_filter_land="EU",F1383,AD1383),""),"EXCLUDE")</f>
        <v>EXCLUDE</v>
      </c>
      <c r="H1383" s="158" t="str">
        <f t="shared" si="214"/>
        <v/>
      </c>
      <c r="I1383" s="158" t="str">
        <f>TRANSAKTIONER!Z1383&amp;IF(regnskab_filter_periode_partner&gt;=AB1383,"INCLUDE"&amp;IF(regnskab_filter_land_partner&lt;&gt;"",IF(regnskab_filter_land_partner="EU",F1383,AD1383),""),"EXCLUDE")&amp;AC1383</f>
        <v>EXCLUDE</v>
      </c>
      <c r="J1383" s="158" t="e">
        <f t="shared" si="215"/>
        <v>#N/A</v>
      </c>
      <c r="L1383" s="158" t="str">
        <f t="shared" si="216"/>
        <v>_EU</v>
      </c>
      <c r="P1383" s="340"/>
      <c r="Q1383" s="340"/>
      <c r="R1383" s="341"/>
      <c r="S1383" s="342"/>
      <c r="T1383" s="342"/>
      <c r="U1383" s="341"/>
      <c r="V1383" s="368"/>
      <c r="W1383" s="341"/>
      <c r="X1383" s="343"/>
      <c r="Y1383" s="340"/>
      <c r="Z1383" s="341"/>
      <c r="AA1383" s="348" t="str">
        <f t="shared" si="217"/>
        <v/>
      </c>
      <c r="AB1383" s="349" t="str">
        <f t="shared" si="218"/>
        <v/>
      </c>
      <c r="AC1383" s="341"/>
      <c r="AD1383" s="350" t="str">
        <f t="shared" si="219"/>
        <v/>
      </c>
    </row>
    <row r="1384" spans="2:30" x14ac:dyDescent="0.45">
      <c r="B1384" s="145" t="str">
        <f t="shared" si="210"/>
        <v>NOT INCLUDED</v>
      </c>
      <c r="C1384" s="146" t="e">
        <f t="shared" si="211"/>
        <v>#N/A</v>
      </c>
      <c r="D1384" s="158" t="e">
        <f>AB1384&amp;"_"&amp;#REF!&amp;IF(afstemning_partner&lt;&gt;"","_"&amp;AC1384,"")</f>
        <v>#REF!</v>
      </c>
      <c r="E1384" s="158" t="str">
        <f t="shared" si="212"/>
        <v/>
      </c>
      <c r="F1384" s="158" t="e">
        <f t="shared" si="213"/>
        <v>#N/A</v>
      </c>
      <c r="G1384" s="158" t="str">
        <f>TRANSAKTIONER!Z1384&amp;IF(regnskab_filter_periode&gt;=AB1384,"INCLUDE"&amp;IF(regnskab_filter_land&lt;&gt;"",IF(regnskab_filter_land="EU",F1384,AD1384),""),"EXCLUDE")</f>
        <v>EXCLUDE</v>
      </c>
      <c r="H1384" s="158" t="str">
        <f t="shared" si="214"/>
        <v/>
      </c>
      <c r="I1384" s="158" t="str">
        <f>TRANSAKTIONER!Z1384&amp;IF(regnskab_filter_periode_partner&gt;=AB1384,"INCLUDE"&amp;IF(regnskab_filter_land_partner&lt;&gt;"",IF(regnskab_filter_land_partner="EU",F1384,AD1384),""),"EXCLUDE")&amp;AC1384</f>
        <v>EXCLUDE</v>
      </c>
      <c r="J1384" s="158" t="e">
        <f t="shared" si="215"/>
        <v>#N/A</v>
      </c>
      <c r="L1384" s="158" t="str">
        <f t="shared" si="216"/>
        <v>_EU</v>
      </c>
      <c r="P1384" s="340"/>
      <c r="Q1384" s="340"/>
      <c r="R1384" s="341"/>
      <c r="S1384" s="342"/>
      <c r="T1384" s="342"/>
      <c r="U1384" s="341"/>
      <c r="V1384" s="368"/>
      <c r="W1384" s="341"/>
      <c r="X1384" s="343"/>
      <c r="Y1384" s="340"/>
      <c r="Z1384" s="341"/>
      <c r="AA1384" s="348" t="str">
        <f t="shared" si="217"/>
        <v/>
      </c>
      <c r="AB1384" s="349" t="str">
        <f t="shared" si="218"/>
        <v/>
      </c>
      <c r="AC1384" s="341"/>
      <c r="AD1384" s="350" t="str">
        <f t="shared" si="219"/>
        <v/>
      </c>
    </row>
    <row r="1385" spans="2:30" x14ac:dyDescent="0.45">
      <c r="B1385" s="145" t="str">
        <f t="shared" si="210"/>
        <v>NOT INCLUDED</v>
      </c>
      <c r="C1385" s="146" t="e">
        <f t="shared" si="211"/>
        <v>#N/A</v>
      </c>
      <c r="D1385" s="158" t="e">
        <f>AB1385&amp;"_"&amp;#REF!&amp;IF(afstemning_partner&lt;&gt;"","_"&amp;AC1385,"")</f>
        <v>#REF!</v>
      </c>
      <c r="E1385" s="158" t="str">
        <f t="shared" si="212"/>
        <v/>
      </c>
      <c r="F1385" s="158" t="e">
        <f t="shared" si="213"/>
        <v>#N/A</v>
      </c>
      <c r="G1385" s="158" t="str">
        <f>TRANSAKTIONER!Z1385&amp;IF(regnskab_filter_periode&gt;=AB1385,"INCLUDE"&amp;IF(regnskab_filter_land&lt;&gt;"",IF(regnskab_filter_land="EU",F1385,AD1385),""),"EXCLUDE")</f>
        <v>EXCLUDE</v>
      </c>
      <c r="H1385" s="158" t="str">
        <f t="shared" si="214"/>
        <v/>
      </c>
      <c r="I1385" s="158" t="str">
        <f>TRANSAKTIONER!Z1385&amp;IF(regnskab_filter_periode_partner&gt;=AB1385,"INCLUDE"&amp;IF(regnskab_filter_land_partner&lt;&gt;"",IF(regnskab_filter_land_partner="EU",F1385,AD1385),""),"EXCLUDE")&amp;AC1385</f>
        <v>EXCLUDE</v>
      </c>
      <c r="J1385" s="158" t="e">
        <f t="shared" si="215"/>
        <v>#N/A</v>
      </c>
      <c r="L1385" s="158" t="str">
        <f t="shared" si="216"/>
        <v>_EU</v>
      </c>
      <c r="P1385" s="340"/>
      <c r="Q1385" s="340"/>
      <c r="R1385" s="341"/>
      <c r="S1385" s="342"/>
      <c r="T1385" s="342"/>
      <c r="U1385" s="341"/>
      <c r="V1385" s="368"/>
      <c r="W1385" s="341"/>
      <c r="X1385" s="343"/>
      <c r="Y1385" s="340"/>
      <c r="Z1385" s="341"/>
      <c r="AA1385" s="348" t="str">
        <f t="shared" si="217"/>
        <v/>
      </c>
      <c r="AB1385" s="349" t="str">
        <f t="shared" si="218"/>
        <v/>
      </c>
      <c r="AC1385" s="341"/>
      <c r="AD1385" s="350" t="str">
        <f t="shared" si="219"/>
        <v/>
      </c>
    </row>
    <row r="1386" spans="2:30" x14ac:dyDescent="0.45">
      <c r="B1386" s="145" t="str">
        <f t="shared" si="210"/>
        <v>NOT INCLUDED</v>
      </c>
      <c r="C1386" s="146" t="e">
        <f t="shared" si="211"/>
        <v>#N/A</v>
      </c>
      <c r="D1386" s="158" t="e">
        <f>AB1386&amp;"_"&amp;#REF!&amp;IF(afstemning_partner&lt;&gt;"","_"&amp;AC1386,"")</f>
        <v>#REF!</v>
      </c>
      <c r="E1386" s="158" t="str">
        <f t="shared" si="212"/>
        <v/>
      </c>
      <c r="F1386" s="158" t="e">
        <f t="shared" si="213"/>
        <v>#N/A</v>
      </c>
      <c r="G1386" s="158" t="str">
        <f>TRANSAKTIONER!Z1386&amp;IF(regnskab_filter_periode&gt;=AB1386,"INCLUDE"&amp;IF(regnskab_filter_land&lt;&gt;"",IF(regnskab_filter_land="EU",F1386,AD1386),""),"EXCLUDE")</f>
        <v>EXCLUDE</v>
      </c>
      <c r="H1386" s="158" t="str">
        <f t="shared" si="214"/>
        <v/>
      </c>
      <c r="I1386" s="158" t="str">
        <f>TRANSAKTIONER!Z1386&amp;IF(regnskab_filter_periode_partner&gt;=AB1386,"INCLUDE"&amp;IF(regnskab_filter_land_partner&lt;&gt;"",IF(regnskab_filter_land_partner="EU",F1386,AD1386),""),"EXCLUDE")&amp;AC1386</f>
        <v>EXCLUDE</v>
      </c>
      <c r="J1386" s="158" t="e">
        <f t="shared" si="215"/>
        <v>#N/A</v>
      </c>
      <c r="L1386" s="158" t="str">
        <f t="shared" si="216"/>
        <v>_EU</v>
      </c>
      <c r="P1386" s="340"/>
      <c r="Q1386" s="340"/>
      <c r="R1386" s="341"/>
      <c r="S1386" s="342"/>
      <c r="T1386" s="342"/>
      <c r="U1386" s="341"/>
      <c r="V1386" s="368"/>
      <c r="W1386" s="341"/>
      <c r="X1386" s="343"/>
      <c r="Y1386" s="340"/>
      <c r="Z1386" s="341"/>
      <c r="AA1386" s="348" t="str">
        <f t="shared" si="217"/>
        <v/>
      </c>
      <c r="AB1386" s="349" t="str">
        <f t="shared" si="218"/>
        <v/>
      </c>
      <c r="AC1386" s="341"/>
      <c r="AD1386" s="350" t="str">
        <f t="shared" si="219"/>
        <v/>
      </c>
    </row>
    <row r="1387" spans="2:30" x14ac:dyDescent="0.45">
      <c r="B1387" s="145" t="str">
        <f t="shared" si="210"/>
        <v>NOT INCLUDED</v>
      </c>
      <c r="C1387" s="146" t="e">
        <f t="shared" si="211"/>
        <v>#N/A</v>
      </c>
      <c r="D1387" s="158" t="e">
        <f>AB1387&amp;"_"&amp;#REF!&amp;IF(afstemning_partner&lt;&gt;"","_"&amp;AC1387,"")</f>
        <v>#REF!</v>
      </c>
      <c r="E1387" s="158" t="str">
        <f t="shared" si="212"/>
        <v/>
      </c>
      <c r="F1387" s="158" t="e">
        <f t="shared" si="213"/>
        <v>#N/A</v>
      </c>
      <c r="G1387" s="158" t="str">
        <f>TRANSAKTIONER!Z1387&amp;IF(regnskab_filter_periode&gt;=AB1387,"INCLUDE"&amp;IF(regnskab_filter_land&lt;&gt;"",IF(regnskab_filter_land="EU",F1387,AD1387),""),"EXCLUDE")</f>
        <v>EXCLUDE</v>
      </c>
      <c r="H1387" s="158" t="str">
        <f t="shared" si="214"/>
        <v/>
      </c>
      <c r="I1387" s="158" t="str">
        <f>TRANSAKTIONER!Z1387&amp;IF(regnskab_filter_periode_partner&gt;=AB1387,"INCLUDE"&amp;IF(regnskab_filter_land_partner&lt;&gt;"",IF(regnskab_filter_land_partner="EU",F1387,AD1387),""),"EXCLUDE")&amp;AC1387</f>
        <v>EXCLUDE</v>
      </c>
      <c r="J1387" s="158" t="e">
        <f t="shared" si="215"/>
        <v>#N/A</v>
      </c>
      <c r="L1387" s="158" t="str">
        <f t="shared" si="216"/>
        <v>_EU</v>
      </c>
      <c r="P1387" s="340"/>
      <c r="Q1387" s="340"/>
      <c r="R1387" s="341"/>
      <c r="S1387" s="342"/>
      <c r="T1387" s="342"/>
      <c r="U1387" s="341"/>
      <c r="V1387" s="368"/>
      <c r="W1387" s="341"/>
      <c r="X1387" s="343"/>
      <c r="Y1387" s="340"/>
      <c r="Z1387" s="341"/>
      <c r="AA1387" s="348" t="str">
        <f t="shared" si="217"/>
        <v/>
      </c>
      <c r="AB1387" s="349" t="str">
        <f t="shared" si="218"/>
        <v/>
      </c>
      <c r="AC1387" s="341"/>
      <c r="AD1387" s="350" t="str">
        <f t="shared" si="219"/>
        <v/>
      </c>
    </row>
    <row r="1388" spans="2:30" x14ac:dyDescent="0.45">
      <c r="B1388" s="145" t="str">
        <f t="shared" si="210"/>
        <v>NOT INCLUDED</v>
      </c>
      <c r="C1388" s="146" t="e">
        <f t="shared" si="211"/>
        <v>#N/A</v>
      </c>
      <c r="D1388" s="158" t="e">
        <f>AB1388&amp;"_"&amp;#REF!&amp;IF(afstemning_partner&lt;&gt;"","_"&amp;AC1388,"")</f>
        <v>#REF!</v>
      </c>
      <c r="E1388" s="158" t="str">
        <f t="shared" si="212"/>
        <v/>
      </c>
      <c r="F1388" s="158" t="e">
        <f t="shared" si="213"/>
        <v>#N/A</v>
      </c>
      <c r="G1388" s="158" t="str">
        <f>TRANSAKTIONER!Z1388&amp;IF(regnskab_filter_periode&gt;=AB1388,"INCLUDE"&amp;IF(regnskab_filter_land&lt;&gt;"",IF(regnskab_filter_land="EU",F1388,AD1388),""),"EXCLUDE")</f>
        <v>EXCLUDE</v>
      </c>
      <c r="H1388" s="158" t="str">
        <f t="shared" si="214"/>
        <v/>
      </c>
      <c r="I1388" s="158" t="str">
        <f>TRANSAKTIONER!Z1388&amp;IF(regnskab_filter_periode_partner&gt;=AB1388,"INCLUDE"&amp;IF(regnskab_filter_land_partner&lt;&gt;"",IF(regnskab_filter_land_partner="EU",F1388,AD1388),""),"EXCLUDE")&amp;AC1388</f>
        <v>EXCLUDE</v>
      </c>
      <c r="J1388" s="158" t="e">
        <f t="shared" si="215"/>
        <v>#N/A</v>
      </c>
      <c r="L1388" s="158" t="str">
        <f t="shared" si="216"/>
        <v>_EU</v>
      </c>
      <c r="P1388" s="340"/>
      <c r="Q1388" s="340"/>
      <c r="R1388" s="341"/>
      <c r="S1388" s="342"/>
      <c r="T1388" s="342"/>
      <c r="U1388" s="341"/>
      <c r="V1388" s="368"/>
      <c r="W1388" s="341"/>
      <c r="X1388" s="343"/>
      <c r="Y1388" s="340"/>
      <c r="Z1388" s="341"/>
      <c r="AA1388" s="348" t="str">
        <f t="shared" si="217"/>
        <v/>
      </c>
      <c r="AB1388" s="349" t="str">
        <f t="shared" si="218"/>
        <v/>
      </c>
      <c r="AC1388" s="341"/>
      <c r="AD1388" s="350" t="str">
        <f t="shared" si="219"/>
        <v/>
      </c>
    </row>
    <row r="1389" spans="2:30" x14ac:dyDescent="0.45">
      <c r="B1389" s="145" t="str">
        <f t="shared" si="210"/>
        <v>NOT INCLUDED</v>
      </c>
      <c r="C1389" s="146" t="e">
        <f t="shared" si="211"/>
        <v>#N/A</v>
      </c>
      <c r="D1389" s="158" t="e">
        <f>AB1389&amp;"_"&amp;#REF!&amp;IF(afstemning_partner&lt;&gt;"","_"&amp;AC1389,"")</f>
        <v>#REF!</v>
      </c>
      <c r="E1389" s="158" t="str">
        <f t="shared" si="212"/>
        <v/>
      </c>
      <c r="F1389" s="158" t="e">
        <f t="shared" si="213"/>
        <v>#N/A</v>
      </c>
      <c r="G1389" s="158" t="str">
        <f>TRANSAKTIONER!Z1389&amp;IF(regnskab_filter_periode&gt;=AB1389,"INCLUDE"&amp;IF(regnskab_filter_land&lt;&gt;"",IF(regnskab_filter_land="EU",F1389,AD1389),""),"EXCLUDE")</f>
        <v>EXCLUDE</v>
      </c>
      <c r="H1389" s="158" t="str">
        <f t="shared" si="214"/>
        <v/>
      </c>
      <c r="I1389" s="158" t="str">
        <f>TRANSAKTIONER!Z1389&amp;IF(regnskab_filter_periode_partner&gt;=AB1389,"INCLUDE"&amp;IF(regnskab_filter_land_partner&lt;&gt;"",IF(regnskab_filter_land_partner="EU",F1389,AD1389),""),"EXCLUDE")&amp;AC1389</f>
        <v>EXCLUDE</v>
      </c>
      <c r="J1389" s="158" t="e">
        <f t="shared" si="215"/>
        <v>#N/A</v>
      </c>
      <c r="L1389" s="158" t="str">
        <f t="shared" si="216"/>
        <v>_EU</v>
      </c>
      <c r="P1389" s="340"/>
      <c r="Q1389" s="340"/>
      <c r="R1389" s="341"/>
      <c r="S1389" s="342"/>
      <c r="T1389" s="342"/>
      <c r="U1389" s="341"/>
      <c r="V1389" s="368"/>
      <c r="W1389" s="341"/>
      <c r="X1389" s="343"/>
      <c r="Y1389" s="340"/>
      <c r="Z1389" s="341"/>
      <c r="AA1389" s="348" t="str">
        <f t="shared" si="217"/>
        <v/>
      </c>
      <c r="AB1389" s="349" t="str">
        <f t="shared" si="218"/>
        <v/>
      </c>
      <c r="AC1389" s="341"/>
      <c r="AD1389" s="350" t="str">
        <f t="shared" si="219"/>
        <v/>
      </c>
    </row>
    <row r="1390" spans="2:30" x14ac:dyDescent="0.45">
      <c r="B1390" s="145" t="str">
        <f t="shared" si="210"/>
        <v>NOT INCLUDED</v>
      </c>
      <c r="C1390" s="146" t="e">
        <f t="shared" si="211"/>
        <v>#N/A</v>
      </c>
      <c r="D1390" s="158" t="e">
        <f>AB1390&amp;"_"&amp;#REF!&amp;IF(afstemning_partner&lt;&gt;"","_"&amp;AC1390,"")</f>
        <v>#REF!</v>
      </c>
      <c r="E1390" s="158" t="str">
        <f t="shared" si="212"/>
        <v/>
      </c>
      <c r="F1390" s="158" t="e">
        <f t="shared" si="213"/>
        <v>#N/A</v>
      </c>
      <c r="G1390" s="158" t="str">
        <f>TRANSAKTIONER!Z1390&amp;IF(regnskab_filter_periode&gt;=AB1390,"INCLUDE"&amp;IF(regnskab_filter_land&lt;&gt;"",IF(regnskab_filter_land="EU",F1390,AD1390),""),"EXCLUDE")</f>
        <v>EXCLUDE</v>
      </c>
      <c r="H1390" s="158" t="str">
        <f t="shared" si="214"/>
        <v/>
      </c>
      <c r="I1390" s="158" t="str">
        <f>TRANSAKTIONER!Z1390&amp;IF(regnskab_filter_periode_partner&gt;=AB1390,"INCLUDE"&amp;IF(regnskab_filter_land_partner&lt;&gt;"",IF(regnskab_filter_land_partner="EU",F1390,AD1390),""),"EXCLUDE")&amp;AC1390</f>
        <v>EXCLUDE</v>
      </c>
      <c r="J1390" s="158" t="e">
        <f t="shared" si="215"/>
        <v>#N/A</v>
      </c>
      <c r="L1390" s="158" t="str">
        <f t="shared" si="216"/>
        <v>_EU</v>
      </c>
      <c r="P1390" s="340"/>
      <c r="Q1390" s="340"/>
      <c r="R1390" s="341"/>
      <c r="S1390" s="342"/>
      <c r="T1390" s="342"/>
      <c r="U1390" s="341"/>
      <c r="V1390" s="368"/>
      <c r="W1390" s="341"/>
      <c r="X1390" s="343"/>
      <c r="Y1390" s="340"/>
      <c r="Z1390" s="341"/>
      <c r="AA1390" s="348" t="str">
        <f t="shared" si="217"/>
        <v/>
      </c>
      <c r="AB1390" s="349" t="str">
        <f t="shared" si="218"/>
        <v/>
      </c>
      <c r="AC1390" s="341"/>
      <c r="AD1390" s="350" t="str">
        <f t="shared" si="219"/>
        <v/>
      </c>
    </row>
    <row r="1391" spans="2:30" x14ac:dyDescent="0.45">
      <c r="B1391" s="145" t="str">
        <f t="shared" si="210"/>
        <v>NOT INCLUDED</v>
      </c>
      <c r="C1391" s="146" t="e">
        <f t="shared" si="211"/>
        <v>#N/A</v>
      </c>
      <c r="D1391" s="158" t="e">
        <f>AB1391&amp;"_"&amp;#REF!&amp;IF(afstemning_partner&lt;&gt;"","_"&amp;AC1391,"")</f>
        <v>#REF!</v>
      </c>
      <c r="E1391" s="158" t="str">
        <f t="shared" si="212"/>
        <v/>
      </c>
      <c r="F1391" s="158" t="e">
        <f t="shared" si="213"/>
        <v>#N/A</v>
      </c>
      <c r="G1391" s="158" t="str">
        <f>TRANSAKTIONER!Z1391&amp;IF(regnskab_filter_periode&gt;=AB1391,"INCLUDE"&amp;IF(regnskab_filter_land&lt;&gt;"",IF(regnskab_filter_land="EU",F1391,AD1391),""),"EXCLUDE")</f>
        <v>EXCLUDE</v>
      </c>
      <c r="H1391" s="158" t="str">
        <f t="shared" si="214"/>
        <v/>
      </c>
      <c r="I1391" s="158" t="str">
        <f>TRANSAKTIONER!Z1391&amp;IF(regnskab_filter_periode_partner&gt;=AB1391,"INCLUDE"&amp;IF(regnskab_filter_land_partner&lt;&gt;"",IF(regnskab_filter_land_partner="EU",F1391,AD1391),""),"EXCLUDE")&amp;AC1391</f>
        <v>EXCLUDE</v>
      </c>
      <c r="J1391" s="158" t="e">
        <f t="shared" si="215"/>
        <v>#N/A</v>
      </c>
      <c r="L1391" s="158" t="str">
        <f t="shared" si="216"/>
        <v>_EU</v>
      </c>
      <c r="P1391" s="340"/>
      <c r="Q1391" s="340"/>
      <c r="R1391" s="341"/>
      <c r="S1391" s="342"/>
      <c r="T1391" s="342"/>
      <c r="U1391" s="341"/>
      <c r="V1391" s="368"/>
      <c r="W1391" s="341"/>
      <c r="X1391" s="343"/>
      <c r="Y1391" s="340"/>
      <c r="Z1391" s="341"/>
      <c r="AA1391" s="348" t="str">
        <f t="shared" si="217"/>
        <v/>
      </c>
      <c r="AB1391" s="349" t="str">
        <f t="shared" si="218"/>
        <v/>
      </c>
      <c r="AC1391" s="341"/>
      <c r="AD1391" s="350" t="str">
        <f t="shared" si="219"/>
        <v/>
      </c>
    </row>
    <row r="1392" spans="2:30" x14ac:dyDescent="0.45">
      <c r="B1392" s="145" t="str">
        <f t="shared" si="210"/>
        <v>NOT INCLUDED</v>
      </c>
      <c r="C1392" s="146" t="e">
        <f t="shared" si="211"/>
        <v>#N/A</v>
      </c>
      <c r="D1392" s="158" t="e">
        <f>AB1392&amp;"_"&amp;#REF!&amp;IF(afstemning_partner&lt;&gt;"","_"&amp;AC1392,"")</f>
        <v>#REF!</v>
      </c>
      <c r="E1392" s="158" t="str">
        <f t="shared" si="212"/>
        <v/>
      </c>
      <c r="F1392" s="158" t="e">
        <f t="shared" si="213"/>
        <v>#N/A</v>
      </c>
      <c r="G1392" s="158" t="str">
        <f>TRANSAKTIONER!Z1392&amp;IF(regnskab_filter_periode&gt;=AB1392,"INCLUDE"&amp;IF(regnskab_filter_land&lt;&gt;"",IF(regnskab_filter_land="EU",F1392,AD1392),""),"EXCLUDE")</f>
        <v>EXCLUDE</v>
      </c>
      <c r="H1392" s="158" t="str">
        <f t="shared" si="214"/>
        <v/>
      </c>
      <c r="I1392" s="158" t="str">
        <f>TRANSAKTIONER!Z1392&amp;IF(regnskab_filter_periode_partner&gt;=AB1392,"INCLUDE"&amp;IF(regnskab_filter_land_partner&lt;&gt;"",IF(regnskab_filter_land_partner="EU",F1392,AD1392),""),"EXCLUDE")&amp;AC1392</f>
        <v>EXCLUDE</v>
      </c>
      <c r="J1392" s="158" t="e">
        <f t="shared" si="215"/>
        <v>#N/A</v>
      </c>
      <c r="L1392" s="158" t="str">
        <f t="shared" si="216"/>
        <v>_EU</v>
      </c>
      <c r="P1392" s="340"/>
      <c r="Q1392" s="340"/>
      <c r="R1392" s="341"/>
      <c r="S1392" s="342"/>
      <c r="T1392" s="342"/>
      <c r="U1392" s="341"/>
      <c r="V1392" s="368"/>
      <c r="W1392" s="341"/>
      <c r="X1392" s="343"/>
      <c r="Y1392" s="340"/>
      <c r="Z1392" s="341"/>
      <c r="AA1392" s="348" t="str">
        <f t="shared" si="217"/>
        <v/>
      </c>
      <c r="AB1392" s="349" t="str">
        <f t="shared" si="218"/>
        <v/>
      </c>
      <c r="AC1392" s="341"/>
      <c r="AD1392" s="350" t="str">
        <f t="shared" si="219"/>
        <v/>
      </c>
    </row>
    <row r="1393" spans="2:30" x14ac:dyDescent="0.45">
      <c r="B1393" s="145" t="str">
        <f t="shared" si="210"/>
        <v>NOT INCLUDED</v>
      </c>
      <c r="C1393" s="146" t="e">
        <f t="shared" si="211"/>
        <v>#N/A</v>
      </c>
      <c r="D1393" s="158" t="e">
        <f>AB1393&amp;"_"&amp;#REF!&amp;IF(afstemning_partner&lt;&gt;"","_"&amp;AC1393,"")</f>
        <v>#REF!</v>
      </c>
      <c r="E1393" s="158" t="str">
        <f t="shared" si="212"/>
        <v/>
      </c>
      <c r="F1393" s="158" t="e">
        <f t="shared" si="213"/>
        <v>#N/A</v>
      </c>
      <c r="G1393" s="158" t="str">
        <f>TRANSAKTIONER!Z1393&amp;IF(regnskab_filter_periode&gt;=AB1393,"INCLUDE"&amp;IF(regnskab_filter_land&lt;&gt;"",IF(regnskab_filter_land="EU",F1393,AD1393),""),"EXCLUDE")</f>
        <v>EXCLUDE</v>
      </c>
      <c r="H1393" s="158" t="str">
        <f t="shared" si="214"/>
        <v/>
      </c>
      <c r="I1393" s="158" t="str">
        <f>TRANSAKTIONER!Z1393&amp;IF(regnskab_filter_periode_partner&gt;=AB1393,"INCLUDE"&amp;IF(regnskab_filter_land_partner&lt;&gt;"",IF(regnskab_filter_land_partner="EU",F1393,AD1393),""),"EXCLUDE")&amp;AC1393</f>
        <v>EXCLUDE</v>
      </c>
      <c r="J1393" s="158" t="e">
        <f t="shared" si="215"/>
        <v>#N/A</v>
      </c>
      <c r="L1393" s="158" t="str">
        <f t="shared" si="216"/>
        <v>_EU</v>
      </c>
      <c r="P1393" s="340"/>
      <c r="Q1393" s="340"/>
      <c r="R1393" s="341"/>
      <c r="S1393" s="342"/>
      <c r="T1393" s="342"/>
      <c r="U1393" s="341"/>
      <c r="V1393" s="368"/>
      <c r="W1393" s="341"/>
      <c r="X1393" s="343"/>
      <c r="Y1393" s="340"/>
      <c r="Z1393" s="341"/>
      <c r="AA1393" s="348" t="str">
        <f t="shared" si="217"/>
        <v/>
      </c>
      <c r="AB1393" s="349" t="str">
        <f t="shared" si="218"/>
        <v/>
      </c>
      <c r="AC1393" s="341"/>
      <c r="AD1393" s="350" t="str">
        <f t="shared" si="219"/>
        <v/>
      </c>
    </row>
    <row r="1394" spans="2:30" x14ac:dyDescent="0.45">
      <c r="B1394" s="145" t="str">
        <f t="shared" si="210"/>
        <v>NOT INCLUDED</v>
      </c>
      <c r="C1394" s="146" t="e">
        <f t="shared" si="211"/>
        <v>#N/A</v>
      </c>
      <c r="D1394" s="158" t="e">
        <f>AB1394&amp;"_"&amp;#REF!&amp;IF(afstemning_partner&lt;&gt;"","_"&amp;AC1394,"")</f>
        <v>#REF!</v>
      </c>
      <c r="E1394" s="158" t="str">
        <f t="shared" si="212"/>
        <v/>
      </c>
      <c r="F1394" s="158" t="e">
        <f t="shared" si="213"/>
        <v>#N/A</v>
      </c>
      <c r="G1394" s="158" t="str">
        <f>TRANSAKTIONER!Z1394&amp;IF(regnskab_filter_periode&gt;=AB1394,"INCLUDE"&amp;IF(regnskab_filter_land&lt;&gt;"",IF(regnskab_filter_land="EU",F1394,AD1394),""),"EXCLUDE")</f>
        <v>EXCLUDE</v>
      </c>
      <c r="H1394" s="158" t="str">
        <f t="shared" si="214"/>
        <v/>
      </c>
      <c r="I1394" s="158" t="str">
        <f>TRANSAKTIONER!Z1394&amp;IF(regnskab_filter_periode_partner&gt;=AB1394,"INCLUDE"&amp;IF(regnskab_filter_land_partner&lt;&gt;"",IF(regnskab_filter_land_partner="EU",F1394,AD1394),""),"EXCLUDE")&amp;AC1394</f>
        <v>EXCLUDE</v>
      </c>
      <c r="J1394" s="158" t="e">
        <f t="shared" si="215"/>
        <v>#N/A</v>
      </c>
      <c r="L1394" s="158" t="str">
        <f t="shared" si="216"/>
        <v>_EU</v>
      </c>
      <c r="P1394" s="340"/>
      <c r="Q1394" s="340"/>
      <c r="R1394" s="341"/>
      <c r="S1394" s="342"/>
      <c r="T1394" s="342"/>
      <c r="U1394" s="341"/>
      <c r="V1394" s="368"/>
      <c r="W1394" s="341"/>
      <c r="X1394" s="343"/>
      <c r="Y1394" s="340"/>
      <c r="Z1394" s="341"/>
      <c r="AA1394" s="348" t="str">
        <f t="shared" si="217"/>
        <v/>
      </c>
      <c r="AB1394" s="349" t="str">
        <f t="shared" si="218"/>
        <v/>
      </c>
      <c r="AC1394" s="341"/>
      <c r="AD1394" s="350" t="str">
        <f t="shared" si="219"/>
        <v/>
      </c>
    </row>
    <row r="1395" spans="2:30" x14ac:dyDescent="0.45">
      <c r="B1395" s="145" t="str">
        <f t="shared" si="210"/>
        <v>NOT INCLUDED</v>
      </c>
      <c r="C1395" s="146" t="e">
        <f t="shared" si="211"/>
        <v>#N/A</v>
      </c>
      <c r="D1395" s="158" t="e">
        <f>AB1395&amp;"_"&amp;#REF!&amp;IF(afstemning_partner&lt;&gt;"","_"&amp;AC1395,"")</f>
        <v>#REF!</v>
      </c>
      <c r="E1395" s="158" t="str">
        <f t="shared" si="212"/>
        <v/>
      </c>
      <c r="F1395" s="158" t="e">
        <f t="shared" si="213"/>
        <v>#N/A</v>
      </c>
      <c r="G1395" s="158" t="str">
        <f>TRANSAKTIONER!Z1395&amp;IF(regnskab_filter_periode&gt;=AB1395,"INCLUDE"&amp;IF(regnskab_filter_land&lt;&gt;"",IF(regnskab_filter_land="EU",F1395,AD1395),""),"EXCLUDE")</f>
        <v>EXCLUDE</v>
      </c>
      <c r="H1395" s="158" t="str">
        <f t="shared" si="214"/>
        <v/>
      </c>
      <c r="I1395" s="158" t="str">
        <f>TRANSAKTIONER!Z1395&amp;IF(regnskab_filter_periode_partner&gt;=AB1395,"INCLUDE"&amp;IF(regnskab_filter_land_partner&lt;&gt;"",IF(regnskab_filter_land_partner="EU",F1395,AD1395),""),"EXCLUDE")&amp;AC1395</f>
        <v>EXCLUDE</v>
      </c>
      <c r="J1395" s="158" t="e">
        <f t="shared" si="215"/>
        <v>#N/A</v>
      </c>
      <c r="L1395" s="158" t="str">
        <f t="shared" si="216"/>
        <v>_EU</v>
      </c>
      <c r="P1395" s="340"/>
      <c r="Q1395" s="340"/>
      <c r="R1395" s="341"/>
      <c r="S1395" s="342"/>
      <c r="T1395" s="342"/>
      <c r="U1395" s="341"/>
      <c r="V1395" s="368"/>
      <c r="W1395" s="341"/>
      <c r="X1395" s="343"/>
      <c r="Y1395" s="340"/>
      <c r="Z1395" s="341"/>
      <c r="AA1395" s="348" t="str">
        <f t="shared" si="217"/>
        <v/>
      </c>
      <c r="AB1395" s="349" t="str">
        <f t="shared" si="218"/>
        <v/>
      </c>
      <c r="AC1395" s="341"/>
      <c r="AD1395" s="350" t="str">
        <f t="shared" si="219"/>
        <v/>
      </c>
    </row>
    <row r="1396" spans="2:30" x14ac:dyDescent="0.45">
      <c r="B1396" s="145" t="str">
        <f t="shared" si="210"/>
        <v>NOT INCLUDED</v>
      </c>
      <c r="C1396" s="146" t="e">
        <f t="shared" si="211"/>
        <v>#N/A</v>
      </c>
      <c r="D1396" s="158" t="e">
        <f>AB1396&amp;"_"&amp;#REF!&amp;IF(afstemning_partner&lt;&gt;"","_"&amp;AC1396,"")</f>
        <v>#REF!</v>
      </c>
      <c r="E1396" s="158" t="str">
        <f t="shared" si="212"/>
        <v/>
      </c>
      <c r="F1396" s="158" t="e">
        <f t="shared" si="213"/>
        <v>#N/A</v>
      </c>
      <c r="G1396" s="158" t="str">
        <f>TRANSAKTIONER!Z1396&amp;IF(regnskab_filter_periode&gt;=AB1396,"INCLUDE"&amp;IF(regnskab_filter_land&lt;&gt;"",IF(regnskab_filter_land="EU",F1396,AD1396),""),"EXCLUDE")</f>
        <v>EXCLUDE</v>
      </c>
      <c r="H1396" s="158" t="str">
        <f t="shared" si="214"/>
        <v/>
      </c>
      <c r="I1396" s="158" t="str">
        <f>TRANSAKTIONER!Z1396&amp;IF(regnskab_filter_periode_partner&gt;=AB1396,"INCLUDE"&amp;IF(regnskab_filter_land_partner&lt;&gt;"",IF(regnskab_filter_land_partner="EU",F1396,AD1396),""),"EXCLUDE")&amp;AC1396</f>
        <v>EXCLUDE</v>
      </c>
      <c r="J1396" s="158" t="e">
        <f t="shared" si="215"/>
        <v>#N/A</v>
      </c>
      <c r="L1396" s="158" t="str">
        <f t="shared" si="216"/>
        <v>_EU</v>
      </c>
      <c r="P1396" s="340"/>
      <c r="Q1396" s="340"/>
      <c r="R1396" s="341"/>
      <c r="S1396" s="342"/>
      <c r="T1396" s="342"/>
      <c r="U1396" s="341"/>
      <c r="V1396" s="368"/>
      <c r="W1396" s="341"/>
      <c r="X1396" s="343"/>
      <c r="Y1396" s="340"/>
      <c r="Z1396" s="341"/>
      <c r="AA1396" s="348" t="str">
        <f t="shared" si="217"/>
        <v/>
      </c>
      <c r="AB1396" s="349" t="str">
        <f t="shared" si="218"/>
        <v/>
      </c>
      <c r="AC1396" s="341"/>
      <c r="AD1396" s="350" t="str">
        <f t="shared" si="219"/>
        <v/>
      </c>
    </row>
    <row r="1397" spans="2:30" x14ac:dyDescent="0.45">
      <c r="B1397" s="145" t="str">
        <f t="shared" si="210"/>
        <v>NOT INCLUDED</v>
      </c>
      <c r="C1397" s="146" t="e">
        <f t="shared" si="211"/>
        <v>#N/A</v>
      </c>
      <c r="D1397" s="158" t="e">
        <f>AB1397&amp;"_"&amp;#REF!&amp;IF(afstemning_partner&lt;&gt;"","_"&amp;AC1397,"")</f>
        <v>#REF!</v>
      </c>
      <c r="E1397" s="158" t="str">
        <f t="shared" si="212"/>
        <v/>
      </c>
      <c r="F1397" s="158" t="e">
        <f t="shared" si="213"/>
        <v>#N/A</v>
      </c>
      <c r="G1397" s="158" t="str">
        <f>TRANSAKTIONER!Z1397&amp;IF(regnskab_filter_periode&gt;=AB1397,"INCLUDE"&amp;IF(regnskab_filter_land&lt;&gt;"",IF(regnskab_filter_land="EU",F1397,AD1397),""),"EXCLUDE")</f>
        <v>EXCLUDE</v>
      </c>
      <c r="H1397" s="158" t="str">
        <f t="shared" si="214"/>
        <v/>
      </c>
      <c r="I1397" s="158" t="str">
        <f>TRANSAKTIONER!Z1397&amp;IF(regnskab_filter_periode_partner&gt;=AB1397,"INCLUDE"&amp;IF(regnskab_filter_land_partner&lt;&gt;"",IF(regnskab_filter_land_partner="EU",F1397,AD1397),""),"EXCLUDE")&amp;AC1397</f>
        <v>EXCLUDE</v>
      </c>
      <c r="J1397" s="158" t="e">
        <f t="shared" si="215"/>
        <v>#N/A</v>
      </c>
      <c r="L1397" s="158" t="str">
        <f t="shared" si="216"/>
        <v>_EU</v>
      </c>
      <c r="P1397" s="340"/>
      <c r="Q1397" s="340"/>
      <c r="R1397" s="341"/>
      <c r="S1397" s="342"/>
      <c r="T1397" s="342"/>
      <c r="U1397" s="341"/>
      <c r="V1397" s="368"/>
      <c r="W1397" s="341"/>
      <c r="X1397" s="343"/>
      <c r="Y1397" s="340"/>
      <c r="Z1397" s="341"/>
      <c r="AA1397" s="348" t="str">
        <f t="shared" si="217"/>
        <v/>
      </c>
      <c r="AB1397" s="349" t="str">
        <f t="shared" si="218"/>
        <v/>
      </c>
      <c r="AC1397" s="341"/>
      <c r="AD1397" s="350" t="str">
        <f t="shared" si="219"/>
        <v/>
      </c>
    </row>
    <row r="1398" spans="2:30" x14ac:dyDescent="0.45">
      <c r="B1398" s="145" t="str">
        <f t="shared" si="210"/>
        <v>NOT INCLUDED</v>
      </c>
      <c r="C1398" s="146" t="e">
        <f t="shared" si="211"/>
        <v>#N/A</v>
      </c>
      <c r="D1398" s="158" t="e">
        <f>AB1398&amp;"_"&amp;#REF!&amp;IF(afstemning_partner&lt;&gt;"","_"&amp;AC1398,"")</f>
        <v>#REF!</v>
      </c>
      <c r="E1398" s="158" t="str">
        <f t="shared" si="212"/>
        <v/>
      </c>
      <c r="F1398" s="158" t="e">
        <f t="shared" si="213"/>
        <v>#N/A</v>
      </c>
      <c r="G1398" s="158" t="str">
        <f>TRANSAKTIONER!Z1398&amp;IF(regnskab_filter_periode&gt;=AB1398,"INCLUDE"&amp;IF(regnskab_filter_land&lt;&gt;"",IF(regnskab_filter_land="EU",F1398,AD1398),""),"EXCLUDE")</f>
        <v>EXCLUDE</v>
      </c>
      <c r="H1398" s="158" t="str">
        <f t="shared" si="214"/>
        <v/>
      </c>
      <c r="I1398" s="158" t="str">
        <f>TRANSAKTIONER!Z1398&amp;IF(regnskab_filter_periode_partner&gt;=AB1398,"INCLUDE"&amp;IF(regnskab_filter_land_partner&lt;&gt;"",IF(regnskab_filter_land_partner="EU",F1398,AD1398),""),"EXCLUDE")&amp;AC1398</f>
        <v>EXCLUDE</v>
      </c>
      <c r="J1398" s="158" t="e">
        <f t="shared" si="215"/>
        <v>#N/A</v>
      </c>
      <c r="L1398" s="158" t="str">
        <f t="shared" si="216"/>
        <v>_EU</v>
      </c>
      <c r="P1398" s="340"/>
      <c r="Q1398" s="340"/>
      <c r="R1398" s="341"/>
      <c r="S1398" s="342"/>
      <c r="T1398" s="342"/>
      <c r="U1398" s="341"/>
      <c r="V1398" s="368"/>
      <c r="W1398" s="341"/>
      <c r="X1398" s="343"/>
      <c r="Y1398" s="340"/>
      <c r="Z1398" s="341"/>
      <c r="AA1398" s="348" t="str">
        <f t="shared" si="217"/>
        <v/>
      </c>
      <c r="AB1398" s="349" t="str">
        <f t="shared" si="218"/>
        <v/>
      </c>
      <c r="AC1398" s="341"/>
      <c r="AD1398" s="350" t="str">
        <f t="shared" si="219"/>
        <v/>
      </c>
    </row>
    <row r="1399" spans="2:30" x14ac:dyDescent="0.45">
      <c r="B1399" s="145" t="str">
        <f t="shared" si="210"/>
        <v>NOT INCLUDED</v>
      </c>
      <c r="C1399" s="146" t="e">
        <f t="shared" si="211"/>
        <v>#N/A</v>
      </c>
      <c r="D1399" s="158" t="e">
        <f>AB1399&amp;"_"&amp;#REF!&amp;IF(afstemning_partner&lt;&gt;"","_"&amp;AC1399,"")</f>
        <v>#REF!</v>
      </c>
      <c r="E1399" s="158" t="str">
        <f t="shared" si="212"/>
        <v/>
      </c>
      <c r="F1399" s="158" t="e">
        <f t="shared" si="213"/>
        <v>#N/A</v>
      </c>
      <c r="G1399" s="158" t="str">
        <f>TRANSAKTIONER!Z1399&amp;IF(regnskab_filter_periode&gt;=AB1399,"INCLUDE"&amp;IF(regnskab_filter_land&lt;&gt;"",IF(regnskab_filter_land="EU",F1399,AD1399),""),"EXCLUDE")</f>
        <v>EXCLUDE</v>
      </c>
      <c r="H1399" s="158" t="str">
        <f t="shared" si="214"/>
        <v/>
      </c>
      <c r="I1399" s="158" t="str">
        <f>TRANSAKTIONER!Z1399&amp;IF(regnskab_filter_periode_partner&gt;=AB1399,"INCLUDE"&amp;IF(regnskab_filter_land_partner&lt;&gt;"",IF(regnskab_filter_land_partner="EU",F1399,AD1399),""),"EXCLUDE")&amp;AC1399</f>
        <v>EXCLUDE</v>
      </c>
      <c r="J1399" s="158" t="e">
        <f t="shared" si="215"/>
        <v>#N/A</v>
      </c>
      <c r="L1399" s="158" t="str">
        <f t="shared" si="216"/>
        <v>_EU</v>
      </c>
      <c r="P1399" s="340"/>
      <c r="Q1399" s="340"/>
      <c r="R1399" s="341"/>
      <c r="S1399" s="342"/>
      <c r="T1399" s="342"/>
      <c r="U1399" s="341"/>
      <c r="V1399" s="368"/>
      <c r="W1399" s="341"/>
      <c r="X1399" s="343"/>
      <c r="Y1399" s="340"/>
      <c r="Z1399" s="341"/>
      <c r="AA1399" s="348" t="str">
        <f t="shared" si="217"/>
        <v/>
      </c>
      <c r="AB1399" s="349" t="str">
        <f t="shared" si="218"/>
        <v/>
      </c>
      <c r="AC1399" s="341"/>
      <c r="AD1399" s="350" t="str">
        <f t="shared" si="219"/>
        <v/>
      </c>
    </row>
    <row r="1400" spans="2:30" x14ac:dyDescent="0.45">
      <c r="B1400" s="145" t="str">
        <f t="shared" si="210"/>
        <v>NOT INCLUDED</v>
      </c>
      <c r="C1400" s="146" t="e">
        <f t="shared" si="211"/>
        <v>#N/A</v>
      </c>
      <c r="D1400" s="158" t="e">
        <f>AB1400&amp;"_"&amp;#REF!&amp;IF(afstemning_partner&lt;&gt;"","_"&amp;AC1400,"")</f>
        <v>#REF!</v>
      </c>
      <c r="E1400" s="158" t="str">
        <f t="shared" si="212"/>
        <v/>
      </c>
      <c r="F1400" s="158" t="e">
        <f t="shared" si="213"/>
        <v>#N/A</v>
      </c>
      <c r="G1400" s="158" t="str">
        <f>TRANSAKTIONER!Z1400&amp;IF(regnskab_filter_periode&gt;=AB1400,"INCLUDE"&amp;IF(regnskab_filter_land&lt;&gt;"",IF(regnskab_filter_land="EU",F1400,AD1400),""),"EXCLUDE")</f>
        <v>EXCLUDE</v>
      </c>
      <c r="H1400" s="158" t="str">
        <f t="shared" si="214"/>
        <v/>
      </c>
      <c r="I1400" s="158" t="str">
        <f>TRANSAKTIONER!Z1400&amp;IF(regnskab_filter_periode_partner&gt;=AB1400,"INCLUDE"&amp;IF(regnskab_filter_land_partner&lt;&gt;"",IF(regnskab_filter_land_partner="EU",F1400,AD1400),""),"EXCLUDE")&amp;AC1400</f>
        <v>EXCLUDE</v>
      </c>
      <c r="J1400" s="158" t="e">
        <f t="shared" si="215"/>
        <v>#N/A</v>
      </c>
      <c r="L1400" s="158" t="str">
        <f t="shared" si="216"/>
        <v>_EU</v>
      </c>
      <c r="P1400" s="340"/>
      <c r="Q1400" s="340"/>
      <c r="R1400" s="341"/>
      <c r="S1400" s="342"/>
      <c r="T1400" s="342"/>
      <c r="U1400" s="341"/>
      <c r="V1400" s="368"/>
      <c r="W1400" s="341"/>
      <c r="X1400" s="343"/>
      <c r="Y1400" s="340"/>
      <c r="Z1400" s="341"/>
      <c r="AA1400" s="348" t="str">
        <f t="shared" si="217"/>
        <v/>
      </c>
      <c r="AB1400" s="349" t="str">
        <f t="shared" si="218"/>
        <v/>
      </c>
      <c r="AC1400" s="341"/>
      <c r="AD1400" s="350" t="str">
        <f t="shared" si="219"/>
        <v/>
      </c>
    </row>
    <row r="1401" spans="2:30" x14ac:dyDescent="0.45">
      <c r="B1401" s="145" t="str">
        <f t="shared" si="210"/>
        <v>NOT INCLUDED</v>
      </c>
      <c r="C1401" s="146" t="e">
        <f t="shared" si="211"/>
        <v>#N/A</v>
      </c>
      <c r="D1401" s="158" t="e">
        <f>AB1401&amp;"_"&amp;#REF!&amp;IF(afstemning_partner&lt;&gt;"","_"&amp;AC1401,"")</f>
        <v>#REF!</v>
      </c>
      <c r="E1401" s="158" t="str">
        <f t="shared" si="212"/>
        <v/>
      </c>
      <c r="F1401" s="158" t="e">
        <f t="shared" si="213"/>
        <v>#N/A</v>
      </c>
      <c r="G1401" s="158" t="str">
        <f>TRANSAKTIONER!Z1401&amp;IF(regnskab_filter_periode&gt;=AB1401,"INCLUDE"&amp;IF(regnskab_filter_land&lt;&gt;"",IF(regnskab_filter_land="EU",F1401,AD1401),""),"EXCLUDE")</f>
        <v>EXCLUDE</v>
      </c>
      <c r="H1401" s="158" t="str">
        <f t="shared" si="214"/>
        <v/>
      </c>
      <c r="I1401" s="158" t="str">
        <f>TRANSAKTIONER!Z1401&amp;IF(regnskab_filter_periode_partner&gt;=AB1401,"INCLUDE"&amp;IF(regnskab_filter_land_partner&lt;&gt;"",IF(regnskab_filter_land_partner="EU",F1401,AD1401),""),"EXCLUDE")&amp;AC1401</f>
        <v>EXCLUDE</v>
      </c>
      <c r="J1401" s="158" t="e">
        <f t="shared" si="215"/>
        <v>#N/A</v>
      </c>
      <c r="L1401" s="158" t="str">
        <f t="shared" si="216"/>
        <v>_EU</v>
      </c>
      <c r="P1401" s="340"/>
      <c r="Q1401" s="340"/>
      <c r="R1401" s="341"/>
      <c r="S1401" s="342"/>
      <c r="T1401" s="342"/>
      <c r="U1401" s="341"/>
      <c r="V1401" s="368"/>
      <c r="W1401" s="341"/>
      <c r="X1401" s="343"/>
      <c r="Y1401" s="340"/>
      <c r="Z1401" s="341"/>
      <c r="AA1401" s="348" t="str">
        <f t="shared" si="217"/>
        <v/>
      </c>
      <c r="AB1401" s="349" t="str">
        <f t="shared" si="218"/>
        <v/>
      </c>
      <c r="AC1401" s="341"/>
      <c r="AD1401" s="350" t="str">
        <f t="shared" si="219"/>
        <v/>
      </c>
    </row>
    <row r="1402" spans="2:30" x14ac:dyDescent="0.45">
      <c r="B1402" s="145" t="str">
        <f t="shared" si="210"/>
        <v>NOT INCLUDED</v>
      </c>
      <c r="C1402" s="146" t="e">
        <f t="shared" si="211"/>
        <v>#N/A</v>
      </c>
      <c r="D1402" s="158" t="e">
        <f>AB1402&amp;"_"&amp;#REF!&amp;IF(afstemning_partner&lt;&gt;"","_"&amp;AC1402,"")</f>
        <v>#REF!</v>
      </c>
      <c r="E1402" s="158" t="str">
        <f t="shared" si="212"/>
        <v/>
      </c>
      <c r="F1402" s="158" t="e">
        <f t="shared" si="213"/>
        <v>#N/A</v>
      </c>
      <c r="G1402" s="158" t="str">
        <f>TRANSAKTIONER!Z1402&amp;IF(regnskab_filter_periode&gt;=AB1402,"INCLUDE"&amp;IF(regnskab_filter_land&lt;&gt;"",IF(regnskab_filter_land="EU",F1402,AD1402),""),"EXCLUDE")</f>
        <v>EXCLUDE</v>
      </c>
      <c r="H1402" s="158" t="str">
        <f t="shared" si="214"/>
        <v/>
      </c>
      <c r="I1402" s="158" t="str">
        <f>TRANSAKTIONER!Z1402&amp;IF(regnskab_filter_periode_partner&gt;=AB1402,"INCLUDE"&amp;IF(regnskab_filter_land_partner&lt;&gt;"",IF(regnskab_filter_land_partner="EU",F1402,AD1402),""),"EXCLUDE")&amp;AC1402</f>
        <v>EXCLUDE</v>
      </c>
      <c r="J1402" s="158" t="e">
        <f t="shared" si="215"/>
        <v>#N/A</v>
      </c>
      <c r="L1402" s="158" t="str">
        <f t="shared" si="216"/>
        <v>_EU</v>
      </c>
      <c r="P1402" s="340"/>
      <c r="Q1402" s="340"/>
      <c r="R1402" s="341"/>
      <c r="S1402" s="342"/>
      <c r="T1402" s="342"/>
      <c r="U1402" s="341"/>
      <c r="V1402" s="368"/>
      <c r="W1402" s="341"/>
      <c r="X1402" s="343"/>
      <c r="Y1402" s="340"/>
      <c r="Z1402" s="341"/>
      <c r="AA1402" s="348" t="str">
        <f t="shared" si="217"/>
        <v/>
      </c>
      <c r="AB1402" s="349" t="str">
        <f t="shared" si="218"/>
        <v/>
      </c>
      <c r="AC1402" s="341"/>
      <c r="AD1402" s="350" t="str">
        <f t="shared" si="219"/>
        <v/>
      </c>
    </row>
    <row r="1403" spans="2:30" x14ac:dyDescent="0.45">
      <c r="B1403" s="145" t="str">
        <f t="shared" si="210"/>
        <v>NOT INCLUDED</v>
      </c>
      <c r="C1403" s="146" t="e">
        <f t="shared" si="211"/>
        <v>#N/A</v>
      </c>
      <c r="D1403" s="158" t="e">
        <f>AB1403&amp;"_"&amp;#REF!&amp;IF(afstemning_partner&lt;&gt;"","_"&amp;AC1403,"")</f>
        <v>#REF!</v>
      </c>
      <c r="E1403" s="158" t="str">
        <f t="shared" si="212"/>
        <v/>
      </c>
      <c r="F1403" s="158" t="e">
        <f t="shared" si="213"/>
        <v>#N/A</v>
      </c>
      <c r="G1403" s="158" t="str">
        <f>TRANSAKTIONER!Z1403&amp;IF(regnskab_filter_periode&gt;=AB1403,"INCLUDE"&amp;IF(regnskab_filter_land&lt;&gt;"",IF(regnskab_filter_land="EU",F1403,AD1403),""),"EXCLUDE")</f>
        <v>EXCLUDE</v>
      </c>
      <c r="H1403" s="158" t="str">
        <f t="shared" si="214"/>
        <v/>
      </c>
      <c r="I1403" s="158" t="str">
        <f>TRANSAKTIONER!Z1403&amp;IF(regnskab_filter_periode_partner&gt;=AB1403,"INCLUDE"&amp;IF(regnskab_filter_land_partner&lt;&gt;"",IF(regnskab_filter_land_partner="EU",F1403,AD1403),""),"EXCLUDE")&amp;AC1403</f>
        <v>EXCLUDE</v>
      </c>
      <c r="J1403" s="158" t="e">
        <f t="shared" si="215"/>
        <v>#N/A</v>
      </c>
      <c r="L1403" s="158" t="str">
        <f t="shared" si="216"/>
        <v>_EU</v>
      </c>
      <c r="P1403" s="340"/>
      <c r="Q1403" s="340"/>
      <c r="R1403" s="341"/>
      <c r="S1403" s="342"/>
      <c r="T1403" s="342"/>
      <c r="U1403" s="341"/>
      <c r="V1403" s="368"/>
      <c r="W1403" s="341"/>
      <c r="X1403" s="343"/>
      <c r="Y1403" s="340"/>
      <c r="Z1403" s="341"/>
      <c r="AA1403" s="348" t="str">
        <f t="shared" si="217"/>
        <v/>
      </c>
      <c r="AB1403" s="349" t="str">
        <f t="shared" si="218"/>
        <v/>
      </c>
      <c r="AC1403" s="341"/>
      <c r="AD1403" s="350" t="str">
        <f t="shared" si="219"/>
        <v/>
      </c>
    </row>
    <row r="1404" spans="2:30" x14ac:dyDescent="0.45">
      <c r="B1404" s="145" t="str">
        <f t="shared" si="210"/>
        <v>NOT INCLUDED</v>
      </c>
      <c r="C1404" s="146" t="e">
        <f t="shared" si="211"/>
        <v>#N/A</v>
      </c>
      <c r="D1404" s="158" t="e">
        <f>AB1404&amp;"_"&amp;#REF!&amp;IF(afstemning_partner&lt;&gt;"","_"&amp;AC1404,"")</f>
        <v>#REF!</v>
      </c>
      <c r="E1404" s="158" t="str">
        <f t="shared" si="212"/>
        <v/>
      </c>
      <c r="F1404" s="158" t="e">
        <f t="shared" si="213"/>
        <v>#N/A</v>
      </c>
      <c r="G1404" s="158" t="str">
        <f>TRANSAKTIONER!Z1404&amp;IF(regnskab_filter_periode&gt;=AB1404,"INCLUDE"&amp;IF(regnskab_filter_land&lt;&gt;"",IF(regnskab_filter_land="EU",F1404,AD1404),""),"EXCLUDE")</f>
        <v>EXCLUDE</v>
      </c>
      <c r="H1404" s="158" t="str">
        <f t="shared" si="214"/>
        <v/>
      </c>
      <c r="I1404" s="158" t="str">
        <f>TRANSAKTIONER!Z1404&amp;IF(regnskab_filter_periode_partner&gt;=AB1404,"INCLUDE"&amp;IF(regnskab_filter_land_partner&lt;&gt;"",IF(regnskab_filter_land_partner="EU",F1404,AD1404),""),"EXCLUDE")&amp;AC1404</f>
        <v>EXCLUDE</v>
      </c>
      <c r="J1404" s="158" t="e">
        <f t="shared" si="215"/>
        <v>#N/A</v>
      </c>
      <c r="L1404" s="158" t="str">
        <f t="shared" si="216"/>
        <v>_EU</v>
      </c>
      <c r="P1404" s="340"/>
      <c r="Q1404" s="340"/>
      <c r="R1404" s="341"/>
      <c r="S1404" s="342"/>
      <c r="T1404" s="342"/>
      <c r="U1404" s="341"/>
      <c r="V1404" s="368"/>
      <c r="W1404" s="341"/>
      <c r="X1404" s="343"/>
      <c r="Y1404" s="340"/>
      <c r="Z1404" s="341"/>
      <c r="AA1404" s="348" t="str">
        <f t="shared" si="217"/>
        <v/>
      </c>
      <c r="AB1404" s="349" t="str">
        <f t="shared" si="218"/>
        <v/>
      </c>
      <c r="AC1404" s="341"/>
      <c r="AD1404" s="350" t="str">
        <f t="shared" si="219"/>
        <v/>
      </c>
    </row>
    <row r="1405" spans="2:30" x14ac:dyDescent="0.45">
      <c r="B1405" s="145" t="str">
        <f t="shared" si="210"/>
        <v>NOT INCLUDED</v>
      </c>
      <c r="C1405" s="146" t="e">
        <f t="shared" si="211"/>
        <v>#N/A</v>
      </c>
      <c r="D1405" s="158" t="e">
        <f>AB1405&amp;"_"&amp;#REF!&amp;IF(afstemning_partner&lt;&gt;"","_"&amp;AC1405,"")</f>
        <v>#REF!</v>
      </c>
      <c r="E1405" s="158" t="str">
        <f t="shared" si="212"/>
        <v/>
      </c>
      <c r="F1405" s="158" t="e">
        <f t="shared" si="213"/>
        <v>#N/A</v>
      </c>
      <c r="G1405" s="158" t="str">
        <f>TRANSAKTIONER!Z1405&amp;IF(regnskab_filter_periode&gt;=AB1405,"INCLUDE"&amp;IF(regnskab_filter_land&lt;&gt;"",IF(regnskab_filter_land="EU",F1405,AD1405),""),"EXCLUDE")</f>
        <v>EXCLUDE</v>
      </c>
      <c r="H1405" s="158" t="str">
        <f t="shared" si="214"/>
        <v/>
      </c>
      <c r="I1405" s="158" t="str">
        <f>TRANSAKTIONER!Z1405&amp;IF(regnskab_filter_periode_partner&gt;=AB1405,"INCLUDE"&amp;IF(regnskab_filter_land_partner&lt;&gt;"",IF(regnskab_filter_land_partner="EU",F1405,AD1405),""),"EXCLUDE")&amp;AC1405</f>
        <v>EXCLUDE</v>
      </c>
      <c r="J1405" s="158" t="e">
        <f t="shared" si="215"/>
        <v>#N/A</v>
      </c>
      <c r="L1405" s="158" t="str">
        <f t="shared" si="216"/>
        <v>_EU</v>
      </c>
      <c r="P1405" s="340"/>
      <c r="Q1405" s="340"/>
      <c r="R1405" s="341"/>
      <c r="S1405" s="342"/>
      <c r="T1405" s="342"/>
      <c r="U1405" s="341"/>
      <c r="V1405" s="368"/>
      <c r="W1405" s="341"/>
      <c r="X1405" s="343"/>
      <c r="Y1405" s="340"/>
      <c r="Z1405" s="341"/>
      <c r="AA1405" s="348" t="str">
        <f t="shared" si="217"/>
        <v/>
      </c>
      <c r="AB1405" s="349" t="str">
        <f t="shared" si="218"/>
        <v/>
      </c>
      <c r="AC1405" s="341"/>
      <c r="AD1405" s="350" t="str">
        <f t="shared" si="219"/>
        <v/>
      </c>
    </row>
    <row r="1406" spans="2:30" x14ac:dyDescent="0.45">
      <c r="B1406" s="145" t="str">
        <f t="shared" si="210"/>
        <v>NOT INCLUDED</v>
      </c>
      <c r="C1406" s="146" t="e">
        <f t="shared" si="211"/>
        <v>#N/A</v>
      </c>
      <c r="D1406" s="158" t="e">
        <f>AB1406&amp;"_"&amp;#REF!&amp;IF(afstemning_partner&lt;&gt;"","_"&amp;AC1406,"")</f>
        <v>#REF!</v>
      </c>
      <c r="E1406" s="158" t="str">
        <f t="shared" si="212"/>
        <v/>
      </c>
      <c r="F1406" s="158" t="e">
        <f t="shared" si="213"/>
        <v>#N/A</v>
      </c>
      <c r="G1406" s="158" t="str">
        <f>TRANSAKTIONER!Z1406&amp;IF(regnskab_filter_periode&gt;=AB1406,"INCLUDE"&amp;IF(regnskab_filter_land&lt;&gt;"",IF(regnskab_filter_land="EU",F1406,AD1406),""),"EXCLUDE")</f>
        <v>EXCLUDE</v>
      </c>
      <c r="H1406" s="158" t="str">
        <f t="shared" si="214"/>
        <v/>
      </c>
      <c r="I1406" s="158" t="str">
        <f>TRANSAKTIONER!Z1406&amp;IF(regnskab_filter_periode_partner&gt;=AB1406,"INCLUDE"&amp;IF(regnskab_filter_land_partner&lt;&gt;"",IF(regnskab_filter_land_partner="EU",F1406,AD1406),""),"EXCLUDE")&amp;AC1406</f>
        <v>EXCLUDE</v>
      </c>
      <c r="J1406" s="158" t="e">
        <f t="shared" si="215"/>
        <v>#N/A</v>
      </c>
      <c r="L1406" s="158" t="str">
        <f t="shared" si="216"/>
        <v>_EU</v>
      </c>
      <c r="P1406" s="340"/>
      <c r="Q1406" s="340"/>
      <c r="R1406" s="341"/>
      <c r="S1406" s="342"/>
      <c r="T1406" s="342"/>
      <c r="U1406" s="341"/>
      <c r="V1406" s="368"/>
      <c r="W1406" s="341"/>
      <c r="X1406" s="343"/>
      <c r="Y1406" s="340"/>
      <c r="Z1406" s="341"/>
      <c r="AA1406" s="348" t="str">
        <f t="shared" si="217"/>
        <v/>
      </c>
      <c r="AB1406" s="349" t="str">
        <f t="shared" si="218"/>
        <v/>
      </c>
      <c r="AC1406" s="341"/>
      <c r="AD1406" s="350" t="str">
        <f t="shared" si="219"/>
        <v/>
      </c>
    </row>
    <row r="1407" spans="2:30" x14ac:dyDescent="0.45">
      <c r="B1407" s="145" t="str">
        <f t="shared" si="210"/>
        <v>NOT INCLUDED</v>
      </c>
      <c r="C1407" s="146" t="e">
        <f t="shared" si="211"/>
        <v>#N/A</v>
      </c>
      <c r="D1407" s="158" t="e">
        <f>AB1407&amp;"_"&amp;#REF!&amp;IF(afstemning_partner&lt;&gt;"","_"&amp;AC1407,"")</f>
        <v>#REF!</v>
      </c>
      <c r="E1407" s="158" t="str">
        <f t="shared" si="212"/>
        <v/>
      </c>
      <c r="F1407" s="158" t="e">
        <f t="shared" si="213"/>
        <v>#N/A</v>
      </c>
      <c r="G1407" s="158" t="str">
        <f>TRANSAKTIONER!Z1407&amp;IF(regnskab_filter_periode&gt;=AB1407,"INCLUDE"&amp;IF(regnskab_filter_land&lt;&gt;"",IF(regnskab_filter_land="EU",F1407,AD1407),""),"EXCLUDE")</f>
        <v>EXCLUDE</v>
      </c>
      <c r="H1407" s="158" t="str">
        <f t="shared" si="214"/>
        <v/>
      </c>
      <c r="I1407" s="158" t="str">
        <f>TRANSAKTIONER!Z1407&amp;IF(regnskab_filter_periode_partner&gt;=AB1407,"INCLUDE"&amp;IF(regnskab_filter_land_partner&lt;&gt;"",IF(regnskab_filter_land_partner="EU",F1407,AD1407),""),"EXCLUDE")&amp;AC1407</f>
        <v>EXCLUDE</v>
      </c>
      <c r="J1407" s="158" t="e">
        <f t="shared" si="215"/>
        <v>#N/A</v>
      </c>
      <c r="L1407" s="158" t="str">
        <f t="shared" si="216"/>
        <v>_EU</v>
      </c>
      <c r="P1407" s="340"/>
      <c r="Q1407" s="340"/>
      <c r="R1407" s="341"/>
      <c r="S1407" s="342"/>
      <c r="T1407" s="342"/>
      <c r="U1407" s="341"/>
      <c r="V1407" s="368"/>
      <c r="W1407" s="341"/>
      <c r="X1407" s="343"/>
      <c r="Y1407" s="340"/>
      <c r="Z1407" s="341"/>
      <c r="AA1407" s="348" t="str">
        <f t="shared" si="217"/>
        <v/>
      </c>
      <c r="AB1407" s="349" t="str">
        <f t="shared" si="218"/>
        <v/>
      </c>
      <c r="AC1407" s="341"/>
      <c r="AD1407" s="350" t="str">
        <f t="shared" si="219"/>
        <v/>
      </c>
    </row>
    <row r="1408" spans="2:30" x14ac:dyDescent="0.45">
      <c r="B1408" s="145" t="str">
        <f t="shared" si="210"/>
        <v>NOT INCLUDED</v>
      </c>
      <c r="C1408" s="146" t="e">
        <f t="shared" si="211"/>
        <v>#N/A</v>
      </c>
      <c r="D1408" s="158" t="e">
        <f>AB1408&amp;"_"&amp;#REF!&amp;IF(afstemning_partner&lt;&gt;"","_"&amp;AC1408,"")</f>
        <v>#REF!</v>
      </c>
      <c r="E1408" s="158" t="str">
        <f t="shared" si="212"/>
        <v/>
      </c>
      <c r="F1408" s="158" t="e">
        <f t="shared" si="213"/>
        <v>#N/A</v>
      </c>
      <c r="G1408" s="158" t="str">
        <f>TRANSAKTIONER!Z1408&amp;IF(regnskab_filter_periode&gt;=AB1408,"INCLUDE"&amp;IF(regnskab_filter_land&lt;&gt;"",IF(regnskab_filter_land="EU",F1408,AD1408),""),"EXCLUDE")</f>
        <v>EXCLUDE</v>
      </c>
      <c r="H1408" s="158" t="str">
        <f t="shared" si="214"/>
        <v/>
      </c>
      <c r="I1408" s="158" t="str">
        <f>TRANSAKTIONER!Z1408&amp;IF(regnskab_filter_periode_partner&gt;=AB1408,"INCLUDE"&amp;IF(regnskab_filter_land_partner&lt;&gt;"",IF(regnskab_filter_land_partner="EU",F1408,AD1408),""),"EXCLUDE")&amp;AC1408</f>
        <v>EXCLUDE</v>
      </c>
      <c r="J1408" s="158" t="e">
        <f t="shared" si="215"/>
        <v>#N/A</v>
      </c>
      <c r="L1408" s="158" t="str">
        <f t="shared" si="216"/>
        <v>_EU</v>
      </c>
      <c r="P1408" s="340"/>
      <c r="Q1408" s="340"/>
      <c r="R1408" s="341"/>
      <c r="S1408" s="342"/>
      <c r="T1408" s="342"/>
      <c r="U1408" s="341"/>
      <c r="V1408" s="368"/>
      <c r="W1408" s="341"/>
      <c r="X1408" s="343"/>
      <c r="Y1408" s="340"/>
      <c r="Z1408" s="341"/>
      <c r="AA1408" s="348" t="str">
        <f t="shared" si="217"/>
        <v/>
      </c>
      <c r="AB1408" s="349" t="str">
        <f t="shared" si="218"/>
        <v/>
      </c>
      <c r="AC1408" s="341"/>
      <c r="AD1408" s="350" t="str">
        <f t="shared" si="219"/>
        <v/>
      </c>
    </row>
    <row r="1409" spans="2:30" x14ac:dyDescent="0.45">
      <c r="B1409" s="145" t="str">
        <f t="shared" si="210"/>
        <v>NOT INCLUDED</v>
      </c>
      <c r="C1409" s="146" t="e">
        <f t="shared" si="211"/>
        <v>#N/A</v>
      </c>
      <c r="D1409" s="158" t="e">
        <f>AB1409&amp;"_"&amp;#REF!&amp;IF(afstemning_partner&lt;&gt;"","_"&amp;AC1409,"")</f>
        <v>#REF!</v>
      </c>
      <c r="E1409" s="158" t="str">
        <f t="shared" si="212"/>
        <v/>
      </c>
      <c r="F1409" s="158" t="e">
        <f t="shared" si="213"/>
        <v>#N/A</v>
      </c>
      <c r="G1409" s="158" t="str">
        <f>TRANSAKTIONER!Z1409&amp;IF(regnskab_filter_periode&gt;=AB1409,"INCLUDE"&amp;IF(regnskab_filter_land&lt;&gt;"",IF(regnskab_filter_land="EU",F1409,AD1409),""),"EXCLUDE")</f>
        <v>EXCLUDE</v>
      </c>
      <c r="H1409" s="158" t="str">
        <f t="shared" si="214"/>
        <v/>
      </c>
      <c r="I1409" s="158" t="str">
        <f>TRANSAKTIONER!Z1409&amp;IF(regnskab_filter_periode_partner&gt;=AB1409,"INCLUDE"&amp;IF(regnskab_filter_land_partner&lt;&gt;"",IF(regnskab_filter_land_partner="EU",F1409,AD1409),""),"EXCLUDE")&amp;AC1409</f>
        <v>EXCLUDE</v>
      </c>
      <c r="J1409" s="158" t="e">
        <f t="shared" si="215"/>
        <v>#N/A</v>
      </c>
      <c r="L1409" s="158" t="str">
        <f t="shared" si="216"/>
        <v>_EU</v>
      </c>
      <c r="P1409" s="340"/>
      <c r="Q1409" s="340"/>
      <c r="R1409" s="341"/>
      <c r="S1409" s="342"/>
      <c r="T1409" s="342"/>
      <c r="U1409" s="341"/>
      <c r="V1409" s="368"/>
      <c r="W1409" s="341"/>
      <c r="X1409" s="343"/>
      <c r="Y1409" s="340"/>
      <c r="Z1409" s="341"/>
      <c r="AA1409" s="348" t="str">
        <f t="shared" si="217"/>
        <v/>
      </c>
      <c r="AB1409" s="349" t="str">
        <f t="shared" si="218"/>
        <v/>
      </c>
      <c r="AC1409" s="341"/>
      <c r="AD1409" s="350" t="str">
        <f t="shared" si="219"/>
        <v/>
      </c>
    </row>
    <row r="1410" spans="2:30" x14ac:dyDescent="0.45">
      <c r="B1410" s="145" t="str">
        <f t="shared" si="210"/>
        <v>NOT INCLUDED</v>
      </c>
      <c r="C1410" s="146" t="e">
        <f t="shared" si="211"/>
        <v>#N/A</v>
      </c>
      <c r="D1410" s="158" t="e">
        <f>AB1410&amp;"_"&amp;#REF!&amp;IF(afstemning_partner&lt;&gt;"","_"&amp;AC1410,"")</f>
        <v>#REF!</v>
      </c>
      <c r="E1410" s="158" t="str">
        <f t="shared" si="212"/>
        <v/>
      </c>
      <c r="F1410" s="158" t="e">
        <f t="shared" si="213"/>
        <v>#N/A</v>
      </c>
      <c r="G1410" s="158" t="str">
        <f>TRANSAKTIONER!Z1410&amp;IF(regnskab_filter_periode&gt;=AB1410,"INCLUDE"&amp;IF(regnskab_filter_land&lt;&gt;"",IF(regnskab_filter_land="EU",F1410,AD1410),""),"EXCLUDE")</f>
        <v>EXCLUDE</v>
      </c>
      <c r="H1410" s="158" t="str">
        <f t="shared" si="214"/>
        <v/>
      </c>
      <c r="I1410" s="158" t="str">
        <f>TRANSAKTIONER!Z1410&amp;IF(regnskab_filter_periode_partner&gt;=AB1410,"INCLUDE"&amp;IF(regnskab_filter_land_partner&lt;&gt;"",IF(regnskab_filter_land_partner="EU",F1410,AD1410),""),"EXCLUDE")&amp;AC1410</f>
        <v>EXCLUDE</v>
      </c>
      <c r="J1410" s="158" t="e">
        <f t="shared" si="215"/>
        <v>#N/A</v>
      </c>
      <c r="L1410" s="158" t="str">
        <f t="shared" si="216"/>
        <v>_EU</v>
      </c>
      <c r="P1410" s="340"/>
      <c r="Q1410" s="340"/>
      <c r="R1410" s="341"/>
      <c r="S1410" s="342"/>
      <c r="T1410" s="342"/>
      <c r="U1410" s="341"/>
      <c r="V1410" s="368"/>
      <c r="W1410" s="341"/>
      <c r="X1410" s="343"/>
      <c r="Y1410" s="340"/>
      <c r="Z1410" s="341"/>
      <c r="AA1410" s="348" t="str">
        <f t="shared" si="217"/>
        <v/>
      </c>
      <c r="AB1410" s="349" t="str">
        <f t="shared" si="218"/>
        <v/>
      </c>
      <c r="AC1410" s="341"/>
      <c r="AD1410" s="350" t="str">
        <f t="shared" si="219"/>
        <v/>
      </c>
    </row>
    <row r="1411" spans="2:30" x14ac:dyDescent="0.45">
      <c r="B1411" s="145" t="str">
        <f t="shared" si="210"/>
        <v>NOT INCLUDED</v>
      </c>
      <c r="C1411" s="146" t="e">
        <f t="shared" si="211"/>
        <v>#N/A</v>
      </c>
      <c r="D1411" s="158" t="e">
        <f>AB1411&amp;"_"&amp;#REF!&amp;IF(afstemning_partner&lt;&gt;"","_"&amp;AC1411,"")</f>
        <v>#REF!</v>
      </c>
      <c r="E1411" s="158" t="str">
        <f t="shared" si="212"/>
        <v/>
      </c>
      <c r="F1411" s="158" t="e">
        <f t="shared" si="213"/>
        <v>#N/A</v>
      </c>
      <c r="G1411" s="158" t="str">
        <f>TRANSAKTIONER!Z1411&amp;IF(regnskab_filter_periode&gt;=AB1411,"INCLUDE"&amp;IF(regnskab_filter_land&lt;&gt;"",IF(regnskab_filter_land="EU",F1411,AD1411),""),"EXCLUDE")</f>
        <v>EXCLUDE</v>
      </c>
      <c r="H1411" s="158" t="str">
        <f t="shared" si="214"/>
        <v/>
      </c>
      <c r="I1411" s="158" t="str">
        <f>TRANSAKTIONER!Z1411&amp;IF(regnskab_filter_periode_partner&gt;=AB1411,"INCLUDE"&amp;IF(regnskab_filter_land_partner&lt;&gt;"",IF(regnskab_filter_land_partner="EU",F1411,AD1411),""),"EXCLUDE")&amp;AC1411</f>
        <v>EXCLUDE</v>
      </c>
      <c r="J1411" s="158" t="e">
        <f t="shared" si="215"/>
        <v>#N/A</v>
      </c>
      <c r="L1411" s="158" t="str">
        <f t="shared" si="216"/>
        <v>_EU</v>
      </c>
      <c r="P1411" s="340"/>
      <c r="Q1411" s="340"/>
      <c r="R1411" s="341"/>
      <c r="S1411" s="342"/>
      <c r="T1411" s="342"/>
      <c r="U1411" s="341"/>
      <c r="V1411" s="368"/>
      <c r="W1411" s="341"/>
      <c r="X1411" s="343"/>
      <c r="Y1411" s="340"/>
      <c r="Z1411" s="341"/>
      <c r="AA1411" s="348" t="str">
        <f t="shared" si="217"/>
        <v/>
      </c>
      <c r="AB1411" s="349" t="str">
        <f t="shared" si="218"/>
        <v/>
      </c>
      <c r="AC1411" s="341"/>
      <c r="AD1411" s="350" t="str">
        <f t="shared" si="219"/>
        <v/>
      </c>
    </row>
    <row r="1412" spans="2:30" x14ac:dyDescent="0.45">
      <c r="B1412" s="145" t="str">
        <f t="shared" si="210"/>
        <v>NOT INCLUDED</v>
      </c>
      <c r="C1412" s="146" t="e">
        <f t="shared" si="211"/>
        <v>#N/A</v>
      </c>
      <c r="D1412" s="158" t="e">
        <f>AB1412&amp;"_"&amp;#REF!&amp;IF(afstemning_partner&lt;&gt;"","_"&amp;AC1412,"")</f>
        <v>#REF!</v>
      </c>
      <c r="E1412" s="158" t="str">
        <f t="shared" si="212"/>
        <v/>
      </c>
      <c r="F1412" s="158" t="e">
        <f t="shared" si="213"/>
        <v>#N/A</v>
      </c>
      <c r="G1412" s="158" t="str">
        <f>TRANSAKTIONER!Z1412&amp;IF(regnskab_filter_periode&gt;=AB1412,"INCLUDE"&amp;IF(regnskab_filter_land&lt;&gt;"",IF(regnskab_filter_land="EU",F1412,AD1412),""),"EXCLUDE")</f>
        <v>EXCLUDE</v>
      </c>
      <c r="H1412" s="158" t="str">
        <f t="shared" si="214"/>
        <v/>
      </c>
      <c r="I1412" s="158" t="str">
        <f>TRANSAKTIONER!Z1412&amp;IF(regnskab_filter_periode_partner&gt;=AB1412,"INCLUDE"&amp;IF(regnskab_filter_land_partner&lt;&gt;"",IF(regnskab_filter_land_partner="EU",F1412,AD1412),""),"EXCLUDE")&amp;AC1412</f>
        <v>EXCLUDE</v>
      </c>
      <c r="J1412" s="158" t="e">
        <f t="shared" si="215"/>
        <v>#N/A</v>
      </c>
      <c r="L1412" s="158" t="str">
        <f t="shared" si="216"/>
        <v>_EU</v>
      </c>
      <c r="P1412" s="340"/>
      <c r="Q1412" s="340"/>
      <c r="R1412" s="341"/>
      <c r="S1412" s="342"/>
      <c r="T1412" s="342"/>
      <c r="U1412" s="341"/>
      <c r="V1412" s="368"/>
      <c r="W1412" s="341"/>
      <c r="X1412" s="343"/>
      <c r="Y1412" s="340"/>
      <c r="Z1412" s="341"/>
      <c r="AA1412" s="348" t="str">
        <f t="shared" si="217"/>
        <v/>
      </c>
      <c r="AB1412" s="349" t="str">
        <f t="shared" si="218"/>
        <v/>
      </c>
      <c r="AC1412" s="341"/>
      <c r="AD1412" s="350" t="str">
        <f t="shared" si="219"/>
        <v/>
      </c>
    </row>
    <row r="1413" spans="2:30" x14ac:dyDescent="0.45">
      <c r="B1413" s="145" t="str">
        <f t="shared" si="210"/>
        <v>NOT INCLUDED</v>
      </c>
      <c r="C1413" s="146" t="e">
        <f t="shared" si="211"/>
        <v>#N/A</v>
      </c>
      <c r="D1413" s="158" t="e">
        <f>AB1413&amp;"_"&amp;#REF!&amp;IF(afstemning_partner&lt;&gt;"","_"&amp;AC1413,"")</f>
        <v>#REF!</v>
      </c>
      <c r="E1413" s="158" t="str">
        <f t="shared" si="212"/>
        <v/>
      </c>
      <c r="F1413" s="158" t="e">
        <f t="shared" si="213"/>
        <v>#N/A</v>
      </c>
      <c r="G1413" s="158" t="str">
        <f>TRANSAKTIONER!Z1413&amp;IF(regnskab_filter_periode&gt;=AB1413,"INCLUDE"&amp;IF(regnskab_filter_land&lt;&gt;"",IF(regnskab_filter_land="EU",F1413,AD1413),""),"EXCLUDE")</f>
        <v>EXCLUDE</v>
      </c>
      <c r="H1413" s="158" t="str">
        <f t="shared" si="214"/>
        <v/>
      </c>
      <c r="I1413" s="158" t="str">
        <f>TRANSAKTIONER!Z1413&amp;IF(regnskab_filter_periode_partner&gt;=AB1413,"INCLUDE"&amp;IF(regnskab_filter_land_partner&lt;&gt;"",IF(regnskab_filter_land_partner="EU",F1413,AD1413),""),"EXCLUDE")&amp;AC1413</f>
        <v>EXCLUDE</v>
      </c>
      <c r="J1413" s="158" t="e">
        <f t="shared" si="215"/>
        <v>#N/A</v>
      </c>
      <c r="L1413" s="158" t="str">
        <f t="shared" si="216"/>
        <v>_EU</v>
      </c>
      <c r="P1413" s="340"/>
      <c r="Q1413" s="340"/>
      <c r="R1413" s="341"/>
      <c r="S1413" s="342"/>
      <c r="T1413" s="342"/>
      <c r="U1413" s="341"/>
      <c r="V1413" s="368"/>
      <c r="W1413" s="341"/>
      <c r="X1413" s="343"/>
      <c r="Y1413" s="340"/>
      <c r="Z1413" s="341"/>
      <c r="AA1413" s="348" t="str">
        <f t="shared" si="217"/>
        <v/>
      </c>
      <c r="AB1413" s="349" t="str">
        <f t="shared" si="218"/>
        <v/>
      </c>
      <c r="AC1413" s="341"/>
      <c r="AD1413" s="350" t="str">
        <f t="shared" si="219"/>
        <v/>
      </c>
    </row>
    <row r="1414" spans="2:30" x14ac:dyDescent="0.45">
      <c r="B1414" s="145" t="str">
        <f t="shared" si="210"/>
        <v>NOT INCLUDED</v>
      </c>
      <c r="C1414" s="146" t="e">
        <f t="shared" si="211"/>
        <v>#N/A</v>
      </c>
      <c r="D1414" s="158" t="e">
        <f>AB1414&amp;"_"&amp;#REF!&amp;IF(afstemning_partner&lt;&gt;"","_"&amp;AC1414,"")</f>
        <v>#REF!</v>
      </c>
      <c r="E1414" s="158" t="str">
        <f t="shared" si="212"/>
        <v/>
      </c>
      <c r="F1414" s="158" t="e">
        <f t="shared" si="213"/>
        <v>#N/A</v>
      </c>
      <c r="G1414" s="158" t="str">
        <f>TRANSAKTIONER!Z1414&amp;IF(regnskab_filter_periode&gt;=AB1414,"INCLUDE"&amp;IF(regnskab_filter_land&lt;&gt;"",IF(regnskab_filter_land="EU",F1414,AD1414),""),"EXCLUDE")</f>
        <v>EXCLUDE</v>
      </c>
      <c r="H1414" s="158" t="str">
        <f t="shared" si="214"/>
        <v/>
      </c>
      <c r="I1414" s="158" t="str">
        <f>TRANSAKTIONER!Z1414&amp;IF(regnskab_filter_periode_partner&gt;=AB1414,"INCLUDE"&amp;IF(regnskab_filter_land_partner&lt;&gt;"",IF(regnskab_filter_land_partner="EU",F1414,AD1414),""),"EXCLUDE")&amp;AC1414</f>
        <v>EXCLUDE</v>
      </c>
      <c r="J1414" s="158" t="e">
        <f t="shared" si="215"/>
        <v>#N/A</v>
      </c>
      <c r="L1414" s="158" t="str">
        <f t="shared" si="216"/>
        <v>_EU</v>
      </c>
      <c r="P1414" s="340"/>
      <c r="Q1414" s="340"/>
      <c r="R1414" s="341"/>
      <c r="S1414" s="342"/>
      <c r="T1414" s="342"/>
      <c r="U1414" s="341"/>
      <c r="V1414" s="368"/>
      <c r="W1414" s="341"/>
      <c r="X1414" s="343"/>
      <c r="Y1414" s="340"/>
      <c r="Z1414" s="341"/>
      <c r="AA1414" s="348" t="str">
        <f t="shared" si="217"/>
        <v/>
      </c>
      <c r="AB1414" s="349" t="str">
        <f t="shared" si="218"/>
        <v/>
      </c>
      <c r="AC1414" s="341"/>
      <c r="AD1414" s="350" t="str">
        <f t="shared" si="219"/>
        <v/>
      </c>
    </row>
    <row r="1415" spans="2:30" x14ac:dyDescent="0.45">
      <c r="B1415" s="145" t="str">
        <f t="shared" ref="B1415:B1478" si="220">IF(AB1415=report_period,"INCLUDE_CURRENT",IF(AB1415&lt;report_period,"INCLUDE_PREVIOUS","NOT INCLUDED"))</f>
        <v>NOT INCLUDED</v>
      </c>
      <c r="C1415" s="146" t="e">
        <f t="shared" ref="C1415:C1478" si="221">B1415&amp;"_"&amp;VLOOKUP(AD1415,setup_country_group,3,FALSE)&amp;"_"&amp;Z1415</f>
        <v>#N/A</v>
      </c>
      <c r="D1415" s="158" t="e">
        <f>AB1415&amp;"_"&amp;#REF!&amp;IF(afstemning_partner&lt;&gt;"","_"&amp;AC1415,"")</f>
        <v>#REF!</v>
      </c>
      <c r="E1415" s="158" t="str">
        <f t="shared" ref="E1415:E1478" si="222">Z1415&amp;IF(regnskab_filter_periode&lt;&gt;"",AB1415,"")&amp;IF(regnskab_filter_land&lt;&gt;"",IF(regnskab_filter_land="EU",F1415,AD1415),"")</f>
        <v/>
      </c>
      <c r="F1415" s="158" t="e">
        <f t="shared" ref="F1415:F1478" si="223">VLOOKUP(AD1415,setup_country_group,3,FALSE)</f>
        <v>#N/A</v>
      </c>
      <c r="G1415" s="158" t="str">
        <f>TRANSAKTIONER!Z1415&amp;IF(regnskab_filter_periode&gt;=AB1415,"INCLUDE"&amp;IF(regnskab_filter_land&lt;&gt;"",IF(regnskab_filter_land="EU",F1415,AD1415),""),"EXCLUDE")</f>
        <v>EXCLUDE</v>
      </c>
      <c r="H1415" s="158" t="str">
        <f t="shared" ref="H1415:H1478" si="224">Z1415&amp;IF(regnskab_filter_periode_partner&lt;&gt;"",AB1415,"")&amp;IF(regnskab_filter_land_partner&lt;&gt;"",IF(regnskab_filter_land_partner="EU",F1415,AD1415),"")&amp;AC1415</f>
        <v/>
      </c>
      <c r="I1415" s="158" t="str">
        <f>TRANSAKTIONER!Z1415&amp;IF(regnskab_filter_periode_partner&gt;=AB1415,"INCLUDE"&amp;IF(regnskab_filter_land_partner&lt;&gt;"",IF(regnskab_filter_land_partner="EU",F1415,AD1415),""),"EXCLUDE")&amp;AC1415</f>
        <v>EXCLUDE</v>
      </c>
      <c r="J1415" s="158" t="e">
        <f t="shared" ref="J1415:J1478" si="225">C1415&amp;"_"&amp;AC1415</f>
        <v>#N/A</v>
      </c>
      <c r="L1415" s="158" t="str">
        <f t="shared" ref="L1415:L1478" si="226">Z1415&amp;"_"&amp;IF(AD1415&lt;&gt;"Norge","EU","Norge")</f>
        <v>_EU</v>
      </c>
      <c r="P1415" s="340"/>
      <c r="Q1415" s="340"/>
      <c r="R1415" s="341"/>
      <c r="S1415" s="342"/>
      <c r="T1415" s="342"/>
      <c r="U1415" s="341"/>
      <c r="V1415" s="368"/>
      <c r="W1415" s="341"/>
      <c r="X1415" s="343"/>
      <c r="Y1415" s="340"/>
      <c r="Z1415" s="341"/>
      <c r="AA1415" s="348" t="str">
        <f t="shared" ref="AA1415:AA1478" si="227">IF(OR(AB1415="",Y1415="",X1415=""),"",ROUND(X1415/VLOOKUP(AB1415,setup_currency,MATCH(Y1415&amp;"/EUR",setup_currency_header,0),FALSE),2))</f>
        <v/>
      </c>
      <c r="AB1415" s="349" t="str">
        <f t="shared" ref="AB1415:AB1478" si="228">IF(T1415="","",IF(OR(T1415&lt;setup_start_date,T1415&gt;setup_end_date),"INVALID DATE",VLOOKUP(T1415,setup_periods,2,TRUE)))</f>
        <v/>
      </c>
      <c r="AC1415" s="341"/>
      <c r="AD1415" s="350" t="str">
        <f t="shared" ref="AD1415:AD1478" si="229">IF(AC1415="","",VLOOKUP(AC1415,setup_partners,2,FALSE))</f>
        <v/>
      </c>
    </row>
    <row r="1416" spans="2:30" x14ac:dyDescent="0.45">
      <c r="B1416" s="145" t="str">
        <f t="shared" si="220"/>
        <v>NOT INCLUDED</v>
      </c>
      <c r="C1416" s="146" t="e">
        <f t="shared" si="221"/>
        <v>#N/A</v>
      </c>
      <c r="D1416" s="158" t="e">
        <f>AB1416&amp;"_"&amp;#REF!&amp;IF(afstemning_partner&lt;&gt;"","_"&amp;AC1416,"")</f>
        <v>#REF!</v>
      </c>
      <c r="E1416" s="158" t="str">
        <f t="shared" si="222"/>
        <v/>
      </c>
      <c r="F1416" s="158" t="e">
        <f t="shared" si="223"/>
        <v>#N/A</v>
      </c>
      <c r="G1416" s="158" t="str">
        <f>TRANSAKTIONER!Z1416&amp;IF(regnskab_filter_periode&gt;=AB1416,"INCLUDE"&amp;IF(regnskab_filter_land&lt;&gt;"",IF(regnskab_filter_land="EU",F1416,AD1416),""),"EXCLUDE")</f>
        <v>EXCLUDE</v>
      </c>
      <c r="H1416" s="158" t="str">
        <f t="shared" si="224"/>
        <v/>
      </c>
      <c r="I1416" s="158" t="str">
        <f>TRANSAKTIONER!Z1416&amp;IF(regnskab_filter_periode_partner&gt;=AB1416,"INCLUDE"&amp;IF(regnskab_filter_land_partner&lt;&gt;"",IF(regnskab_filter_land_partner="EU",F1416,AD1416),""),"EXCLUDE")&amp;AC1416</f>
        <v>EXCLUDE</v>
      </c>
      <c r="J1416" s="158" t="e">
        <f t="shared" si="225"/>
        <v>#N/A</v>
      </c>
      <c r="L1416" s="158" t="str">
        <f t="shared" si="226"/>
        <v>_EU</v>
      </c>
      <c r="P1416" s="340"/>
      <c r="Q1416" s="340"/>
      <c r="R1416" s="341"/>
      <c r="S1416" s="342"/>
      <c r="T1416" s="342"/>
      <c r="U1416" s="341"/>
      <c r="V1416" s="368"/>
      <c r="W1416" s="341"/>
      <c r="X1416" s="343"/>
      <c r="Y1416" s="340"/>
      <c r="Z1416" s="341"/>
      <c r="AA1416" s="348" t="str">
        <f t="shared" si="227"/>
        <v/>
      </c>
      <c r="AB1416" s="349" t="str">
        <f t="shared" si="228"/>
        <v/>
      </c>
      <c r="AC1416" s="341"/>
      <c r="AD1416" s="350" t="str">
        <f t="shared" si="229"/>
        <v/>
      </c>
    </row>
    <row r="1417" spans="2:30" x14ac:dyDescent="0.45">
      <c r="B1417" s="145" t="str">
        <f t="shared" si="220"/>
        <v>NOT INCLUDED</v>
      </c>
      <c r="C1417" s="146" t="e">
        <f t="shared" si="221"/>
        <v>#N/A</v>
      </c>
      <c r="D1417" s="158" t="e">
        <f>AB1417&amp;"_"&amp;#REF!&amp;IF(afstemning_partner&lt;&gt;"","_"&amp;AC1417,"")</f>
        <v>#REF!</v>
      </c>
      <c r="E1417" s="158" t="str">
        <f t="shared" si="222"/>
        <v/>
      </c>
      <c r="F1417" s="158" t="e">
        <f t="shared" si="223"/>
        <v>#N/A</v>
      </c>
      <c r="G1417" s="158" t="str">
        <f>TRANSAKTIONER!Z1417&amp;IF(regnskab_filter_periode&gt;=AB1417,"INCLUDE"&amp;IF(regnskab_filter_land&lt;&gt;"",IF(regnskab_filter_land="EU",F1417,AD1417),""),"EXCLUDE")</f>
        <v>EXCLUDE</v>
      </c>
      <c r="H1417" s="158" t="str">
        <f t="shared" si="224"/>
        <v/>
      </c>
      <c r="I1417" s="158" t="str">
        <f>TRANSAKTIONER!Z1417&amp;IF(regnskab_filter_periode_partner&gt;=AB1417,"INCLUDE"&amp;IF(regnskab_filter_land_partner&lt;&gt;"",IF(regnskab_filter_land_partner="EU",F1417,AD1417),""),"EXCLUDE")&amp;AC1417</f>
        <v>EXCLUDE</v>
      </c>
      <c r="J1417" s="158" t="e">
        <f t="shared" si="225"/>
        <v>#N/A</v>
      </c>
      <c r="L1417" s="158" t="str">
        <f t="shared" si="226"/>
        <v>_EU</v>
      </c>
      <c r="P1417" s="340"/>
      <c r="Q1417" s="340"/>
      <c r="R1417" s="341"/>
      <c r="S1417" s="342"/>
      <c r="T1417" s="342"/>
      <c r="U1417" s="341"/>
      <c r="V1417" s="368"/>
      <c r="W1417" s="341"/>
      <c r="X1417" s="343"/>
      <c r="Y1417" s="340"/>
      <c r="Z1417" s="341"/>
      <c r="AA1417" s="348" t="str">
        <f t="shared" si="227"/>
        <v/>
      </c>
      <c r="AB1417" s="349" t="str">
        <f t="shared" si="228"/>
        <v/>
      </c>
      <c r="AC1417" s="341"/>
      <c r="AD1417" s="350" t="str">
        <f t="shared" si="229"/>
        <v/>
      </c>
    </row>
    <row r="1418" spans="2:30" x14ac:dyDescent="0.45">
      <c r="B1418" s="145" t="str">
        <f t="shared" si="220"/>
        <v>NOT INCLUDED</v>
      </c>
      <c r="C1418" s="146" t="e">
        <f t="shared" si="221"/>
        <v>#N/A</v>
      </c>
      <c r="D1418" s="158" t="e">
        <f>AB1418&amp;"_"&amp;#REF!&amp;IF(afstemning_partner&lt;&gt;"","_"&amp;AC1418,"")</f>
        <v>#REF!</v>
      </c>
      <c r="E1418" s="158" t="str">
        <f t="shared" si="222"/>
        <v/>
      </c>
      <c r="F1418" s="158" t="e">
        <f t="shared" si="223"/>
        <v>#N/A</v>
      </c>
      <c r="G1418" s="158" t="str">
        <f>TRANSAKTIONER!Z1418&amp;IF(regnskab_filter_periode&gt;=AB1418,"INCLUDE"&amp;IF(regnskab_filter_land&lt;&gt;"",IF(regnskab_filter_land="EU",F1418,AD1418),""),"EXCLUDE")</f>
        <v>EXCLUDE</v>
      </c>
      <c r="H1418" s="158" t="str">
        <f t="shared" si="224"/>
        <v/>
      </c>
      <c r="I1418" s="158" t="str">
        <f>TRANSAKTIONER!Z1418&amp;IF(regnskab_filter_periode_partner&gt;=AB1418,"INCLUDE"&amp;IF(regnskab_filter_land_partner&lt;&gt;"",IF(regnskab_filter_land_partner="EU",F1418,AD1418),""),"EXCLUDE")&amp;AC1418</f>
        <v>EXCLUDE</v>
      </c>
      <c r="J1418" s="158" t="e">
        <f t="shared" si="225"/>
        <v>#N/A</v>
      </c>
      <c r="L1418" s="158" t="str">
        <f t="shared" si="226"/>
        <v>_EU</v>
      </c>
      <c r="P1418" s="340"/>
      <c r="Q1418" s="340"/>
      <c r="R1418" s="341"/>
      <c r="S1418" s="342"/>
      <c r="T1418" s="342"/>
      <c r="U1418" s="341"/>
      <c r="V1418" s="368"/>
      <c r="W1418" s="341"/>
      <c r="X1418" s="343"/>
      <c r="Y1418" s="340"/>
      <c r="Z1418" s="341"/>
      <c r="AA1418" s="348" t="str">
        <f t="shared" si="227"/>
        <v/>
      </c>
      <c r="AB1418" s="349" t="str">
        <f t="shared" si="228"/>
        <v/>
      </c>
      <c r="AC1418" s="341"/>
      <c r="AD1418" s="350" t="str">
        <f t="shared" si="229"/>
        <v/>
      </c>
    </row>
    <row r="1419" spans="2:30" x14ac:dyDescent="0.45">
      <c r="B1419" s="145" t="str">
        <f t="shared" si="220"/>
        <v>NOT INCLUDED</v>
      </c>
      <c r="C1419" s="146" t="e">
        <f t="shared" si="221"/>
        <v>#N/A</v>
      </c>
      <c r="D1419" s="158" t="e">
        <f>AB1419&amp;"_"&amp;#REF!&amp;IF(afstemning_partner&lt;&gt;"","_"&amp;AC1419,"")</f>
        <v>#REF!</v>
      </c>
      <c r="E1419" s="158" t="str">
        <f t="shared" si="222"/>
        <v/>
      </c>
      <c r="F1419" s="158" t="e">
        <f t="shared" si="223"/>
        <v>#N/A</v>
      </c>
      <c r="G1419" s="158" t="str">
        <f>TRANSAKTIONER!Z1419&amp;IF(regnskab_filter_periode&gt;=AB1419,"INCLUDE"&amp;IF(regnskab_filter_land&lt;&gt;"",IF(regnskab_filter_land="EU",F1419,AD1419),""),"EXCLUDE")</f>
        <v>EXCLUDE</v>
      </c>
      <c r="H1419" s="158" t="str">
        <f t="shared" si="224"/>
        <v/>
      </c>
      <c r="I1419" s="158" t="str">
        <f>TRANSAKTIONER!Z1419&amp;IF(regnskab_filter_periode_partner&gt;=AB1419,"INCLUDE"&amp;IF(regnskab_filter_land_partner&lt;&gt;"",IF(regnskab_filter_land_partner="EU",F1419,AD1419),""),"EXCLUDE")&amp;AC1419</f>
        <v>EXCLUDE</v>
      </c>
      <c r="J1419" s="158" t="e">
        <f t="shared" si="225"/>
        <v>#N/A</v>
      </c>
      <c r="L1419" s="158" t="str">
        <f t="shared" si="226"/>
        <v>_EU</v>
      </c>
      <c r="P1419" s="340"/>
      <c r="Q1419" s="340"/>
      <c r="R1419" s="341"/>
      <c r="S1419" s="342"/>
      <c r="T1419" s="342"/>
      <c r="U1419" s="341"/>
      <c r="V1419" s="368"/>
      <c r="W1419" s="341"/>
      <c r="X1419" s="343"/>
      <c r="Y1419" s="340"/>
      <c r="Z1419" s="341"/>
      <c r="AA1419" s="348" t="str">
        <f t="shared" si="227"/>
        <v/>
      </c>
      <c r="AB1419" s="349" t="str">
        <f t="shared" si="228"/>
        <v/>
      </c>
      <c r="AC1419" s="341"/>
      <c r="AD1419" s="350" t="str">
        <f t="shared" si="229"/>
        <v/>
      </c>
    </row>
    <row r="1420" spans="2:30" x14ac:dyDescent="0.45">
      <c r="B1420" s="145" t="str">
        <f t="shared" si="220"/>
        <v>NOT INCLUDED</v>
      </c>
      <c r="C1420" s="146" t="e">
        <f t="shared" si="221"/>
        <v>#N/A</v>
      </c>
      <c r="D1420" s="158" t="e">
        <f>AB1420&amp;"_"&amp;#REF!&amp;IF(afstemning_partner&lt;&gt;"","_"&amp;AC1420,"")</f>
        <v>#REF!</v>
      </c>
      <c r="E1420" s="158" t="str">
        <f t="shared" si="222"/>
        <v/>
      </c>
      <c r="F1420" s="158" t="e">
        <f t="shared" si="223"/>
        <v>#N/A</v>
      </c>
      <c r="G1420" s="158" t="str">
        <f>TRANSAKTIONER!Z1420&amp;IF(regnskab_filter_periode&gt;=AB1420,"INCLUDE"&amp;IF(regnskab_filter_land&lt;&gt;"",IF(regnskab_filter_land="EU",F1420,AD1420),""),"EXCLUDE")</f>
        <v>EXCLUDE</v>
      </c>
      <c r="H1420" s="158" t="str">
        <f t="shared" si="224"/>
        <v/>
      </c>
      <c r="I1420" s="158" t="str">
        <f>TRANSAKTIONER!Z1420&amp;IF(regnskab_filter_periode_partner&gt;=AB1420,"INCLUDE"&amp;IF(regnskab_filter_land_partner&lt;&gt;"",IF(regnskab_filter_land_partner="EU",F1420,AD1420),""),"EXCLUDE")&amp;AC1420</f>
        <v>EXCLUDE</v>
      </c>
      <c r="J1420" s="158" t="e">
        <f t="shared" si="225"/>
        <v>#N/A</v>
      </c>
      <c r="L1420" s="158" t="str">
        <f t="shared" si="226"/>
        <v>_EU</v>
      </c>
      <c r="P1420" s="340"/>
      <c r="Q1420" s="340"/>
      <c r="R1420" s="341"/>
      <c r="S1420" s="342"/>
      <c r="T1420" s="342"/>
      <c r="U1420" s="341"/>
      <c r="V1420" s="368"/>
      <c r="W1420" s="341"/>
      <c r="X1420" s="343"/>
      <c r="Y1420" s="340"/>
      <c r="Z1420" s="341"/>
      <c r="AA1420" s="348" t="str">
        <f t="shared" si="227"/>
        <v/>
      </c>
      <c r="AB1420" s="349" t="str">
        <f t="shared" si="228"/>
        <v/>
      </c>
      <c r="AC1420" s="341"/>
      <c r="AD1420" s="350" t="str">
        <f t="shared" si="229"/>
        <v/>
      </c>
    </row>
    <row r="1421" spans="2:30" x14ac:dyDescent="0.45">
      <c r="B1421" s="145" t="str">
        <f t="shared" si="220"/>
        <v>NOT INCLUDED</v>
      </c>
      <c r="C1421" s="146" t="e">
        <f t="shared" si="221"/>
        <v>#N/A</v>
      </c>
      <c r="D1421" s="158" t="e">
        <f>AB1421&amp;"_"&amp;#REF!&amp;IF(afstemning_partner&lt;&gt;"","_"&amp;AC1421,"")</f>
        <v>#REF!</v>
      </c>
      <c r="E1421" s="158" t="str">
        <f t="shared" si="222"/>
        <v/>
      </c>
      <c r="F1421" s="158" t="e">
        <f t="shared" si="223"/>
        <v>#N/A</v>
      </c>
      <c r="G1421" s="158" t="str">
        <f>TRANSAKTIONER!Z1421&amp;IF(regnskab_filter_periode&gt;=AB1421,"INCLUDE"&amp;IF(regnskab_filter_land&lt;&gt;"",IF(regnskab_filter_land="EU",F1421,AD1421),""),"EXCLUDE")</f>
        <v>EXCLUDE</v>
      </c>
      <c r="H1421" s="158" t="str">
        <f t="shared" si="224"/>
        <v/>
      </c>
      <c r="I1421" s="158" t="str">
        <f>TRANSAKTIONER!Z1421&amp;IF(regnskab_filter_periode_partner&gt;=AB1421,"INCLUDE"&amp;IF(regnskab_filter_land_partner&lt;&gt;"",IF(regnskab_filter_land_partner="EU",F1421,AD1421),""),"EXCLUDE")&amp;AC1421</f>
        <v>EXCLUDE</v>
      </c>
      <c r="J1421" s="158" t="e">
        <f t="shared" si="225"/>
        <v>#N/A</v>
      </c>
      <c r="L1421" s="158" t="str">
        <f t="shared" si="226"/>
        <v>_EU</v>
      </c>
      <c r="P1421" s="340"/>
      <c r="Q1421" s="340"/>
      <c r="R1421" s="341"/>
      <c r="S1421" s="342"/>
      <c r="T1421" s="342"/>
      <c r="U1421" s="341"/>
      <c r="V1421" s="368"/>
      <c r="W1421" s="341"/>
      <c r="X1421" s="343"/>
      <c r="Y1421" s="340"/>
      <c r="Z1421" s="341"/>
      <c r="AA1421" s="348" t="str">
        <f t="shared" si="227"/>
        <v/>
      </c>
      <c r="AB1421" s="349" t="str">
        <f t="shared" si="228"/>
        <v/>
      </c>
      <c r="AC1421" s="341"/>
      <c r="AD1421" s="350" t="str">
        <f t="shared" si="229"/>
        <v/>
      </c>
    </row>
    <row r="1422" spans="2:30" x14ac:dyDescent="0.45">
      <c r="B1422" s="145" t="str">
        <f t="shared" si="220"/>
        <v>NOT INCLUDED</v>
      </c>
      <c r="C1422" s="146" t="e">
        <f t="shared" si="221"/>
        <v>#N/A</v>
      </c>
      <c r="D1422" s="158" t="e">
        <f>AB1422&amp;"_"&amp;#REF!&amp;IF(afstemning_partner&lt;&gt;"","_"&amp;AC1422,"")</f>
        <v>#REF!</v>
      </c>
      <c r="E1422" s="158" t="str">
        <f t="shared" si="222"/>
        <v/>
      </c>
      <c r="F1422" s="158" t="e">
        <f t="shared" si="223"/>
        <v>#N/A</v>
      </c>
      <c r="G1422" s="158" t="str">
        <f>TRANSAKTIONER!Z1422&amp;IF(regnskab_filter_periode&gt;=AB1422,"INCLUDE"&amp;IF(regnskab_filter_land&lt;&gt;"",IF(regnskab_filter_land="EU",F1422,AD1422),""),"EXCLUDE")</f>
        <v>EXCLUDE</v>
      </c>
      <c r="H1422" s="158" t="str">
        <f t="shared" si="224"/>
        <v/>
      </c>
      <c r="I1422" s="158" t="str">
        <f>TRANSAKTIONER!Z1422&amp;IF(regnskab_filter_periode_partner&gt;=AB1422,"INCLUDE"&amp;IF(regnskab_filter_land_partner&lt;&gt;"",IF(regnskab_filter_land_partner="EU",F1422,AD1422),""),"EXCLUDE")&amp;AC1422</f>
        <v>EXCLUDE</v>
      </c>
      <c r="J1422" s="158" t="e">
        <f t="shared" si="225"/>
        <v>#N/A</v>
      </c>
      <c r="L1422" s="158" t="str">
        <f t="shared" si="226"/>
        <v>_EU</v>
      </c>
      <c r="P1422" s="340"/>
      <c r="Q1422" s="340"/>
      <c r="R1422" s="341"/>
      <c r="S1422" s="342"/>
      <c r="T1422" s="342"/>
      <c r="U1422" s="341"/>
      <c r="V1422" s="368"/>
      <c r="W1422" s="341"/>
      <c r="X1422" s="343"/>
      <c r="Y1422" s="340"/>
      <c r="Z1422" s="341"/>
      <c r="AA1422" s="348" t="str">
        <f t="shared" si="227"/>
        <v/>
      </c>
      <c r="AB1422" s="349" t="str">
        <f t="shared" si="228"/>
        <v/>
      </c>
      <c r="AC1422" s="341"/>
      <c r="AD1422" s="350" t="str">
        <f t="shared" si="229"/>
        <v/>
      </c>
    </row>
    <row r="1423" spans="2:30" x14ac:dyDescent="0.45">
      <c r="B1423" s="145" t="str">
        <f t="shared" si="220"/>
        <v>NOT INCLUDED</v>
      </c>
      <c r="C1423" s="146" t="e">
        <f t="shared" si="221"/>
        <v>#N/A</v>
      </c>
      <c r="D1423" s="158" t="e">
        <f>AB1423&amp;"_"&amp;#REF!&amp;IF(afstemning_partner&lt;&gt;"","_"&amp;AC1423,"")</f>
        <v>#REF!</v>
      </c>
      <c r="E1423" s="158" t="str">
        <f t="shared" si="222"/>
        <v/>
      </c>
      <c r="F1423" s="158" t="e">
        <f t="shared" si="223"/>
        <v>#N/A</v>
      </c>
      <c r="G1423" s="158" t="str">
        <f>TRANSAKTIONER!Z1423&amp;IF(regnskab_filter_periode&gt;=AB1423,"INCLUDE"&amp;IF(regnskab_filter_land&lt;&gt;"",IF(regnskab_filter_land="EU",F1423,AD1423),""),"EXCLUDE")</f>
        <v>EXCLUDE</v>
      </c>
      <c r="H1423" s="158" t="str">
        <f t="shared" si="224"/>
        <v/>
      </c>
      <c r="I1423" s="158" t="str">
        <f>TRANSAKTIONER!Z1423&amp;IF(regnskab_filter_periode_partner&gt;=AB1423,"INCLUDE"&amp;IF(regnskab_filter_land_partner&lt;&gt;"",IF(regnskab_filter_land_partner="EU",F1423,AD1423),""),"EXCLUDE")&amp;AC1423</f>
        <v>EXCLUDE</v>
      </c>
      <c r="J1423" s="158" t="e">
        <f t="shared" si="225"/>
        <v>#N/A</v>
      </c>
      <c r="L1423" s="158" t="str">
        <f t="shared" si="226"/>
        <v>_EU</v>
      </c>
      <c r="P1423" s="340"/>
      <c r="Q1423" s="340"/>
      <c r="R1423" s="341"/>
      <c r="S1423" s="342"/>
      <c r="T1423" s="342"/>
      <c r="U1423" s="341"/>
      <c r="V1423" s="368"/>
      <c r="W1423" s="341"/>
      <c r="X1423" s="343"/>
      <c r="Y1423" s="340"/>
      <c r="Z1423" s="341"/>
      <c r="AA1423" s="348" t="str">
        <f t="shared" si="227"/>
        <v/>
      </c>
      <c r="AB1423" s="349" t="str">
        <f t="shared" si="228"/>
        <v/>
      </c>
      <c r="AC1423" s="341"/>
      <c r="AD1423" s="350" t="str">
        <f t="shared" si="229"/>
        <v/>
      </c>
    </row>
    <row r="1424" spans="2:30" x14ac:dyDescent="0.45">
      <c r="B1424" s="145" t="str">
        <f t="shared" si="220"/>
        <v>NOT INCLUDED</v>
      </c>
      <c r="C1424" s="146" t="e">
        <f t="shared" si="221"/>
        <v>#N/A</v>
      </c>
      <c r="D1424" s="158" t="e">
        <f>AB1424&amp;"_"&amp;#REF!&amp;IF(afstemning_partner&lt;&gt;"","_"&amp;AC1424,"")</f>
        <v>#REF!</v>
      </c>
      <c r="E1424" s="158" t="str">
        <f t="shared" si="222"/>
        <v/>
      </c>
      <c r="F1424" s="158" t="e">
        <f t="shared" si="223"/>
        <v>#N/A</v>
      </c>
      <c r="G1424" s="158" t="str">
        <f>TRANSAKTIONER!Z1424&amp;IF(regnskab_filter_periode&gt;=AB1424,"INCLUDE"&amp;IF(regnskab_filter_land&lt;&gt;"",IF(regnskab_filter_land="EU",F1424,AD1424),""),"EXCLUDE")</f>
        <v>EXCLUDE</v>
      </c>
      <c r="H1424" s="158" t="str">
        <f t="shared" si="224"/>
        <v/>
      </c>
      <c r="I1424" s="158" t="str">
        <f>TRANSAKTIONER!Z1424&amp;IF(regnskab_filter_periode_partner&gt;=AB1424,"INCLUDE"&amp;IF(regnskab_filter_land_partner&lt;&gt;"",IF(regnskab_filter_land_partner="EU",F1424,AD1424),""),"EXCLUDE")&amp;AC1424</f>
        <v>EXCLUDE</v>
      </c>
      <c r="J1424" s="158" t="e">
        <f t="shared" si="225"/>
        <v>#N/A</v>
      </c>
      <c r="L1424" s="158" t="str">
        <f t="shared" si="226"/>
        <v>_EU</v>
      </c>
      <c r="P1424" s="340"/>
      <c r="Q1424" s="340"/>
      <c r="R1424" s="341"/>
      <c r="S1424" s="342"/>
      <c r="T1424" s="342"/>
      <c r="U1424" s="341"/>
      <c r="V1424" s="368"/>
      <c r="W1424" s="341"/>
      <c r="X1424" s="343"/>
      <c r="Y1424" s="340"/>
      <c r="Z1424" s="341"/>
      <c r="AA1424" s="348" t="str">
        <f t="shared" si="227"/>
        <v/>
      </c>
      <c r="AB1424" s="349" t="str">
        <f t="shared" si="228"/>
        <v/>
      </c>
      <c r="AC1424" s="341"/>
      <c r="AD1424" s="350" t="str">
        <f t="shared" si="229"/>
        <v/>
      </c>
    </row>
    <row r="1425" spans="2:30" x14ac:dyDescent="0.45">
      <c r="B1425" s="145" t="str">
        <f t="shared" si="220"/>
        <v>NOT INCLUDED</v>
      </c>
      <c r="C1425" s="146" t="e">
        <f t="shared" si="221"/>
        <v>#N/A</v>
      </c>
      <c r="D1425" s="158" t="e">
        <f>AB1425&amp;"_"&amp;#REF!&amp;IF(afstemning_partner&lt;&gt;"","_"&amp;AC1425,"")</f>
        <v>#REF!</v>
      </c>
      <c r="E1425" s="158" t="str">
        <f t="shared" si="222"/>
        <v/>
      </c>
      <c r="F1425" s="158" t="e">
        <f t="shared" si="223"/>
        <v>#N/A</v>
      </c>
      <c r="G1425" s="158" t="str">
        <f>TRANSAKTIONER!Z1425&amp;IF(regnskab_filter_periode&gt;=AB1425,"INCLUDE"&amp;IF(regnskab_filter_land&lt;&gt;"",IF(regnskab_filter_land="EU",F1425,AD1425),""),"EXCLUDE")</f>
        <v>EXCLUDE</v>
      </c>
      <c r="H1425" s="158" t="str">
        <f t="shared" si="224"/>
        <v/>
      </c>
      <c r="I1425" s="158" t="str">
        <f>TRANSAKTIONER!Z1425&amp;IF(regnskab_filter_periode_partner&gt;=AB1425,"INCLUDE"&amp;IF(regnskab_filter_land_partner&lt;&gt;"",IF(regnskab_filter_land_partner="EU",F1425,AD1425),""),"EXCLUDE")&amp;AC1425</f>
        <v>EXCLUDE</v>
      </c>
      <c r="J1425" s="158" t="e">
        <f t="shared" si="225"/>
        <v>#N/A</v>
      </c>
      <c r="L1425" s="158" t="str">
        <f t="shared" si="226"/>
        <v>_EU</v>
      </c>
      <c r="P1425" s="340"/>
      <c r="Q1425" s="340"/>
      <c r="R1425" s="341"/>
      <c r="S1425" s="342"/>
      <c r="T1425" s="342"/>
      <c r="U1425" s="341"/>
      <c r="V1425" s="368"/>
      <c r="W1425" s="341"/>
      <c r="X1425" s="343"/>
      <c r="Y1425" s="340"/>
      <c r="Z1425" s="341"/>
      <c r="AA1425" s="348" t="str">
        <f t="shared" si="227"/>
        <v/>
      </c>
      <c r="AB1425" s="349" t="str">
        <f t="shared" si="228"/>
        <v/>
      </c>
      <c r="AC1425" s="341"/>
      <c r="AD1425" s="350" t="str">
        <f t="shared" si="229"/>
        <v/>
      </c>
    </row>
    <row r="1426" spans="2:30" x14ac:dyDescent="0.45">
      <c r="B1426" s="145" t="str">
        <f t="shared" si="220"/>
        <v>NOT INCLUDED</v>
      </c>
      <c r="C1426" s="146" t="e">
        <f t="shared" si="221"/>
        <v>#N/A</v>
      </c>
      <c r="D1426" s="158" t="e">
        <f>AB1426&amp;"_"&amp;#REF!&amp;IF(afstemning_partner&lt;&gt;"","_"&amp;AC1426,"")</f>
        <v>#REF!</v>
      </c>
      <c r="E1426" s="158" t="str">
        <f t="shared" si="222"/>
        <v/>
      </c>
      <c r="F1426" s="158" t="e">
        <f t="shared" si="223"/>
        <v>#N/A</v>
      </c>
      <c r="G1426" s="158" t="str">
        <f>TRANSAKTIONER!Z1426&amp;IF(regnskab_filter_periode&gt;=AB1426,"INCLUDE"&amp;IF(regnskab_filter_land&lt;&gt;"",IF(regnskab_filter_land="EU",F1426,AD1426),""),"EXCLUDE")</f>
        <v>EXCLUDE</v>
      </c>
      <c r="H1426" s="158" t="str">
        <f t="shared" si="224"/>
        <v/>
      </c>
      <c r="I1426" s="158" t="str">
        <f>TRANSAKTIONER!Z1426&amp;IF(regnskab_filter_periode_partner&gt;=AB1426,"INCLUDE"&amp;IF(regnskab_filter_land_partner&lt;&gt;"",IF(regnskab_filter_land_partner="EU",F1426,AD1426),""),"EXCLUDE")&amp;AC1426</f>
        <v>EXCLUDE</v>
      </c>
      <c r="J1426" s="158" t="e">
        <f t="shared" si="225"/>
        <v>#N/A</v>
      </c>
      <c r="L1426" s="158" t="str">
        <f t="shared" si="226"/>
        <v>_EU</v>
      </c>
      <c r="P1426" s="340"/>
      <c r="Q1426" s="340"/>
      <c r="R1426" s="341"/>
      <c r="S1426" s="342"/>
      <c r="T1426" s="342"/>
      <c r="U1426" s="341"/>
      <c r="V1426" s="368"/>
      <c r="W1426" s="341"/>
      <c r="X1426" s="343"/>
      <c r="Y1426" s="340"/>
      <c r="Z1426" s="341"/>
      <c r="AA1426" s="348" t="str">
        <f t="shared" si="227"/>
        <v/>
      </c>
      <c r="AB1426" s="349" t="str">
        <f t="shared" si="228"/>
        <v/>
      </c>
      <c r="AC1426" s="341"/>
      <c r="AD1426" s="350" t="str">
        <f t="shared" si="229"/>
        <v/>
      </c>
    </row>
    <row r="1427" spans="2:30" x14ac:dyDescent="0.45">
      <c r="B1427" s="145" t="str">
        <f t="shared" si="220"/>
        <v>NOT INCLUDED</v>
      </c>
      <c r="C1427" s="146" t="e">
        <f t="shared" si="221"/>
        <v>#N/A</v>
      </c>
      <c r="D1427" s="158" t="e">
        <f>AB1427&amp;"_"&amp;#REF!&amp;IF(afstemning_partner&lt;&gt;"","_"&amp;AC1427,"")</f>
        <v>#REF!</v>
      </c>
      <c r="E1427" s="158" t="str">
        <f t="shared" si="222"/>
        <v/>
      </c>
      <c r="F1427" s="158" t="e">
        <f t="shared" si="223"/>
        <v>#N/A</v>
      </c>
      <c r="G1427" s="158" t="str">
        <f>TRANSAKTIONER!Z1427&amp;IF(regnskab_filter_periode&gt;=AB1427,"INCLUDE"&amp;IF(regnskab_filter_land&lt;&gt;"",IF(regnskab_filter_land="EU",F1427,AD1427),""),"EXCLUDE")</f>
        <v>EXCLUDE</v>
      </c>
      <c r="H1427" s="158" t="str">
        <f t="shared" si="224"/>
        <v/>
      </c>
      <c r="I1427" s="158" t="str">
        <f>TRANSAKTIONER!Z1427&amp;IF(regnskab_filter_periode_partner&gt;=AB1427,"INCLUDE"&amp;IF(regnskab_filter_land_partner&lt;&gt;"",IF(regnskab_filter_land_partner="EU",F1427,AD1427),""),"EXCLUDE")&amp;AC1427</f>
        <v>EXCLUDE</v>
      </c>
      <c r="J1427" s="158" t="e">
        <f t="shared" si="225"/>
        <v>#N/A</v>
      </c>
      <c r="L1427" s="158" t="str">
        <f t="shared" si="226"/>
        <v>_EU</v>
      </c>
      <c r="P1427" s="340"/>
      <c r="Q1427" s="340"/>
      <c r="R1427" s="341"/>
      <c r="S1427" s="342"/>
      <c r="T1427" s="342"/>
      <c r="U1427" s="341"/>
      <c r="V1427" s="368"/>
      <c r="W1427" s="341"/>
      <c r="X1427" s="343"/>
      <c r="Y1427" s="340"/>
      <c r="Z1427" s="341"/>
      <c r="AA1427" s="348" t="str">
        <f t="shared" si="227"/>
        <v/>
      </c>
      <c r="AB1427" s="349" t="str">
        <f t="shared" si="228"/>
        <v/>
      </c>
      <c r="AC1427" s="341"/>
      <c r="AD1427" s="350" t="str">
        <f t="shared" si="229"/>
        <v/>
      </c>
    </row>
    <row r="1428" spans="2:30" x14ac:dyDescent="0.45">
      <c r="B1428" s="145" t="str">
        <f t="shared" si="220"/>
        <v>NOT INCLUDED</v>
      </c>
      <c r="C1428" s="146" t="e">
        <f t="shared" si="221"/>
        <v>#N/A</v>
      </c>
      <c r="D1428" s="158" t="e">
        <f>AB1428&amp;"_"&amp;#REF!&amp;IF(afstemning_partner&lt;&gt;"","_"&amp;AC1428,"")</f>
        <v>#REF!</v>
      </c>
      <c r="E1428" s="158" t="str">
        <f t="shared" si="222"/>
        <v/>
      </c>
      <c r="F1428" s="158" t="e">
        <f t="shared" si="223"/>
        <v>#N/A</v>
      </c>
      <c r="G1428" s="158" t="str">
        <f>TRANSAKTIONER!Z1428&amp;IF(regnskab_filter_periode&gt;=AB1428,"INCLUDE"&amp;IF(regnskab_filter_land&lt;&gt;"",IF(regnskab_filter_land="EU",F1428,AD1428),""),"EXCLUDE")</f>
        <v>EXCLUDE</v>
      </c>
      <c r="H1428" s="158" t="str">
        <f t="shared" si="224"/>
        <v/>
      </c>
      <c r="I1428" s="158" t="str">
        <f>TRANSAKTIONER!Z1428&amp;IF(regnskab_filter_periode_partner&gt;=AB1428,"INCLUDE"&amp;IF(regnskab_filter_land_partner&lt;&gt;"",IF(regnskab_filter_land_partner="EU",F1428,AD1428),""),"EXCLUDE")&amp;AC1428</f>
        <v>EXCLUDE</v>
      </c>
      <c r="J1428" s="158" t="e">
        <f t="shared" si="225"/>
        <v>#N/A</v>
      </c>
      <c r="L1428" s="158" t="str">
        <f t="shared" si="226"/>
        <v>_EU</v>
      </c>
      <c r="P1428" s="340"/>
      <c r="Q1428" s="340"/>
      <c r="R1428" s="341"/>
      <c r="S1428" s="342"/>
      <c r="T1428" s="342"/>
      <c r="U1428" s="341"/>
      <c r="V1428" s="368"/>
      <c r="W1428" s="341"/>
      <c r="X1428" s="343"/>
      <c r="Y1428" s="340"/>
      <c r="Z1428" s="341"/>
      <c r="AA1428" s="348" t="str">
        <f t="shared" si="227"/>
        <v/>
      </c>
      <c r="AB1428" s="349" t="str">
        <f t="shared" si="228"/>
        <v/>
      </c>
      <c r="AC1428" s="341"/>
      <c r="AD1428" s="350" t="str">
        <f t="shared" si="229"/>
        <v/>
      </c>
    </row>
    <row r="1429" spans="2:30" x14ac:dyDescent="0.45">
      <c r="B1429" s="145" t="str">
        <f t="shared" si="220"/>
        <v>NOT INCLUDED</v>
      </c>
      <c r="C1429" s="146" t="e">
        <f t="shared" si="221"/>
        <v>#N/A</v>
      </c>
      <c r="D1429" s="158" t="e">
        <f>AB1429&amp;"_"&amp;#REF!&amp;IF(afstemning_partner&lt;&gt;"","_"&amp;AC1429,"")</f>
        <v>#REF!</v>
      </c>
      <c r="E1429" s="158" t="str">
        <f t="shared" si="222"/>
        <v/>
      </c>
      <c r="F1429" s="158" t="e">
        <f t="shared" si="223"/>
        <v>#N/A</v>
      </c>
      <c r="G1429" s="158" t="str">
        <f>TRANSAKTIONER!Z1429&amp;IF(regnskab_filter_periode&gt;=AB1429,"INCLUDE"&amp;IF(regnskab_filter_land&lt;&gt;"",IF(regnskab_filter_land="EU",F1429,AD1429),""),"EXCLUDE")</f>
        <v>EXCLUDE</v>
      </c>
      <c r="H1429" s="158" t="str">
        <f t="shared" si="224"/>
        <v/>
      </c>
      <c r="I1429" s="158" t="str">
        <f>TRANSAKTIONER!Z1429&amp;IF(regnskab_filter_periode_partner&gt;=AB1429,"INCLUDE"&amp;IF(regnskab_filter_land_partner&lt;&gt;"",IF(regnskab_filter_land_partner="EU",F1429,AD1429),""),"EXCLUDE")&amp;AC1429</f>
        <v>EXCLUDE</v>
      </c>
      <c r="J1429" s="158" t="e">
        <f t="shared" si="225"/>
        <v>#N/A</v>
      </c>
      <c r="L1429" s="158" t="str">
        <f t="shared" si="226"/>
        <v>_EU</v>
      </c>
      <c r="P1429" s="340"/>
      <c r="Q1429" s="340"/>
      <c r="R1429" s="341"/>
      <c r="S1429" s="342"/>
      <c r="T1429" s="342"/>
      <c r="U1429" s="341"/>
      <c r="V1429" s="368"/>
      <c r="W1429" s="341"/>
      <c r="X1429" s="343"/>
      <c r="Y1429" s="340"/>
      <c r="Z1429" s="341"/>
      <c r="AA1429" s="348" t="str">
        <f t="shared" si="227"/>
        <v/>
      </c>
      <c r="AB1429" s="349" t="str">
        <f t="shared" si="228"/>
        <v/>
      </c>
      <c r="AC1429" s="341"/>
      <c r="AD1429" s="350" t="str">
        <f t="shared" si="229"/>
        <v/>
      </c>
    </row>
    <row r="1430" spans="2:30" x14ac:dyDescent="0.45">
      <c r="B1430" s="145" t="str">
        <f t="shared" si="220"/>
        <v>NOT INCLUDED</v>
      </c>
      <c r="C1430" s="146" t="e">
        <f t="shared" si="221"/>
        <v>#N/A</v>
      </c>
      <c r="D1430" s="158" t="e">
        <f>AB1430&amp;"_"&amp;#REF!&amp;IF(afstemning_partner&lt;&gt;"","_"&amp;AC1430,"")</f>
        <v>#REF!</v>
      </c>
      <c r="E1430" s="158" t="str">
        <f t="shared" si="222"/>
        <v/>
      </c>
      <c r="F1430" s="158" t="e">
        <f t="shared" si="223"/>
        <v>#N/A</v>
      </c>
      <c r="G1430" s="158" t="str">
        <f>TRANSAKTIONER!Z1430&amp;IF(regnskab_filter_periode&gt;=AB1430,"INCLUDE"&amp;IF(regnskab_filter_land&lt;&gt;"",IF(regnskab_filter_land="EU",F1430,AD1430),""),"EXCLUDE")</f>
        <v>EXCLUDE</v>
      </c>
      <c r="H1430" s="158" t="str">
        <f t="shared" si="224"/>
        <v/>
      </c>
      <c r="I1430" s="158" t="str">
        <f>TRANSAKTIONER!Z1430&amp;IF(regnskab_filter_periode_partner&gt;=AB1430,"INCLUDE"&amp;IF(regnskab_filter_land_partner&lt;&gt;"",IF(regnskab_filter_land_partner="EU",F1430,AD1430),""),"EXCLUDE")&amp;AC1430</f>
        <v>EXCLUDE</v>
      </c>
      <c r="J1430" s="158" t="e">
        <f t="shared" si="225"/>
        <v>#N/A</v>
      </c>
      <c r="L1430" s="158" t="str">
        <f t="shared" si="226"/>
        <v>_EU</v>
      </c>
      <c r="P1430" s="340"/>
      <c r="Q1430" s="340"/>
      <c r="R1430" s="341"/>
      <c r="S1430" s="342"/>
      <c r="T1430" s="342"/>
      <c r="U1430" s="341"/>
      <c r="V1430" s="368"/>
      <c r="W1430" s="341"/>
      <c r="X1430" s="343"/>
      <c r="Y1430" s="340"/>
      <c r="Z1430" s="341"/>
      <c r="AA1430" s="348" t="str">
        <f t="shared" si="227"/>
        <v/>
      </c>
      <c r="AB1430" s="349" t="str">
        <f t="shared" si="228"/>
        <v/>
      </c>
      <c r="AC1430" s="341"/>
      <c r="AD1430" s="350" t="str">
        <f t="shared" si="229"/>
        <v/>
      </c>
    </row>
    <row r="1431" spans="2:30" x14ac:dyDescent="0.45">
      <c r="B1431" s="145" t="str">
        <f t="shared" si="220"/>
        <v>NOT INCLUDED</v>
      </c>
      <c r="C1431" s="146" t="e">
        <f t="shared" si="221"/>
        <v>#N/A</v>
      </c>
      <c r="D1431" s="158" t="e">
        <f>AB1431&amp;"_"&amp;#REF!&amp;IF(afstemning_partner&lt;&gt;"","_"&amp;AC1431,"")</f>
        <v>#REF!</v>
      </c>
      <c r="E1431" s="158" t="str">
        <f t="shared" si="222"/>
        <v/>
      </c>
      <c r="F1431" s="158" t="e">
        <f t="shared" si="223"/>
        <v>#N/A</v>
      </c>
      <c r="G1431" s="158" t="str">
        <f>TRANSAKTIONER!Z1431&amp;IF(regnskab_filter_periode&gt;=AB1431,"INCLUDE"&amp;IF(regnskab_filter_land&lt;&gt;"",IF(regnskab_filter_land="EU",F1431,AD1431),""),"EXCLUDE")</f>
        <v>EXCLUDE</v>
      </c>
      <c r="H1431" s="158" t="str">
        <f t="shared" si="224"/>
        <v/>
      </c>
      <c r="I1431" s="158" t="str">
        <f>TRANSAKTIONER!Z1431&amp;IF(regnskab_filter_periode_partner&gt;=AB1431,"INCLUDE"&amp;IF(regnskab_filter_land_partner&lt;&gt;"",IF(regnskab_filter_land_partner="EU",F1431,AD1431),""),"EXCLUDE")&amp;AC1431</f>
        <v>EXCLUDE</v>
      </c>
      <c r="J1431" s="158" t="e">
        <f t="shared" si="225"/>
        <v>#N/A</v>
      </c>
      <c r="L1431" s="158" t="str">
        <f t="shared" si="226"/>
        <v>_EU</v>
      </c>
      <c r="P1431" s="340"/>
      <c r="Q1431" s="340"/>
      <c r="R1431" s="341"/>
      <c r="S1431" s="342"/>
      <c r="T1431" s="342"/>
      <c r="U1431" s="341"/>
      <c r="V1431" s="368"/>
      <c r="W1431" s="341"/>
      <c r="X1431" s="343"/>
      <c r="Y1431" s="340"/>
      <c r="Z1431" s="341"/>
      <c r="AA1431" s="348" t="str">
        <f t="shared" si="227"/>
        <v/>
      </c>
      <c r="AB1431" s="349" t="str">
        <f t="shared" si="228"/>
        <v/>
      </c>
      <c r="AC1431" s="341"/>
      <c r="AD1431" s="350" t="str">
        <f t="shared" si="229"/>
        <v/>
      </c>
    </row>
    <row r="1432" spans="2:30" x14ac:dyDescent="0.45">
      <c r="B1432" s="145" t="str">
        <f t="shared" si="220"/>
        <v>NOT INCLUDED</v>
      </c>
      <c r="C1432" s="146" t="e">
        <f t="shared" si="221"/>
        <v>#N/A</v>
      </c>
      <c r="D1432" s="158" t="e">
        <f>AB1432&amp;"_"&amp;#REF!&amp;IF(afstemning_partner&lt;&gt;"","_"&amp;AC1432,"")</f>
        <v>#REF!</v>
      </c>
      <c r="E1432" s="158" t="str">
        <f t="shared" si="222"/>
        <v/>
      </c>
      <c r="F1432" s="158" t="e">
        <f t="shared" si="223"/>
        <v>#N/A</v>
      </c>
      <c r="G1432" s="158" t="str">
        <f>TRANSAKTIONER!Z1432&amp;IF(regnskab_filter_periode&gt;=AB1432,"INCLUDE"&amp;IF(regnskab_filter_land&lt;&gt;"",IF(regnskab_filter_land="EU",F1432,AD1432),""),"EXCLUDE")</f>
        <v>EXCLUDE</v>
      </c>
      <c r="H1432" s="158" t="str">
        <f t="shared" si="224"/>
        <v/>
      </c>
      <c r="I1432" s="158" t="str">
        <f>TRANSAKTIONER!Z1432&amp;IF(regnskab_filter_periode_partner&gt;=AB1432,"INCLUDE"&amp;IF(regnskab_filter_land_partner&lt;&gt;"",IF(regnskab_filter_land_partner="EU",F1432,AD1432),""),"EXCLUDE")&amp;AC1432</f>
        <v>EXCLUDE</v>
      </c>
      <c r="J1432" s="158" t="e">
        <f t="shared" si="225"/>
        <v>#N/A</v>
      </c>
      <c r="L1432" s="158" t="str">
        <f t="shared" si="226"/>
        <v>_EU</v>
      </c>
      <c r="P1432" s="340"/>
      <c r="Q1432" s="340"/>
      <c r="R1432" s="341"/>
      <c r="S1432" s="342"/>
      <c r="T1432" s="342"/>
      <c r="U1432" s="341"/>
      <c r="V1432" s="368"/>
      <c r="W1432" s="341"/>
      <c r="X1432" s="343"/>
      <c r="Y1432" s="340"/>
      <c r="Z1432" s="341"/>
      <c r="AA1432" s="348" t="str">
        <f t="shared" si="227"/>
        <v/>
      </c>
      <c r="AB1432" s="349" t="str">
        <f t="shared" si="228"/>
        <v/>
      </c>
      <c r="AC1432" s="341"/>
      <c r="AD1432" s="350" t="str">
        <f t="shared" si="229"/>
        <v/>
      </c>
    </row>
    <row r="1433" spans="2:30" x14ac:dyDescent="0.45">
      <c r="B1433" s="145" t="str">
        <f t="shared" si="220"/>
        <v>NOT INCLUDED</v>
      </c>
      <c r="C1433" s="146" t="e">
        <f t="shared" si="221"/>
        <v>#N/A</v>
      </c>
      <c r="D1433" s="158" t="e">
        <f>AB1433&amp;"_"&amp;#REF!&amp;IF(afstemning_partner&lt;&gt;"","_"&amp;AC1433,"")</f>
        <v>#REF!</v>
      </c>
      <c r="E1433" s="158" t="str">
        <f t="shared" si="222"/>
        <v/>
      </c>
      <c r="F1433" s="158" t="e">
        <f t="shared" si="223"/>
        <v>#N/A</v>
      </c>
      <c r="G1433" s="158" t="str">
        <f>TRANSAKTIONER!Z1433&amp;IF(regnskab_filter_periode&gt;=AB1433,"INCLUDE"&amp;IF(regnskab_filter_land&lt;&gt;"",IF(regnskab_filter_land="EU",F1433,AD1433),""),"EXCLUDE")</f>
        <v>EXCLUDE</v>
      </c>
      <c r="H1433" s="158" t="str">
        <f t="shared" si="224"/>
        <v/>
      </c>
      <c r="I1433" s="158" t="str">
        <f>TRANSAKTIONER!Z1433&amp;IF(regnskab_filter_periode_partner&gt;=AB1433,"INCLUDE"&amp;IF(regnskab_filter_land_partner&lt;&gt;"",IF(regnskab_filter_land_partner="EU",F1433,AD1433),""),"EXCLUDE")&amp;AC1433</f>
        <v>EXCLUDE</v>
      </c>
      <c r="J1433" s="158" t="e">
        <f t="shared" si="225"/>
        <v>#N/A</v>
      </c>
      <c r="L1433" s="158" t="str">
        <f t="shared" si="226"/>
        <v>_EU</v>
      </c>
      <c r="P1433" s="340"/>
      <c r="Q1433" s="340"/>
      <c r="R1433" s="341"/>
      <c r="S1433" s="342"/>
      <c r="T1433" s="342"/>
      <c r="U1433" s="341"/>
      <c r="V1433" s="368"/>
      <c r="W1433" s="341"/>
      <c r="X1433" s="343"/>
      <c r="Y1433" s="340"/>
      <c r="Z1433" s="341"/>
      <c r="AA1433" s="348" t="str">
        <f t="shared" si="227"/>
        <v/>
      </c>
      <c r="AB1433" s="349" t="str">
        <f t="shared" si="228"/>
        <v/>
      </c>
      <c r="AC1433" s="341"/>
      <c r="AD1433" s="350" t="str">
        <f t="shared" si="229"/>
        <v/>
      </c>
    </row>
    <row r="1434" spans="2:30" x14ac:dyDescent="0.45">
      <c r="B1434" s="145" t="str">
        <f t="shared" si="220"/>
        <v>NOT INCLUDED</v>
      </c>
      <c r="C1434" s="146" t="e">
        <f t="shared" si="221"/>
        <v>#N/A</v>
      </c>
      <c r="D1434" s="158" t="e">
        <f>AB1434&amp;"_"&amp;#REF!&amp;IF(afstemning_partner&lt;&gt;"","_"&amp;AC1434,"")</f>
        <v>#REF!</v>
      </c>
      <c r="E1434" s="158" t="str">
        <f t="shared" si="222"/>
        <v/>
      </c>
      <c r="F1434" s="158" t="e">
        <f t="shared" si="223"/>
        <v>#N/A</v>
      </c>
      <c r="G1434" s="158" t="str">
        <f>TRANSAKTIONER!Z1434&amp;IF(regnskab_filter_periode&gt;=AB1434,"INCLUDE"&amp;IF(regnskab_filter_land&lt;&gt;"",IF(regnskab_filter_land="EU",F1434,AD1434),""),"EXCLUDE")</f>
        <v>EXCLUDE</v>
      </c>
      <c r="H1434" s="158" t="str">
        <f t="shared" si="224"/>
        <v/>
      </c>
      <c r="I1434" s="158" t="str">
        <f>TRANSAKTIONER!Z1434&amp;IF(regnskab_filter_periode_partner&gt;=AB1434,"INCLUDE"&amp;IF(regnskab_filter_land_partner&lt;&gt;"",IF(regnskab_filter_land_partner="EU",F1434,AD1434),""),"EXCLUDE")&amp;AC1434</f>
        <v>EXCLUDE</v>
      </c>
      <c r="J1434" s="158" t="e">
        <f t="shared" si="225"/>
        <v>#N/A</v>
      </c>
      <c r="L1434" s="158" t="str">
        <f t="shared" si="226"/>
        <v>_EU</v>
      </c>
      <c r="P1434" s="340"/>
      <c r="Q1434" s="340"/>
      <c r="R1434" s="341"/>
      <c r="S1434" s="342"/>
      <c r="T1434" s="342"/>
      <c r="U1434" s="341"/>
      <c r="V1434" s="368"/>
      <c r="W1434" s="341"/>
      <c r="X1434" s="343"/>
      <c r="Y1434" s="340"/>
      <c r="Z1434" s="341"/>
      <c r="AA1434" s="348" t="str">
        <f t="shared" si="227"/>
        <v/>
      </c>
      <c r="AB1434" s="349" t="str">
        <f t="shared" si="228"/>
        <v/>
      </c>
      <c r="AC1434" s="341"/>
      <c r="AD1434" s="350" t="str">
        <f t="shared" si="229"/>
        <v/>
      </c>
    </row>
    <row r="1435" spans="2:30" x14ac:dyDescent="0.45">
      <c r="B1435" s="145" t="str">
        <f t="shared" si="220"/>
        <v>NOT INCLUDED</v>
      </c>
      <c r="C1435" s="146" t="e">
        <f t="shared" si="221"/>
        <v>#N/A</v>
      </c>
      <c r="D1435" s="158" t="e">
        <f>AB1435&amp;"_"&amp;#REF!&amp;IF(afstemning_partner&lt;&gt;"","_"&amp;AC1435,"")</f>
        <v>#REF!</v>
      </c>
      <c r="E1435" s="158" t="str">
        <f t="shared" si="222"/>
        <v/>
      </c>
      <c r="F1435" s="158" t="e">
        <f t="shared" si="223"/>
        <v>#N/A</v>
      </c>
      <c r="G1435" s="158" t="str">
        <f>TRANSAKTIONER!Z1435&amp;IF(regnskab_filter_periode&gt;=AB1435,"INCLUDE"&amp;IF(regnskab_filter_land&lt;&gt;"",IF(regnskab_filter_land="EU",F1435,AD1435),""),"EXCLUDE")</f>
        <v>EXCLUDE</v>
      </c>
      <c r="H1435" s="158" t="str">
        <f t="shared" si="224"/>
        <v/>
      </c>
      <c r="I1435" s="158" t="str">
        <f>TRANSAKTIONER!Z1435&amp;IF(regnskab_filter_periode_partner&gt;=AB1435,"INCLUDE"&amp;IF(regnskab_filter_land_partner&lt;&gt;"",IF(regnskab_filter_land_partner="EU",F1435,AD1435),""),"EXCLUDE")&amp;AC1435</f>
        <v>EXCLUDE</v>
      </c>
      <c r="J1435" s="158" t="e">
        <f t="shared" si="225"/>
        <v>#N/A</v>
      </c>
      <c r="L1435" s="158" t="str">
        <f t="shared" si="226"/>
        <v>_EU</v>
      </c>
      <c r="P1435" s="340"/>
      <c r="Q1435" s="340"/>
      <c r="R1435" s="341"/>
      <c r="S1435" s="342"/>
      <c r="T1435" s="342"/>
      <c r="U1435" s="341"/>
      <c r="V1435" s="368"/>
      <c r="W1435" s="341"/>
      <c r="X1435" s="343"/>
      <c r="Y1435" s="340"/>
      <c r="Z1435" s="341"/>
      <c r="AA1435" s="348" t="str">
        <f t="shared" si="227"/>
        <v/>
      </c>
      <c r="AB1435" s="349" t="str">
        <f t="shared" si="228"/>
        <v/>
      </c>
      <c r="AC1435" s="341"/>
      <c r="AD1435" s="350" t="str">
        <f t="shared" si="229"/>
        <v/>
      </c>
    </row>
    <row r="1436" spans="2:30" x14ac:dyDescent="0.45">
      <c r="B1436" s="145" t="str">
        <f t="shared" si="220"/>
        <v>NOT INCLUDED</v>
      </c>
      <c r="C1436" s="146" t="e">
        <f t="shared" si="221"/>
        <v>#N/A</v>
      </c>
      <c r="D1436" s="158" t="e">
        <f>AB1436&amp;"_"&amp;#REF!&amp;IF(afstemning_partner&lt;&gt;"","_"&amp;AC1436,"")</f>
        <v>#REF!</v>
      </c>
      <c r="E1436" s="158" t="str">
        <f t="shared" si="222"/>
        <v/>
      </c>
      <c r="F1436" s="158" t="e">
        <f t="shared" si="223"/>
        <v>#N/A</v>
      </c>
      <c r="G1436" s="158" t="str">
        <f>TRANSAKTIONER!Z1436&amp;IF(regnskab_filter_periode&gt;=AB1436,"INCLUDE"&amp;IF(regnskab_filter_land&lt;&gt;"",IF(regnskab_filter_land="EU",F1436,AD1436),""),"EXCLUDE")</f>
        <v>EXCLUDE</v>
      </c>
      <c r="H1436" s="158" t="str">
        <f t="shared" si="224"/>
        <v/>
      </c>
      <c r="I1436" s="158" t="str">
        <f>TRANSAKTIONER!Z1436&amp;IF(regnskab_filter_periode_partner&gt;=AB1436,"INCLUDE"&amp;IF(regnskab_filter_land_partner&lt;&gt;"",IF(regnskab_filter_land_partner="EU",F1436,AD1436),""),"EXCLUDE")&amp;AC1436</f>
        <v>EXCLUDE</v>
      </c>
      <c r="J1436" s="158" t="e">
        <f t="shared" si="225"/>
        <v>#N/A</v>
      </c>
      <c r="L1436" s="158" t="str">
        <f t="shared" si="226"/>
        <v>_EU</v>
      </c>
      <c r="P1436" s="340"/>
      <c r="Q1436" s="340"/>
      <c r="R1436" s="341"/>
      <c r="S1436" s="342"/>
      <c r="T1436" s="342"/>
      <c r="U1436" s="341"/>
      <c r="V1436" s="368"/>
      <c r="W1436" s="341"/>
      <c r="X1436" s="343"/>
      <c r="Y1436" s="340"/>
      <c r="Z1436" s="341"/>
      <c r="AA1436" s="348" t="str">
        <f t="shared" si="227"/>
        <v/>
      </c>
      <c r="AB1436" s="349" t="str">
        <f t="shared" si="228"/>
        <v/>
      </c>
      <c r="AC1436" s="341"/>
      <c r="AD1436" s="350" t="str">
        <f t="shared" si="229"/>
        <v/>
      </c>
    </row>
    <row r="1437" spans="2:30" x14ac:dyDescent="0.45">
      <c r="B1437" s="145" t="str">
        <f t="shared" si="220"/>
        <v>NOT INCLUDED</v>
      </c>
      <c r="C1437" s="146" t="e">
        <f t="shared" si="221"/>
        <v>#N/A</v>
      </c>
      <c r="D1437" s="158" t="e">
        <f>AB1437&amp;"_"&amp;#REF!&amp;IF(afstemning_partner&lt;&gt;"","_"&amp;AC1437,"")</f>
        <v>#REF!</v>
      </c>
      <c r="E1437" s="158" t="str">
        <f t="shared" si="222"/>
        <v/>
      </c>
      <c r="F1437" s="158" t="e">
        <f t="shared" si="223"/>
        <v>#N/A</v>
      </c>
      <c r="G1437" s="158" t="str">
        <f>TRANSAKTIONER!Z1437&amp;IF(regnskab_filter_periode&gt;=AB1437,"INCLUDE"&amp;IF(regnskab_filter_land&lt;&gt;"",IF(regnskab_filter_land="EU",F1437,AD1437),""),"EXCLUDE")</f>
        <v>EXCLUDE</v>
      </c>
      <c r="H1437" s="158" t="str">
        <f t="shared" si="224"/>
        <v/>
      </c>
      <c r="I1437" s="158" t="str">
        <f>TRANSAKTIONER!Z1437&amp;IF(regnskab_filter_periode_partner&gt;=AB1437,"INCLUDE"&amp;IF(regnskab_filter_land_partner&lt;&gt;"",IF(regnskab_filter_land_partner="EU",F1437,AD1437),""),"EXCLUDE")&amp;AC1437</f>
        <v>EXCLUDE</v>
      </c>
      <c r="J1437" s="158" t="e">
        <f t="shared" si="225"/>
        <v>#N/A</v>
      </c>
      <c r="L1437" s="158" t="str">
        <f t="shared" si="226"/>
        <v>_EU</v>
      </c>
      <c r="P1437" s="340"/>
      <c r="Q1437" s="340"/>
      <c r="R1437" s="341"/>
      <c r="S1437" s="342"/>
      <c r="T1437" s="342"/>
      <c r="U1437" s="341"/>
      <c r="V1437" s="368"/>
      <c r="W1437" s="341"/>
      <c r="X1437" s="343"/>
      <c r="Y1437" s="340"/>
      <c r="Z1437" s="341"/>
      <c r="AA1437" s="348" t="str">
        <f t="shared" si="227"/>
        <v/>
      </c>
      <c r="AB1437" s="349" t="str">
        <f t="shared" si="228"/>
        <v/>
      </c>
      <c r="AC1437" s="341"/>
      <c r="AD1437" s="350" t="str">
        <f t="shared" si="229"/>
        <v/>
      </c>
    </row>
    <row r="1438" spans="2:30" x14ac:dyDescent="0.45">
      <c r="B1438" s="145" t="str">
        <f t="shared" si="220"/>
        <v>NOT INCLUDED</v>
      </c>
      <c r="C1438" s="146" t="e">
        <f t="shared" si="221"/>
        <v>#N/A</v>
      </c>
      <c r="D1438" s="158" t="e">
        <f>AB1438&amp;"_"&amp;#REF!&amp;IF(afstemning_partner&lt;&gt;"","_"&amp;AC1438,"")</f>
        <v>#REF!</v>
      </c>
      <c r="E1438" s="158" t="str">
        <f t="shared" si="222"/>
        <v/>
      </c>
      <c r="F1438" s="158" t="e">
        <f t="shared" si="223"/>
        <v>#N/A</v>
      </c>
      <c r="G1438" s="158" t="str">
        <f>TRANSAKTIONER!Z1438&amp;IF(regnskab_filter_periode&gt;=AB1438,"INCLUDE"&amp;IF(regnskab_filter_land&lt;&gt;"",IF(regnskab_filter_land="EU",F1438,AD1438),""),"EXCLUDE")</f>
        <v>EXCLUDE</v>
      </c>
      <c r="H1438" s="158" t="str">
        <f t="shared" si="224"/>
        <v/>
      </c>
      <c r="I1438" s="158" t="str">
        <f>TRANSAKTIONER!Z1438&amp;IF(regnskab_filter_periode_partner&gt;=AB1438,"INCLUDE"&amp;IF(regnskab_filter_land_partner&lt;&gt;"",IF(regnskab_filter_land_partner="EU",F1438,AD1438),""),"EXCLUDE")&amp;AC1438</f>
        <v>EXCLUDE</v>
      </c>
      <c r="J1438" s="158" t="e">
        <f t="shared" si="225"/>
        <v>#N/A</v>
      </c>
      <c r="L1438" s="158" t="str">
        <f t="shared" si="226"/>
        <v>_EU</v>
      </c>
      <c r="P1438" s="340"/>
      <c r="Q1438" s="340"/>
      <c r="R1438" s="341"/>
      <c r="S1438" s="342"/>
      <c r="T1438" s="342"/>
      <c r="U1438" s="341"/>
      <c r="V1438" s="368"/>
      <c r="W1438" s="341"/>
      <c r="X1438" s="343"/>
      <c r="Y1438" s="340"/>
      <c r="Z1438" s="341"/>
      <c r="AA1438" s="348" t="str">
        <f t="shared" si="227"/>
        <v/>
      </c>
      <c r="AB1438" s="349" t="str">
        <f t="shared" si="228"/>
        <v/>
      </c>
      <c r="AC1438" s="341"/>
      <c r="AD1438" s="350" t="str">
        <f t="shared" si="229"/>
        <v/>
      </c>
    </row>
    <row r="1439" spans="2:30" x14ac:dyDescent="0.45">
      <c r="B1439" s="145" t="str">
        <f t="shared" si="220"/>
        <v>NOT INCLUDED</v>
      </c>
      <c r="C1439" s="146" t="e">
        <f t="shared" si="221"/>
        <v>#N/A</v>
      </c>
      <c r="D1439" s="158" t="e">
        <f>AB1439&amp;"_"&amp;#REF!&amp;IF(afstemning_partner&lt;&gt;"","_"&amp;AC1439,"")</f>
        <v>#REF!</v>
      </c>
      <c r="E1439" s="158" t="str">
        <f t="shared" si="222"/>
        <v/>
      </c>
      <c r="F1439" s="158" t="e">
        <f t="shared" si="223"/>
        <v>#N/A</v>
      </c>
      <c r="G1439" s="158" t="str">
        <f>TRANSAKTIONER!Z1439&amp;IF(regnskab_filter_periode&gt;=AB1439,"INCLUDE"&amp;IF(regnskab_filter_land&lt;&gt;"",IF(regnskab_filter_land="EU",F1439,AD1439),""),"EXCLUDE")</f>
        <v>EXCLUDE</v>
      </c>
      <c r="H1439" s="158" t="str">
        <f t="shared" si="224"/>
        <v/>
      </c>
      <c r="I1439" s="158" t="str">
        <f>TRANSAKTIONER!Z1439&amp;IF(regnskab_filter_periode_partner&gt;=AB1439,"INCLUDE"&amp;IF(regnskab_filter_land_partner&lt;&gt;"",IF(regnskab_filter_land_partner="EU",F1439,AD1439),""),"EXCLUDE")&amp;AC1439</f>
        <v>EXCLUDE</v>
      </c>
      <c r="J1439" s="158" t="e">
        <f t="shared" si="225"/>
        <v>#N/A</v>
      </c>
      <c r="L1439" s="158" t="str">
        <f t="shared" si="226"/>
        <v>_EU</v>
      </c>
      <c r="P1439" s="340"/>
      <c r="Q1439" s="340"/>
      <c r="R1439" s="341"/>
      <c r="S1439" s="342"/>
      <c r="T1439" s="342"/>
      <c r="U1439" s="341"/>
      <c r="V1439" s="368"/>
      <c r="W1439" s="341"/>
      <c r="X1439" s="343"/>
      <c r="Y1439" s="340"/>
      <c r="Z1439" s="341"/>
      <c r="AA1439" s="348" t="str">
        <f t="shared" si="227"/>
        <v/>
      </c>
      <c r="AB1439" s="349" t="str">
        <f t="shared" si="228"/>
        <v/>
      </c>
      <c r="AC1439" s="341"/>
      <c r="AD1439" s="350" t="str">
        <f t="shared" si="229"/>
        <v/>
      </c>
    </row>
    <row r="1440" spans="2:30" x14ac:dyDescent="0.45">
      <c r="B1440" s="145" t="str">
        <f t="shared" si="220"/>
        <v>NOT INCLUDED</v>
      </c>
      <c r="C1440" s="146" t="e">
        <f t="shared" si="221"/>
        <v>#N/A</v>
      </c>
      <c r="D1440" s="158" t="e">
        <f>AB1440&amp;"_"&amp;#REF!&amp;IF(afstemning_partner&lt;&gt;"","_"&amp;AC1440,"")</f>
        <v>#REF!</v>
      </c>
      <c r="E1440" s="158" t="str">
        <f t="shared" si="222"/>
        <v/>
      </c>
      <c r="F1440" s="158" t="e">
        <f t="shared" si="223"/>
        <v>#N/A</v>
      </c>
      <c r="G1440" s="158" t="str">
        <f>TRANSAKTIONER!Z1440&amp;IF(regnskab_filter_periode&gt;=AB1440,"INCLUDE"&amp;IF(regnskab_filter_land&lt;&gt;"",IF(regnskab_filter_land="EU",F1440,AD1440),""),"EXCLUDE")</f>
        <v>EXCLUDE</v>
      </c>
      <c r="H1440" s="158" t="str">
        <f t="shared" si="224"/>
        <v/>
      </c>
      <c r="I1440" s="158" t="str">
        <f>TRANSAKTIONER!Z1440&amp;IF(regnskab_filter_periode_partner&gt;=AB1440,"INCLUDE"&amp;IF(regnskab_filter_land_partner&lt;&gt;"",IF(regnskab_filter_land_partner="EU",F1440,AD1440),""),"EXCLUDE")&amp;AC1440</f>
        <v>EXCLUDE</v>
      </c>
      <c r="J1440" s="158" t="e">
        <f t="shared" si="225"/>
        <v>#N/A</v>
      </c>
      <c r="L1440" s="158" t="str">
        <f t="shared" si="226"/>
        <v>_EU</v>
      </c>
      <c r="P1440" s="340"/>
      <c r="Q1440" s="340"/>
      <c r="R1440" s="341"/>
      <c r="S1440" s="342"/>
      <c r="T1440" s="342"/>
      <c r="U1440" s="341"/>
      <c r="V1440" s="368"/>
      <c r="W1440" s="341"/>
      <c r="X1440" s="343"/>
      <c r="Y1440" s="340"/>
      <c r="Z1440" s="341"/>
      <c r="AA1440" s="348" t="str">
        <f t="shared" si="227"/>
        <v/>
      </c>
      <c r="AB1440" s="349" t="str">
        <f t="shared" si="228"/>
        <v/>
      </c>
      <c r="AC1440" s="341"/>
      <c r="AD1440" s="350" t="str">
        <f t="shared" si="229"/>
        <v/>
      </c>
    </row>
    <row r="1441" spans="2:30" x14ac:dyDescent="0.45">
      <c r="B1441" s="145" t="str">
        <f t="shared" si="220"/>
        <v>NOT INCLUDED</v>
      </c>
      <c r="C1441" s="146" t="e">
        <f t="shared" si="221"/>
        <v>#N/A</v>
      </c>
      <c r="D1441" s="158" t="e">
        <f>AB1441&amp;"_"&amp;#REF!&amp;IF(afstemning_partner&lt;&gt;"","_"&amp;AC1441,"")</f>
        <v>#REF!</v>
      </c>
      <c r="E1441" s="158" t="str">
        <f t="shared" si="222"/>
        <v/>
      </c>
      <c r="F1441" s="158" t="e">
        <f t="shared" si="223"/>
        <v>#N/A</v>
      </c>
      <c r="G1441" s="158" t="str">
        <f>TRANSAKTIONER!Z1441&amp;IF(regnskab_filter_periode&gt;=AB1441,"INCLUDE"&amp;IF(regnskab_filter_land&lt;&gt;"",IF(regnskab_filter_land="EU",F1441,AD1441),""),"EXCLUDE")</f>
        <v>EXCLUDE</v>
      </c>
      <c r="H1441" s="158" t="str">
        <f t="shared" si="224"/>
        <v/>
      </c>
      <c r="I1441" s="158" t="str">
        <f>TRANSAKTIONER!Z1441&amp;IF(regnskab_filter_periode_partner&gt;=AB1441,"INCLUDE"&amp;IF(regnskab_filter_land_partner&lt;&gt;"",IF(regnskab_filter_land_partner="EU",F1441,AD1441),""),"EXCLUDE")&amp;AC1441</f>
        <v>EXCLUDE</v>
      </c>
      <c r="J1441" s="158" t="e">
        <f t="shared" si="225"/>
        <v>#N/A</v>
      </c>
      <c r="L1441" s="158" t="str">
        <f t="shared" si="226"/>
        <v>_EU</v>
      </c>
      <c r="P1441" s="340"/>
      <c r="Q1441" s="340"/>
      <c r="R1441" s="341"/>
      <c r="S1441" s="342"/>
      <c r="T1441" s="342"/>
      <c r="U1441" s="341"/>
      <c r="V1441" s="368"/>
      <c r="W1441" s="341"/>
      <c r="X1441" s="343"/>
      <c r="Y1441" s="340"/>
      <c r="Z1441" s="341"/>
      <c r="AA1441" s="348" t="str">
        <f t="shared" si="227"/>
        <v/>
      </c>
      <c r="AB1441" s="349" t="str">
        <f t="shared" si="228"/>
        <v/>
      </c>
      <c r="AC1441" s="341"/>
      <c r="AD1441" s="350" t="str">
        <f t="shared" si="229"/>
        <v/>
      </c>
    </row>
    <row r="1442" spans="2:30" x14ac:dyDescent="0.45">
      <c r="B1442" s="145" t="str">
        <f t="shared" si="220"/>
        <v>NOT INCLUDED</v>
      </c>
      <c r="C1442" s="146" t="e">
        <f t="shared" si="221"/>
        <v>#N/A</v>
      </c>
      <c r="D1442" s="158" t="e">
        <f>AB1442&amp;"_"&amp;#REF!&amp;IF(afstemning_partner&lt;&gt;"","_"&amp;AC1442,"")</f>
        <v>#REF!</v>
      </c>
      <c r="E1442" s="158" t="str">
        <f t="shared" si="222"/>
        <v/>
      </c>
      <c r="F1442" s="158" t="e">
        <f t="shared" si="223"/>
        <v>#N/A</v>
      </c>
      <c r="G1442" s="158" t="str">
        <f>TRANSAKTIONER!Z1442&amp;IF(regnskab_filter_periode&gt;=AB1442,"INCLUDE"&amp;IF(regnskab_filter_land&lt;&gt;"",IF(regnskab_filter_land="EU",F1442,AD1442),""),"EXCLUDE")</f>
        <v>EXCLUDE</v>
      </c>
      <c r="H1442" s="158" t="str">
        <f t="shared" si="224"/>
        <v/>
      </c>
      <c r="I1442" s="158" t="str">
        <f>TRANSAKTIONER!Z1442&amp;IF(regnskab_filter_periode_partner&gt;=AB1442,"INCLUDE"&amp;IF(regnskab_filter_land_partner&lt;&gt;"",IF(regnskab_filter_land_partner="EU",F1442,AD1442),""),"EXCLUDE")&amp;AC1442</f>
        <v>EXCLUDE</v>
      </c>
      <c r="J1442" s="158" t="e">
        <f t="shared" si="225"/>
        <v>#N/A</v>
      </c>
      <c r="L1442" s="158" t="str">
        <f t="shared" si="226"/>
        <v>_EU</v>
      </c>
      <c r="P1442" s="340"/>
      <c r="Q1442" s="340"/>
      <c r="R1442" s="341"/>
      <c r="S1442" s="342"/>
      <c r="T1442" s="342"/>
      <c r="U1442" s="341"/>
      <c r="V1442" s="368"/>
      <c r="W1442" s="341"/>
      <c r="X1442" s="343"/>
      <c r="Y1442" s="340"/>
      <c r="Z1442" s="341"/>
      <c r="AA1442" s="348" t="str">
        <f t="shared" si="227"/>
        <v/>
      </c>
      <c r="AB1442" s="349" t="str">
        <f t="shared" si="228"/>
        <v/>
      </c>
      <c r="AC1442" s="341"/>
      <c r="AD1442" s="350" t="str">
        <f t="shared" si="229"/>
        <v/>
      </c>
    </row>
    <row r="1443" spans="2:30" x14ac:dyDescent="0.45">
      <c r="B1443" s="145" t="str">
        <f t="shared" si="220"/>
        <v>NOT INCLUDED</v>
      </c>
      <c r="C1443" s="146" t="e">
        <f t="shared" si="221"/>
        <v>#N/A</v>
      </c>
      <c r="D1443" s="158" t="e">
        <f>AB1443&amp;"_"&amp;#REF!&amp;IF(afstemning_partner&lt;&gt;"","_"&amp;AC1443,"")</f>
        <v>#REF!</v>
      </c>
      <c r="E1443" s="158" t="str">
        <f t="shared" si="222"/>
        <v/>
      </c>
      <c r="F1443" s="158" t="e">
        <f t="shared" si="223"/>
        <v>#N/A</v>
      </c>
      <c r="G1443" s="158" t="str">
        <f>TRANSAKTIONER!Z1443&amp;IF(regnskab_filter_periode&gt;=AB1443,"INCLUDE"&amp;IF(regnskab_filter_land&lt;&gt;"",IF(regnskab_filter_land="EU",F1443,AD1443),""),"EXCLUDE")</f>
        <v>EXCLUDE</v>
      </c>
      <c r="H1443" s="158" t="str">
        <f t="shared" si="224"/>
        <v/>
      </c>
      <c r="I1443" s="158" t="str">
        <f>TRANSAKTIONER!Z1443&amp;IF(regnskab_filter_periode_partner&gt;=AB1443,"INCLUDE"&amp;IF(regnskab_filter_land_partner&lt;&gt;"",IF(regnskab_filter_land_partner="EU",F1443,AD1443),""),"EXCLUDE")&amp;AC1443</f>
        <v>EXCLUDE</v>
      </c>
      <c r="J1443" s="158" t="e">
        <f t="shared" si="225"/>
        <v>#N/A</v>
      </c>
      <c r="L1443" s="158" t="str">
        <f t="shared" si="226"/>
        <v>_EU</v>
      </c>
      <c r="P1443" s="340"/>
      <c r="Q1443" s="340"/>
      <c r="R1443" s="341"/>
      <c r="S1443" s="342"/>
      <c r="T1443" s="342"/>
      <c r="U1443" s="341"/>
      <c r="V1443" s="368"/>
      <c r="W1443" s="341"/>
      <c r="X1443" s="343"/>
      <c r="Y1443" s="340"/>
      <c r="Z1443" s="341"/>
      <c r="AA1443" s="348" t="str">
        <f t="shared" si="227"/>
        <v/>
      </c>
      <c r="AB1443" s="349" t="str">
        <f t="shared" si="228"/>
        <v/>
      </c>
      <c r="AC1443" s="341"/>
      <c r="AD1443" s="350" t="str">
        <f t="shared" si="229"/>
        <v/>
      </c>
    </row>
    <row r="1444" spans="2:30" x14ac:dyDescent="0.45">
      <c r="B1444" s="145" t="str">
        <f t="shared" si="220"/>
        <v>NOT INCLUDED</v>
      </c>
      <c r="C1444" s="146" t="e">
        <f t="shared" si="221"/>
        <v>#N/A</v>
      </c>
      <c r="D1444" s="158" t="e">
        <f>AB1444&amp;"_"&amp;#REF!&amp;IF(afstemning_partner&lt;&gt;"","_"&amp;AC1444,"")</f>
        <v>#REF!</v>
      </c>
      <c r="E1444" s="158" t="str">
        <f t="shared" si="222"/>
        <v/>
      </c>
      <c r="F1444" s="158" t="e">
        <f t="shared" si="223"/>
        <v>#N/A</v>
      </c>
      <c r="G1444" s="158" t="str">
        <f>TRANSAKTIONER!Z1444&amp;IF(regnskab_filter_periode&gt;=AB1444,"INCLUDE"&amp;IF(regnskab_filter_land&lt;&gt;"",IF(regnskab_filter_land="EU",F1444,AD1444),""),"EXCLUDE")</f>
        <v>EXCLUDE</v>
      </c>
      <c r="H1444" s="158" t="str">
        <f t="shared" si="224"/>
        <v/>
      </c>
      <c r="I1444" s="158" t="str">
        <f>TRANSAKTIONER!Z1444&amp;IF(regnskab_filter_periode_partner&gt;=AB1444,"INCLUDE"&amp;IF(regnskab_filter_land_partner&lt;&gt;"",IF(regnskab_filter_land_partner="EU",F1444,AD1444),""),"EXCLUDE")&amp;AC1444</f>
        <v>EXCLUDE</v>
      </c>
      <c r="J1444" s="158" t="e">
        <f t="shared" si="225"/>
        <v>#N/A</v>
      </c>
      <c r="L1444" s="158" t="str">
        <f t="shared" si="226"/>
        <v>_EU</v>
      </c>
      <c r="P1444" s="340"/>
      <c r="Q1444" s="340"/>
      <c r="R1444" s="341"/>
      <c r="S1444" s="342"/>
      <c r="T1444" s="342"/>
      <c r="U1444" s="341"/>
      <c r="V1444" s="368"/>
      <c r="W1444" s="341"/>
      <c r="X1444" s="343"/>
      <c r="Y1444" s="340"/>
      <c r="Z1444" s="341"/>
      <c r="AA1444" s="348" t="str">
        <f t="shared" si="227"/>
        <v/>
      </c>
      <c r="AB1444" s="349" t="str">
        <f t="shared" si="228"/>
        <v/>
      </c>
      <c r="AC1444" s="341"/>
      <c r="AD1444" s="350" t="str">
        <f t="shared" si="229"/>
        <v/>
      </c>
    </row>
    <row r="1445" spans="2:30" x14ac:dyDescent="0.45">
      <c r="B1445" s="145" t="str">
        <f t="shared" si="220"/>
        <v>NOT INCLUDED</v>
      </c>
      <c r="C1445" s="146" t="e">
        <f t="shared" si="221"/>
        <v>#N/A</v>
      </c>
      <c r="D1445" s="158" t="e">
        <f>AB1445&amp;"_"&amp;#REF!&amp;IF(afstemning_partner&lt;&gt;"","_"&amp;AC1445,"")</f>
        <v>#REF!</v>
      </c>
      <c r="E1445" s="158" t="str">
        <f t="shared" si="222"/>
        <v/>
      </c>
      <c r="F1445" s="158" t="e">
        <f t="shared" si="223"/>
        <v>#N/A</v>
      </c>
      <c r="G1445" s="158" t="str">
        <f>TRANSAKTIONER!Z1445&amp;IF(regnskab_filter_periode&gt;=AB1445,"INCLUDE"&amp;IF(regnskab_filter_land&lt;&gt;"",IF(regnskab_filter_land="EU",F1445,AD1445),""),"EXCLUDE")</f>
        <v>EXCLUDE</v>
      </c>
      <c r="H1445" s="158" t="str">
        <f t="shared" si="224"/>
        <v/>
      </c>
      <c r="I1445" s="158" t="str">
        <f>TRANSAKTIONER!Z1445&amp;IF(regnskab_filter_periode_partner&gt;=AB1445,"INCLUDE"&amp;IF(regnskab_filter_land_partner&lt;&gt;"",IF(regnskab_filter_land_partner="EU",F1445,AD1445),""),"EXCLUDE")&amp;AC1445</f>
        <v>EXCLUDE</v>
      </c>
      <c r="J1445" s="158" t="e">
        <f t="shared" si="225"/>
        <v>#N/A</v>
      </c>
      <c r="L1445" s="158" t="str">
        <f t="shared" si="226"/>
        <v>_EU</v>
      </c>
      <c r="P1445" s="340"/>
      <c r="Q1445" s="340"/>
      <c r="R1445" s="341"/>
      <c r="S1445" s="342"/>
      <c r="T1445" s="342"/>
      <c r="U1445" s="341"/>
      <c r="V1445" s="368"/>
      <c r="W1445" s="341"/>
      <c r="X1445" s="343"/>
      <c r="Y1445" s="340"/>
      <c r="Z1445" s="341"/>
      <c r="AA1445" s="348" t="str">
        <f t="shared" si="227"/>
        <v/>
      </c>
      <c r="AB1445" s="349" t="str">
        <f t="shared" si="228"/>
        <v/>
      </c>
      <c r="AC1445" s="341"/>
      <c r="AD1445" s="350" t="str">
        <f t="shared" si="229"/>
        <v/>
      </c>
    </row>
    <row r="1446" spans="2:30" x14ac:dyDescent="0.45">
      <c r="B1446" s="145" t="str">
        <f t="shared" si="220"/>
        <v>NOT INCLUDED</v>
      </c>
      <c r="C1446" s="146" t="e">
        <f t="shared" si="221"/>
        <v>#N/A</v>
      </c>
      <c r="D1446" s="158" t="e">
        <f>AB1446&amp;"_"&amp;#REF!&amp;IF(afstemning_partner&lt;&gt;"","_"&amp;AC1446,"")</f>
        <v>#REF!</v>
      </c>
      <c r="E1446" s="158" t="str">
        <f t="shared" si="222"/>
        <v/>
      </c>
      <c r="F1446" s="158" t="e">
        <f t="shared" si="223"/>
        <v>#N/A</v>
      </c>
      <c r="G1446" s="158" t="str">
        <f>TRANSAKTIONER!Z1446&amp;IF(regnskab_filter_periode&gt;=AB1446,"INCLUDE"&amp;IF(regnskab_filter_land&lt;&gt;"",IF(regnskab_filter_land="EU",F1446,AD1446),""),"EXCLUDE")</f>
        <v>EXCLUDE</v>
      </c>
      <c r="H1446" s="158" t="str">
        <f t="shared" si="224"/>
        <v/>
      </c>
      <c r="I1446" s="158" t="str">
        <f>TRANSAKTIONER!Z1446&amp;IF(regnskab_filter_periode_partner&gt;=AB1446,"INCLUDE"&amp;IF(regnskab_filter_land_partner&lt;&gt;"",IF(regnskab_filter_land_partner="EU",F1446,AD1446),""),"EXCLUDE")&amp;AC1446</f>
        <v>EXCLUDE</v>
      </c>
      <c r="J1446" s="158" t="e">
        <f t="shared" si="225"/>
        <v>#N/A</v>
      </c>
      <c r="L1446" s="158" t="str">
        <f t="shared" si="226"/>
        <v>_EU</v>
      </c>
      <c r="P1446" s="340"/>
      <c r="Q1446" s="340"/>
      <c r="R1446" s="341"/>
      <c r="S1446" s="342"/>
      <c r="T1446" s="342"/>
      <c r="U1446" s="341"/>
      <c r="V1446" s="368"/>
      <c r="W1446" s="341"/>
      <c r="X1446" s="343"/>
      <c r="Y1446" s="340"/>
      <c r="Z1446" s="341"/>
      <c r="AA1446" s="348" t="str">
        <f t="shared" si="227"/>
        <v/>
      </c>
      <c r="AB1446" s="349" t="str">
        <f t="shared" si="228"/>
        <v/>
      </c>
      <c r="AC1446" s="341"/>
      <c r="AD1446" s="350" t="str">
        <f t="shared" si="229"/>
        <v/>
      </c>
    </row>
    <row r="1447" spans="2:30" x14ac:dyDescent="0.45">
      <c r="B1447" s="145" t="str">
        <f t="shared" si="220"/>
        <v>NOT INCLUDED</v>
      </c>
      <c r="C1447" s="146" t="e">
        <f t="shared" si="221"/>
        <v>#N/A</v>
      </c>
      <c r="D1447" s="158" t="e">
        <f>AB1447&amp;"_"&amp;#REF!&amp;IF(afstemning_partner&lt;&gt;"","_"&amp;AC1447,"")</f>
        <v>#REF!</v>
      </c>
      <c r="E1447" s="158" t="str">
        <f t="shared" si="222"/>
        <v/>
      </c>
      <c r="F1447" s="158" t="e">
        <f t="shared" si="223"/>
        <v>#N/A</v>
      </c>
      <c r="G1447" s="158" t="str">
        <f>TRANSAKTIONER!Z1447&amp;IF(regnskab_filter_periode&gt;=AB1447,"INCLUDE"&amp;IF(regnskab_filter_land&lt;&gt;"",IF(regnskab_filter_land="EU",F1447,AD1447),""),"EXCLUDE")</f>
        <v>EXCLUDE</v>
      </c>
      <c r="H1447" s="158" t="str">
        <f t="shared" si="224"/>
        <v/>
      </c>
      <c r="I1447" s="158" t="str">
        <f>TRANSAKTIONER!Z1447&amp;IF(regnskab_filter_periode_partner&gt;=AB1447,"INCLUDE"&amp;IF(regnskab_filter_land_partner&lt;&gt;"",IF(regnskab_filter_land_partner="EU",F1447,AD1447),""),"EXCLUDE")&amp;AC1447</f>
        <v>EXCLUDE</v>
      </c>
      <c r="J1447" s="158" t="e">
        <f t="shared" si="225"/>
        <v>#N/A</v>
      </c>
      <c r="L1447" s="158" t="str">
        <f t="shared" si="226"/>
        <v>_EU</v>
      </c>
      <c r="P1447" s="340"/>
      <c r="Q1447" s="340"/>
      <c r="R1447" s="341"/>
      <c r="S1447" s="342"/>
      <c r="T1447" s="342"/>
      <c r="U1447" s="341"/>
      <c r="V1447" s="368"/>
      <c r="W1447" s="341"/>
      <c r="X1447" s="343"/>
      <c r="Y1447" s="340"/>
      <c r="Z1447" s="341"/>
      <c r="AA1447" s="348" t="str">
        <f t="shared" si="227"/>
        <v/>
      </c>
      <c r="AB1447" s="349" t="str">
        <f t="shared" si="228"/>
        <v/>
      </c>
      <c r="AC1447" s="341"/>
      <c r="AD1447" s="350" t="str">
        <f t="shared" si="229"/>
        <v/>
      </c>
    </row>
    <row r="1448" spans="2:30" x14ac:dyDescent="0.45">
      <c r="B1448" s="145" t="str">
        <f t="shared" si="220"/>
        <v>NOT INCLUDED</v>
      </c>
      <c r="C1448" s="146" t="e">
        <f t="shared" si="221"/>
        <v>#N/A</v>
      </c>
      <c r="D1448" s="158" t="e">
        <f>AB1448&amp;"_"&amp;#REF!&amp;IF(afstemning_partner&lt;&gt;"","_"&amp;AC1448,"")</f>
        <v>#REF!</v>
      </c>
      <c r="E1448" s="158" t="str">
        <f t="shared" si="222"/>
        <v/>
      </c>
      <c r="F1448" s="158" t="e">
        <f t="shared" si="223"/>
        <v>#N/A</v>
      </c>
      <c r="G1448" s="158" t="str">
        <f>TRANSAKTIONER!Z1448&amp;IF(regnskab_filter_periode&gt;=AB1448,"INCLUDE"&amp;IF(regnskab_filter_land&lt;&gt;"",IF(regnskab_filter_land="EU",F1448,AD1448),""),"EXCLUDE")</f>
        <v>EXCLUDE</v>
      </c>
      <c r="H1448" s="158" t="str">
        <f t="shared" si="224"/>
        <v/>
      </c>
      <c r="I1448" s="158" t="str">
        <f>TRANSAKTIONER!Z1448&amp;IF(regnskab_filter_periode_partner&gt;=AB1448,"INCLUDE"&amp;IF(regnskab_filter_land_partner&lt;&gt;"",IF(regnskab_filter_land_partner="EU",F1448,AD1448),""),"EXCLUDE")&amp;AC1448</f>
        <v>EXCLUDE</v>
      </c>
      <c r="J1448" s="158" t="e">
        <f t="shared" si="225"/>
        <v>#N/A</v>
      </c>
      <c r="L1448" s="158" t="str">
        <f t="shared" si="226"/>
        <v>_EU</v>
      </c>
      <c r="P1448" s="340"/>
      <c r="Q1448" s="340"/>
      <c r="R1448" s="341"/>
      <c r="S1448" s="342"/>
      <c r="T1448" s="342"/>
      <c r="U1448" s="341"/>
      <c r="V1448" s="368"/>
      <c r="W1448" s="341"/>
      <c r="X1448" s="343"/>
      <c r="Y1448" s="340"/>
      <c r="Z1448" s="341"/>
      <c r="AA1448" s="348" t="str">
        <f t="shared" si="227"/>
        <v/>
      </c>
      <c r="AB1448" s="349" t="str">
        <f t="shared" si="228"/>
        <v/>
      </c>
      <c r="AC1448" s="341"/>
      <c r="AD1448" s="350" t="str">
        <f t="shared" si="229"/>
        <v/>
      </c>
    </row>
    <row r="1449" spans="2:30" x14ac:dyDescent="0.45">
      <c r="B1449" s="145" t="str">
        <f t="shared" si="220"/>
        <v>NOT INCLUDED</v>
      </c>
      <c r="C1449" s="146" t="e">
        <f t="shared" si="221"/>
        <v>#N/A</v>
      </c>
      <c r="D1449" s="158" t="e">
        <f>AB1449&amp;"_"&amp;#REF!&amp;IF(afstemning_partner&lt;&gt;"","_"&amp;AC1449,"")</f>
        <v>#REF!</v>
      </c>
      <c r="E1449" s="158" t="str">
        <f t="shared" si="222"/>
        <v/>
      </c>
      <c r="F1449" s="158" t="e">
        <f t="shared" si="223"/>
        <v>#N/A</v>
      </c>
      <c r="G1449" s="158" t="str">
        <f>TRANSAKTIONER!Z1449&amp;IF(regnskab_filter_periode&gt;=AB1449,"INCLUDE"&amp;IF(regnskab_filter_land&lt;&gt;"",IF(regnskab_filter_land="EU",F1449,AD1449),""),"EXCLUDE")</f>
        <v>EXCLUDE</v>
      </c>
      <c r="H1449" s="158" t="str">
        <f t="shared" si="224"/>
        <v/>
      </c>
      <c r="I1449" s="158" t="str">
        <f>TRANSAKTIONER!Z1449&amp;IF(regnskab_filter_periode_partner&gt;=AB1449,"INCLUDE"&amp;IF(regnskab_filter_land_partner&lt;&gt;"",IF(regnskab_filter_land_partner="EU",F1449,AD1449),""),"EXCLUDE")&amp;AC1449</f>
        <v>EXCLUDE</v>
      </c>
      <c r="J1449" s="158" t="e">
        <f t="shared" si="225"/>
        <v>#N/A</v>
      </c>
      <c r="L1449" s="158" t="str">
        <f t="shared" si="226"/>
        <v>_EU</v>
      </c>
      <c r="P1449" s="340"/>
      <c r="Q1449" s="340"/>
      <c r="R1449" s="341"/>
      <c r="S1449" s="342"/>
      <c r="T1449" s="342"/>
      <c r="U1449" s="341"/>
      <c r="V1449" s="368"/>
      <c r="W1449" s="341"/>
      <c r="X1449" s="343"/>
      <c r="Y1449" s="340"/>
      <c r="Z1449" s="341"/>
      <c r="AA1449" s="348" t="str">
        <f t="shared" si="227"/>
        <v/>
      </c>
      <c r="AB1449" s="349" t="str">
        <f t="shared" si="228"/>
        <v/>
      </c>
      <c r="AC1449" s="341"/>
      <c r="AD1449" s="350" t="str">
        <f t="shared" si="229"/>
        <v/>
      </c>
    </row>
    <row r="1450" spans="2:30" x14ac:dyDescent="0.45">
      <c r="B1450" s="145" t="str">
        <f t="shared" si="220"/>
        <v>NOT INCLUDED</v>
      </c>
      <c r="C1450" s="146" t="e">
        <f t="shared" si="221"/>
        <v>#N/A</v>
      </c>
      <c r="D1450" s="158" t="e">
        <f>AB1450&amp;"_"&amp;#REF!&amp;IF(afstemning_partner&lt;&gt;"","_"&amp;AC1450,"")</f>
        <v>#REF!</v>
      </c>
      <c r="E1450" s="158" t="str">
        <f t="shared" si="222"/>
        <v/>
      </c>
      <c r="F1450" s="158" t="e">
        <f t="shared" si="223"/>
        <v>#N/A</v>
      </c>
      <c r="G1450" s="158" t="str">
        <f>TRANSAKTIONER!Z1450&amp;IF(regnskab_filter_periode&gt;=AB1450,"INCLUDE"&amp;IF(regnskab_filter_land&lt;&gt;"",IF(regnskab_filter_land="EU",F1450,AD1450),""),"EXCLUDE")</f>
        <v>EXCLUDE</v>
      </c>
      <c r="H1450" s="158" t="str">
        <f t="shared" si="224"/>
        <v/>
      </c>
      <c r="I1450" s="158" t="str">
        <f>TRANSAKTIONER!Z1450&amp;IF(regnskab_filter_periode_partner&gt;=AB1450,"INCLUDE"&amp;IF(regnskab_filter_land_partner&lt;&gt;"",IF(regnskab_filter_land_partner="EU",F1450,AD1450),""),"EXCLUDE")&amp;AC1450</f>
        <v>EXCLUDE</v>
      </c>
      <c r="J1450" s="158" t="e">
        <f t="shared" si="225"/>
        <v>#N/A</v>
      </c>
      <c r="L1450" s="158" t="str">
        <f t="shared" si="226"/>
        <v>_EU</v>
      </c>
      <c r="P1450" s="340"/>
      <c r="Q1450" s="340"/>
      <c r="R1450" s="341"/>
      <c r="S1450" s="342"/>
      <c r="T1450" s="342"/>
      <c r="U1450" s="341"/>
      <c r="V1450" s="368"/>
      <c r="W1450" s="341"/>
      <c r="X1450" s="343"/>
      <c r="Y1450" s="340"/>
      <c r="Z1450" s="341"/>
      <c r="AA1450" s="348" t="str">
        <f t="shared" si="227"/>
        <v/>
      </c>
      <c r="AB1450" s="349" t="str">
        <f t="shared" si="228"/>
        <v/>
      </c>
      <c r="AC1450" s="341"/>
      <c r="AD1450" s="350" t="str">
        <f t="shared" si="229"/>
        <v/>
      </c>
    </row>
    <row r="1451" spans="2:30" x14ac:dyDescent="0.45">
      <c r="B1451" s="145" t="str">
        <f t="shared" si="220"/>
        <v>NOT INCLUDED</v>
      </c>
      <c r="C1451" s="146" t="e">
        <f t="shared" si="221"/>
        <v>#N/A</v>
      </c>
      <c r="D1451" s="158" t="e">
        <f>AB1451&amp;"_"&amp;#REF!&amp;IF(afstemning_partner&lt;&gt;"","_"&amp;AC1451,"")</f>
        <v>#REF!</v>
      </c>
      <c r="E1451" s="158" t="str">
        <f t="shared" si="222"/>
        <v/>
      </c>
      <c r="F1451" s="158" t="e">
        <f t="shared" si="223"/>
        <v>#N/A</v>
      </c>
      <c r="G1451" s="158" t="str">
        <f>TRANSAKTIONER!Z1451&amp;IF(regnskab_filter_periode&gt;=AB1451,"INCLUDE"&amp;IF(regnskab_filter_land&lt;&gt;"",IF(regnskab_filter_land="EU",F1451,AD1451),""),"EXCLUDE")</f>
        <v>EXCLUDE</v>
      </c>
      <c r="H1451" s="158" t="str">
        <f t="shared" si="224"/>
        <v/>
      </c>
      <c r="I1451" s="158" t="str">
        <f>TRANSAKTIONER!Z1451&amp;IF(regnskab_filter_periode_partner&gt;=AB1451,"INCLUDE"&amp;IF(regnskab_filter_land_partner&lt;&gt;"",IF(regnskab_filter_land_partner="EU",F1451,AD1451),""),"EXCLUDE")&amp;AC1451</f>
        <v>EXCLUDE</v>
      </c>
      <c r="J1451" s="158" t="e">
        <f t="shared" si="225"/>
        <v>#N/A</v>
      </c>
      <c r="L1451" s="158" t="str">
        <f t="shared" si="226"/>
        <v>_EU</v>
      </c>
      <c r="P1451" s="340"/>
      <c r="Q1451" s="340"/>
      <c r="R1451" s="341"/>
      <c r="S1451" s="342"/>
      <c r="T1451" s="342"/>
      <c r="U1451" s="341"/>
      <c r="V1451" s="368"/>
      <c r="W1451" s="341"/>
      <c r="X1451" s="343"/>
      <c r="Y1451" s="340"/>
      <c r="Z1451" s="341"/>
      <c r="AA1451" s="348" t="str">
        <f t="shared" si="227"/>
        <v/>
      </c>
      <c r="AB1451" s="349" t="str">
        <f t="shared" si="228"/>
        <v/>
      </c>
      <c r="AC1451" s="341"/>
      <c r="AD1451" s="350" t="str">
        <f t="shared" si="229"/>
        <v/>
      </c>
    </row>
    <row r="1452" spans="2:30" x14ac:dyDescent="0.45">
      <c r="B1452" s="145" t="str">
        <f t="shared" si="220"/>
        <v>NOT INCLUDED</v>
      </c>
      <c r="C1452" s="146" t="e">
        <f t="shared" si="221"/>
        <v>#N/A</v>
      </c>
      <c r="D1452" s="158" t="e">
        <f>AB1452&amp;"_"&amp;#REF!&amp;IF(afstemning_partner&lt;&gt;"","_"&amp;AC1452,"")</f>
        <v>#REF!</v>
      </c>
      <c r="E1452" s="158" t="str">
        <f t="shared" si="222"/>
        <v/>
      </c>
      <c r="F1452" s="158" t="e">
        <f t="shared" si="223"/>
        <v>#N/A</v>
      </c>
      <c r="G1452" s="158" t="str">
        <f>TRANSAKTIONER!Z1452&amp;IF(regnskab_filter_periode&gt;=AB1452,"INCLUDE"&amp;IF(regnskab_filter_land&lt;&gt;"",IF(regnskab_filter_land="EU",F1452,AD1452),""),"EXCLUDE")</f>
        <v>EXCLUDE</v>
      </c>
      <c r="H1452" s="158" t="str">
        <f t="shared" si="224"/>
        <v/>
      </c>
      <c r="I1452" s="158" t="str">
        <f>TRANSAKTIONER!Z1452&amp;IF(regnskab_filter_periode_partner&gt;=AB1452,"INCLUDE"&amp;IF(regnskab_filter_land_partner&lt;&gt;"",IF(regnskab_filter_land_partner="EU",F1452,AD1452),""),"EXCLUDE")&amp;AC1452</f>
        <v>EXCLUDE</v>
      </c>
      <c r="J1452" s="158" t="e">
        <f t="shared" si="225"/>
        <v>#N/A</v>
      </c>
      <c r="L1452" s="158" t="str">
        <f t="shared" si="226"/>
        <v>_EU</v>
      </c>
      <c r="P1452" s="340"/>
      <c r="Q1452" s="340"/>
      <c r="R1452" s="341"/>
      <c r="S1452" s="342"/>
      <c r="T1452" s="342"/>
      <c r="U1452" s="341"/>
      <c r="V1452" s="368"/>
      <c r="W1452" s="341"/>
      <c r="X1452" s="343"/>
      <c r="Y1452" s="340"/>
      <c r="Z1452" s="341"/>
      <c r="AA1452" s="348" t="str">
        <f t="shared" si="227"/>
        <v/>
      </c>
      <c r="AB1452" s="349" t="str">
        <f t="shared" si="228"/>
        <v/>
      </c>
      <c r="AC1452" s="341"/>
      <c r="AD1452" s="350" t="str">
        <f t="shared" si="229"/>
        <v/>
      </c>
    </row>
    <row r="1453" spans="2:30" x14ac:dyDescent="0.45">
      <c r="B1453" s="145" t="str">
        <f t="shared" si="220"/>
        <v>NOT INCLUDED</v>
      </c>
      <c r="C1453" s="146" t="e">
        <f t="shared" si="221"/>
        <v>#N/A</v>
      </c>
      <c r="D1453" s="158" t="e">
        <f>AB1453&amp;"_"&amp;#REF!&amp;IF(afstemning_partner&lt;&gt;"","_"&amp;AC1453,"")</f>
        <v>#REF!</v>
      </c>
      <c r="E1453" s="158" t="str">
        <f t="shared" si="222"/>
        <v/>
      </c>
      <c r="F1453" s="158" t="e">
        <f t="shared" si="223"/>
        <v>#N/A</v>
      </c>
      <c r="G1453" s="158" t="str">
        <f>TRANSAKTIONER!Z1453&amp;IF(regnskab_filter_periode&gt;=AB1453,"INCLUDE"&amp;IF(regnskab_filter_land&lt;&gt;"",IF(regnskab_filter_land="EU",F1453,AD1453),""),"EXCLUDE")</f>
        <v>EXCLUDE</v>
      </c>
      <c r="H1453" s="158" t="str">
        <f t="shared" si="224"/>
        <v/>
      </c>
      <c r="I1453" s="158" t="str">
        <f>TRANSAKTIONER!Z1453&amp;IF(regnskab_filter_periode_partner&gt;=AB1453,"INCLUDE"&amp;IF(regnskab_filter_land_partner&lt;&gt;"",IF(regnskab_filter_land_partner="EU",F1453,AD1453),""),"EXCLUDE")&amp;AC1453</f>
        <v>EXCLUDE</v>
      </c>
      <c r="J1453" s="158" t="e">
        <f t="shared" si="225"/>
        <v>#N/A</v>
      </c>
      <c r="L1453" s="158" t="str">
        <f t="shared" si="226"/>
        <v>_EU</v>
      </c>
      <c r="P1453" s="340"/>
      <c r="Q1453" s="340"/>
      <c r="R1453" s="341"/>
      <c r="S1453" s="342"/>
      <c r="T1453" s="342"/>
      <c r="U1453" s="341"/>
      <c r="V1453" s="368"/>
      <c r="W1453" s="341"/>
      <c r="X1453" s="343"/>
      <c r="Y1453" s="340"/>
      <c r="Z1453" s="341"/>
      <c r="AA1453" s="348" t="str">
        <f t="shared" si="227"/>
        <v/>
      </c>
      <c r="AB1453" s="349" t="str">
        <f t="shared" si="228"/>
        <v/>
      </c>
      <c r="AC1453" s="341"/>
      <c r="AD1453" s="350" t="str">
        <f t="shared" si="229"/>
        <v/>
      </c>
    </row>
    <row r="1454" spans="2:30" x14ac:dyDescent="0.45">
      <c r="B1454" s="145" t="str">
        <f t="shared" si="220"/>
        <v>NOT INCLUDED</v>
      </c>
      <c r="C1454" s="146" t="e">
        <f t="shared" si="221"/>
        <v>#N/A</v>
      </c>
      <c r="D1454" s="158" t="e">
        <f>AB1454&amp;"_"&amp;#REF!&amp;IF(afstemning_partner&lt;&gt;"","_"&amp;AC1454,"")</f>
        <v>#REF!</v>
      </c>
      <c r="E1454" s="158" t="str">
        <f t="shared" si="222"/>
        <v/>
      </c>
      <c r="F1454" s="158" t="e">
        <f t="shared" si="223"/>
        <v>#N/A</v>
      </c>
      <c r="G1454" s="158" t="str">
        <f>TRANSAKTIONER!Z1454&amp;IF(regnskab_filter_periode&gt;=AB1454,"INCLUDE"&amp;IF(regnskab_filter_land&lt;&gt;"",IF(regnskab_filter_land="EU",F1454,AD1454),""),"EXCLUDE")</f>
        <v>EXCLUDE</v>
      </c>
      <c r="H1454" s="158" t="str">
        <f t="shared" si="224"/>
        <v/>
      </c>
      <c r="I1454" s="158" t="str">
        <f>TRANSAKTIONER!Z1454&amp;IF(regnskab_filter_periode_partner&gt;=AB1454,"INCLUDE"&amp;IF(regnskab_filter_land_partner&lt;&gt;"",IF(regnskab_filter_land_partner="EU",F1454,AD1454),""),"EXCLUDE")&amp;AC1454</f>
        <v>EXCLUDE</v>
      </c>
      <c r="J1454" s="158" t="e">
        <f t="shared" si="225"/>
        <v>#N/A</v>
      </c>
      <c r="L1454" s="158" t="str">
        <f t="shared" si="226"/>
        <v>_EU</v>
      </c>
      <c r="P1454" s="340"/>
      <c r="Q1454" s="340"/>
      <c r="R1454" s="341"/>
      <c r="S1454" s="342"/>
      <c r="T1454" s="342"/>
      <c r="U1454" s="341"/>
      <c r="V1454" s="368"/>
      <c r="W1454" s="341"/>
      <c r="X1454" s="343"/>
      <c r="Y1454" s="340"/>
      <c r="Z1454" s="341"/>
      <c r="AA1454" s="348" t="str">
        <f t="shared" si="227"/>
        <v/>
      </c>
      <c r="AB1454" s="349" t="str">
        <f t="shared" si="228"/>
        <v/>
      </c>
      <c r="AC1454" s="341"/>
      <c r="AD1454" s="350" t="str">
        <f t="shared" si="229"/>
        <v/>
      </c>
    </row>
    <row r="1455" spans="2:30" x14ac:dyDescent="0.45">
      <c r="B1455" s="145" t="str">
        <f t="shared" si="220"/>
        <v>NOT INCLUDED</v>
      </c>
      <c r="C1455" s="146" t="e">
        <f t="shared" si="221"/>
        <v>#N/A</v>
      </c>
      <c r="D1455" s="158" t="e">
        <f>AB1455&amp;"_"&amp;#REF!&amp;IF(afstemning_partner&lt;&gt;"","_"&amp;AC1455,"")</f>
        <v>#REF!</v>
      </c>
      <c r="E1455" s="158" t="str">
        <f t="shared" si="222"/>
        <v/>
      </c>
      <c r="F1455" s="158" t="e">
        <f t="shared" si="223"/>
        <v>#N/A</v>
      </c>
      <c r="G1455" s="158" t="str">
        <f>TRANSAKTIONER!Z1455&amp;IF(regnskab_filter_periode&gt;=AB1455,"INCLUDE"&amp;IF(regnskab_filter_land&lt;&gt;"",IF(regnskab_filter_land="EU",F1455,AD1455),""),"EXCLUDE")</f>
        <v>EXCLUDE</v>
      </c>
      <c r="H1455" s="158" t="str">
        <f t="shared" si="224"/>
        <v/>
      </c>
      <c r="I1455" s="158" t="str">
        <f>TRANSAKTIONER!Z1455&amp;IF(regnskab_filter_periode_partner&gt;=AB1455,"INCLUDE"&amp;IF(regnskab_filter_land_partner&lt;&gt;"",IF(regnskab_filter_land_partner="EU",F1455,AD1455),""),"EXCLUDE")&amp;AC1455</f>
        <v>EXCLUDE</v>
      </c>
      <c r="J1455" s="158" t="e">
        <f t="shared" si="225"/>
        <v>#N/A</v>
      </c>
      <c r="L1455" s="158" t="str">
        <f t="shared" si="226"/>
        <v>_EU</v>
      </c>
      <c r="P1455" s="340"/>
      <c r="Q1455" s="340"/>
      <c r="R1455" s="341"/>
      <c r="S1455" s="342"/>
      <c r="T1455" s="342"/>
      <c r="U1455" s="341"/>
      <c r="V1455" s="368"/>
      <c r="W1455" s="341"/>
      <c r="X1455" s="343"/>
      <c r="Y1455" s="340"/>
      <c r="Z1455" s="341"/>
      <c r="AA1455" s="348" t="str">
        <f t="shared" si="227"/>
        <v/>
      </c>
      <c r="AB1455" s="349" t="str">
        <f t="shared" si="228"/>
        <v/>
      </c>
      <c r="AC1455" s="341"/>
      <c r="AD1455" s="350" t="str">
        <f t="shared" si="229"/>
        <v/>
      </c>
    </row>
    <row r="1456" spans="2:30" x14ac:dyDescent="0.45">
      <c r="B1456" s="145" t="str">
        <f t="shared" si="220"/>
        <v>NOT INCLUDED</v>
      </c>
      <c r="C1456" s="146" t="e">
        <f t="shared" si="221"/>
        <v>#N/A</v>
      </c>
      <c r="D1456" s="158" t="e">
        <f>AB1456&amp;"_"&amp;#REF!&amp;IF(afstemning_partner&lt;&gt;"","_"&amp;AC1456,"")</f>
        <v>#REF!</v>
      </c>
      <c r="E1456" s="158" t="str">
        <f t="shared" si="222"/>
        <v/>
      </c>
      <c r="F1456" s="158" t="e">
        <f t="shared" si="223"/>
        <v>#N/A</v>
      </c>
      <c r="G1456" s="158" t="str">
        <f>TRANSAKTIONER!Z1456&amp;IF(regnskab_filter_periode&gt;=AB1456,"INCLUDE"&amp;IF(regnskab_filter_land&lt;&gt;"",IF(regnskab_filter_land="EU",F1456,AD1456),""),"EXCLUDE")</f>
        <v>EXCLUDE</v>
      </c>
      <c r="H1456" s="158" t="str">
        <f t="shared" si="224"/>
        <v/>
      </c>
      <c r="I1456" s="158" t="str">
        <f>TRANSAKTIONER!Z1456&amp;IF(regnskab_filter_periode_partner&gt;=AB1456,"INCLUDE"&amp;IF(regnskab_filter_land_partner&lt;&gt;"",IF(regnskab_filter_land_partner="EU",F1456,AD1456),""),"EXCLUDE")&amp;AC1456</f>
        <v>EXCLUDE</v>
      </c>
      <c r="J1456" s="158" t="e">
        <f t="shared" si="225"/>
        <v>#N/A</v>
      </c>
      <c r="L1456" s="158" t="str">
        <f t="shared" si="226"/>
        <v>_EU</v>
      </c>
      <c r="P1456" s="340"/>
      <c r="Q1456" s="340"/>
      <c r="R1456" s="341"/>
      <c r="S1456" s="342"/>
      <c r="T1456" s="342"/>
      <c r="U1456" s="341"/>
      <c r="V1456" s="368"/>
      <c r="W1456" s="341"/>
      <c r="X1456" s="343"/>
      <c r="Y1456" s="340"/>
      <c r="Z1456" s="341"/>
      <c r="AA1456" s="348" t="str">
        <f t="shared" si="227"/>
        <v/>
      </c>
      <c r="AB1456" s="349" t="str">
        <f t="shared" si="228"/>
        <v/>
      </c>
      <c r="AC1456" s="341"/>
      <c r="AD1456" s="350" t="str">
        <f t="shared" si="229"/>
        <v/>
      </c>
    </row>
    <row r="1457" spans="2:30" x14ac:dyDescent="0.45">
      <c r="B1457" s="145" t="str">
        <f t="shared" si="220"/>
        <v>NOT INCLUDED</v>
      </c>
      <c r="C1457" s="146" t="e">
        <f t="shared" si="221"/>
        <v>#N/A</v>
      </c>
      <c r="D1457" s="158" t="e">
        <f>AB1457&amp;"_"&amp;#REF!&amp;IF(afstemning_partner&lt;&gt;"","_"&amp;AC1457,"")</f>
        <v>#REF!</v>
      </c>
      <c r="E1457" s="158" t="str">
        <f t="shared" si="222"/>
        <v/>
      </c>
      <c r="F1457" s="158" t="e">
        <f t="shared" si="223"/>
        <v>#N/A</v>
      </c>
      <c r="G1457" s="158" t="str">
        <f>TRANSAKTIONER!Z1457&amp;IF(regnskab_filter_periode&gt;=AB1457,"INCLUDE"&amp;IF(regnskab_filter_land&lt;&gt;"",IF(regnskab_filter_land="EU",F1457,AD1457),""),"EXCLUDE")</f>
        <v>EXCLUDE</v>
      </c>
      <c r="H1457" s="158" t="str">
        <f t="shared" si="224"/>
        <v/>
      </c>
      <c r="I1457" s="158" t="str">
        <f>TRANSAKTIONER!Z1457&amp;IF(regnskab_filter_periode_partner&gt;=AB1457,"INCLUDE"&amp;IF(regnskab_filter_land_partner&lt;&gt;"",IF(regnskab_filter_land_partner="EU",F1457,AD1457),""),"EXCLUDE")&amp;AC1457</f>
        <v>EXCLUDE</v>
      </c>
      <c r="J1457" s="158" t="e">
        <f t="shared" si="225"/>
        <v>#N/A</v>
      </c>
      <c r="L1457" s="158" t="str">
        <f t="shared" si="226"/>
        <v>_EU</v>
      </c>
      <c r="P1457" s="340"/>
      <c r="Q1457" s="340"/>
      <c r="R1457" s="341"/>
      <c r="S1457" s="342"/>
      <c r="T1457" s="342"/>
      <c r="U1457" s="341"/>
      <c r="V1457" s="368"/>
      <c r="W1457" s="341"/>
      <c r="X1457" s="343"/>
      <c r="Y1457" s="340"/>
      <c r="Z1457" s="341"/>
      <c r="AA1457" s="348" t="str">
        <f t="shared" si="227"/>
        <v/>
      </c>
      <c r="AB1457" s="349" t="str">
        <f t="shared" si="228"/>
        <v/>
      </c>
      <c r="AC1457" s="341"/>
      <c r="AD1457" s="350" t="str">
        <f t="shared" si="229"/>
        <v/>
      </c>
    </row>
    <row r="1458" spans="2:30" x14ac:dyDescent="0.45">
      <c r="B1458" s="145" t="str">
        <f t="shared" si="220"/>
        <v>NOT INCLUDED</v>
      </c>
      <c r="C1458" s="146" t="e">
        <f t="shared" si="221"/>
        <v>#N/A</v>
      </c>
      <c r="D1458" s="158" t="e">
        <f>AB1458&amp;"_"&amp;#REF!&amp;IF(afstemning_partner&lt;&gt;"","_"&amp;AC1458,"")</f>
        <v>#REF!</v>
      </c>
      <c r="E1458" s="158" t="str">
        <f t="shared" si="222"/>
        <v/>
      </c>
      <c r="F1458" s="158" t="e">
        <f t="shared" si="223"/>
        <v>#N/A</v>
      </c>
      <c r="G1458" s="158" t="str">
        <f>TRANSAKTIONER!Z1458&amp;IF(regnskab_filter_periode&gt;=AB1458,"INCLUDE"&amp;IF(regnskab_filter_land&lt;&gt;"",IF(regnskab_filter_land="EU",F1458,AD1458),""),"EXCLUDE")</f>
        <v>EXCLUDE</v>
      </c>
      <c r="H1458" s="158" t="str">
        <f t="shared" si="224"/>
        <v/>
      </c>
      <c r="I1458" s="158" t="str">
        <f>TRANSAKTIONER!Z1458&amp;IF(regnskab_filter_periode_partner&gt;=AB1458,"INCLUDE"&amp;IF(regnskab_filter_land_partner&lt;&gt;"",IF(regnskab_filter_land_partner="EU",F1458,AD1458),""),"EXCLUDE")&amp;AC1458</f>
        <v>EXCLUDE</v>
      </c>
      <c r="J1458" s="158" t="e">
        <f t="shared" si="225"/>
        <v>#N/A</v>
      </c>
      <c r="L1458" s="158" t="str">
        <f t="shared" si="226"/>
        <v>_EU</v>
      </c>
      <c r="P1458" s="340"/>
      <c r="Q1458" s="340"/>
      <c r="R1458" s="341"/>
      <c r="S1458" s="342"/>
      <c r="T1458" s="342"/>
      <c r="U1458" s="341"/>
      <c r="V1458" s="368"/>
      <c r="W1458" s="341"/>
      <c r="X1458" s="343"/>
      <c r="Y1458" s="340"/>
      <c r="Z1458" s="341"/>
      <c r="AA1458" s="348" t="str">
        <f t="shared" si="227"/>
        <v/>
      </c>
      <c r="AB1458" s="349" t="str">
        <f t="shared" si="228"/>
        <v/>
      </c>
      <c r="AC1458" s="341"/>
      <c r="AD1458" s="350" t="str">
        <f t="shared" si="229"/>
        <v/>
      </c>
    </row>
    <row r="1459" spans="2:30" x14ac:dyDescent="0.45">
      <c r="B1459" s="145" t="str">
        <f t="shared" si="220"/>
        <v>NOT INCLUDED</v>
      </c>
      <c r="C1459" s="146" t="e">
        <f t="shared" si="221"/>
        <v>#N/A</v>
      </c>
      <c r="D1459" s="158" t="e">
        <f>AB1459&amp;"_"&amp;#REF!&amp;IF(afstemning_partner&lt;&gt;"","_"&amp;AC1459,"")</f>
        <v>#REF!</v>
      </c>
      <c r="E1459" s="158" t="str">
        <f t="shared" si="222"/>
        <v/>
      </c>
      <c r="F1459" s="158" t="e">
        <f t="shared" si="223"/>
        <v>#N/A</v>
      </c>
      <c r="G1459" s="158" t="str">
        <f>TRANSAKTIONER!Z1459&amp;IF(regnskab_filter_periode&gt;=AB1459,"INCLUDE"&amp;IF(regnskab_filter_land&lt;&gt;"",IF(regnskab_filter_land="EU",F1459,AD1459),""),"EXCLUDE")</f>
        <v>EXCLUDE</v>
      </c>
      <c r="H1459" s="158" t="str">
        <f t="shared" si="224"/>
        <v/>
      </c>
      <c r="I1459" s="158" t="str">
        <f>TRANSAKTIONER!Z1459&amp;IF(regnskab_filter_periode_partner&gt;=AB1459,"INCLUDE"&amp;IF(regnskab_filter_land_partner&lt;&gt;"",IF(regnskab_filter_land_partner="EU",F1459,AD1459),""),"EXCLUDE")&amp;AC1459</f>
        <v>EXCLUDE</v>
      </c>
      <c r="J1459" s="158" t="e">
        <f t="shared" si="225"/>
        <v>#N/A</v>
      </c>
      <c r="L1459" s="158" t="str">
        <f t="shared" si="226"/>
        <v>_EU</v>
      </c>
      <c r="P1459" s="340"/>
      <c r="Q1459" s="340"/>
      <c r="R1459" s="341"/>
      <c r="S1459" s="342"/>
      <c r="T1459" s="342"/>
      <c r="U1459" s="341"/>
      <c r="V1459" s="368"/>
      <c r="W1459" s="341"/>
      <c r="X1459" s="343"/>
      <c r="Y1459" s="340"/>
      <c r="Z1459" s="341"/>
      <c r="AA1459" s="348" t="str">
        <f t="shared" si="227"/>
        <v/>
      </c>
      <c r="AB1459" s="349" t="str">
        <f t="shared" si="228"/>
        <v/>
      </c>
      <c r="AC1459" s="341"/>
      <c r="AD1459" s="350" t="str">
        <f t="shared" si="229"/>
        <v/>
      </c>
    </row>
    <row r="1460" spans="2:30" x14ac:dyDescent="0.45">
      <c r="B1460" s="145" t="str">
        <f t="shared" si="220"/>
        <v>NOT INCLUDED</v>
      </c>
      <c r="C1460" s="146" t="e">
        <f t="shared" si="221"/>
        <v>#N/A</v>
      </c>
      <c r="D1460" s="158" t="e">
        <f>AB1460&amp;"_"&amp;#REF!&amp;IF(afstemning_partner&lt;&gt;"","_"&amp;AC1460,"")</f>
        <v>#REF!</v>
      </c>
      <c r="E1460" s="158" t="str">
        <f t="shared" si="222"/>
        <v/>
      </c>
      <c r="F1460" s="158" t="e">
        <f t="shared" si="223"/>
        <v>#N/A</v>
      </c>
      <c r="G1460" s="158" t="str">
        <f>TRANSAKTIONER!Z1460&amp;IF(regnskab_filter_periode&gt;=AB1460,"INCLUDE"&amp;IF(regnskab_filter_land&lt;&gt;"",IF(regnskab_filter_land="EU",F1460,AD1460),""),"EXCLUDE")</f>
        <v>EXCLUDE</v>
      </c>
      <c r="H1460" s="158" t="str">
        <f t="shared" si="224"/>
        <v/>
      </c>
      <c r="I1460" s="158" t="str">
        <f>TRANSAKTIONER!Z1460&amp;IF(regnskab_filter_periode_partner&gt;=AB1460,"INCLUDE"&amp;IF(regnskab_filter_land_partner&lt;&gt;"",IF(regnskab_filter_land_partner="EU",F1460,AD1460),""),"EXCLUDE")&amp;AC1460</f>
        <v>EXCLUDE</v>
      </c>
      <c r="J1460" s="158" t="e">
        <f t="shared" si="225"/>
        <v>#N/A</v>
      </c>
      <c r="L1460" s="158" t="str">
        <f t="shared" si="226"/>
        <v>_EU</v>
      </c>
      <c r="P1460" s="340"/>
      <c r="Q1460" s="340"/>
      <c r="R1460" s="341"/>
      <c r="S1460" s="342"/>
      <c r="T1460" s="342"/>
      <c r="U1460" s="341"/>
      <c r="V1460" s="368"/>
      <c r="W1460" s="341"/>
      <c r="X1460" s="343"/>
      <c r="Y1460" s="340"/>
      <c r="Z1460" s="341"/>
      <c r="AA1460" s="348" t="str">
        <f t="shared" si="227"/>
        <v/>
      </c>
      <c r="AB1460" s="349" t="str">
        <f t="shared" si="228"/>
        <v/>
      </c>
      <c r="AC1460" s="341"/>
      <c r="AD1460" s="350" t="str">
        <f t="shared" si="229"/>
        <v/>
      </c>
    </row>
    <row r="1461" spans="2:30" x14ac:dyDescent="0.45">
      <c r="B1461" s="145" t="str">
        <f t="shared" si="220"/>
        <v>NOT INCLUDED</v>
      </c>
      <c r="C1461" s="146" t="e">
        <f t="shared" si="221"/>
        <v>#N/A</v>
      </c>
      <c r="D1461" s="158" t="e">
        <f>AB1461&amp;"_"&amp;#REF!&amp;IF(afstemning_partner&lt;&gt;"","_"&amp;AC1461,"")</f>
        <v>#REF!</v>
      </c>
      <c r="E1461" s="158" t="str">
        <f t="shared" si="222"/>
        <v/>
      </c>
      <c r="F1461" s="158" t="e">
        <f t="shared" si="223"/>
        <v>#N/A</v>
      </c>
      <c r="G1461" s="158" t="str">
        <f>TRANSAKTIONER!Z1461&amp;IF(regnskab_filter_periode&gt;=AB1461,"INCLUDE"&amp;IF(regnskab_filter_land&lt;&gt;"",IF(regnskab_filter_land="EU",F1461,AD1461),""),"EXCLUDE")</f>
        <v>EXCLUDE</v>
      </c>
      <c r="H1461" s="158" t="str">
        <f t="shared" si="224"/>
        <v/>
      </c>
      <c r="I1461" s="158" t="str">
        <f>TRANSAKTIONER!Z1461&amp;IF(regnskab_filter_periode_partner&gt;=AB1461,"INCLUDE"&amp;IF(regnskab_filter_land_partner&lt;&gt;"",IF(regnskab_filter_land_partner="EU",F1461,AD1461),""),"EXCLUDE")&amp;AC1461</f>
        <v>EXCLUDE</v>
      </c>
      <c r="J1461" s="158" t="e">
        <f t="shared" si="225"/>
        <v>#N/A</v>
      </c>
      <c r="L1461" s="158" t="str">
        <f t="shared" si="226"/>
        <v>_EU</v>
      </c>
      <c r="P1461" s="340"/>
      <c r="Q1461" s="340"/>
      <c r="R1461" s="341"/>
      <c r="S1461" s="342"/>
      <c r="T1461" s="342"/>
      <c r="U1461" s="341"/>
      <c r="V1461" s="368"/>
      <c r="W1461" s="341"/>
      <c r="X1461" s="343"/>
      <c r="Y1461" s="340"/>
      <c r="Z1461" s="341"/>
      <c r="AA1461" s="348" t="str">
        <f t="shared" si="227"/>
        <v/>
      </c>
      <c r="AB1461" s="349" t="str">
        <f t="shared" si="228"/>
        <v/>
      </c>
      <c r="AC1461" s="341"/>
      <c r="AD1461" s="350" t="str">
        <f t="shared" si="229"/>
        <v/>
      </c>
    </row>
    <row r="1462" spans="2:30" x14ac:dyDescent="0.45">
      <c r="B1462" s="145" t="str">
        <f t="shared" si="220"/>
        <v>NOT INCLUDED</v>
      </c>
      <c r="C1462" s="146" t="e">
        <f t="shared" si="221"/>
        <v>#N/A</v>
      </c>
      <c r="D1462" s="158" t="e">
        <f>AB1462&amp;"_"&amp;#REF!&amp;IF(afstemning_partner&lt;&gt;"","_"&amp;AC1462,"")</f>
        <v>#REF!</v>
      </c>
      <c r="E1462" s="158" t="str">
        <f t="shared" si="222"/>
        <v/>
      </c>
      <c r="F1462" s="158" t="e">
        <f t="shared" si="223"/>
        <v>#N/A</v>
      </c>
      <c r="G1462" s="158" t="str">
        <f>TRANSAKTIONER!Z1462&amp;IF(regnskab_filter_periode&gt;=AB1462,"INCLUDE"&amp;IF(regnskab_filter_land&lt;&gt;"",IF(regnskab_filter_land="EU",F1462,AD1462),""),"EXCLUDE")</f>
        <v>EXCLUDE</v>
      </c>
      <c r="H1462" s="158" t="str">
        <f t="shared" si="224"/>
        <v/>
      </c>
      <c r="I1462" s="158" t="str">
        <f>TRANSAKTIONER!Z1462&amp;IF(regnskab_filter_periode_partner&gt;=AB1462,"INCLUDE"&amp;IF(regnskab_filter_land_partner&lt;&gt;"",IF(regnskab_filter_land_partner="EU",F1462,AD1462),""),"EXCLUDE")&amp;AC1462</f>
        <v>EXCLUDE</v>
      </c>
      <c r="J1462" s="158" t="e">
        <f t="shared" si="225"/>
        <v>#N/A</v>
      </c>
      <c r="L1462" s="158" t="str">
        <f t="shared" si="226"/>
        <v>_EU</v>
      </c>
      <c r="P1462" s="340"/>
      <c r="Q1462" s="340"/>
      <c r="R1462" s="341"/>
      <c r="S1462" s="342"/>
      <c r="T1462" s="342"/>
      <c r="U1462" s="341"/>
      <c r="V1462" s="368"/>
      <c r="W1462" s="341"/>
      <c r="X1462" s="343"/>
      <c r="Y1462" s="340"/>
      <c r="Z1462" s="341"/>
      <c r="AA1462" s="348" t="str">
        <f t="shared" si="227"/>
        <v/>
      </c>
      <c r="AB1462" s="349" t="str">
        <f t="shared" si="228"/>
        <v/>
      </c>
      <c r="AC1462" s="341"/>
      <c r="AD1462" s="350" t="str">
        <f t="shared" si="229"/>
        <v/>
      </c>
    </row>
    <row r="1463" spans="2:30" x14ac:dyDescent="0.45">
      <c r="B1463" s="145" t="str">
        <f t="shared" si="220"/>
        <v>NOT INCLUDED</v>
      </c>
      <c r="C1463" s="146" t="e">
        <f t="shared" si="221"/>
        <v>#N/A</v>
      </c>
      <c r="D1463" s="158" t="e">
        <f>AB1463&amp;"_"&amp;#REF!&amp;IF(afstemning_partner&lt;&gt;"","_"&amp;AC1463,"")</f>
        <v>#REF!</v>
      </c>
      <c r="E1463" s="158" t="str">
        <f t="shared" si="222"/>
        <v/>
      </c>
      <c r="F1463" s="158" t="e">
        <f t="shared" si="223"/>
        <v>#N/A</v>
      </c>
      <c r="G1463" s="158" t="str">
        <f>TRANSAKTIONER!Z1463&amp;IF(regnskab_filter_periode&gt;=AB1463,"INCLUDE"&amp;IF(regnskab_filter_land&lt;&gt;"",IF(regnskab_filter_land="EU",F1463,AD1463),""),"EXCLUDE")</f>
        <v>EXCLUDE</v>
      </c>
      <c r="H1463" s="158" t="str">
        <f t="shared" si="224"/>
        <v/>
      </c>
      <c r="I1463" s="158" t="str">
        <f>TRANSAKTIONER!Z1463&amp;IF(regnskab_filter_periode_partner&gt;=AB1463,"INCLUDE"&amp;IF(regnskab_filter_land_partner&lt;&gt;"",IF(regnskab_filter_land_partner="EU",F1463,AD1463),""),"EXCLUDE")&amp;AC1463</f>
        <v>EXCLUDE</v>
      </c>
      <c r="J1463" s="158" t="e">
        <f t="shared" si="225"/>
        <v>#N/A</v>
      </c>
      <c r="L1463" s="158" t="str">
        <f t="shared" si="226"/>
        <v>_EU</v>
      </c>
      <c r="P1463" s="340"/>
      <c r="Q1463" s="340"/>
      <c r="R1463" s="341"/>
      <c r="S1463" s="342"/>
      <c r="T1463" s="342"/>
      <c r="U1463" s="341"/>
      <c r="V1463" s="368"/>
      <c r="W1463" s="341"/>
      <c r="X1463" s="343"/>
      <c r="Y1463" s="340"/>
      <c r="Z1463" s="341"/>
      <c r="AA1463" s="348" t="str">
        <f t="shared" si="227"/>
        <v/>
      </c>
      <c r="AB1463" s="349" t="str">
        <f t="shared" si="228"/>
        <v/>
      </c>
      <c r="AC1463" s="341"/>
      <c r="AD1463" s="350" t="str">
        <f t="shared" si="229"/>
        <v/>
      </c>
    </row>
    <row r="1464" spans="2:30" x14ac:dyDescent="0.45">
      <c r="B1464" s="145" t="str">
        <f t="shared" si="220"/>
        <v>NOT INCLUDED</v>
      </c>
      <c r="C1464" s="146" t="e">
        <f t="shared" si="221"/>
        <v>#N/A</v>
      </c>
      <c r="D1464" s="158" t="e">
        <f>AB1464&amp;"_"&amp;#REF!&amp;IF(afstemning_partner&lt;&gt;"","_"&amp;AC1464,"")</f>
        <v>#REF!</v>
      </c>
      <c r="E1464" s="158" t="str">
        <f t="shared" si="222"/>
        <v/>
      </c>
      <c r="F1464" s="158" t="e">
        <f t="shared" si="223"/>
        <v>#N/A</v>
      </c>
      <c r="G1464" s="158" t="str">
        <f>TRANSAKTIONER!Z1464&amp;IF(regnskab_filter_periode&gt;=AB1464,"INCLUDE"&amp;IF(regnskab_filter_land&lt;&gt;"",IF(regnskab_filter_land="EU",F1464,AD1464),""),"EXCLUDE")</f>
        <v>EXCLUDE</v>
      </c>
      <c r="H1464" s="158" t="str">
        <f t="shared" si="224"/>
        <v/>
      </c>
      <c r="I1464" s="158" t="str">
        <f>TRANSAKTIONER!Z1464&amp;IF(regnskab_filter_periode_partner&gt;=AB1464,"INCLUDE"&amp;IF(regnskab_filter_land_partner&lt;&gt;"",IF(regnskab_filter_land_partner="EU",F1464,AD1464),""),"EXCLUDE")&amp;AC1464</f>
        <v>EXCLUDE</v>
      </c>
      <c r="J1464" s="158" t="e">
        <f t="shared" si="225"/>
        <v>#N/A</v>
      </c>
      <c r="L1464" s="158" t="str">
        <f t="shared" si="226"/>
        <v>_EU</v>
      </c>
      <c r="P1464" s="340"/>
      <c r="Q1464" s="340"/>
      <c r="R1464" s="341"/>
      <c r="S1464" s="342"/>
      <c r="T1464" s="342"/>
      <c r="U1464" s="341"/>
      <c r="V1464" s="368"/>
      <c r="W1464" s="341"/>
      <c r="X1464" s="343"/>
      <c r="Y1464" s="340"/>
      <c r="Z1464" s="341"/>
      <c r="AA1464" s="348" t="str">
        <f t="shared" si="227"/>
        <v/>
      </c>
      <c r="AB1464" s="349" t="str">
        <f t="shared" si="228"/>
        <v/>
      </c>
      <c r="AC1464" s="341"/>
      <c r="AD1464" s="350" t="str">
        <f t="shared" si="229"/>
        <v/>
      </c>
    </row>
    <row r="1465" spans="2:30" x14ac:dyDescent="0.45">
      <c r="B1465" s="145" t="str">
        <f t="shared" si="220"/>
        <v>NOT INCLUDED</v>
      </c>
      <c r="C1465" s="146" t="e">
        <f t="shared" si="221"/>
        <v>#N/A</v>
      </c>
      <c r="D1465" s="158" t="e">
        <f>AB1465&amp;"_"&amp;#REF!&amp;IF(afstemning_partner&lt;&gt;"","_"&amp;AC1465,"")</f>
        <v>#REF!</v>
      </c>
      <c r="E1465" s="158" t="str">
        <f t="shared" si="222"/>
        <v/>
      </c>
      <c r="F1465" s="158" t="e">
        <f t="shared" si="223"/>
        <v>#N/A</v>
      </c>
      <c r="G1465" s="158" t="str">
        <f>TRANSAKTIONER!Z1465&amp;IF(regnskab_filter_periode&gt;=AB1465,"INCLUDE"&amp;IF(regnskab_filter_land&lt;&gt;"",IF(regnskab_filter_land="EU",F1465,AD1465),""),"EXCLUDE")</f>
        <v>EXCLUDE</v>
      </c>
      <c r="H1465" s="158" t="str">
        <f t="shared" si="224"/>
        <v/>
      </c>
      <c r="I1465" s="158" t="str">
        <f>TRANSAKTIONER!Z1465&amp;IF(regnskab_filter_periode_partner&gt;=AB1465,"INCLUDE"&amp;IF(regnskab_filter_land_partner&lt;&gt;"",IF(regnskab_filter_land_partner="EU",F1465,AD1465),""),"EXCLUDE")&amp;AC1465</f>
        <v>EXCLUDE</v>
      </c>
      <c r="J1465" s="158" t="e">
        <f t="shared" si="225"/>
        <v>#N/A</v>
      </c>
      <c r="L1465" s="158" t="str">
        <f t="shared" si="226"/>
        <v>_EU</v>
      </c>
      <c r="P1465" s="340"/>
      <c r="Q1465" s="340"/>
      <c r="R1465" s="341"/>
      <c r="S1465" s="342"/>
      <c r="T1465" s="342"/>
      <c r="U1465" s="341"/>
      <c r="V1465" s="368"/>
      <c r="W1465" s="341"/>
      <c r="X1465" s="343"/>
      <c r="Y1465" s="340"/>
      <c r="Z1465" s="341"/>
      <c r="AA1465" s="348" t="str">
        <f t="shared" si="227"/>
        <v/>
      </c>
      <c r="AB1465" s="349" t="str">
        <f t="shared" si="228"/>
        <v/>
      </c>
      <c r="AC1465" s="341"/>
      <c r="AD1465" s="350" t="str">
        <f t="shared" si="229"/>
        <v/>
      </c>
    </row>
    <row r="1466" spans="2:30" x14ac:dyDescent="0.45">
      <c r="B1466" s="145" t="str">
        <f t="shared" si="220"/>
        <v>NOT INCLUDED</v>
      </c>
      <c r="C1466" s="146" t="e">
        <f t="shared" si="221"/>
        <v>#N/A</v>
      </c>
      <c r="D1466" s="158" t="e">
        <f>AB1466&amp;"_"&amp;#REF!&amp;IF(afstemning_partner&lt;&gt;"","_"&amp;AC1466,"")</f>
        <v>#REF!</v>
      </c>
      <c r="E1466" s="158" t="str">
        <f t="shared" si="222"/>
        <v/>
      </c>
      <c r="F1466" s="158" t="e">
        <f t="shared" si="223"/>
        <v>#N/A</v>
      </c>
      <c r="G1466" s="158" t="str">
        <f>TRANSAKTIONER!Z1466&amp;IF(regnskab_filter_periode&gt;=AB1466,"INCLUDE"&amp;IF(regnskab_filter_land&lt;&gt;"",IF(regnskab_filter_land="EU",F1466,AD1466),""),"EXCLUDE")</f>
        <v>EXCLUDE</v>
      </c>
      <c r="H1466" s="158" t="str">
        <f t="shared" si="224"/>
        <v/>
      </c>
      <c r="I1466" s="158" t="str">
        <f>TRANSAKTIONER!Z1466&amp;IF(regnskab_filter_periode_partner&gt;=AB1466,"INCLUDE"&amp;IF(regnskab_filter_land_partner&lt;&gt;"",IF(regnskab_filter_land_partner="EU",F1466,AD1466),""),"EXCLUDE")&amp;AC1466</f>
        <v>EXCLUDE</v>
      </c>
      <c r="J1466" s="158" t="e">
        <f t="shared" si="225"/>
        <v>#N/A</v>
      </c>
      <c r="L1466" s="158" t="str">
        <f t="shared" si="226"/>
        <v>_EU</v>
      </c>
      <c r="P1466" s="340"/>
      <c r="Q1466" s="340"/>
      <c r="R1466" s="341"/>
      <c r="S1466" s="342"/>
      <c r="T1466" s="342"/>
      <c r="U1466" s="341"/>
      <c r="V1466" s="368"/>
      <c r="W1466" s="341"/>
      <c r="X1466" s="343"/>
      <c r="Y1466" s="340"/>
      <c r="Z1466" s="341"/>
      <c r="AA1466" s="348" t="str">
        <f t="shared" si="227"/>
        <v/>
      </c>
      <c r="AB1466" s="349" t="str">
        <f t="shared" si="228"/>
        <v/>
      </c>
      <c r="AC1466" s="341"/>
      <c r="AD1466" s="350" t="str">
        <f t="shared" si="229"/>
        <v/>
      </c>
    </row>
    <row r="1467" spans="2:30" x14ac:dyDescent="0.45">
      <c r="B1467" s="145" t="str">
        <f t="shared" si="220"/>
        <v>NOT INCLUDED</v>
      </c>
      <c r="C1467" s="146" t="e">
        <f t="shared" si="221"/>
        <v>#N/A</v>
      </c>
      <c r="D1467" s="158" t="e">
        <f>AB1467&amp;"_"&amp;#REF!&amp;IF(afstemning_partner&lt;&gt;"","_"&amp;AC1467,"")</f>
        <v>#REF!</v>
      </c>
      <c r="E1467" s="158" t="str">
        <f t="shared" si="222"/>
        <v/>
      </c>
      <c r="F1467" s="158" t="e">
        <f t="shared" si="223"/>
        <v>#N/A</v>
      </c>
      <c r="G1467" s="158" t="str">
        <f>TRANSAKTIONER!Z1467&amp;IF(regnskab_filter_periode&gt;=AB1467,"INCLUDE"&amp;IF(regnskab_filter_land&lt;&gt;"",IF(regnskab_filter_land="EU",F1467,AD1467),""),"EXCLUDE")</f>
        <v>EXCLUDE</v>
      </c>
      <c r="H1467" s="158" t="str">
        <f t="shared" si="224"/>
        <v/>
      </c>
      <c r="I1467" s="158" t="str">
        <f>TRANSAKTIONER!Z1467&amp;IF(regnskab_filter_periode_partner&gt;=AB1467,"INCLUDE"&amp;IF(regnskab_filter_land_partner&lt;&gt;"",IF(regnskab_filter_land_partner="EU",F1467,AD1467),""),"EXCLUDE")&amp;AC1467</f>
        <v>EXCLUDE</v>
      </c>
      <c r="J1467" s="158" t="e">
        <f t="shared" si="225"/>
        <v>#N/A</v>
      </c>
      <c r="L1467" s="158" t="str">
        <f t="shared" si="226"/>
        <v>_EU</v>
      </c>
      <c r="P1467" s="340"/>
      <c r="Q1467" s="340"/>
      <c r="R1467" s="341"/>
      <c r="S1467" s="342"/>
      <c r="T1467" s="342"/>
      <c r="U1467" s="341"/>
      <c r="V1467" s="368"/>
      <c r="W1467" s="341"/>
      <c r="X1467" s="343"/>
      <c r="Y1467" s="340"/>
      <c r="Z1467" s="341"/>
      <c r="AA1467" s="348" t="str">
        <f t="shared" si="227"/>
        <v/>
      </c>
      <c r="AB1467" s="349" t="str">
        <f t="shared" si="228"/>
        <v/>
      </c>
      <c r="AC1467" s="341"/>
      <c r="AD1467" s="350" t="str">
        <f t="shared" si="229"/>
        <v/>
      </c>
    </row>
    <row r="1468" spans="2:30" x14ac:dyDescent="0.45">
      <c r="B1468" s="145" t="str">
        <f t="shared" si="220"/>
        <v>NOT INCLUDED</v>
      </c>
      <c r="C1468" s="146" t="e">
        <f t="shared" si="221"/>
        <v>#N/A</v>
      </c>
      <c r="D1468" s="158" t="e">
        <f>AB1468&amp;"_"&amp;#REF!&amp;IF(afstemning_partner&lt;&gt;"","_"&amp;AC1468,"")</f>
        <v>#REF!</v>
      </c>
      <c r="E1468" s="158" t="str">
        <f t="shared" si="222"/>
        <v/>
      </c>
      <c r="F1468" s="158" t="e">
        <f t="shared" si="223"/>
        <v>#N/A</v>
      </c>
      <c r="G1468" s="158" t="str">
        <f>TRANSAKTIONER!Z1468&amp;IF(regnskab_filter_periode&gt;=AB1468,"INCLUDE"&amp;IF(regnskab_filter_land&lt;&gt;"",IF(regnskab_filter_land="EU",F1468,AD1468),""),"EXCLUDE")</f>
        <v>EXCLUDE</v>
      </c>
      <c r="H1468" s="158" t="str">
        <f t="shared" si="224"/>
        <v/>
      </c>
      <c r="I1468" s="158" t="str">
        <f>TRANSAKTIONER!Z1468&amp;IF(regnskab_filter_periode_partner&gt;=AB1468,"INCLUDE"&amp;IF(regnskab_filter_land_partner&lt;&gt;"",IF(regnskab_filter_land_partner="EU",F1468,AD1468),""),"EXCLUDE")&amp;AC1468</f>
        <v>EXCLUDE</v>
      </c>
      <c r="J1468" s="158" t="e">
        <f t="shared" si="225"/>
        <v>#N/A</v>
      </c>
      <c r="L1468" s="158" t="str">
        <f t="shared" si="226"/>
        <v>_EU</v>
      </c>
      <c r="P1468" s="340"/>
      <c r="Q1468" s="340"/>
      <c r="R1468" s="341"/>
      <c r="S1468" s="342"/>
      <c r="T1468" s="342"/>
      <c r="U1468" s="341"/>
      <c r="V1468" s="368"/>
      <c r="W1468" s="341"/>
      <c r="X1468" s="343"/>
      <c r="Y1468" s="340"/>
      <c r="Z1468" s="341"/>
      <c r="AA1468" s="348" t="str">
        <f t="shared" si="227"/>
        <v/>
      </c>
      <c r="AB1468" s="349" t="str">
        <f t="shared" si="228"/>
        <v/>
      </c>
      <c r="AC1468" s="341"/>
      <c r="AD1468" s="350" t="str">
        <f t="shared" si="229"/>
        <v/>
      </c>
    </row>
    <row r="1469" spans="2:30" x14ac:dyDescent="0.45">
      <c r="B1469" s="145" t="str">
        <f t="shared" si="220"/>
        <v>NOT INCLUDED</v>
      </c>
      <c r="C1469" s="146" t="e">
        <f t="shared" si="221"/>
        <v>#N/A</v>
      </c>
      <c r="D1469" s="158" t="e">
        <f>AB1469&amp;"_"&amp;#REF!&amp;IF(afstemning_partner&lt;&gt;"","_"&amp;AC1469,"")</f>
        <v>#REF!</v>
      </c>
      <c r="E1469" s="158" t="str">
        <f t="shared" si="222"/>
        <v/>
      </c>
      <c r="F1469" s="158" t="e">
        <f t="shared" si="223"/>
        <v>#N/A</v>
      </c>
      <c r="G1469" s="158" t="str">
        <f>TRANSAKTIONER!Z1469&amp;IF(regnskab_filter_periode&gt;=AB1469,"INCLUDE"&amp;IF(regnskab_filter_land&lt;&gt;"",IF(regnskab_filter_land="EU",F1469,AD1469),""),"EXCLUDE")</f>
        <v>EXCLUDE</v>
      </c>
      <c r="H1469" s="158" t="str">
        <f t="shared" si="224"/>
        <v/>
      </c>
      <c r="I1469" s="158" t="str">
        <f>TRANSAKTIONER!Z1469&amp;IF(regnskab_filter_periode_partner&gt;=AB1469,"INCLUDE"&amp;IF(regnskab_filter_land_partner&lt;&gt;"",IF(regnskab_filter_land_partner="EU",F1469,AD1469),""),"EXCLUDE")&amp;AC1469</f>
        <v>EXCLUDE</v>
      </c>
      <c r="J1469" s="158" t="e">
        <f t="shared" si="225"/>
        <v>#N/A</v>
      </c>
      <c r="L1469" s="158" t="str">
        <f t="shared" si="226"/>
        <v>_EU</v>
      </c>
      <c r="P1469" s="340"/>
      <c r="Q1469" s="340"/>
      <c r="R1469" s="341"/>
      <c r="S1469" s="342"/>
      <c r="T1469" s="342"/>
      <c r="U1469" s="341"/>
      <c r="V1469" s="368"/>
      <c r="W1469" s="341"/>
      <c r="X1469" s="343"/>
      <c r="Y1469" s="340"/>
      <c r="Z1469" s="341"/>
      <c r="AA1469" s="348" t="str">
        <f t="shared" si="227"/>
        <v/>
      </c>
      <c r="AB1469" s="349" t="str">
        <f t="shared" si="228"/>
        <v/>
      </c>
      <c r="AC1469" s="341"/>
      <c r="AD1469" s="350" t="str">
        <f t="shared" si="229"/>
        <v/>
      </c>
    </row>
    <row r="1470" spans="2:30" x14ac:dyDescent="0.45">
      <c r="B1470" s="145" t="str">
        <f t="shared" si="220"/>
        <v>NOT INCLUDED</v>
      </c>
      <c r="C1470" s="146" t="e">
        <f t="shared" si="221"/>
        <v>#N/A</v>
      </c>
      <c r="D1470" s="158" t="e">
        <f>AB1470&amp;"_"&amp;#REF!&amp;IF(afstemning_partner&lt;&gt;"","_"&amp;AC1470,"")</f>
        <v>#REF!</v>
      </c>
      <c r="E1470" s="158" t="str">
        <f t="shared" si="222"/>
        <v/>
      </c>
      <c r="F1470" s="158" t="e">
        <f t="shared" si="223"/>
        <v>#N/A</v>
      </c>
      <c r="G1470" s="158" t="str">
        <f>TRANSAKTIONER!Z1470&amp;IF(regnskab_filter_periode&gt;=AB1470,"INCLUDE"&amp;IF(regnskab_filter_land&lt;&gt;"",IF(regnskab_filter_land="EU",F1470,AD1470),""),"EXCLUDE")</f>
        <v>EXCLUDE</v>
      </c>
      <c r="H1470" s="158" t="str">
        <f t="shared" si="224"/>
        <v/>
      </c>
      <c r="I1470" s="158" t="str">
        <f>TRANSAKTIONER!Z1470&amp;IF(regnskab_filter_periode_partner&gt;=AB1470,"INCLUDE"&amp;IF(regnskab_filter_land_partner&lt;&gt;"",IF(regnskab_filter_land_partner="EU",F1470,AD1470),""),"EXCLUDE")&amp;AC1470</f>
        <v>EXCLUDE</v>
      </c>
      <c r="J1470" s="158" t="e">
        <f t="shared" si="225"/>
        <v>#N/A</v>
      </c>
      <c r="L1470" s="158" t="str">
        <f t="shared" si="226"/>
        <v>_EU</v>
      </c>
      <c r="P1470" s="340"/>
      <c r="Q1470" s="340"/>
      <c r="R1470" s="341"/>
      <c r="S1470" s="342"/>
      <c r="T1470" s="342"/>
      <c r="U1470" s="341"/>
      <c r="V1470" s="368"/>
      <c r="W1470" s="341"/>
      <c r="X1470" s="343"/>
      <c r="Y1470" s="340"/>
      <c r="Z1470" s="341"/>
      <c r="AA1470" s="348" t="str">
        <f t="shared" si="227"/>
        <v/>
      </c>
      <c r="AB1470" s="349" t="str">
        <f t="shared" si="228"/>
        <v/>
      </c>
      <c r="AC1470" s="341"/>
      <c r="AD1470" s="350" t="str">
        <f t="shared" si="229"/>
        <v/>
      </c>
    </row>
    <row r="1471" spans="2:30" x14ac:dyDescent="0.45">
      <c r="B1471" s="145" t="str">
        <f t="shared" si="220"/>
        <v>NOT INCLUDED</v>
      </c>
      <c r="C1471" s="146" t="e">
        <f t="shared" si="221"/>
        <v>#N/A</v>
      </c>
      <c r="D1471" s="158" t="e">
        <f>AB1471&amp;"_"&amp;#REF!&amp;IF(afstemning_partner&lt;&gt;"","_"&amp;AC1471,"")</f>
        <v>#REF!</v>
      </c>
      <c r="E1471" s="158" t="str">
        <f t="shared" si="222"/>
        <v/>
      </c>
      <c r="F1471" s="158" t="e">
        <f t="shared" si="223"/>
        <v>#N/A</v>
      </c>
      <c r="G1471" s="158" t="str">
        <f>TRANSAKTIONER!Z1471&amp;IF(regnskab_filter_periode&gt;=AB1471,"INCLUDE"&amp;IF(regnskab_filter_land&lt;&gt;"",IF(regnskab_filter_land="EU",F1471,AD1471),""),"EXCLUDE")</f>
        <v>EXCLUDE</v>
      </c>
      <c r="H1471" s="158" t="str">
        <f t="shared" si="224"/>
        <v/>
      </c>
      <c r="I1471" s="158" t="str">
        <f>TRANSAKTIONER!Z1471&amp;IF(regnskab_filter_periode_partner&gt;=AB1471,"INCLUDE"&amp;IF(regnskab_filter_land_partner&lt;&gt;"",IF(regnskab_filter_land_partner="EU",F1471,AD1471),""),"EXCLUDE")&amp;AC1471</f>
        <v>EXCLUDE</v>
      </c>
      <c r="J1471" s="158" t="e">
        <f t="shared" si="225"/>
        <v>#N/A</v>
      </c>
      <c r="L1471" s="158" t="str">
        <f t="shared" si="226"/>
        <v>_EU</v>
      </c>
      <c r="P1471" s="340"/>
      <c r="Q1471" s="340"/>
      <c r="R1471" s="341"/>
      <c r="S1471" s="342"/>
      <c r="T1471" s="342"/>
      <c r="U1471" s="341"/>
      <c r="V1471" s="368"/>
      <c r="W1471" s="341"/>
      <c r="X1471" s="343"/>
      <c r="Y1471" s="340"/>
      <c r="Z1471" s="341"/>
      <c r="AA1471" s="348" t="str">
        <f t="shared" si="227"/>
        <v/>
      </c>
      <c r="AB1471" s="349" t="str">
        <f t="shared" si="228"/>
        <v/>
      </c>
      <c r="AC1471" s="341"/>
      <c r="AD1471" s="350" t="str">
        <f t="shared" si="229"/>
        <v/>
      </c>
    </row>
    <row r="1472" spans="2:30" x14ac:dyDescent="0.45">
      <c r="B1472" s="145" t="str">
        <f t="shared" si="220"/>
        <v>NOT INCLUDED</v>
      </c>
      <c r="C1472" s="146" t="e">
        <f t="shared" si="221"/>
        <v>#N/A</v>
      </c>
      <c r="D1472" s="158" t="e">
        <f>AB1472&amp;"_"&amp;#REF!&amp;IF(afstemning_partner&lt;&gt;"","_"&amp;AC1472,"")</f>
        <v>#REF!</v>
      </c>
      <c r="E1472" s="158" t="str">
        <f t="shared" si="222"/>
        <v/>
      </c>
      <c r="F1472" s="158" t="e">
        <f t="shared" si="223"/>
        <v>#N/A</v>
      </c>
      <c r="G1472" s="158" t="str">
        <f>TRANSAKTIONER!Z1472&amp;IF(regnskab_filter_periode&gt;=AB1472,"INCLUDE"&amp;IF(regnskab_filter_land&lt;&gt;"",IF(regnskab_filter_land="EU",F1472,AD1472),""),"EXCLUDE")</f>
        <v>EXCLUDE</v>
      </c>
      <c r="H1472" s="158" t="str">
        <f t="shared" si="224"/>
        <v/>
      </c>
      <c r="I1472" s="158" t="str">
        <f>TRANSAKTIONER!Z1472&amp;IF(regnskab_filter_periode_partner&gt;=AB1472,"INCLUDE"&amp;IF(regnskab_filter_land_partner&lt;&gt;"",IF(regnskab_filter_land_partner="EU",F1472,AD1472),""),"EXCLUDE")&amp;AC1472</f>
        <v>EXCLUDE</v>
      </c>
      <c r="J1472" s="158" t="e">
        <f t="shared" si="225"/>
        <v>#N/A</v>
      </c>
      <c r="L1472" s="158" t="str">
        <f t="shared" si="226"/>
        <v>_EU</v>
      </c>
      <c r="P1472" s="340"/>
      <c r="Q1472" s="340"/>
      <c r="R1472" s="341"/>
      <c r="S1472" s="342"/>
      <c r="T1472" s="342"/>
      <c r="U1472" s="341"/>
      <c r="V1472" s="368"/>
      <c r="W1472" s="341"/>
      <c r="X1472" s="343"/>
      <c r="Y1472" s="340"/>
      <c r="Z1472" s="341"/>
      <c r="AA1472" s="348" t="str">
        <f t="shared" si="227"/>
        <v/>
      </c>
      <c r="AB1472" s="349" t="str">
        <f t="shared" si="228"/>
        <v/>
      </c>
      <c r="AC1472" s="341"/>
      <c r="AD1472" s="350" t="str">
        <f t="shared" si="229"/>
        <v/>
      </c>
    </row>
    <row r="1473" spans="2:30" x14ac:dyDescent="0.45">
      <c r="B1473" s="145" t="str">
        <f t="shared" si="220"/>
        <v>NOT INCLUDED</v>
      </c>
      <c r="C1473" s="146" t="e">
        <f t="shared" si="221"/>
        <v>#N/A</v>
      </c>
      <c r="D1473" s="158" t="e">
        <f>AB1473&amp;"_"&amp;#REF!&amp;IF(afstemning_partner&lt;&gt;"","_"&amp;AC1473,"")</f>
        <v>#REF!</v>
      </c>
      <c r="E1473" s="158" t="str">
        <f t="shared" si="222"/>
        <v/>
      </c>
      <c r="F1473" s="158" t="e">
        <f t="shared" si="223"/>
        <v>#N/A</v>
      </c>
      <c r="G1473" s="158" t="str">
        <f>TRANSAKTIONER!Z1473&amp;IF(regnskab_filter_periode&gt;=AB1473,"INCLUDE"&amp;IF(regnskab_filter_land&lt;&gt;"",IF(regnskab_filter_land="EU",F1473,AD1473),""),"EXCLUDE")</f>
        <v>EXCLUDE</v>
      </c>
      <c r="H1473" s="158" t="str">
        <f t="shared" si="224"/>
        <v/>
      </c>
      <c r="I1473" s="158" t="str">
        <f>TRANSAKTIONER!Z1473&amp;IF(regnskab_filter_periode_partner&gt;=AB1473,"INCLUDE"&amp;IF(regnskab_filter_land_partner&lt;&gt;"",IF(regnskab_filter_land_partner="EU",F1473,AD1473),""),"EXCLUDE")&amp;AC1473</f>
        <v>EXCLUDE</v>
      </c>
      <c r="J1473" s="158" t="e">
        <f t="shared" si="225"/>
        <v>#N/A</v>
      </c>
      <c r="L1473" s="158" t="str">
        <f t="shared" si="226"/>
        <v>_EU</v>
      </c>
      <c r="P1473" s="340"/>
      <c r="Q1473" s="340"/>
      <c r="R1473" s="341"/>
      <c r="S1473" s="342"/>
      <c r="T1473" s="342"/>
      <c r="U1473" s="341"/>
      <c r="V1473" s="368"/>
      <c r="W1473" s="341"/>
      <c r="X1473" s="343"/>
      <c r="Y1473" s="340"/>
      <c r="Z1473" s="341"/>
      <c r="AA1473" s="348" t="str">
        <f t="shared" si="227"/>
        <v/>
      </c>
      <c r="AB1473" s="349" t="str">
        <f t="shared" si="228"/>
        <v/>
      </c>
      <c r="AC1473" s="341"/>
      <c r="AD1473" s="350" t="str">
        <f t="shared" si="229"/>
        <v/>
      </c>
    </row>
    <row r="1474" spans="2:30" x14ac:dyDescent="0.45">
      <c r="B1474" s="145" t="str">
        <f t="shared" si="220"/>
        <v>NOT INCLUDED</v>
      </c>
      <c r="C1474" s="146" t="e">
        <f t="shared" si="221"/>
        <v>#N/A</v>
      </c>
      <c r="D1474" s="158" t="e">
        <f>AB1474&amp;"_"&amp;#REF!&amp;IF(afstemning_partner&lt;&gt;"","_"&amp;AC1474,"")</f>
        <v>#REF!</v>
      </c>
      <c r="E1474" s="158" t="str">
        <f t="shared" si="222"/>
        <v/>
      </c>
      <c r="F1474" s="158" t="e">
        <f t="shared" si="223"/>
        <v>#N/A</v>
      </c>
      <c r="G1474" s="158" t="str">
        <f>TRANSAKTIONER!Z1474&amp;IF(regnskab_filter_periode&gt;=AB1474,"INCLUDE"&amp;IF(regnskab_filter_land&lt;&gt;"",IF(regnskab_filter_land="EU",F1474,AD1474),""),"EXCLUDE")</f>
        <v>EXCLUDE</v>
      </c>
      <c r="H1474" s="158" t="str">
        <f t="shared" si="224"/>
        <v/>
      </c>
      <c r="I1474" s="158" t="str">
        <f>TRANSAKTIONER!Z1474&amp;IF(regnskab_filter_periode_partner&gt;=AB1474,"INCLUDE"&amp;IF(regnskab_filter_land_partner&lt;&gt;"",IF(regnskab_filter_land_partner="EU",F1474,AD1474),""),"EXCLUDE")&amp;AC1474</f>
        <v>EXCLUDE</v>
      </c>
      <c r="J1474" s="158" t="e">
        <f t="shared" si="225"/>
        <v>#N/A</v>
      </c>
      <c r="L1474" s="158" t="str">
        <f t="shared" si="226"/>
        <v>_EU</v>
      </c>
      <c r="P1474" s="340"/>
      <c r="Q1474" s="340"/>
      <c r="R1474" s="341"/>
      <c r="S1474" s="342"/>
      <c r="T1474" s="342"/>
      <c r="U1474" s="341"/>
      <c r="V1474" s="368"/>
      <c r="W1474" s="341"/>
      <c r="X1474" s="343"/>
      <c r="Y1474" s="340"/>
      <c r="Z1474" s="341"/>
      <c r="AA1474" s="348" t="str">
        <f t="shared" si="227"/>
        <v/>
      </c>
      <c r="AB1474" s="349" t="str">
        <f t="shared" si="228"/>
        <v/>
      </c>
      <c r="AC1474" s="341"/>
      <c r="AD1474" s="350" t="str">
        <f t="shared" si="229"/>
        <v/>
      </c>
    </row>
    <row r="1475" spans="2:30" x14ac:dyDescent="0.45">
      <c r="B1475" s="145" t="str">
        <f t="shared" si="220"/>
        <v>NOT INCLUDED</v>
      </c>
      <c r="C1475" s="146" t="e">
        <f t="shared" si="221"/>
        <v>#N/A</v>
      </c>
      <c r="D1475" s="158" t="e">
        <f>AB1475&amp;"_"&amp;#REF!&amp;IF(afstemning_partner&lt;&gt;"","_"&amp;AC1475,"")</f>
        <v>#REF!</v>
      </c>
      <c r="E1475" s="158" t="str">
        <f t="shared" si="222"/>
        <v/>
      </c>
      <c r="F1475" s="158" t="e">
        <f t="shared" si="223"/>
        <v>#N/A</v>
      </c>
      <c r="G1475" s="158" t="str">
        <f>TRANSAKTIONER!Z1475&amp;IF(regnskab_filter_periode&gt;=AB1475,"INCLUDE"&amp;IF(regnskab_filter_land&lt;&gt;"",IF(regnskab_filter_land="EU",F1475,AD1475),""),"EXCLUDE")</f>
        <v>EXCLUDE</v>
      </c>
      <c r="H1475" s="158" t="str">
        <f t="shared" si="224"/>
        <v/>
      </c>
      <c r="I1475" s="158" t="str">
        <f>TRANSAKTIONER!Z1475&amp;IF(regnskab_filter_periode_partner&gt;=AB1475,"INCLUDE"&amp;IF(regnskab_filter_land_partner&lt;&gt;"",IF(regnskab_filter_land_partner="EU",F1475,AD1475),""),"EXCLUDE")&amp;AC1475</f>
        <v>EXCLUDE</v>
      </c>
      <c r="J1475" s="158" t="e">
        <f t="shared" si="225"/>
        <v>#N/A</v>
      </c>
      <c r="L1475" s="158" t="str">
        <f t="shared" si="226"/>
        <v>_EU</v>
      </c>
      <c r="P1475" s="340"/>
      <c r="Q1475" s="340"/>
      <c r="R1475" s="341"/>
      <c r="S1475" s="342"/>
      <c r="T1475" s="342"/>
      <c r="U1475" s="341"/>
      <c r="V1475" s="368"/>
      <c r="W1475" s="341"/>
      <c r="X1475" s="343"/>
      <c r="Y1475" s="340"/>
      <c r="Z1475" s="341"/>
      <c r="AA1475" s="348" t="str">
        <f t="shared" si="227"/>
        <v/>
      </c>
      <c r="AB1475" s="349" t="str">
        <f t="shared" si="228"/>
        <v/>
      </c>
      <c r="AC1475" s="341"/>
      <c r="AD1475" s="350" t="str">
        <f t="shared" si="229"/>
        <v/>
      </c>
    </row>
    <row r="1476" spans="2:30" x14ac:dyDescent="0.45">
      <c r="B1476" s="145" t="str">
        <f t="shared" si="220"/>
        <v>NOT INCLUDED</v>
      </c>
      <c r="C1476" s="146" t="e">
        <f t="shared" si="221"/>
        <v>#N/A</v>
      </c>
      <c r="D1476" s="158" t="e">
        <f>AB1476&amp;"_"&amp;#REF!&amp;IF(afstemning_partner&lt;&gt;"","_"&amp;AC1476,"")</f>
        <v>#REF!</v>
      </c>
      <c r="E1476" s="158" t="str">
        <f t="shared" si="222"/>
        <v/>
      </c>
      <c r="F1476" s="158" t="e">
        <f t="shared" si="223"/>
        <v>#N/A</v>
      </c>
      <c r="G1476" s="158" t="str">
        <f>TRANSAKTIONER!Z1476&amp;IF(regnskab_filter_periode&gt;=AB1476,"INCLUDE"&amp;IF(regnskab_filter_land&lt;&gt;"",IF(regnskab_filter_land="EU",F1476,AD1476),""),"EXCLUDE")</f>
        <v>EXCLUDE</v>
      </c>
      <c r="H1476" s="158" t="str">
        <f t="shared" si="224"/>
        <v/>
      </c>
      <c r="I1476" s="158" t="str">
        <f>TRANSAKTIONER!Z1476&amp;IF(regnskab_filter_periode_partner&gt;=AB1476,"INCLUDE"&amp;IF(regnskab_filter_land_partner&lt;&gt;"",IF(regnskab_filter_land_partner="EU",F1476,AD1476),""),"EXCLUDE")&amp;AC1476</f>
        <v>EXCLUDE</v>
      </c>
      <c r="J1476" s="158" t="e">
        <f t="shared" si="225"/>
        <v>#N/A</v>
      </c>
      <c r="L1476" s="158" t="str">
        <f t="shared" si="226"/>
        <v>_EU</v>
      </c>
      <c r="P1476" s="340"/>
      <c r="Q1476" s="340"/>
      <c r="R1476" s="341"/>
      <c r="S1476" s="342"/>
      <c r="T1476" s="342"/>
      <c r="U1476" s="341"/>
      <c r="V1476" s="368"/>
      <c r="W1476" s="341"/>
      <c r="X1476" s="343"/>
      <c r="Y1476" s="340"/>
      <c r="Z1476" s="341"/>
      <c r="AA1476" s="348" t="str">
        <f t="shared" si="227"/>
        <v/>
      </c>
      <c r="AB1476" s="349" t="str">
        <f t="shared" si="228"/>
        <v/>
      </c>
      <c r="AC1476" s="341"/>
      <c r="AD1476" s="350" t="str">
        <f t="shared" si="229"/>
        <v/>
      </c>
    </row>
    <row r="1477" spans="2:30" x14ac:dyDescent="0.45">
      <c r="B1477" s="145" t="str">
        <f t="shared" si="220"/>
        <v>NOT INCLUDED</v>
      </c>
      <c r="C1477" s="146" t="e">
        <f t="shared" si="221"/>
        <v>#N/A</v>
      </c>
      <c r="D1477" s="158" t="e">
        <f>AB1477&amp;"_"&amp;#REF!&amp;IF(afstemning_partner&lt;&gt;"","_"&amp;AC1477,"")</f>
        <v>#REF!</v>
      </c>
      <c r="E1477" s="158" t="str">
        <f t="shared" si="222"/>
        <v/>
      </c>
      <c r="F1477" s="158" t="e">
        <f t="shared" si="223"/>
        <v>#N/A</v>
      </c>
      <c r="G1477" s="158" t="str">
        <f>TRANSAKTIONER!Z1477&amp;IF(regnskab_filter_periode&gt;=AB1477,"INCLUDE"&amp;IF(regnskab_filter_land&lt;&gt;"",IF(regnskab_filter_land="EU",F1477,AD1477),""),"EXCLUDE")</f>
        <v>EXCLUDE</v>
      </c>
      <c r="H1477" s="158" t="str">
        <f t="shared" si="224"/>
        <v/>
      </c>
      <c r="I1477" s="158" t="str">
        <f>TRANSAKTIONER!Z1477&amp;IF(regnskab_filter_periode_partner&gt;=AB1477,"INCLUDE"&amp;IF(regnskab_filter_land_partner&lt;&gt;"",IF(regnskab_filter_land_partner="EU",F1477,AD1477),""),"EXCLUDE")&amp;AC1477</f>
        <v>EXCLUDE</v>
      </c>
      <c r="J1477" s="158" t="e">
        <f t="shared" si="225"/>
        <v>#N/A</v>
      </c>
      <c r="L1477" s="158" t="str">
        <f t="shared" si="226"/>
        <v>_EU</v>
      </c>
      <c r="P1477" s="340"/>
      <c r="Q1477" s="340"/>
      <c r="R1477" s="341"/>
      <c r="S1477" s="342"/>
      <c r="T1477" s="342"/>
      <c r="U1477" s="341"/>
      <c r="V1477" s="368"/>
      <c r="W1477" s="341"/>
      <c r="X1477" s="343"/>
      <c r="Y1477" s="340"/>
      <c r="Z1477" s="341"/>
      <c r="AA1477" s="348" t="str">
        <f t="shared" si="227"/>
        <v/>
      </c>
      <c r="AB1477" s="349" t="str">
        <f t="shared" si="228"/>
        <v/>
      </c>
      <c r="AC1477" s="341"/>
      <c r="AD1477" s="350" t="str">
        <f t="shared" si="229"/>
        <v/>
      </c>
    </row>
    <row r="1478" spans="2:30" x14ac:dyDescent="0.45">
      <c r="B1478" s="145" t="str">
        <f t="shared" si="220"/>
        <v>NOT INCLUDED</v>
      </c>
      <c r="C1478" s="146" t="e">
        <f t="shared" si="221"/>
        <v>#N/A</v>
      </c>
      <c r="D1478" s="158" t="e">
        <f>AB1478&amp;"_"&amp;#REF!&amp;IF(afstemning_partner&lt;&gt;"","_"&amp;AC1478,"")</f>
        <v>#REF!</v>
      </c>
      <c r="E1478" s="158" t="str">
        <f t="shared" si="222"/>
        <v/>
      </c>
      <c r="F1478" s="158" t="e">
        <f t="shared" si="223"/>
        <v>#N/A</v>
      </c>
      <c r="G1478" s="158" t="str">
        <f>TRANSAKTIONER!Z1478&amp;IF(regnskab_filter_periode&gt;=AB1478,"INCLUDE"&amp;IF(regnskab_filter_land&lt;&gt;"",IF(regnskab_filter_land="EU",F1478,AD1478),""),"EXCLUDE")</f>
        <v>EXCLUDE</v>
      </c>
      <c r="H1478" s="158" t="str">
        <f t="shared" si="224"/>
        <v/>
      </c>
      <c r="I1478" s="158" t="str">
        <f>TRANSAKTIONER!Z1478&amp;IF(regnskab_filter_periode_partner&gt;=AB1478,"INCLUDE"&amp;IF(regnskab_filter_land_partner&lt;&gt;"",IF(regnskab_filter_land_partner="EU",F1478,AD1478),""),"EXCLUDE")&amp;AC1478</f>
        <v>EXCLUDE</v>
      </c>
      <c r="J1478" s="158" t="e">
        <f t="shared" si="225"/>
        <v>#N/A</v>
      </c>
      <c r="L1478" s="158" t="str">
        <f t="shared" si="226"/>
        <v>_EU</v>
      </c>
      <c r="P1478" s="340"/>
      <c r="Q1478" s="340"/>
      <c r="R1478" s="341"/>
      <c r="S1478" s="342"/>
      <c r="T1478" s="342"/>
      <c r="U1478" s="341"/>
      <c r="V1478" s="368"/>
      <c r="W1478" s="341"/>
      <c r="X1478" s="343"/>
      <c r="Y1478" s="340"/>
      <c r="Z1478" s="341"/>
      <c r="AA1478" s="348" t="str">
        <f t="shared" si="227"/>
        <v/>
      </c>
      <c r="AB1478" s="349" t="str">
        <f t="shared" si="228"/>
        <v/>
      </c>
      <c r="AC1478" s="341"/>
      <c r="AD1478" s="350" t="str">
        <f t="shared" si="229"/>
        <v/>
      </c>
    </row>
    <row r="1479" spans="2:30" x14ac:dyDescent="0.45">
      <c r="B1479" s="145" t="str">
        <f t="shared" ref="B1479:B1542" si="230">IF(AB1479=report_period,"INCLUDE_CURRENT",IF(AB1479&lt;report_period,"INCLUDE_PREVIOUS","NOT INCLUDED"))</f>
        <v>NOT INCLUDED</v>
      </c>
      <c r="C1479" s="146" t="e">
        <f t="shared" ref="C1479:C1542" si="231">B1479&amp;"_"&amp;VLOOKUP(AD1479,setup_country_group,3,FALSE)&amp;"_"&amp;Z1479</f>
        <v>#N/A</v>
      </c>
      <c r="D1479" s="158" t="e">
        <f>AB1479&amp;"_"&amp;#REF!&amp;IF(afstemning_partner&lt;&gt;"","_"&amp;AC1479,"")</f>
        <v>#REF!</v>
      </c>
      <c r="E1479" s="158" t="str">
        <f t="shared" ref="E1479:E1542" si="232">Z1479&amp;IF(regnskab_filter_periode&lt;&gt;"",AB1479,"")&amp;IF(regnskab_filter_land&lt;&gt;"",IF(regnskab_filter_land="EU",F1479,AD1479),"")</f>
        <v/>
      </c>
      <c r="F1479" s="158" t="e">
        <f t="shared" ref="F1479:F1542" si="233">VLOOKUP(AD1479,setup_country_group,3,FALSE)</f>
        <v>#N/A</v>
      </c>
      <c r="G1479" s="158" t="str">
        <f>TRANSAKTIONER!Z1479&amp;IF(regnskab_filter_periode&gt;=AB1479,"INCLUDE"&amp;IF(regnskab_filter_land&lt;&gt;"",IF(regnskab_filter_land="EU",F1479,AD1479),""),"EXCLUDE")</f>
        <v>EXCLUDE</v>
      </c>
      <c r="H1479" s="158" t="str">
        <f t="shared" ref="H1479:H1542" si="234">Z1479&amp;IF(regnskab_filter_periode_partner&lt;&gt;"",AB1479,"")&amp;IF(regnskab_filter_land_partner&lt;&gt;"",IF(regnskab_filter_land_partner="EU",F1479,AD1479),"")&amp;AC1479</f>
        <v/>
      </c>
      <c r="I1479" s="158" t="str">
        <f>TRANSAKTIONER!Z1479&amp;IF(regnskab_filter_periode_partner&gt;=AB1479,"INCLUDE"&amp;IF(regnskab_filter_land_partner&lt;&gt;"",IF(regnskab_filter_land_partner="EU",F1479,AD1479),""),"EXCLUDE")&amp;AC1479</f>
        <v>EXCLUDE</v>
      </c>
      <c r="J1479" s="158" t="e">
        <f t="shared" ref="J1479:J1542" si="235">C1479&amp;"_"&amp;AC1479</f>
        <v>#N/A</v>
      </c>
      <c r="L1479" s="158" t="str">
        <f t="shared" ref="L1479:L1542" si="236">Z1479&amp;"_"&amp;IF(AD1479&lt;&gt;"Norge","EU","Norge")</f>
        <v>_EU</v>
      </c>
      <c r="P1479" s="340"/>
      <c r="Q1479" s="340"/>
      <c r="R1479" s="341"/>
      <c r="S1479" s="342"/>
      <c r="T1479" s="342"/>
      <c r="U1479" s="341"/>
      <c r="V1479" s="368"/>
      <c r="W1479" s="341"/>
      <c r="X1479" s="343"/>
      <c r="Y1479" s="340"/>
      <c r="Z1479" s="341"/>
      <c r="AA1479" s="348" t="str">
        <f t="shared" ref="AA1479:AA1542" si="237">IF(OR(AB1479="",Y1479="",X1479=""),"",ROUND(X1479/VLOOKUP(AB1479,setup_currency,MATCH(Y1479&amp;"/EUR",setup_currency_header,0),FALSE),2))</f>
        <v/>
      </c>
      <c r="AB1479" s="349" t="str">
        <f t="shared" ref="AB1479:AB1542" si="238">IF(T1479="","",IF(OR(T1479&lt;setup_start_date,T1479&gt;setup_end_date),"INVALID DATE",VLOOKUP(T1479,setup_periods,2,TRUE)))</f>
        <v/>
      </c>
      <c r="AC1479" s="341"/>
      <c r="AD1479" s="350" t="str">
        <f t="shared" ref="AD1479:AD1542" si="239">IF(AC1479="","",VLOOKUP(AC1479,setup_partners,2,FALSE))</f>
        <v/>
      </c>
    </row>
    <row r="1480" spans="2:30" x14ac:dyDescent="0.45">
      <c r="B1480" s="145" t="str">
        <f t="shared" si="230"/>
        <v>NOT INCLUDED</v>
      </c>
      <c r="C1480" s="146" t="e">
        <f t="shared" si="231"/>
        <v>#N/A</v>
      </c>
      <c r="D1480" s="158" t="e">
        <f>AB1480&amp;"_"&amp;#REF!&amp;IF(afstemning_partner&lt;&gt;"","_"&amp;AC1480,"")</f>
        <v>#REF!</v>
      </c>
      <c r="E1480" s="158" t="str">
        <f t="shared" si="232"/>
        <v/>
      </c>
      <c r="F1480" s="158" t="e">
        <f t="shared" si="233"/>
        <v>#N/A</v>
      </c>
      <c r="G1480" s="158" t="str">
        <f>TRANSAKTIONER!Z1480&amp;IF(regnskab_filter_periode&gt;=AB1480,"INCLUDE"&amp;IF(regnskab_filter_land&lt;&gt;"",IF(regnskab_filter_land="EU",F1480,AD1480),""),"EXCLUDE")</f>
        <v>EXCLUDE</v>
      </c>
      <c r="H1480" s="158" t="str">
        <f t="shared" si="234"/>
        <v/>
      </c>
      <c r="I1480" s="158" t="str">
        <f>TRANSAKTIONER!Z1480&amp;IF(regnskab_filter_periode_partner&gt;=AB1480,"INCLUDE"&amp;IF(regnskab_filter_land_partner&lt;&gt;"",IF(regnskab_filter_land_partner="EU",F1480,AD1480),""),"EXCLUDE")&amp;AC1480</f>
        <v>EXCLUDE</v>
      </c>
      <c r="J1480" s="158" t="e">
        <f t="shared" si="235"/>
        <v>#N/A</v>
      </c>
      <c r="L1480" s="158" t="str">
        <f t="shared" si="236"/>
        <v>_EU</v>
      </c>
      <c r="P1480" s="340"/>
      <c r="Q1480" s="340"/>
      <c r="R1480" s="341"/>
      <c r="S1480" s="342"/>
      <c r="T1480" s="342"/>
      <c r="U1480" s="341"/>
      <c r="V1480" s="368"/>
      <c r="W1480" s="341"/>
      <c r="X1480" s="343"/>
      <c r="Y1480" s="340"/>
      <c r="Z1480" s="341"/>
      <c r="AA1480" s="348" t="str">
        <f t="shared" si="237"/>
        <v/>
      </c>
      <c r="AB1480" s="349" t="str">
        <f t="shared" si="238"/>
        <v/>
      </c>
      <c r="AC1480" s="341"/>
      <c r="AD1480" s="350" t="str">
        <f t="shared" si="239"/>
        <v/>
      </c>
    </row>
    <row r="1481" spans="2:30" x14ac:dyDescent="0.45">
      <c r="B1481" s="145" t="str">
        <f t="shared" si="230"/>
        <v>NOT INCLUDED</v>
      </c>
      <c r="C1481" s="146" t="e">
        <f t="shared" si="231"/>
        <v>#N/A</v>
      </c>
      <c r="D1481" s="158" t="e">
        <f>AB1481&amp;"_"&amp;#REF!&amp;IF(afstemning_partner&lt;&gt;"","_"&amp;AC1481,"")</f>
        <v>#REF!</v>
      </c>
      <c r="E1481" s="158" t="str">
        <f t="shared" si="232"/>
        <v/>
      </c>
      <c r="F1481" s="158" t="e">
        <f t="shared" si="233"/>
        <v>#N/A</v>
      </c>
      <c r="G1481" s="158" t="str">
        <f>TRANSAKTIONER!Z1481&amp;IF(regnskab_filter_periode&gt;=AB1481,"INCLUDE"&amp;IF(regnskab_filter_land&lt;&gt;"",IF(regnskab_filter_land="EU",F1481,AD1481),""),"EXCLUDE")</f>
        <v>EXCLUDE</v>
      </c>
      <c r="H1481" s="158" t="str">
        <f t="shared" si="234"/>
        <v/>
      </c>
      <c r="I1481" s="158" t="str">
        <f>TRANSAKTIONER!Z1481&amp;IF(regnskab_filter_periode_partner&gt;=AB1481,"INCLUDE"&amp;IF(regnskab_filter_land_partner&lt;&gt;"",IF(regnskab_filter_land_partner="EU",F1481,AD1481),""),"EXCLUDE")&amp;AC1481</f>
        <v>EXCLUDE</v>
      </c>
      <c r="J1481" s="158" t="e">
        <f t="shared" si="235"/>
        <v>#N/A</v>
      </c>
      <c r="L1481" s="158" t="str">
        <f t="shared" si="236"/>
        <v>_EU</v>
      </c>
      <c r="P1481" s="340"/>
      <c r="Q1481" s="340"/>
      <c r="R1481" s="341"/>
      <c r="S1481" s="342"/>
      <c r="T1481" s="342"/>
      <c r="U1481" s="341"/>
      <c r="V1481" s="368"/>
      <c r="W1481" s="341"/>
      <c r="X1481" s="343"/>
      <c r="Y1481" s="340"/>
      <c r="Z1481" s="341"/>
      <c r="AA1481" s="348" t="str">
        <f t="shared" si="237"/>
        <v/>
      </c>
      <c r="AB1481" s="349" t="str">
        <f t="shared" si="238"/>
        <v/>
      </c>
      <c r="AC1481" s="341"/>
      <c r="AD1481" s="350" t="str">
        <f t="shared" si="239"/>
        <v/>
      </c>
    </row>
    <row r="1482" spans="2:30" x14ac:dyDescent="0.45">
      <c r="B1482" s="145" t="str">
        <f t="shared" si="230"/>
        <v>NOT INCLUDED</v>
      </c>
      <c r="C1482" s="146" t="e">
        <f t="shared" si="231"/>
        <v>#N/A</v>
      </c>
      <c r="D1482" s="158" t="e">
        <f>AB1482&amp;"_"&amp;#REF!&amp;IF(afstemning_partner&lt;&gt;"","_"&amp;AC1482,"")</f>
        <v>#REF!</v>
      </c>
      <c r="E1482" s="158" t="str">
        <f t="shared" si="232"/>
        <v/>
      </c>
      <c r="F1482" s="158" t="e">
        <f t="shared" si="233"/>
        <v>#N/A</v>
      </c>
      <c r="G1482" s="158" t="str">
        <f>TRANSAKTIONER!Z1482&amp;IF(regnskab_filter_periode&gt;=AB1482,"INCLUDE"&amp;IF(regnskab_filter_land&lt;&gt;"",IF(regnskab_filter_land="EU",F1482,AD1482),""),"EXCLUDE")</f>
        <v>EXCLUDE</v>
      </c>
      <c r="H1482" s="158" t="str">
        <f t="shared" si="234"/>
        <v/>
      </c>
      <c r="I1482" s="158" t="str">
        <f>TRANSAKTIONER!Z1482&amp;IF(regnskab_filter_periode_partner&gt;=AB1482,"INCLUDE"&amp;IF(regnskab_filter_land_partner&lt;&gt;"",IF(regnskab_filter_land_partner="EU",F1482,AD1482),""),"EXCLUDE")&amp;AC1482</f>
        <v>EXCLUDE</v>
      </c>
      <c r="J1482" s="158" t="e">
        <f t="shared" si="235"/>
        <v>#N/A</v>
      </c>
      <c r="L1482" s="158" t="str">
        <f t="shared" si="236"/>
        <v>_EU</v>
      </c>
      <c r="P1482" s="340"/>
      <c r="Q1482" s="340"/>
      <c r="R1482" s="341"/>
      <c r="S1482" s="342"/>
      <c r="T1482" s="342"/>
      <c r="U1482" s="341"/>
      <c r="V1482" s="368"/>
      <c r="W1482" s="341"/>
      <c r="X1482" s="343"/>
      <c r="Y1482" s="340"/>
      <c r="Z1482" s="341"/>
      <c r="AA1482" s="348" t="str">
        <f t="shared" si="237"/>
        <v/>
      </c>
      <c r="AB1482" s="349" t="str">
        <f t="shared" si="238"/>
        <v/>
      </c>
      <c r="AC1482" s="341"/>
      <c r="AD1482" s="350" t="str">
        <f t="shared" si="239"/>
        <v/>
      </c>
    </row>
    <row r="1483" spans="2:30" x14ac:dyDescent="0.45">
      <c r="B1483" s="145" t="str">
        <f t="shared" si="230"/>
        <v>NOT INCLUDED</v>
      </c>
      <c r="C1483" s="146" t="e">
        <f t="shared" si="231"/>
        <v>#N/A</v>
      </c>
      <c r="D1483" s="158" t="e">
        <f>AB1483&amp;"_"&amp;#REF!&amp;IF(afstemning_partner&lt;&gt;"","_"&amp;AC1483,"")</f>
        <v>#REF!</v>
      </c>
      <c r="E1483" s="158" t="str">
        <f t="shared" si="232"/>
        <v/>
      </c>
      <c r="F1483" s="158" t="e">
        <f t="shared" si="233"/>
        <v>#N/A</v>
      </c>
      <c r="G1483" s="158" t="str">
        <f>TRANSAKTIONER!Z1483&amp;IF(regnskab_filter_periode&gt;=AB1483,"INCLUDE"&amp;IF(regnskab_filter_land&lt;&gt;"",IF(regnskab_filter_land="EU",F1483,AD1483),""),"EXCLUDE")</f>
        <v>EXCLUDE</v>
      </c>
      <c r="H1483" s="158" t="str">
        <f t="shared" si="234"/>
        <v/>
      </c>
      <c r="I1483" s="158" t="str">
        <f>TRANSAKTIONER!Z1483&amp;IF(regnskab_filter_periode_partner&gt;=AB1483,"INCLUDE"&amp;IF(regnskab_filter_land_partner&lt;&gt;"",IF(regnskab_filter_land_partner="EU",F1483,AD1483),""),"EXCLUDE")&amp;AC1483</f>
        <v>EXCLUDE</v>
      </c>
      <c r="J1483" s="158" t="e">
        <f t="shared" si="235"/>
        <v>#N/A</v>
      </c>
      <c r="L1483" s="158" t="str">
        <f t="shared" si="236"/>
        <v>_EU</v>
      </c>
      <c r="P1483" s="340"/>
      <c r="Q1483" s="340"/>
      <c r="R1483" s="341"/>
      <c r="S1483" s="342"/>
      <c r="T1483" s="342"/>
      <c r="U1483" s="341"/>
      <c r="V1483" s="368"/>
      <c r="W1483" s="341"/>
      <c r="X1483" s="343"/>
      <c r="Y1483" s="340"/>
      <c r="Z1483" s="341"/>
      <c r="AA1483" s="348" t="str">
        <f t="shared" si="237"/>
        <v/>
      </c>
      <c r="AB1483" s="349" t="str">
        <f t="shared" si="238"/>
        <v/>
      </c>
      <c r="AC1483" s="341"/>
      <c r="AD1483" s="350" t="str">
        <f t="shared" si="239"/>
        <v/>
      </c>
    </row>
    <row r="1484" spans="2:30" x14ac:dyDescent="0.45">
      <c r="B1484" s="145" t="str">
        <f t="shared" si="230"/>
        <v>NOT INCLUDED</v>
      </c>
      <c r="C1484" s="146" t="e">
        <f t="shared" si="231"/>
        <v>#N/A</v>
      </c>
      <c r="D1484" s="158" t="e">
        <f>AB1484&amp;"_"&amp;#REF!&amp;IF(afstemning_partner&lt;&gt;"","_"&amp;AC1484,"")</f>
        <v>#REF!</v>
      </c>
      <c r="E1484" s="158" t="str">
        <f t="shared" si="232"/>
        <v/>
      </c>
      <c r="F1484" s="158" t="e">
        <f t="shared" si="233"/>
        <v>#N/A</v>
      </c>
      <c r="G1484" s="158" t="str">
        <f>TRANSAKTIONER!Z1484&amp;IF(regnskab_filter_periode&gt;=AB1484,"INCLUDE"&amp;IF(regnskab_filter_land&lt;&gt;"",IF(regnskab_filter_land="EU",F1484,AD1484),""),"EXCLUDE")</f>
        <v>EXCLUDE</v>
      </c>
      <c r="H1484" s="158" t="str">
        <f t="shared" si="234"/>
        <v/>
      </c>
      <c r="I1484" s="158" t="str">
        <f>TRANSAKTIONER!Z1484&amp;IF(regnskab_filter_periode_partner&gt;=AB1484,"INCLUDE"&amp;IF(regnskab_filter_land_partner&lt;&gt;"",IF(regnskab_filter_land_partner="EU",F1484,AD1484),""),"EXCLUDE")&amp;AC1484</f>
        <v>EXCLUDE</v>
      </c>
      <c r="J1484" s="158" t="e">
        <f t="shared" si="235"/>
        <v>#N/A</v>
      </c>
      <c r="L1484" s="158" t="str">
        <f t="shared" si="236"/>
        <v>_EU</v>
      </c>
      <c r="P1484" s="340"/>
      <c r="Q1484" s="340"/>
      <c r="R1484" s="341"/>
      <c r="S1484" s="342"/>
      <c r="T1484" s="342"/>
      <c r="U1484" s="341"/>
      <c r="V1484" s="368"/>
      <c r="W1484" s="341"/>
      <c r="X1484" s="343"/>
      <c r="Y1484" s="340"/>
      <c r="Z1484" s="341"/>
      <c r="AA1484" s="348" t="str">
        <f t="shared" si="237"/>
        <v/>
      </c>
      <c r="AB1484" s="349" t="str">
        <f t="shared" si="238"/>
        <v/>
      </c>
      <c r="AC1484" s="341"/>
      <c r="AD1484" s="350" t="str">
        <f t="shared" si="239"/>
        <v/>
      </c>
    </row>
    <row r="1485" spans="2:30" x14ac:dyDescent="0.45">
      <c r="B1485" s="145" t="str">
        <f t="shared" si="230"/>
        <v>NOT INCLUDED</v>
      </c>
      <c r="C1485" s="146" t="e">
        <f t="shared" si="231"/>
        <v>#N/A</v>
      </c>
      <c r="D1485" s="158" t="e">
        <f>AB1485&amp;"_"&amp;#REF!&amp;IF(afstemning_partner&lt;&gt;"","_"&amp;AC1485,"")</f>
        <v>#REF!</v>
      </c>
      <c r="E1485" s="158" t="str">
        <f t="shared" si="232"/>
        <v/>
      </c>
      <c r="F1485" s="158" t="e">
        <f t="shared" si="233"/>
        <v>#N/A</v>
      </c>
      <c r="G1485" s="158" t="str">
        <f>TRANSAKTIONER!Z1485&amp;IF(regnskab_filter_periode&gt;=AB1485,"INCLUDE"&amp;IF(regnskab_filter_land&lt;&gt;"",IF(regnskab_filter_land="EU",F1485,AD1485),""),"EXCLUDE")</f>
        <v>EXCLUDE</v>
      </c>
      <c r="H1485" s="158" t="str">
        <f t="shared" si="234"/>
        <v/>
      </c>
      <c r="I1485" s="158" t="str">
        <f>TRANSAKTIONER!Z1485&amp;IF(regnskab_filter_periode_partner&gt;=AB1485,"INCLUDE"&amp;IF(regnskab_filter_land_partner&lt;&gt;"",IF(regnskab_filter_land_partner="EU",F1485,AD1485),""),"EXCLUDE")&amp;AC1485</f>
        <v>EXCLUDE</v>
      </c>
      <c r="J1485" s="158" t="e">
        <f t="shared" si="235"/>
        <v>#N/A</v>
      </c>
      <c r="L1485" s="158" t="str">
        <f t="shared" si="236"/>
        <v>_EU</v>
      </c>
      <c r="P1485" s="340"/>
      <c r="Q1485" s="340"/>
      <c r="R1485" s="341"/>
      <c r="S1485" s="342"/>
      <c r="T1485" s="342"/>
      <c r="U1485" s="341"/>
      <c r="V1485" s="368"/>
      <c r="W1485" s="341"/>
      <c r="X1485" s="343"/>
      <c r="Y1485" s="340"/>
      <c r="Z1485" s="341"/>
      <c r="AA1485" s="348" t="str">
        <f t="shared" si="237"/>
        <v/>
      </c>
      <c r="AB1485" s="349" t="str">
        <f t="shared" si="238"/>
        <v/>
      </c>
      <c r="AC1485" s="341"/>
      <c r="AD1485" s="350" t="str">
        <f t="shared" si="239"/>
        <v/>
      </c>
    </row>
    <row r="1486" spans="2:30" x14ac:dyDescent="0.45">
      <c r="B1486" s="145" t="str">
        <f t="shared" si="230"/>
        <v>NOT INCLUDED</v>
      </c>
      <c r="C1486" s="146" t="e">
        <f t="shared" si="231"/>
        <v>#N/A</v>
      </c>
      <c r="D1486" s="158" t="e">
        <f>AB1486&amp;"_"&amp;#REF!&amp;IF(afstemning_partner&lt;&gt;"","_"&amp;AC1486,"")</f>
        <v>#REF!</v>
      </c>
      <c r="E1486" s="158" t="str">
        <f t="shared" si="232"/>
        <v/>
      </c>
      <c r="F1486" s="158" t="e">
        <f t="shared" si="233"/>
        <v>#N/A</v>
      </c>
      <c r="G1486" s="158" t="str">
        <f>TRANSAKTIONER!Z1486&amp;IF(regnskab_filter_periode&gt;=AB1486,"INCLUDE"&amp;IF(regnskab_filter_land&lt;&gt;"",IF(regnskab_filter_land="EU",F1486,AD1486),""),"EXCLUDE")</f>
        <v>EXCLUDE</v>
      </c>
      <c r="H1486" s="158" t="str">
        <f t="shared" si="234"/>
        <v/>
      </c>
      <c r="I1486" s="158" t="str">
        <f>TRANSAKTIONER!Z1486&amp;IF(regnskab_filter_periode_partner&gt;=AB1486,"INCLUDE"&amp;IF(regnskab_filter_land_partner&lt;&gt;"",IF(regnskab_filter_land_partner="EU",F1486,AD1486),""),"EXCLUDE")&amp;AC1486</f>
        <v>EXCLUDE</v>
      </c>
      <c r="J1486" s="158" t="e">
        <f t="shared" si="235"/>
        <v>#N/A</v>
      </c>
      <c r="L1486" s="158" t="str">
        <f t="shared" si="236"/>
        <v>_EU</v>
      </c>
      <c r="P1486" s="340"/>
      <c r="Q1486" s="340"/>
      <c r="R1486" s="341"/>
      <c r="S1486" s="342"/>
      <c r="T1486" s="342"/>
      <c r="U1486" s="341"/>
      <c r="V1486" s="368"/>
      <c r="W1486" s="341"/>
      <c r="X1486" s="343"/>
      <c r="Y1486" s="340"/>
      <c r="Z1486" s="341"/>
      <c r="AA1486" s="348" t="str">
        <f t="shared" si="237"/>
        <v/>
      </c>
      <c r="AB1486" s="349" t="str">
        <f t="shared" si="238"/>
        <v/>
      </c>
      <c r="AC1486" s="341"/>
      <c r="AD1486" s="350" t="str">
        <f t="shared" si="239"/>
        <v/>
      </c>
    </row>
    <row r="1487" spans="2:30" x14ac:dyDescent="0.45">
      <c r="B1487" s="145" t="str">
        <f t="shared" si="230"/>
        <v>NOT INCLUDED</v>
      </c>
      <c r="C1487" s="146" t="e">
        <f t="shared" si="231"/>
        <v>#N/A</v>
      </c>
      <c r="D1487" s="158" t="e">
        <f>AB1487&amp;"_"&amp;#REF!&amp;IF(afstemning_partner&lt;&gt;"","_"&amp;AC1487,"")</f>
        <v>#REF!</v>
      </c>
      <c r="E1487" s="158" t="str">
        <f t="shared" si="232"/>
        <v/>
      </c>
      <c r="F1487" s="158" t="e">
        <f t="shared" si="233"/>
        <v>#N/A</v>
      </c>
      <c r="G1487" s="158" t="str">
        <f>TRANSAKTIONER!Z1487&amp;IF(regnskab_filter_periode&gt;=AB1487,"INCLUDE"&amp;IF(regnskab_filter_land&lt;&gt;"",IF(regnskab_filter_land="EU",F1487,AD1487),""),"EXCLUDE")</f>
        <v>EXCLUDE</v>
      </c>
      <c r="H1487" s="158" t="str">
        <f t="shared" si="234"/>
        <v/>
      </c>
      <c r="I1487" s="158" t="str">
        <f>TRANSAKTIONER!Z1487&amp;IF(regnskab_filter_periode_partner&gt;=AB1487,"INCLUDE"&amp;IF(regnskab_filter_land_partner&lt;&gt;"",IF(regnskab_filter_land_partner="EU",F1487,AD1487),""),"EXCLUDE")&amp;AC1487</f>
        <v>EXCLUDE</v>
      </c>
      <c r="J1487" s="158" t="e">
        <f t="shared" si="235"/>
        <v>#N/A</v>
      </c>
      <c r="L1487" s="158" t="str">
        <f t="shared" si="236"/>
        <v>_EU</v>
      </c>
      <c r="P1487" s="340"/>
      <c r="Q1487" s="340"/>
      <c r="R1487" s="341"/>
      <c r="S1487" s="342"/>
      <c r="T1487" s="342"/>
      <c r="U1487" s="341"/>
      <c r="V1487" s="368"/>
      <c r="W1487" s="341"/>
      <c r="X1487" s="343"/>
      <c r="Y1487" s="340"/>
      <c r="Z1487" s="341"/>
      <c r="AA1487" s="348" t="str">
        <f t="shared" si="237"/>
        <v/>
      </c>
      <c r="AB1487" s="349" t="str">
        <f t="shared" si="238"/>
        <v/>
      </c>
      <c r="AC1487" s="341"/>
      <c r="AD1487" s="350" t="str">
        <f t="shared" si="239"/>
        <v/>
      </c>
    </row>
    <row r="1488" spans="2:30" x14ac:dyDescent="0.45">
      <c r="B1488" s="145" t="str">
        <f t="shared" si="230"/>
        <v>NOT INCLUDED</v>
      </c>
      <c r="C1488" s="146" t="e">
        <f t="shared" si="231"/>
        <v>#N/A</v>
      </c>
      <c r="D1488" s="158" t="e">
        <f>AB1488&amp;"_"&amp;#REF!&amp;IF(afstemning_partner&lt;&gt;"","_"&amp;AC1488,"")</f>
        <v>#REF!</v>
      </c>
      <c r="E1488" s="158" t="str">
        <f t="shared" si="232"/>
        <v/>
      </c>
      <c r="F1488" s="158" t="e">
        <f t="shared" si="233"/>
        <v>#N/A</v>
      </c>
      <c r="G1488" s="158" t="str">
        <f>TRANSAKTIONER!Z1488&amp;IF(regnskab_filter_periode&gt;=AB1488,"INCLUDE"&amp;IF(regnskab_filter_land&lt;&gt;"",IF(regnskab_filter_land="EU",F1488,AD1488),""),"EXCLUDE")</f>
        <v>EXCLUDE</v>
      </c>
      <c r="H1488" s="158" t="str">
        <f t="shared" si="234"/>
        <v/>
      </c>
      <c r="I1488" s="158" t="str">
        <f>TRANSAKTIONER!Z1488&amp;IF(regnskab_filter_periode_partner&gt;=AB1488,"INCLUDE"&amp;IF(regnskab_filter_land_partner&lt;&gt;"",IF(regnskab_filter_land_partner="EU",F1488,AD1488),""),"EXCLUDE")&amp;AC1488</f>
        <v>EXCLUDE</v>
      </c>
      <c r="J1488" s="158" t="e">
        <f t="shared" si="235"/>
        <v>#N/A</v>
      </c>
      <c r="L1488" s="158" t="str">
        <f t="shared" si="236"/>
        <v>_EU</v>
      </c>
      <c r="P1488" s="340"/>
      <c r="Q1488" s="340"/>
      <c r="R1488" s="341"/>
      <c r="S1488" s="342"/>
      <c r="T1488" s="342"/>
      <c r="U1488" s="341"/>
      <c r="V1488" s="368"/>
      <c r="W1488" s="341"/>
      <c r="X1488" s="343"/>
      <c r="Y1488" s="340"/>
      <c r="Z1488" s="341"/>
      <c r="AA1488" s="348" t="str">
        <f t="shared" si="237"/>
        <v/>
      </c>
      <c r="AB1488" s="349" t="str">
        <f t="shared" si="238"/>
        <v/>
      </c>
      <c r="AC1488" s="341"/>
      <c r="AD1488" s="350" t="str">
        <f t="shared" si="239"/>
        <v/>
      </c>
    </row>
    <row r="1489" spans="2:30" x14ac:dyDescent="0.45">
      <c r="B1489" s="145" t="str">
        <f t="shared" si="230"/>
        <v>NOT INCLUDED</v>
      </c>
      <c r="C1489" s="146" t="e">
        <f t="shared" si="231"/>
        <v>#N/A</v>
      </c>
      <c r="D1489" s="158" t="e">
        <f>AB1489&amp;"_"&amp;#REF!&amp;IF(afstemning_partner&lt;&gt;"","_"&amp;AC1489,"")</f>
        <v>#REF!</v>
      </c>
      <c r="E1489" s="158" t="str">
        <f t="shared" si="232"/>
        <v/>
      </c>
      <c r="F1489" s="158" t="e">
        <f t="shared" si="233"/>
        <v>#N/A</v>
      </c>
      <c r="G1489" s="158" t="str">
        <f>TRANSAKTIONER!Z1489&amp;IF(regnskab_filter_periode&gt;=AB1489,"INCLUDE"&amp;IF(regnskab_filter_land&lt;&gt;"",IF(regnskab_filter_land="EU",F1489,AD1489),""),"EXCLUDE")</f>
        <v>EXCLUDE</v>
      </c>
      <c r="H1489" s="158" t="str">
        <f t="shared" si="234"/>
        <v/>
      </c>
      <c r="I1489" s="158" t="str">
        <f>TRANSAKTIONER!Z1489&amp;IF(regnskab_filter_periode_partner&gt;=AB1489,"INCLUDE"&amp;IF(regnskab_filter_land_partner&lt;&gt;"",IF(regnskab_filter_land_partner="EU",F1489,AD1489),""),"EXCLUDE")&amp;AC1489</f>
        <v>EXCLUDE</v>
      </c>
      <c r="J1489" s="158" t="e">
        <f t="shared" si="235"/>
        <v>#N/A</v>
      </c>
      <c r="L1489" s="158" t="str">
        <f t="shared" si="236"/>
        <v>_EU</v>
      </c>
      <c r="P1489" s="340"/>
      <c r="Q1489" s="340"/>
      <c r="R1489" s="341"/>
      <c r="S1489" s="342"/>
      <c r="T1489" s="342"/>
      <c r="U1489" s="341"/>
      <c r="V1489" s="368"/>
      <c r="W1489" s="341"/>
      <c r="X1489" s="343"/>
      <c r="Y1489" s="340"/>
      <c r="Z1489" s="341"/>
      <c r="AA1489" s="348" t="str">
        <f t="shared" si="237"/>
        <v/>
      </c>
      <c r="AB1489" s="349" t="str">
        <f t="shared" si="238"/>
        <v/>
      </c>
      <c r="AC1489" s="341"/>
      <c r="AD1489" s="350" t="str">
        <f t="shared" si="239"/>
        <v/>
      </c>
    </row>
    <row r="1490" spans="2:30" x14ac:dyDescent="0.45">
      <c r="B1490" s="145" t="str">
        <f t="shared" si="230"/>
        <v>NOT INCLUDED</v>
      </c>
      <c r="C1490" s="146" t="e">
        <f t="shared" si="231"/>
        <v>#N/A</v>
      </c>
      <c r="D1490" s="158" t="e">
        <f>AB1490&amp;"_"&amp;#REF!&amp;IF(afstemning_partner&lt;&gt;"","_"&amp;AC1490,"")</f>
        <v>#REF!</v>
      </c>
      <c r="E1490" s="158" t="str">
        <f t="shared" si="232"/>
        <v/>
      </c>
      <c r="F1490" s="158" t="e">
        <f t="shared" si="233"/>
        <v>#N/A</v>
      </c>
      <c r="G1490" s="158" t="str">
        <f>TRANSAKTIONER!Z1490&amp;IF(regnskab_filter_periode&gt;=AB1490,"INCLUDE"&amp;IF(regnskab_filter_land&lt;&gt;"",IF(regnskab_filter_land="EU",F1490,AD1490),""),"EXCLUDE")</f>
        <v>EXCLUDE</v>
      </c>
      <c r="H1490" s="158" t="str">
        <f t="shared" si="234"/>
        <v/>
      </c>
      <c r="I1490" s="158" t="str">
        <f>TRANSAKTIONER!Z1490&amp;IF(regnskab_filter_periode_partner&gt;=AB1490,"INCLUDE"&amp;IF(regnskab_filter_land_partner&lt;&gt;"",IF(regnskab_filter_land_partner="EU",F1490,AD1490),""),"EXCLUDE")&amp;AC1490</f>
        <v>EXCLUDE</v>
      </c>
      <c r="J1490" s="158" t="e">
        <f t="shared" si="235"/>
        <v>#N/A</v>
      </c>
      <c r="L1490" s="158" t="str">
        <f t="shared" si="236"/>
        <v>_EU</v>
      </c>
      <c r="P1490" s="340"/>
      <c r="Q1490" s="340"/>
      <c r="R1490" s="341"/>
      <c r="S1490" s="342"/>
      <c r="T1490" s="342"/>
      <c r="U1490" s="341"/>
      <c r="V1490" s="368"/>
      <c r="W1490" s="341"/>
      <c r="X1490" s="343"/>
      <c r="Y1490" s="340"/>
      <c r="Z1490" s="341"/>
      <c r="AA1490" s="348" t="str">
        <f t="shared" si="237"/>
        <v/>
      </c>
      <c r="AB1490" s="349" t="str">
        <f t="shared" si="238"/>
        <v/>
      </c>
      <c r="AC1490" s="341"/>
      <c r="AD1490" s="350" t="str">
        <f t="shared" si="239"/>
        <v/>
      </c>
    </row>
    <row r="1491" spans="2:30" x14ac:dyDescent="0.45">
      <c r="B1491" s="145" t="str">
        <f t="shared" si="230"/>
        <v>NOT INCLUDED</v>
      </c>
      <c r="C1491" s="146" t="e">
        <f t="shared" si="231"/>
        <v>#N/A</v>
      </c>
      <c r="D1491" s="158" t="e">
        <f>AB1491&amp;"_"&amp;#REF!&amp;IF(afstemning_partner&lt;&gt;"","_"&amp;AC1491,"")</f>
        <v>#REF!</v>
      </c>
      <c r="E1491" s="158" t="str">
        <f t="shared" si="232"/>
        <v/>
      </c>
      <c r="F1491" s="158" t="e">
        <f t="shared" si="233"/>
        <v>#N/A</v>
      </c>
      <c r="G1491" s="158" t="str">
        <f>TRANSAKTIONER!Z1491&amp;IF(regnskab_filter_periode&gt;=AB1491,"INCLUDE"&amp;IF(regnskab_filter_land&lt;&gt;"",IF(regnskab_filter_land="EU",F1491,AD1491),""),"EXCLUDE")</f>
        <v>EXCLUDE</v>
      </c>
      <c r="H1491" s="158" t="str">
        <f t="shared" si="234"/>
        <v/>
      </c>
      <c r="I1491" s="158" t="str">
        <f>TRANSAKTIONER!Z1491&amp;IF(regnskab_filter_periode_partner&gt;=AB1491,"INCLUDE"&amp;IF(regnskab_filter_land_partner&lt;&gt;"",IF(regnskab_filter_land_partner="EU",F1491,AD1491),""),"EXCLUDE")&amp;AC1491</f>
        <v>EXCLUDE</v>
      </c>
      <c r="J1491" s="158" t="e">
        <f t="shared" si="235"/>
        <v>#N/A</v>
      </c>
      <c r="L1491" s="158" t="str">
        <f t="shared" si="236"/>
        <v>_EU</v>
      </c>
      <c r="P1491" s="340"/>
      <c r="Q1491" s="340"/>
      <c r="R1491" s="341"/>
      <c r="S1491" s="342"/>
      <c r="T1491" s="342"/>
      <c r="U1491" s="341"/>
      <c r="V1491" s="368"/>
      <c r="W1491" s="341"/>
      <c r="X1491" s="343"/>
      <c r="Y1491" s="340"/>
      <c r="Z1491" s="341"/>
      <c r="AA1491" s="348" t="str">
        <f t="shared" si="237"/>
        <v/>
      </c>
      <c r="AB1491" s="349" t="str">
        <f t="shared" si="238"/>
        <v/>
      </c>
      <c r="AC1491" s="341"/>
      <c r="AD1491" s="350" t="str">
        <f t="shared" si="239"/>
        <v/>
      </c>
    </row>
    <row r="1492" spans="2:30" x14ac:dyDescent="0.45">
      <c r="B1492" s="145" t="str">
        <f t="shared" si="230"/>
        <v>NOT INCLUDED</v>
      </c>
      <c r="C1492" s="146" t="e">
        <f t="shared" si="231"/>
        <v>#N/A</v>
      </c>
      <c r="D1492" s="158" t="e">
        <f>AB1492&amp;"_"&amp;#REF!&amp;IF(afstemning_partner&lt;&gt;"","_"&amp;AC1492,"")</f>
        <v>#REF!</v>
      </c>
      <c r="E1492" s="158" t="str">
        <f t="shared" si="232"/>
        <v/>
      </c>
      <c r="F1492" s="158" t="e">
        <f t="shared" si="233"/>
        <v>#N/A</v>
      </c>
      <c r="G1492" s="158" t="str">
        <f>TRANSAKTIONER!Z1492&amp;IF(regnskab_filter_periode&gt;=AB1492,"INCLUDE"&amp;IF(regnskab_filter_land&lt;&gt;"",IF(regnskab_filter_land="EU",F1492,AD1492),""),"EXCLUDE")</f>
        <v>EXCLUDE</v>
      </c>
      <c r="H1492" s="158" t="str">
        <f t="shared" si="234"/>
        <v/>
      </c>
      <c r="I1492" s="158" t="str">
        <f>TRANSAKTIONER!Z1492&amp;IF(regnskab_filter_periode_partner&gt;=AB1492,"INCLUDE"&amp;IF(regnskab_filter_land_partner&lt;&gt;"",IF(regnskab_filter_land_partner="EU",F1492,AD1492),""),"EXCLUDE")&amp;AC1492</f>
        <v>EXCLUDE</v>
      </c>
      <c r="J1492" s="158" t="e">
        <f t="shared" si="235"/>
        <v>#N/A</v>
      </c>
      <c r="L1492" s="158" t="str">
        <f t="shared" si="236"/>
        <v>_EU</v>
      </c>
      <c r="P1492" s="340"/>
      <c r="Q1492" s="340"/>
      <c r="R1492" s="341"/>
      <c r="S1492" s="342"/>
      <c r="T1492" s="342"/>
      <c r="U1492" s="341"/>
      <c r="V1492" s="368"/>
      <c r="W1492" s="341"/>
      <c r="X1492" s="343"/>
      <c r="Y1492" s="340"/>
      <c r="Z1492" s="341"/>
      <c r="AA1492" s="348" t="str">
        <f t="shared" si="237"/>
        <v/>
      </c>
      <c r="AB1492" s="349" t="str">
        <f t="shared" si="238"/>
        <v/>
      </c>
      <c r="AC1492" s="341"/>
      <c r="AD1492" s="350" t="str">
        <f t="shared" si="239"/>
        <v/>
      </c>
    </row>
    <row r="1493" spans="2:30" x14ac:dyDescent="0.45">
      <c r="B1493" s="145" t="str">
        <f t="shared" si="230"/>
        <v>NOT INCLUDED</v>
      </c>
      <c r="C1493" s="146" t="e">
        <f t="shared" si="231"/>
        <v>#N/A</v>
      </c>
      <c r="D1493" s="158" t="e">
        <f>AB1493&amp;"_"&amp;#REF!&amp;IF(afstemning_partner&lt;&gt;"","_"&amp;AC1493,"")</f>
        <v>#REF!</v>
      </c>
      <c r="E1493" s="158" t="str">
        <f t="shared" si="232"/>
        <v/>
      </c>
      <c r="F1493" s="158" t="e">
        <f t="shared" si="233"/>
        <v>#N/A</v>
      </c>
      <c r="G1493" s="158" t="str">
        <f>TRANSAKTIONER!Z1493&amp;IF(regnskab_filter_periode&gt;=AB1493,"INCLUDE"&amp;IF(regnskab_filter_land&lt;&gt;"",IF(regnskab_filter_land="EU",F1493,AD1493),""),"EXCLUDE")</f>
        <v>EXCLUDE</v>
      </c>
      <c r="H1493" s="158" t="str">
        <f t="shared" si="234"/>
        <v/>
      </c>
      <c r="I1493" s="158" t="str">
        <f>TRANSAKTIONER!Z1493&amp;IF(regnskab_filter_periode_partner&gt;=AB1493,"INCLUDE"&amp;IF(regnskab_filter_land_partner&lt;&gt;"",IF(regnskab_filter_land_partner="EU",F1493,AD1493),""),"EXCLUDE")&amp;AC1493</f>
        <v>EXCLUDE</v>
      </c>
      <c r="J1493" s="158" t="e">
        <f t="shared" si="235"/>
        <v>#N/A</v>
      </c>
      <c r="L1493" s="158" t="str">
        <f t="shared" si="236"/>
        <v>_EU</v>
      </c>
      <c r="P1493" s="340"/>
      <c r="Q1493" s="340"/>
      <c r="R1493" s="341"/>
      <c r="S1493" s="342"/>
      <c r="T1493" s="342"/>
      <c r="U1493" s="341"/>
      <c r="V1493" s="368"/>
      <c r="W1493" s="341"/>
      <c r="X1493" s="343"/>
      <c r="Y1493" s="340"/>
      <c r="Z1493" s="341"/>
      <c r="AA1493" s="348" t="str">
        <f t="shared" si="237"/>
        <v/>
      </c>
      <c r="AB1493" s="349" t="str">
        <f t="shared" si="238"/>
        <v/>
      </c>
      <c r="AC1493" s="341"/>
      <c r="AD1493" s="350" t="str">
        <f t="shared" si="239"/>
        <v/>
      </c>
    </row>
    <row r="1494" spans="2:30" x14ac:dyDescent="0.45">
      <c r="B1494" s="145" t="str">
        <f t="shared" si="230"/>
        <v>NOT INCLUDED</v>
      </c>
      <c r="C1494" s="146" t="e">
        <f t="shared" si="231"/>
        <v>#N/A</v>
      </c>
      <c r="D1494" s="158" t="e">
        <f>AB1494&amp;"_"&amp;#REF!&amp;IF(afstemning_partner&lt;&gt;"","_"&amp;AC1494,"")</f>
        <v>#REF!</v>
      </c>
      <c r="E1494" s="158" t="str">
        <f t="shared" si="232"/>
        <v/>
      </c>
      <c r="F1494" s="158" t="e">
        <f t="shared" si="233"/>
        <v>#N/A</v>
      </c>
      <c r="G1494" s="158" t="str">
        <f>TRANSAKTIONER!Z1494&amp;IF(regnskab_filter_periode&gt;=AB1494,"INCLUDE"&amp;IF(regnskab_filter_land&lt;&gt;"",IF(regnskab_filter_land="EU",F1494,AD1494),""),"EXCLUDE")</f>
        <v>EXCLUDE</v>
      </c>
      <c r="H1494" s="158" t="str">
        <f t="shared" si="234"/>
        <v/>
      </c>
      <c r="I1494" s="158" t="str">
        <f>TRANSAKTIONER!Z1494&amp;IF(regnskab_filter_periode_partner&gt;=AB1494,"INCLUDE"&amp;IF(regnskab_filter_land_partner&lt;&gt;"",IF(regnskab_filter_land_partner="EU",F1494,AD1494),""),"EXCLUDE")&amp;AC1494</f>
        <v>EXCLUDE</v>
      </c>
      <c r="J1494" s="158" t="e">
        <f t="shared" si="235"/>
        <v>#N/A</v>
      </c>
      <c r="L1494" s="158" t="str">
        <f t="shared" si="236"/>
        <v>_EU</v>
      </c>
      <c r="P1494" s="340"/>
      <c r="Q1494" s="340"/>
      <c r="R1494" s="341"/>
      <c r="S1494" s="342"/>
      <c r="T1494" s="342"/>
      <c r="U1494" s="341"/>
      <c r="V1494" s="368"/>
      <c r="W1494" s="341"/>
      <c r="X1494" s="343"/>
      <c r="Y1494" s="340"/>
      <c r="Z1494" s="341"/>
      <c r="AA1494" s="348" t="str">
        <f t="shared" si="237"/>
        <v/>
      </c>
      <c r="AB1494" s="349" t="str">
        <f t="shared" si="238"/>
        <v/>
      </c>
      <c r="AC1494" s="341"/>
      <c r="AD1494" s="350" t="str">
        <f t="shared" si="239"/>
        <v/>
      </c>
    </row>
    <row r="1495" spans="2:30" x14ac:dyDescent="0.45">
      <c r="B1495" s="145" t="str">
        <f t="shared" si="230"/>
        <v>NOT INCLUDED</v>
      </c>
      <c r="C1495" s="146" t="e">
        <f t="shared" si="231"/>
        <v>#N/A</v>
      </c>
      <c r="D1495" s="158" t="e">
        <f>AB1495&amp;"_"&amp;#REF!&amp;IF(afstemning_partner&lt;&gt;"","_"&amp;AC1495,"")</f>
        <v>#REF!</v>
      </c>
      <c r="E1495" s="158" t="str">
        <f t="shared" si="232"/>
        <v/>
      </c>
      <c r="F1495" s="158" t="e">
        <f t="shared" si="233"/>
        <v>#N/A</v>
      </c>
      <c r="G1495" s="158" t="str">
        <f>TRANSAKTIONER!Z1495&amp;IF(regnskab_filter_periode&gt;=AB1495,"INCLUDE"&amp;IF(regnskab_filter_land&lt;&gt;"",IF(regnskab_filter_land="EU",F1495,AD1495),""),"EXCLUDE")</f>
        <v>EXCLUDE</v>
      </c>
      <c r="H1495" s="158" t="str">
        <f t="shared" si="234"/>
        <v/>
      </c>
      <c r="I1495" s="158" t="str">
        <f>TRANSAKTIONER!Z1495&amp;IF(regnskab_filter_periode_partner&gt;=AB1495,"INCLUDE"&amp;IF(regnskab_filter_land_partner&lt;&gt;"",IF(regnskab_filter_land_partner="EU",F1495,AD1495),""),"EXCLUDE")&amp;AC1495</f>
        <v>EXCLUDE</v>
      </c>
      <c r="J1495" s="158" t="e">
        <f t="shared" si="235"/>
        <v>#N/A</v>
      </c>
      <c r="L1495" s="158" t="str">
        <f t="shared" si="236"/>
        <v>_EU</v>
      </c>
      <c r="P1495" s="340"/>
      <c r="Q1495" s="340"/>
      <c r="R1495" s="341"/>
      <c r="S1495" s="342"/>
      <c r="T1495" s="342"/>
      <c r="U1495" s="341"/>
      <c r="V1495" s="368"/>
      <c r="W1495" s="341"/>
      <c r="X1495" s="343"/>
      <c r="Y1495" s="340"/>
      <c r="Z1495" s="341"/>
      <c r="AA1495" s="348" t="str">
        <f t="shared" si="237"/>
        <v/>
      </c>
      <c r="AB1495" s="349" t="str">
        <f t="shared" si="238"/>
        <v/>
      </c>
      <c r="AC1495" s="341"/>
      <c r="AD1495" s="350" t="str">
        <f t="shared" si="239"/>
        <v/>
      </c>
    </row>
    <row r="1496" spans="2:30" x14ac:dyDescent="0.45">
      <c r="B1496" s="145" t="str">
        <f t="shared" si="230"/>
        <v>NOT INCLUDED</v>
      </c>
      <c r="C1496" s="146" t="e">
        <f t="shared" si="231"/>
        <v>#N/A</v>
      </c>
      <c r="D1496" s="158" t="e">
        <f>AB1496&amp;"_"&amp;#REF!&amp;IF(afstemning_partner&lt;&gt;"","_"&amp;AC1496,"")</f>
        <v>#REF!</v>
      </c>
      <c r="E1496" s="158" t="str">
        <f t="shared" si="232"/>
        <v/>
      </c>
      <c r="F1496" s="158" t="e">
        <f t="shared" si="233"/>
        <v>#N/A</v>
      </c>
      <c r="G1496" s="158" t="str">
        <f>TRANSAKTIONER!Z1496&amp;IF(regnskab_filter_periode&gt;=AB1496,"INCLUDE"&amp;IF(regnskab_filter_land&lt;&gt;"",IF(regnskab_filter_land="EU",F1496,AD1496),""),"EXCLUDE")</f>
        <v>EXCLUDE</v>
      </c>
      <c r="H1496" s="158" t="str">
        <f t="shared" si="234"/>
        <v/>
      </c>
      <c r="I1496" s="158" t="str">
        <f>TRANSAKTIONER!Z1496&amp;IF(regnskab_filter_periode_partner&gt;=AB1496,"INCLUDE"&amp;IF(regnskab_filter_land_partner&lt;&gt;"",IF(regnskab_filter_land_partner="EU",F1496,AD1496),""),"EXCLUDE")&amp;AC1496</f>
        <v>EXCLUDE</v>
      </c>
      <c r="J1496" s="158" t="e">
        <f t="shared" si="235"/>
        <v>#N/A</v>
      </c>
      <c r="L1496" s="158" t="str">
        <f t="shared" si="236"/>
        <v>_EU</v>
      </c>
      <c r="P1496" s="340"/>
      <c r="Q1496" s="340"/>
      <c r="R1496" s="341"/>
      <c r="S1496" s="342"/>
      <c r="T1496" s="342"/>
      <c r="U1496" s="341"/>
      <c r="V1496" s="368"/>
      <c r="W1496" s="341"/>
      <c r="X1496" s="343"/>
      <c r="Y1496" s="340"/>
      <c r="Z1496" s="341"/>
      <c r="AA1496" s="348" t="str">
        <f t="shared" si="237"/>
        <v/>
      </c>
      <c r="AB1496" s="349" t="str">
        <f t="shared" si="238"/>
        <v/>
      </c>
      <c r="AC1496" s="341"/>
      <c r="AD1496" s="350" t="str">
        <f t="shared" si="239"/>
        <v/>
      </c>
    </row>
    <row r="1497" spans="2:30" x14ac:dyDescent="0.45">
      <c r="B1497" s="145" t="str">
        <f t="shared" si="230"/>
        <v>NOT INCLUDED</v>
      </c>
      <c r="C1497" s="146" t="e">
        <f t="shared" si="231"/>
        <v>#N/A</v>
      </c>
      <c r="D1497" s="158" t="e">
        <f>AB1497&amp;"_"&amp;#REF!&amp;IF(afstemning_partner&lt;&gt;"","_"&amp;AC1497,"")</f>
        <v>#REF!</v>
      </c>
      <c r="E1497" s="158" t="str">
        <f t="shared" si="232"/>
        <v/>
      </c>
      <c r="F1497" s="158" t="e">
        <f t="shared" si="233"/>
        <v>#N/A</v>
      </c>
      <c r="G1497" s="158" t="str">
        <f>TRANSAKTIONER!Z1497&amp;IF(regnskab_filter_periode&gt;=AB1497,"INCLUDE"&amp;IF(regnskab_filter_land&lt;&gt;"",IF(regnskab_filter_land="EU",F1497,AD1497),""),"EXCLUDE")</f>
        <v>EXCLUDE</v>
      </c>
      <c r="H1497" s="158" t="str">
        <f t="shared" si="234"/>
        <v/>
      </c>
      <c r="I1497" s="158" t="str">
        <f>TRANSAKTIONER!Z1497&amp;IF(regnskab_filter_periode_partner&gt;=AB1497,"INCLUDE"&amp;IF(regnskab_filter_land_partner&lt;&gt;"",IF(regnskab_filter_land_partner="EU",F1497,AD1497),""),"EXCLUDE")&amp;AC1497</f>
        <v>EXCLUDE</v>
      </c>
      <c r="J1497" s="158" t="e">
        <f t="shared" si="235"/>
        <v>#N/A</v>
      </c>
      <c r="L1497" s="158" t="str">
        <f t="shared" si="236"/>
        <v>_EU</v>
      </c>
      <c r="P1497" s="340"/>
      <c r="Q1497" s="340"/>
      <c r="R1497" s="341"/>
      <c r="S1497" s="342"/>
      <c r="T1497" s="342"/>
      <c r="U1497" s="341"/>
      <c r="V1497" s="368"/>
      <c r="W1497" s="341"/>
      <c r="X1497" s="343"/>
      <c r="Y1497" s="340"/>
      <c r="Z1497" s="341"/>
      <c r="AA1497" s="348" t="str">
        <f t="shared" si="237"/>
        <v/>
      </c>
      <c r="AB1497" s="349" t="str">
        <f t="shared" si="238"/>
        <v/>
      </c>
      <c r="AC1497" s="341"/>
      <c r="AD1497" s="350" t="str">
        <f t="shared" si="239"/>
        <v/>
      </c>
    </row>
    <row r="1498" spans="2:30" x14ac:dyDescent="0.45">
      <c r="B1498" s="145" t="str">
        <f t="shared" si="230"/>
        <v>NOT INCLUDED</v>
      </c>
      <c r="C1498" s="146" t="e">
        <f t="shared" si="231"/>
        <v>#N/A</v>
      </c>
      <c r="D1498" s="158" t="e">
        <f>AB1498&amp;"_"&amp;#REF!&amp;IF(afstemning_partner&lt;&gt;"","_"&amp;AC1498,"")</f>
        <v>#REF!</v>
      </c>
      <c r="E1498" s="158" t="str">
        <f t="shared" si="232"/>
        <v/>
      </c>
      <c r="F1498" s="158" t="e">
        <f t="shared" si="233"/>
        <v>#N/A</v>
      </c>
      <c r="G1498" s="158" t="str">
        <f>TRANSAKTIONER!Z1498&amp;IF(regnskab_filter_periode&gt;=AB1498,"INCLUDE"&amp;IF(regnskab_filter_land&lt;&gt;"",IF(regnskab_filter_land="EU",F1498,AD1498),""),"EXCLUDE")</f>
        <v>EXCLUDE</v>
      </c>
      <c r="H1498" s="158" t="str">
        <f t="shared" si="234"/>
        <v/>
      </c>
      <c r="I1498" s="158" t="str">
        <f>TRANSAKTIONER!Z1498&amp;IF(regnskab_filter_periode_partner&gt;=AB1498,"INCLUDE"&amp;IF(regnskab_filter_land_partner&lt;&gt;"",IF(regnskab_filter_land_partner="EU",F1498,AD1498),""),"EXCLUDE")&amp;AC1498</f>
        <v>EXCLUDE</v>
      </c>
      <c r="J1498" s="158" t="e">
        <f t="shared" si="235"/>
        <v>#N/A</v>
      </c>
      <c r="L1498" s="158" t="str">
        <f t="shared" si="236"/>
        <v>_EU</v>
      </c>
      <c r="P1498" s="340"/>
      <c r="Q1498" s="340"/>
      <c r="R1498" s="341"/>
      <c r="S1498" s="342"/>
      <c r="T1498" s="342"/>
      <c r="U1498" s="341"/>
      <c r="V1498" s="368"/>
      <c r="W1498" s="341"/>
      <c r="X1498" s="343"/>
      <c r="Y1498" s="340"/>
      <c r="Z1498" s="341"/>
      <c r="AA1498" s="348" t="str">
        <f t="shared" si="237"/>
        <v/>
      </c>
      <c r="AB1498" s="349" t="str">
        <f t="shared" si="238"/>
        <v/>
      </c>
      <c r="AC1498" s="341"/>
      <c r="AD1498" s="350" t="str">
        <f t="shared" si="239"/>
        <v/>
      </c>
    </row>
    <row r="1499" spans="2:30" x14ac:dyDescent="0.45">
      <c r="B1499" s="145" t="str">
        <f t="shared" si="230"/>
        <v>NOT INCLUDED</v>
      </c>
      <c r="C1499" s="146" t="e">
        <f t="shared" si="231"/>
        <v>#N/A</v>
      </c>
      <c r="D1499" s="158" t="e">
        <f>AB1499&amp;"_"&amp;#REF!&amp;IF(afstemning_partner&lt;&gt;"","_"&amp;AC1499,"")</f>
        <v>#REF!</v>
      </c>
      <c r="E1499" s="158" t="str">
        <f t="shared" si="232"/>
        <v/>
      </c>
      <c r="F1499" s="158" t="e">
        <f t="shared" si="233"/>
        <v>#N/A</v>
      </c>
      <c r="G1499" s="158" t="str">
        <f>TRANSAKTIONER!Z1499&amp;IF(regnskab_filter_periode&gt;=AB1499,"INCLUDE"&amp;IF(regnskab_filter_land&lt;&gt;"",IF(regnskab_filter_land="EU",F1499,AD1499),""),"EXCLUDE")</f>
        <v>EXCLUDE</v>
      </c>
      <c r="H1499" s="158" t="str">
        <f t="shared" si="234"/>
        <v/>
      </c>
      <c r="I1499" s="158" t="str">
        <f>TRANSAKTIONER!Z1499&amp;IF(regnskab_filter_periode_partner&gt;=AB1499,"INCLUDE"&amp;IF(regnskab_filter_land_partner&lt;&gt;"",IF(regnskab_filter_land_partner="EU",F1499,AD1499),""),"EXCLUDE")&amp;AC1499</f>
        <v>EXCLUDE</v>
      </c>
      <c r="J1499" s="158" t="e">
        <f t="shared" si="235"/>
        <v>#N/A</v>
      </c>
      <c r="L1499" s="158" t="str">
        <f t="shared" si="236"/>
        <v>_EU</v>
      </c>
      <c r="P1499" s="340"/>
      <c r="Q1499" s="340"/>
      <c r="R1499" s="341"/>
      <c r="S1499" s="342"/>
      <c r="T1499" s="342"/>
      <c r="U1499" s="341"/>
      <c r="V1499" s="368"/>
      <c r="W1499" s="341"/>
      <c r="X1499" s="343"/>
      <c r="Y1499" s="340"/>
      <c r="Z1499" s="341"/>
      <c r="AA1499" s="348" t="str">
        <f t="shared" si="237"/>
        <v/>
      </c>
      <c r="AB1499" s="349" t="str">
        <f t="shared" si="238"/>
        <v/>
      </c>
      <c r="AC1499" s="341"/>
      <c r="AD1499" s="350" t="str">
        <f t="shared" si="239"/>
        <v/>
      </c>
    </row>
    <row r="1500" spans="2:30" x14ac:dyDescent="0.45">
      <c r="B1500" s="145" t="str">
        <f t="shared" si="230"/>
        <v>NOT INCLUDED</v>
      </c>
      <c r="C1500" s="146" t="e">
        <f t="shared" si="231"/>
        <v>#N/A</v>
      </c>
      <c r="D1500" s="158" t="e">
        <f>AB1500&amp;"_"&amp;#REF!&amp;IF(afstemning_partner&lt;&gt;"","_"&amp;AC1500,"")</f>
        <v>#REF!</v>
      </c>
      <c r="E1500" s="158" t="str">
        <f t="shared" si="232"/>
        <v/>
      </c>
      <c r="F1500" s="158" t="e">
        <f t="shared" si="233"/>
        <v>#N/A</v>
      </c>
      <c r="G1500" s="158" t="str">
        <f>TRANSAKTIONER!Z1500&amp;IF(regnskab_filter_periode&gt;=AB1500,"INCLUDE"&amp;IF(regnskab_filter_land&lt;&gt;"",IF(regnskab_filter_land="EU",F1500,AD1500),""),"EXCLUDE")</f>
        <v>EXCLUDE</v>
      </c>
      <c r="H1500" s="158" t="str">
        <f t="shared" si="234"/>
        <v/>
      </c>
      <c r="I1500" s="158" t="str">
        <f>TRANSAKTIONER!Z1500&amp;IF(regnskab_filter_periode_partner&gt;=AB1500,"INCLUDE"&amp;IF(regnskab_filter_land_partner&lt;&gt;"",IF(regnskab_filter_land_partner="EU",F1500,AD1500),""),"EXCLUDE")&amp;AC1500</f>
        <v>EXCLUDE</v>
      </c>
      <c r="J1500" s="158" t="e">
        <f t="shared" si="235"/>
        <v>#N/A</v>
      </c>
      <c r="L1500" s="158" t="str">
        <f t="shared" si="236"/>
        <v>_EU</v>
      </c>
      <c r="P1500" s="340"/>
      <c r="Q1500" s="340"/>
      <c r="R1500" s="341"/>
      <c r="S1500" s="342"/>
      <c r="T1500" s="342"/>
      <c r="U1500" s="341"/>
      <c r="V1500" s="368"/>
      <c r="W1500" s="341"/>
      <c r="X1500" s="343"/>
      <c r="Y1500" s="340"/>
      <c r="Z1500" s="341"/>
      <c r="AA1500" s="348" t="str">
        <f t="shared" si="237"/>
        <v/>
      </c>
      <c r="AB1500" s="349" t="str">
        <f t="shared" si="238"/>
        <v/>
      </c>
      <c r="AC1500" s="341"/>
      <c r="AD1500" s="350" t="str">
        <f t="shared" si="239"/>
        <v/>
      </c>
    </row>
    <row r="1501" spans="2:30" x14ac:dyDescent="0.45">
      <c r="B1501" s="145" t="str">
        <f t="shared" si="230"/>
        <v>NOT INCLUDED</v>
      </c>
      <c r="C1501" s="146" t="e">
        <f t="shared" si="231"/>
        <v>#N/A</v>
      </c>
      <c r="D1501" s="158" t="e">
        <f>AB1501&amp;"_"&amp;#REF!&amp;IF(afstemning_partner&lt;&gt;"","_"&amp;AC1501,"")</f>
        <v>#REF!</v>
      </c>
      <c r="E1501" s="158" t="str">
        <f t="shared" si="232"/>
        <v/>
      </c>
      <c r="F1501" s="158" t="e">
        <f t="shared" si="233"/>
        <v>#N/A</v>
      </c>
      <c r="G1501" s="158" t="str">
        <f>TRANSAKTIONER!Z1501&amp;IF(regnskab_filter_periode&gt;=AB1501,"INCLUDE"&amp;IF(regnskab_filter_land&lt;&gt;"",IF(regnskab_filter_land="EU",F1501,AD1501),""),"EXCLUDE")</f>
        <v>EXCLUDE</v>
      </c>
      <c r="H1501" s="158" t="str">
        <f t="shared" si="234"/>
        <v/>
      </c>
      <c r="I1501" s="158" t="str">
        <f>TRANSAKTIONER!Z1501&amp;IF(regnskab_filter_periode_partner&gt;=AB1501,"INCLUDE"&amp;IF(regnskab_filter_land_partner&lt;&gt;"",IF(regnskab_filter_land_partner="EU",F1501,AD1501),""),"EXCLUDE")&amp;AC1501</f>
        <v>EXCLUDE</v>
      </c>
      <c r="J1501" s="158" t="e">
        <f t="shared" si="235"/>
        <v>#N/A</v>
      </c>
      <c r="L1501" s="158" t="str">
        <f t="shared" si="236"/>
        <v>_EU</v>
      </c>
      <c r="P1501" s="340"/>
      <c r="Q1501" s="340"/>
      <c r="R1501" s="341"/>
      <c r="S1501" s="342"/>
      <c r="T1501" s="342"/>
      <c r="U1501" s="341"/>
      <c r="V1501" s="368"/>
      <c r="W1501" s="341"/>
      <c r="X1501" s="343"/>
      <c r="Y1501" s="340"/>
      <c r="Z1501" s="341"/>
      <c r="AA1501" s="348" t="str">
        <f t="shared" si="237"/>
        <v/>
      </c>
      <c r="AB1501" s="349" t="str">
        <f t="shared" si="238"/>
        <v/>
      </c>
      <c r="AC1501" s="341"/>
      <c r="AD1501" s="350" t="str">
        <f t="shared" si="239"/>
        <v/>
      </c>
    </row>
    <row r="1502" spans="2:30" x14ac:dyDescent="0.45">
      <c r="B1502" s="145" t="str">
        <f t="shared" si="230"/>
        <v>NOT INCLUDED</v>
      </c>
      <c r="C1502" s="146" t="e">
        <f t="shared" si="231"/>
        <v>#N/A</v>
      </c>
      <c r="D1502" s="158" t="e">
        <f>AB1502&amp;"_"&amp;#REF!&amp;IF(afstemning_partner&lt;&gt;"","_"&amp;AC1502,"")</f>
        <v>#REF!</v>
      </c>
      <c r="E1502" s="158" t="str">
        <f t="shared" si="232"/>
        <v/>
      </c>
      <c r="F1502" s="158" t="e">
        <f t="shared" si="233"/>
        <v>#N/A</v>
      </c>
      <c r="G1502" s="158" t="str">
        <f>TRANSAKTIONER!Z1502&amp;IF(regnskab_filter_periode&gt;=AB1502,"INCLUDE"&amp;IF(regnskab_filter_land&lt;&gt;"",IF(regnskab_filter_land="EU",F1502,AD1502),""),"EXCLUDE")</f>
        <v>EXCLUDE</v>
      </c>
      <c r="H1502" s="158" t="str">
        <f t="shared" si="234"/>
        <v/>
      </c>
      <c r="I1502" s="158" t="str">
        <f>TRANSAKTIONER!Z1502&amp;IF(regnskab_filter_periode_partner&gt;=AB1502,"INCLUDE"&amp;IF(regnskab_filter_land_partner&lt;&gt;"",IF(regnskab_filter_land_partner="EU",F1502,AD1502),""),"EXCLUDE")&amp;AC1502</f>
        <v>EXCLUDE</v>
      </c>
      <c r="J1502" s="158" t="e">
        <f t="shared" si="235"/>
        <v>#N/A</v>
      </c>
      <c r="L1502" s="158" t="str">
        <f t="shared" si="236"/>
        <v>_EU</v>
      </c>
      <c r="P1502" s="340"/>
      <c r="Q1502" s="340"/>
      <c r="R1502" s="341"/>
      <c r="S1502" s="342"/>
      <c r="T1502" s="342"/>
      <c r="U1502" s="341"/>
      <c r="V1502" s="368"/>
      <c r="W1502" s="341"/>
      <c r="X1502" s="343"/>
      <c r="Y1502" s="340"/>
      <c r="Z1502" s="341"/>
      <c r="AA1502" s="348" t="str">
        <f t="shared" si="237"/>
        <v/>
      </c>
      <c r="AB1502" s="349" t="str">
        <f t="shared" si="238"/>
        <v/>
      </c>
      <c r="AC1502" s="341"/>
      <c r="AD1502" s="350" t="str">
        <f t="shared" si="239"/>
        <v/>
      </c>
    </row>
    <row r="1503" spans="2:30" x14ac:dyDescent="0.45">
      <c r="B1503" s="145" t="str">
        <f t="shared" si="230"/>
        <v>NOT INCLUDED</v>
      </c>
      <c r="C1503" s="146" t="e">
        <f t="shared" si="231"/>
        <v>#N/A</v>
      </c>
      <c r="D1503" s="158" t="e">
        <f>AB1503&amp;"_"&amp;#REF!&amp;IF(afstemning_partner&lt;&gt;"","_"&amp;AC1503,"")</f>
        <v>#REF!</v>
      </c>
      <c r="E1503" s="158" t="str">
        <f t="shared" si="232"/>
        <v/>
      </c>
      <c r="F1503" s="158" t="e">
        <f t="shared" si="233"/>
        <v>#N/A</v>
      </c>
      <c r="G1503" s="158" t="str">
        <f>TRANSAKTIONER!Z1503&amp;IF(regnskab_filter_periode&gt;=AB1503,"INCLUDE"&amp;IF(regnskab_filter_land&lt;&gt;"",IF(regnskab_filter_land="EU",F1503,AD1503),""),"EXCLUDE")</f>
        <v>EXCLUDE</v>
      </c>
      <c r="H1503" s="158" t="str">
        <f t="shared" si="234"/>
        <v/>
      </c>
      <c r="I1503" s="158" t="str">
        <f>TRANSAKTIONER!Z1503&amp;IF(regnskab_filter_periode_partner&gt;=AB1503,"INCLUDE"&amp;IF(regnskab_filter_land_partner&lt;&gt;"",IF(regnskab_filter_land_partner="EU",F1503,AD1503),""),"EXCLUDE")&amp;AC1503</f>
        <v>EXCLUDE</v>
      </c>
      <c r="J1503" s="158" t="e">
        <f t="shared" si="235"/>
        <v>#N/A</v>
      </c>
      <c r="L1503" s="158" t="str">
        <f t="shared" si="236"/>
        <v>_EU</v>
      </c>
      <c r="P1503" s="340"/>
      <c r="Q1503" s="340"/>
      <c r="R1503" s="341"/>
      <c r="S1503" s="342"/>
      <c r="T1503" s="342"/>
      <c r="U1503" s="341"/>
      <c r="V1503" s="368"/>
      <c r="W1503" s="341"/>
      <c r="X1503" s="343"/>
      <c r="Y1503" s="340"/>
      <c r="Z1503" s="341"/>
      <c r="AA1503" s="348" t="str">
        <f t="shared" si="237"/>
        <v/>
      </c>
      <c r="AB1503" s="349" t="str">
        <f t="shared" si="238"/>
        <v/>
      </c>
      <c r="AC1503" s="341"/>
      <c r="AD1503" s="350" t="str">
        <f t="shared" si="239"/>
        <v/>
      </c>
    </row>
    <row r="1504" spans="2:30" x14ac:dyDescent="0.45">
      <c r="B1504" s="145" t="str">
        <f t="shared" si="230"/>
        <v>NOT INCLUDED</v>
      </c>
      <c r="C1504" s="146" t="e">
        <f t="shared" si="231"/>
        <v>#N/A</v>
      </c>
      <c r="D1504" s="158" t="e">
        <f>AB1504&amp;"_"&amp;#REF!&amp;IF(afstemning_partner&lt;&gt;"","_"&amp;AC1504,"")</f>
        <v>#REF!</v>
      </c>
      <c r="E1504" s="158" t="str">
        <f t="shared" si="232"/>
        <v/>
      </c>
      <c r="F1504" s="158" t="e">
        <f t="shared" si="233"/>
        <v>#N/A</v>
      </c>
      <c r="G1504" s="158" t="str">
        <f>TRANSAKTIONER!Z1504&amp;IF(regnskab_filter_periode&gt;=AB1504,"INCLUDE"&amp;IF(regnskab_filter_land&lt;&gt;"",IF(regnskab_filter_land="EU",F1504,AD1504),""),"EXCLUDE")</f>
        <v>EXCLUDE</v>
      </c>
      <c r="H1504" s="158" t="str">
        <f t="shared" si="234"/>
        <v/>
      </c>
      <c r="I1504" s="158" t="str">
        <f>TRANSAKTIONER!Z1504&amp;IF(regnskab_filter_periode_partner&gt;=AB1504,"INCLUDE"&amp;IF(regnskab_filter_land_partner&lt;&gt;"",IF(regnskab_filter_land_partner="EU",F1504,AD1504),""),"EXCLUDE")&amp;AC1504</f>
        <v>EXCLUDE</v>
      </c>
      <c r="J1504" s="158" t="e">
        <f t="shared" si="235"/>
        <v>#N/A</v>
      </c>
      <c r="L1504" s="158" t="str">
        <f t="shared" si="236"/>
        <v>_EU</v>
      </c>
      <c r="P1504" s="340"/>
      <c r="Q1504" s="340"/>
      <c r="R1504" s="341"/>
      <c r="S1504" s="342"/>
      <c r="T1504" s="342"/>
      <c r="U1504" s="341"/>
      <c r="V1504" s="368"/>
      <c r="W1504" s="341"/>
      <c r="X1504" s="343"/>
      <c r="Y1504" s="340"/>
      <c r="Z1504" s="341"/>
      <c r="AA1504" s="348" t="str">
        <f t="shared" si="237"/>
        <v/>
      </c>
      <c r="AB1504" s="349" t="str">
        <f t="shared" si="238"/>
        <v/>
      </c>
      <c r="AC1504" s="341"/>
      <c r="AD1504" s="350" t="str">
        <f t="shared" si="239"/>
        <v/>
      </c>
    </row>
    <row r="1505" spans="2:30" x14ac:dyDescent="0.45">
      <c r="B1505" s="145" t="str">
        <f t="shared" si="230"/>
        <v>NOT INCLUDED</v>
      </c>
      <c r="C1505" s="146" t="e">
        <f t="shared" si="231"/>
        <v>#N/A</v>
      </c>
      <c r="D1505" s="158" t="e">
        <f>AB1505&amp;"_"&amp;#REF!&amp;IF(afstemning_partner&lt;&gt;"","_"&amp;AC1505,"")</f>
        <v>#REF!</v>
      </c>
      <c r="E1505" s="158" t="str">
        <f t="shared" si="232"/>
        <v/>
      </c>
      <c r="F1505" s="158" t="e">
        <f t="shared" si="233"/>
        <v>#N/A</v>
      </c>
      <c r="G1505" s="158" t="str">
        <f>TRANSAKTIONER!Z1505&amp;IF(regnskab_filter_periode&gt;=AB1505,"INCLUDE"&amp;IF(regnskab_filter_land&lt;&gt;"",IF(regnskab_filter_land="EU",F1505,AD1505),""),"EXCLUDE")</f>
        <v>EXCLUDE</v>
      </c>
      <c r="H1505" s="158" t="str">
        <f t="shared" si="234"/>
        <v/>
      </c>
      <c r="I1505" s="158" t="str">
        <f>TRANSAKTIONER!Z1505&amp;IF(regnskab_filter_periode_partner&gt;=AB1505,"INCLUDE"&amp;IF(regnskab_filter_land_partner&lt;&gt;"",IF(regnskab_filter_land_partner="EU",F1505,AD1505),""),"EXCLUDE")&amp;AC1505</f>
        <v>EXCLUDE</v>
      </c>
      <c r="J1505" s="158" t="e">
        <f t="shared" si="235"/>
        <v>#N/A</v>
      </c>
      <c r="L1505" s="158" t="str">
        <f t="shared" si="236"/>
        <v>_EU</v>
      </c>
      <c r="P1505" s="340"/>
      <c r="Q1505" s="340"/>
      <c r="R1505" s="341"/>
      <c r="S1505" s="342"/>
      <c r="T1505" s="342"/>
      <c r="U1505" s="341"/>
      <c r="V1505" s="368"/>
      <c r="W1505" s="341"/>
      <c r="X1505" s="343"/>
      <c r="Y1505" s="340"/>
      <c r="Z1505" s="341"/>
      <c r="AA1505" s="348" t="str">
        <f t="shared" si="237"/>
        <v/>
      </c>
      <c r="AB1505" s="349" t="str">
        <f t="shared" si="238"/>
        <v/>
      </c>
      <c r="AC1505" s="341"/>
      <c r="AD1505" s="350" t="str">
        <f t="shared" si="239"/>
        <v/>
      </c>
    </row>
    <row r="1506" spans="2:30" x14ac:dyDescent="0.45">
      <c r="B1506" s="145" t="str">
        <f t="shared" si="230"/>
        <v>NOT INCLUDED</v>
      </c>
      <c r="C1506" s="146" t="e">
        <f t="shared" si="231"/>
        <v>#N/A</v>
      </c>
      <c r="D1506" s="158" t="e">
        <f>AB1506&amp;"_"&amp;#REF!&amp;IF(afstemning_partner&lt;&gt;"","_"&amp;AC1506,"")</f>
        <v>#REF!</v>
      </c>
      <c r="E1506" s="158" t="str">
        <f t="shared" si="232"/>
        <v/>
      </c>
      <c r="F1506" s="158" t="e">
        <f t="shared" si="233"/>
        <v>#N/A</v>
      </c>
      <c r="G1506" s="158" t="str">
        <f>TRANSAKTIONER!Z1506&amp;IF(regnskab_filter_periode&gt;=AB1506,"INCLUDE"&amp;IF(regnskab_filter_land&lt;&gt;"",IF(regnskab_filter_land="EU",F1506,AD1506),""),"EXCLUDE")</f>
        <v>EXCLUDE</v>
      </c>
      <c r="H1506" s="158" t="str">
        <f t="shared" si="234"/>
        <v/>
      </c>
      <c r="I1506" s="158" t="str">
        <f>TRANSAKTIONER!Z1506&amp;IF(regnskab_filter_periode_partner&gt;=AB1506,"INCLUDE"&amp;IF(regnskab_filter_land_partner&lt;&gt;"",IF(regnskab_filter_land_partner="EU",F1506,AD1506),""),"EXCLUDE")&amp;AC1506</f>
        <v>EXCLUDE</v>
      </c>
      <c r="J1506" s="158" t="e">
        <f t="shared" si="235"/>
        <v>#N/A</v>
      </c>
      <c r="L1506" s="158" t="str">
        <f t="shared" si="236"/>
        <v>_EU</v>
      </c>
      <c r="P1506" s="340"/>
      <c r="Q1506" s="340"/>
      <c r="R1506" s="341"/>
      <c r="S1506" s="342"/>
      <c r="T1506" s="342"/>
      <c r="U1506" s="341"/>
      <c r="V1506" s="368"/>
      <c r="W1506" s="341"/>
      <c r="X1506" s="343"/>
      <c r="Y1506" s="340"/>
      <c r="Z1506" s="341"/>
      <c r="AA1506" s="348" t="str">
        <f t="shared" si="237"/>
        <v/>
      </c>
      <c r="AB1506" s="349" t="str">
        <f t="shared" si="238"/>
        <v/>
      </c>
      <c r="AC1506" s="341"/>
      <c r="AD1506" s="350" t="str">
        <f t="shared" si="239"/>
        <v/>
      </c>
    </row>
    <row r="1507" spans="2:30" x14ac:dyDescent="0.45">
      <c r="B1507" s="145" t="str">
        <f t="shared" si="230"/>
        <v>NOT INCLUDED</v>
      </c>
      <c r="C1507" s="146" t="e">
        <f t="shared" si="231"/>
        <v>#N/A</v>
      </c>
      <c r="D1507" s="158" t="e">
        <f>AB1507&amp;"_"&amp;#REF!&amp;IF(afstemning_partner&lt;&gt;"","_"&amp;AC1507,"")</f>
        <v>#REF!</v>
      </c>
      <c r="E1507" s="158" t="str">
        <f t="shared" si="232"/>
        <v/>
      </c>
      <c r="F1507" s="158" t="e">
        <f t="shared" si="233"/>
        <v>#N/A</v>
      </c>
      <c r="G1507" s="158" t="str">
        <f>TRANSAKTIONER!Z1507&amp;IF(regnskab_filter_periode&gt;=AB1507,"INCLUDE"&amp;IF(regnskab_filter_land&lt;&gt;"",IF(regnskab_filter_land="EU",F1507,AD1507),""),"EXCLUDE")</f>
        <v>EXCLUDE</v>
      </c>
      <c r="H1507" s="158" t="str">
        <f t="shared" si="234"/>
        <v/>
      </c>
      <c r="I1507" s="158" t="str">
        <f>TRANSAKTIONER!Z1507&amp;IF(regnskab_filter_periode_partner&gt;=AB1507,"INCLUDE"&amp;IF(regnskab_filter_land_partner&lt;&gt;"",IF(regnskab_filter_land_partner="EU",F1507,AD1507),""),"EXCLUDE")&amp;AC1507</f>
        <v>EXCLUDE</v>
      </c>
      <c r="J1507" s="158" t="e">
        <f t="shared" si="235"/>
        <v>#N/A</v>
      </c>
      <c r="L1507" s="158" t="str">
        <f t="shared" si="236"/>
        <v>_EU</v>
      </c>
      <c r="P1507" s="340"/>
      <c r="Q1507" s="340"/>
      <c r="R1507" s="341"/>
      <c r="S1507" s="342"/>
      <c r="T1507" s="342"/>
      <c r="U1507" s="341"/>
      <c r="V1507" s="368"/>
      <c r="W1507" s="341"/>
      <c r="X1507" s="343"/>
      <c r="Y1507" s="340"/>
      <c r="Z1507" s="341"/>
      <c r="AA1507" s="348" t="str">
        <f t="shared" si="237"/>
        <v/>
      </c>
      <c r="AB1507" s="349" t="str">
        <f t="shared" si="238"/>
        <v/>
      </c>
      <c r="AC1507" s="341"/>
      <c r="AD1507" s="350" t="str">
        <f t="shared" si="239"/>
        <v/>
      </c>
    </row>
    <row r="1508" spans="2:30" x14ac:dyDescent="0.45">
      <c r="B1508" s="145" t="str">
        <f t="shared" si="230"/>
        <v>NOT INCLUDED</v>
      </c>
      <c r="C1508" s="146" t="e">
        <f t="shared" si="231"/>
        <v>#N/A</v>
      </c>
      <c r="D1508" s="158" t="e">
        <f>AB1508&amp;"_"&amp;#REF!&amp;IF(afstemning_partner&lt;&gt;"","_"&amp;AC1508,"")</f>
        <v>#REF!</v>
      </c>
      <c r="E1508" s="158" t="str">
        <f t="shared" si="232"/>
        <v/>
      </c>
      <c r="F1508" s="158" t="e">
        <f t="shared" si="233"/>
        <v>#N/A</v>
      </c>
      <c r="G1508" s="158" t="str">
        <f>TRANSAKTIONER!Z1508&amp;IF(regnskab_filter_periode&gt;=AB1508,"INCLUDE"&amp;IF(regnskab_filter_land&lt;&gt;"",IF(regnskab_filter_land="EU",F1508,AD1508),""),"EXCLUDE")</f>
        <v>EXCLUDE</v>
      </c>
      <c r="H1508" s="158" t="str">
        <f t="shared" si="234"/>
        <v/>
      </c>
      <c r="I1508" s="158" t="str">
        <f>TRANSAKTIONER!Z1508&amp;IF(regnskab_filter_periode_partner&gt;=AB1508,"INCLUDE"&amp;IF(regnskab_filter_land_partner&lt;&gt;"",IF(regnskab_filter_land_partner="EU",F1508,AD1508),""),"EXCLUDE")&amp;AC1508</f>
        <v>EXCLUDE</v>
      </c>
      <c r="J1508" s="158" t="e">
        <f t="shared" si="235"/>
        <v>#N/A</v>
      </c>
      <c r="L1508" s="158" t="str">
        <f t="shared" si="236"/>
        <v>_EU</v>
      </c>
      <c r="P1508" s="340"/>
      <c r="Q1508" s="340"/>
      <c r="R1508" s="341"/>
      <c r="S1508" s="342"/>
      <c r="T1508" s="342"/>
      <c r="U1508" s="341"/>
      <c r="V1508" s="368"/>
      <c r="W1508" s="341"/>
      <c r="X1508" s="343"/>
      <c r="Y1508" s="340"/>
      <c r="Z1508" s="341"/>
      <c r="AA1508" s="348" t="str">
        <f t="shared" si="237"/>
        <v/>
      </c>
      <c r="AB1508" s="349" t="str">
        <f t="shared" si="238"/>
        <v/>
      </c>
      <c r="AC1508" s="341"/>
      <c r="AD1508" s="350" t="str">
        <f t="shared" si="239"/>
        <v/>
      </c>
    </row>
    <row r="1509" spans="2:30" x14ac:dyDescent="0.45">
      <c r="B1509" s="145" t="str">
        <f t="shared" si="230"/>
        <v>NOT INCLUDED</v>
      </c>
      <c r="C1509" s="146" t="e">
        <f t="shared" si="231"/>
        <v>#N/A</v>
      </c>
      <c r="D1509" s="158" t="e">
        <f>AB1509&amp;"_"&amp;#REF!&amp;IF(afstemning_partner&lt;&gt;"","_"&amp;AC1509,"")</f>
        <v>#REF!</v>
      </c>
      <c r="E1509" s="158" t="str">
        <f t="shared" si="232"/>
        <v/>
      </c>
      <c r="F1509" s="158" t="e">
        <f t="shared" si="233"/>
        <v>#N/A</v>
      </c>
      <c r="G1509" s="158" t="str">
        <f>TRANSAKTIONER!Z1509&amp;IF(regnskab_filter_periode&gt;=AB1509,"INCLUDE"&amp;IF(regnskab_filter_land&lt;&gt;"",IF(regnskab_filter_land="EU",F1509,AD1509),""),"EXCLUDE")</f>
        <v>EXCLUDE</v>
      </c>
      <c r="H1509" s="158" t="str">
        <f t="shared" si="234"/>
        <v/>
      </c>
      <c r="I1509" s="158" t="str">
        <f>TRANSAKTIONER!Z1509&amp;IF(regnskab_filter_periode_partner&gt;=AB1509,"INCLUDE"&amp;IF(regnskab_filter_land_partner&lt;&gt;"",IF(regnskab_filter_land_partner="EU",F1509,AD1509),""),"EXCLUDE")&amp;AC1509</f>
        <v>EXCLUDE</v>
      </c>
      <c r="J1509" s="158" t="e">
        <f t="shared" si="235"/>
        <v>#N/A</v>
      </c>
      <c r="L1509" s="158" t="str">
        <f t="shared" si="236"/>
        <v>_EU</v>
      </c>
      <c r="P1509" s="340"/>
      <c r="Q1509" s="340"/>
      <c r="R1509" s="341"/>
      <c r="S1509" s="342"/>
      <c r="T1509" s="342"/>
      <c r="U1509" s="341"/>
      <c r="V1509" s="368"/>
      <c r="W1509" s="341"/>
      <c r="X1509" s="343"/>
      <c r="Y1509" s="340"/>
      <c r="Z1509" s="341"/>
      <c r="AA1509" s="348" t="str">
        <f t="shared" si="237"/>
        <v/>
      </c>
      <c r="AB1509" s="349" t="str">
        <f t="shared" si="238"/>
        <v/>
      </c>
      <c r="AC1509" s="341"/>
      <c r="AD1509" s="350" t="str">
        <f t="shared" si="239"/>
        <v/>
      </c>
    </row>
    <row r="1510" spans="2:30" x14ac:dyDescent="0.45">
      <c r="B1510" s="145" t="str">
        <f t="shared" si="230"/>
        <v>NOT INCLUDED</v>
      </c>
      <c r="C1510" s="146" t="e">
        <f t="shared" si="231"/>
        <v>#N/A</v>
      </c>
      <c r="D1510" s="158" t="e">
        <f>AB1510&amp;"_"&amp;#REF!&amp;IF(afstemning_partner&lt;&gt;"","_"&amp;AC1510,"")</f>
        <v>#REF!</v>
      </c>
      <c r="E1510" s="158" t="str">
        <f t="shared" si="232"/>
        <v/>
      </c>
      <c r="F1510" s="158" t="e">
        <f t="shared" si="233"/>
        <v>#N/A</v>
      </c>
      <c r="G1510" s="158" t="str">
        <f>TRANSAKTIONER!Z1510&amp;IF(regnskab_filter_periode&gt;=AB1510,"INCLUDE"&amp;IF(regnskab_filter_land&lt;&gt;"",IF(regnskab_filter_land="EU",F1510,AD1510),""),"EXCLUDE")</f>
        <v>EXCLUDE</v>
      </c>
      <c r="H1510" s="158" t="str">
        <f t="shared" si="234"/>
        <v/>
      </c>
      <c r="I1510" s="158" t="str">
        <f>TRANSAKTIONER!Z1510&amp;IF(regnskab_filter_periode_partner&gt;=AB1510,"INCLUDE"&amp;IF(regnskab_filter_land_partner&lt;&gt;"",IF(regnskab_filter_land_partner="EU",F1510,AD1510),""),"EXCLUDE")&amp;AC1510</f>
        <v>EXCLUDE</v>
      </c>
      <c r="J1510" s="158" t="e">
        <f t="shared" si="235"/>
        <v>#N/A</v>
      </c>
      <c r="L1510" s="158" t="str">
        <f t="shared" si="236"/>
        <v>_EU</v>
      </c>
      <c r="P1510" s="340"/>
      <c r="Q1510" s="340"/>
      <c r="R1510" s="341"/>
      <c r="S1510" s="342"/>
      <c r="T1510" s="342"/>
      <c r="U1510" s="341"/>
      <c r="V1510" s="368"/>
      <c r="W1510" s="341"/>
      <c r="X1510" s="343"/>
      <c r="Y1510" s="340"/>
      <c r="Z1510" s="341"/>
      <c r="AA1510" s="348" t="str">
        <f t="shared" si="237"/>
        <v/>
      </c>
      <c r="AB1510" s="349" t="str">
        <f t="shared" si="238"/>
        <v/>
      </c>
      <c r="AC1510" s="341"/>
      <c r="AD1510" s="350" t="str">
        <f t="shared" si="239"/>
        <v/>
      </c>
    </row>
    <row r="1511" spans="2:30" x14ac:dyDescent="0.45">
      <c r="B1511" s="145" t="str">
        <f t="shared" si="230"/>
        <v>NOT INCLUDED</v>
      </c>
      <c r="C1511" s="146" t="e">
        <f t="shared" si="231"/>
        <v>#N/A</v>
      </c>
      <c r="D1511" s="158" t="e">
        <f>AB1511&amp;"_"&amp;#REF!&amp;IF(afstemning_partner&lt;&gt;"","_"&amp;AC1511,"")</f>
        <v>#REF!</v>
      </c>
      <c r="E1511" s="158" t="str">
        <f t="shared" si="232"/>
        <v/>
      </c>
      <c r="F1511" s="158" t="e">
        <f t="shared" si="233"/>
        <v>#N/A</v>
      </c>
      <c r="G1511" s="158" t="str">
        <f>TRANSAKTIONER!Z1511&amp;IF(regnskab_filter_periode&gt;=AB1511,"INCLUDE"&amp;IF(regnskab_filter_land&lt;&gt;"",IF(regnskab_filter_land="EU",F1511,AD1511),""),"EXCLUDE")</f>
        <v>EXCLUDE</v>
      </c>
      <c r="H1511" s="158" t="str">
        <f t="shared" si="234"/>
        <v/>
      </c>
      <c r="I1511" s="158" t="str">
        <f>TRANSAKTIONER!Z1511&amp;IF(regnskab_filter_periode_partner&gt;=AB1511,"INCLUDE"&amp;IF(regnskab_filter_land_partner&lt;&gt;"",IF(regnskab_filter_land_partner="EU",F1511,AD1511),""),"EXCLUDE")&amp;AC1511</f>
        <v>EXCLUDE</v>
      </c>
      <c r="J1511" s="158" t="e">
        <f t="shared" si="235"/>
        <v>#N/A</v>
      </c>
      <c r="L1511" s="158" t="str">
        <f t="shared" si="236"/>
        <v>_EU</v>
      </c>
      <c r="P1511" s="340"/>
      <c r="Q1511" s="340"/>
      <c r="R1511" s="341"/>
      <c r="S1511" s="342"/>
      <c r="T1511" s="342"/>
      <c r="U1511" s="341"/>
      <c r="V1511" s="368"/>
      <c r="W1511" s="341"/>
      <c r="X1511" s="343"/>
      <c r="Y1511" s="340"/>
      <c r="Z1511" s="341"/>
      <c r="AA1511" s="348" t="str">
        <f t="shared" si="237"/>
        <v/>
      </c>
      <c r="AB1511" s="349" t="str">
        <f t="shared" si="238"/>
        <v/>
      </c>
      <c r="AC1511" s="341"/>
      <c r="AD1511" s="350" t="str">
        <f t="shared" si="239"/>
        <v/>
      </c>
    </row>
    <row r="1512" spans="2:30" x14ac:dyDescent="0.45">
      <c r="B1512" s="145" t="str">
        <f t="shared" si="230"/>
        <v>NOT INCLUDED</v>
      </c>
      <c r="C1512" s="146" t="e">
        <f t="shared" si="231"/>
        <v>#N/A</v>
      </c>
      <c r="D1512" s="158" t="e">
        <f>AB1512&amp;"_"&amp;#REF!&amp;IF(afstemning_partner&lt;&gt;"","_"&amp;AC1512,"")</f>
        <v>#REF!</v>
      </c>
      <c r="E1512" s="158" t="str">
        <f t="shared" si="232"/>
        <v/>
      </c>
      <c r="F1512" s="158" t="e">
        <f t="shared" si="233"/>
        <v>#N/A</v>
      </c>
      <c r="G1512" s="158" t="str">
        <f>TRANSAKTIONER!Z1512&amp;IF(regnskab_filter_periode&gt;=AB1512,"INCLUDE"&amp;IF(regnskab_filter_land&lt;&gt;"",IF(regnskab_filter_land="EU",F1512,AD1512),""),"EXCLUDE")</f>
        <v>EXCLUDE</v>
      </c>
      <c r="H1512" s="158" t="str">
        <f t="shared" si="234"/>
        <v/>
      </c>
      <c r="I1512" s="158" t="str">
        <f>TRANSAKTIONER!Z1512&amp;IF(regnskab_filter_periode_partner&gt;=AB1512,"INCLUDE"&amp;IF(regnskab_filter_land_partner&lt;&gt;"",IF(regnskab_filter_land_partner="EU",F1512,AD1512),""),"EXCLUDE")&amp;AC1512</f>
        <v>EXCLUDE</v>
      </c>
      <c r="J1512" s="158" t="e">
        <f t="shared" si="235"/>
        <v>#N/A</v>
      </c>
      <c r="L1512" s="158" t="str">
        <f t="shared" si="236"/>
        <v>_EU</v>
      </c>
      <c r="P1512" s="340"/>
      <c r="Q1512" s="340"/>
      <c r="R1512" s="341"/>
      <c r="S1512" s="342"/>
      <c r="T1512" s="342"/>
      <c r="U1512" s="341"/>
      <c r="V1512" s="368"/>
      <c r="W1512" s="341"/>
      <c r="X1512" s="343"/>
      <c r="Y1512" s="340"/>
      <c r="Z1512" s="341"/>
      <c r="AA1512" s="348" t="str">
        <f t="shared" si="237"/>
        <v/>
      </c>
      <c r="AB1512" s="349" t="str">
        <f t="shared" si="238"/>
        <v/>
      </c>
      <c r="AC1512" s="341"/>
      <c r="AD1512" s="350" t="str">
        <f t="shared" si="239"/>
        <v/>
      </c>
    </row>
    <row r="1513" spans="2:30" x14ac:dyDescent="0.45">
      <c r="B1513" s="145" t="str">
        <f t="shared" si="230"/>
        <v>NOT INCLUDED</v>
      </c>
      <c r="C1513" s="146" t="e">
        <f t="shared" si="231"/>
        <v>#N/A</v>
      </c>
      <c r="D1513" s="158" t="e">
        <f>AB1513&amp;"_"&amp;#REF!&amp;IF(afstemning_partner&lt;&gt;"","_"&amp;AC1513,"")</f>
        <v>#REF!</v>
      </c>
      <c r="E1513" s="158" t="str">
        <f t="shared" si="232"/>
        <v/>
      </c>
      <c r="F1513" s="158" t="e">
        <f t="shared" si="233"/>
        <v>#N/A</v>
      </c>
      <c r="G1513" s="158" t="str">
        <f>TRANSAKTIONER!Z1513&amp;IF(regnskab_filter_periode&gt;=AB1513,"INCLUDE"&amp;IF(regnskab_filter_land&lt;&gt;"",IF(regnskab_filter_land="EU",F1513,AD1513),""),"EXCLUDE")</f>
        <v>EXCLUDE</v>
      </c>
      <c r="H1513" s="158" t="str">
        <f t="shared" si="234"/>
        <v/>
      </c>
      <c r="I1513" s="158" t="str">
        <f>TRANSAKTIONER!Z1513&amp;IF(regnskab_filter_periode_partner&gt;=AB1513,"INCLUDE"&amp;IF(regnskab_filter_land_partner&lt;&gt;"",IF(regnskab_filter_land_partner="EU",F1513,AD1513),""),"EXCLUDE")&amp;AC1513</f>
        <v>EXCLUDE</v>
      </c>
      <c r="J1513" s="158" t="e">
        <f t="shared" si="235"/>
        <v>#N/A</v>
      </c>
      <c r="L1513" s="158" t="str">
        <f t="shared" si="236"/>
        <v>_EU</v>
      </c>
      <c r="P1513" s="340"/>
      <c r="Q1513" s="340"/>
      <c r="R1513" s="341"/>
      <c r="S1513" s="342"/>
      <c r="T1513" s="342"/>
      <c r="U1513" s="341"/>
      <c r="V1513" s="368"/>
      <c r="W1513" s="341"/>
      <c r="X1513" s="343"/>
      <c r="Y1513" s="340"/>
      <c r="Z1513" s="341"/>
      <c r="AA1513" s="348" t="str">
        <f t="shared" si="237"/>
        <v/>
      </c>
      <c r="AB1513" s="349" t="str">
        <f t="shared" si="238"/>
        <v/>
      </c>
      <c r="AC1513" s="341"/>
      <c r="AD1513" s="350" t="str">
        <f t="shared" si="239"/>
        <v/>
      </c>
    </row>
    <row r="1514" spans="2:30" x14ac:dyDescent="0.45">
      <c r="B1514" s="145" t="str">
        <f t="shared" si="230"/>
        <v>NOT INCLUDED</v>
      </c>
      <c r="C1514" s="146" t="e">
        <f t="shared" si="231"/>
        <v>#N/A</v>
      </c>
      <c r="D1514" s="158" t="e">
        <f>AB1514&amp;"_"&amp;#REF!&amp;IF(afstemning_partner&lt;&gt;"","_"&amp;AC1514,"")</f>
        <v>#REF!</v>
      </c>
      <c r="E1514" s="158" t="str">
        <f t="shared" si="232"/>
        <v/>
      </c>
      <c r="F1514" s="158" t="e">
        <f t="shared" si="233"/>
        <v>#N/A</v>
      </c>
      <c r="G1514" s="158" t="str">
        <f>TRANSAKTIONER!Z1514&amp;IF(regnskab_filter_periode&gt;=AB1514,"INCLUDE"&amp;IF(regnskab_filter_land&lt;&gt;"",IF(regnskab_filter_land="EU",F1514,AD1514),""),"EXCLUDE")</f>
        <v>EXCLUDE</v>
      </c>
      <c r="H1514" s="158" t="str">
        <f t="shared" si="234"/>
        <v/>
      </c>
      <c r="I1514" s="158" t="str">
        <f>TRANSAKTIONER!Z1514&amp;IF(regnskab_filter_periode_partner&gt;=AB1514,"INCLUDE"&amp;IF(regnskab_filter_land_partner&lt;&gt;"",IF(regnskab_filter_land_partner="EU",F1514,AD1514),""),"EXCLUDE")&amp;AC1514</f>
        <v>EXCLUDE</v>
      </c>
      <c r="J1514" s="158" t="e">
        <f t="shared" si="235"/>
        <v>#N/A</v>
      </c>
      <c r="L1514" s="158" t="str">
        <f t="shared" si="236"/>
        <v>_EU</v>
      </c>
      <c r="P1514" s="340"/>
      <c r="Q1514" s="340"/>
      <c r="R1514" s="341"/>
      <c r="S1514" s="342"/>
      <c r="T1514" s="342"/>
      <c r="U1514" s="341"/>
      <c r="V1514" s="368"/>
      <c r="W1514" s="341"/>
      <c r="X1514" s="343"/>
      <c r="Y1514" s="340"/>
      <c r="Z1514" s="341"/>
      <c r="AA1514" s="348" t="str">
        <f t="shared" si="237"/>
        <v/>
      </c>
      <c r="AB1514" s="349" t="str">
        <f t="shared" si="238"/>
        <v/>
      </c>
      <c r="AC1514" s="341"/>
      <c r="AD1514" s="350" t="str">
        <f t="shared" si="239"/>
        <v/>
      </c>
    </row>
    <row r="1515" spans="2:30" x14ac:dyDescent="0.45">
      <c r="B1515" s="145" t="str">
        <f t="shared" si="230"/>
        <v>NOT INCLUDED</v>
      </c>
      <c r="C1515" s="146" t="e">
        <f t="shared" si="231"/>
        <v>#N/A</v>
      </c>
      <c r="D1515" s="158" t="e">
        <f>AB1515&amp;"_"&amp;#REF!&amp;IF(afstemning_partner&lt;&gt;"","_"&amp;AC1515,"")</f>
        <v>#REF!</v>
      </c>
      <c r="E1515" s="158" t="str">
        <f t="shared" si="232"/>
        <v/>
      </c>
      <c r="F1515" s="158" t="e">
        <f t="shared" si="233"/>
        <v>#N/A</v>
      </c>
      <c r="G1515" s="158" t="str">
        <f>TRANSAKTIONER!Z1515&amp;IF(regnskab_filter_periode&gt;=AB1515,"INCLUDE"&amp;IF(regnskab_filter_land&lt;&gt;"",IF(regnskab_filter_land="EU",F1515,AD1515),""),"EXCLUDE")</f>
        <v>EXCLUDE</v>
      </c>
      <c r="H1515" s="158" t="str">
        <f t="shared" si="234"/>
        <v/>
      </c>
      <c r="I1515" s="158" t="str">
        <f>TRANSAKTIONER!Z1515&amp;IF(regnskab_filter_periode_partner&gt;=AB1515,"INCLUDE"&amp;IF(regnskab_filter_land_partner&lt;&gt;"",IF(regnskab_filter_land_partner="EU",F1515,AD1515),""),"EXCLUDE")&amp;AC1515</f>
        <v>EXCLUDE</v>
      </c>
      <c r="J1515" s="158" t="e">
        <f t="shared" si="235"/>
        <v>#N/A</v>
      </c>
      <c r="L1515" s="158" t="str">
        <f t="shared" si="236"/>
        <v>_EU</v>
      </c>
      <c r="P1515" s="340"/>
      <c r="Q1515" s="340"/>
      <c r="R1515" s="341"/>
      <c r="S1515" s="342"/>
      <c r="T1515" s="342"/>
      <c r="U1515" s="341"/>
      <c r="V1515" s="368"/>
      <c r="W1515" s="341"/>
      <c r="X1515" s="343"/>
      <c r="Y1515" s="340"/>
      <c r="Z1515" s="341"/>
      <c r="AA1515" s="348" t="str">
        <f t="shared" si="237"/>
        <v/>
      </c>
      <c r="AB1515" s="349" t="str">
        <f t="shared" si="238"/>
        <v/>
      </c>
      <c r="AC1515" s="341"/>
      <c r="AD1515" s="350" t="str">
        <f t="shared" si="239"/>
        <v/>
      </c>
    </row>
    <row r="1516" spans="2:30" x14ac:dyDescent="0.45">
      <c r="B1516" s="145" t="str">
        <f t="shared" si="230"/>
        <v>NOT INCLUDED</v>
      </c>
      <c r="C1516" s="146" t="e">
        <f t="shared" si="231"/>
        <v>#N/A</v>
      </c>
      <c r="D1516" s="158" t="e">
        <f>AB1516&amp;"_"&amp;#REF!&amp;IF(afstemning_partner&lt;&gt;"","_"&amp;AC1516,"")</f>
        <v>#REF!</v>
      </c>
      <c r="E1516" s="158" t="str">
        <f t="shared" si="232"/>
        <v/>
      </c>
      <c r="F1516" s="158" t="e">
        <f t="shared" si="233"/>
        <v>#N/A</v>
      </c>
      <c r="G1516" s="158" t="str">
        <f>TRANSAKTIONER!Z1516&amp;IF(regnskab_filter_periode&gt;=AB1516,"INCLUDE"&amp;IF(regnskab_filter_land&lt;&gt;"",IF(regnskab_filter_land="EU",F1516,AD1516),""),"EXCLUDE")</f>
        <v>EXCLUDE</v>
      </c>
      <c r="H1516" s="158" t="str">
        <f t="shared" si="234"/>
        <v/>
      </c>
      <c r="I1516" s="158" t="str">
        <f>TRANSAKTIONER!Z1516&amp;IF(regnskab_filter_periode_partner&gt;=AB1516,"INCLUDE"&amp;IF(regnskab_filter_land_partner&lt;&gt;"",IF(regnskab_filter_land_partner="EU",F1516,AD1516),""),"EXCLUDE")&amp;AC1516</f>
        <v>EXCLUDE</v>
      </c>
      <c r="J1516" s="158" t="e">
        <f t="shared" si="235"/>
        <v>#N/A</v>
      </c>
      <c r="L1516" s="158" t="str">
        <f t="shared" si="236"/>
        <v>_EU</v>
      </c>
      <c r="P1516" s="340"/>
      <c r="Q1516" s="340"/>
      <c r="R1516" s="341"/>
      <c r="S1516" s="342"/>
      <c r="T1516" s="342"/>
      <c r="U1516" s="341"/>
      <c r="V1516" s="368"/>
      <c r="W1516" s="341"/>
      <c r="X1516" s="343"/>
      <c r="Y1516" s="340"/>
      <c r="Z1516" s="341"/>
      <c r="AA1516" s="348" t="str">
        <f t="shared" si="237"/>
        <v/>
      </c>
      <c r="AB1516" s="349" t="str">
        <f t="shared" si="238"/>
        <v/>
      </c>
      <c r="AC1516" s="341"/>
      <c r="AD1516" s="350" t="str">
        <f t="shared" si="239"/>
        <v/>
      </c>
    </row>
    <row r="1517" spans="2:30" x14ac:dyDescent="0.45">
      <c r="B1517" s="145" t="str">
        <f t="shared" si="230"/>
        <v>NOT INCLUDED</v>
      </c>
      <c r="C1517" s="146" t="e">
        <f t="shared" si="231"/>
        <v>#N/A</v>
      </c>
      <c r="D1517" s="158" t="e">
        <f>AB1517&amp;"_"&amp;#REF!&amp;IF(afstemning_partner&lt;&gt;"","_"&amp;AC1517,"")</f>
        <v>#REF!</v>
      </c>
      <c r="E1517" s="158" t="str">
        <f t="shared" si="232"/>
        <v/>
      </c>
      <c r="F1517" s="158" t="e">
        <f t="shared" si="233"/>
        <v>#N/A</v>
      </c>
      <c r="G1517" s="158" t="str">
        <f>TRANSAKTIONER!Z1517&amp;IF(regnskab_filter_periode&gt;=AB1517,"INCLUDE"&amp;IF(regnskab_filter_land&lt;&gt;"",IF(regnskab_filter_land="EU",F1517,AD1517),""),"EXCLUDE")</f>
        <v>EXCLUDE</v>
      </c>
      <c r="H1517" s="158" t="str">
        <f t="shared" si="234"/>
        <v/>
      </c>
      <c r="I1517" s="158" t="str">
        <f>TRANSAKTIONER!Z1517&amp;IF(regnskab_filter_periode_partner&gt;=AB1517,"INCLUDE"&amp;IF(regnskab_filter_land_partner&lt;&gt;"",IF(regnskab_filter_land_partner="EU",F1517,AD1517),""),"EXCLUDE")&amp;AC1517</f>
        <v>EXCLUDE</v>
      </c>
      <c r="J1517" s="158" t="e">
        <f t="shared" si="235"/>
        <v>#N/A</v>
      </c>
      <c r="L1517" s="158" t="str">
        <f t="shared" si="236"/>
        <v>_EU</v>
      </c>
      <c r="P1517" s="340"/>
      <c r="Q1517" s="340"/>
      <c r="R1517" s="341"/>
      <c r="S1517" s="342"/>
      <c r="T1517" s="342"/>
      <c r="U1517" s="341"/>
      <c r="V1517" s="368"/>
      <c r="W1517" s="341"/>
      <c r="X1517" s="343"/>
      <c r="Y1517" s="340"/>
      <c r="Z1517" s="341"/>
      <c r="AA1517" s="348" t="str">
        <f t="shared" si="237"/>
        <v/>
      </c>
      <c r="AB1517" s="349" t="str">
        <f t="shared" si="238"/>
        <v/>
      </c>
      <c r="AC1517" s="341"/>
      <c r="AD1517" s="350" t="str">
        <f t="shared" si="239"/>
        <v/>
      </c>
    </row>
    <row r="1518" spans="2:30" x14ac:dyDescent="0.45">
      <c r="B1518" s="145" t="str">
        <f t="shared" si="230"/>
        <v>NOT INCLUDED</v>
      </c>
      <c r="C1518" s="146" t="e">
        <f t="shared" si="231"/>
        <v>#N/A</v>
      </c>
      <c r="D1518" s="158" t="e">
        <f>AB1518&amp;"_"&amp;#REF!&amp;IF(afstemning_partner&lt;&gt;"","_"&amp;AC1518,"")</f>
        <v>#REF!</v>
      </c>
      <c r="E1518" s="158" t="str">
        <f t="shared" si="232"/>
        <v/>
      </c>
      <c r="F1518" s="158" t="e">
        <f t="shared" si="233"/>
        <v>#N/A</v>
      </c>
      <c r="G1518" s="158" t="str">
        <f>TRANSAKTIONER!Z1518&amp;IF(regnskab_filter_periode&gt;=AB1518,"INCLUDE"&amp;IF(regnskab_filter_land&lt;&gt;"",IF(regnskab_filter_land="EU",F1518,AD1518),""),"EXCLUDE")</f>
        <v>EXCLUDE</v>
      </c>
      <c r="H1518" s="158" t="str">
        <f t="shared" si="234"/>
        <v/>
      </c>
      <c r="I1518" s="158" t="str">
        <f>TRANSAKTIONER!Z1518&amp;IF(regnskab_filter_periode_partner&gt;=AB1518,"INCLUDE"&amp;IF(regnskab_filter_land_partner&lt;&gt;"",IF(regnskab_filter_land_partner="EU",F1518,AD1518),""),"EXCLUDE")&amp;AC1518</f>
        <v>EXCLUDE</v>
      </c>
      <c r="J1518" s="158" t="e">
        <f t="shared" si="235"/>
        <v>#N/A</v>
      </c>
      <c r="L1518" s="158" t="str">
        <f t="shared" si="236"/>
        <v>_EU</v>
      </c>
      <c r="P1518" s="340"/>
      <c r="Q1518" s="340"/>
      <c r="R1518" s="341"/>
      <c r="S1518" s="342"/>
      <c r="T1518" s="342"/>
      <c r="U1518" s="341"/>
      <c r="V1518" s="368"/>
      <c r="W1518" s="341"/>
      <c r="X1518" s="343"/>
      <c r="Y1518" s="340"/>
      <c r="Z1518" s="341"/>
      <c r="AA1518" s="348" t="str">
        <f t="shared" si="237"/>
        <v/>
      </c>
      <c r="AB1518" s="349" t="str">
        <f t="shared" si="238"/>
        <v/>
      </c>
      <c r="AC1518" s="341"/>
      <c r="AD1518" s="350" t="str">
        <f t="shared" si="239"/>
        <v/>
      </c>
    </row>
    <row r="1519" spans="2:30" x14ac:dyDescent="0.45">
      <c r="B1519" s="145" t="str">
        <f t="shared" si="230"/>
        <v>NOT INCLUDED</v>
      </c>
      <c r="C1519" s="146" t="e">
        <f t="shared" si="231"/>
        <v>#N/A</v>
      </c>
      <c r="D1519" s="158" t="e">
        <f>AB1519&amp;"_"&amp;#REF!&amp;IF(afstemning_partner&lt;&gt;"","_"&amp;AC1519,"")</f>
        <v>#REF!</v>
      </c>
      <c r="E1519" s="158" t="str">
        <f t="shared" si="232"/>
        <v/>
      </c>
      <c r="F1519" s="158" t="e">
        <f t="shared" si="233"/>
        <v>#N/A</v>
      </c>
      <c r="G1519" s="158" t="str">
        <f>TRANSAKTIONER!Z1519&amp;IF(regnskab_filter_periode&gt;=AB1519,"INCLUDE"&amp;IF(regnskab_filter_land&lt;&gt;"",IF(regnskab_filter_land="EU",F1519,AD1519),""),"EXCLUDE")</f>
        <v>EXCLUDE</v>
      </c>
      <c r="H1519" s="158" t="str">
        <f t="shared" si="234"/>
        <v/>
      </c>
      <c r="I1519" s="158" t="str">
        <f>TRANSAKTIONER!Z1519&amp;IF(regnskab_filter_periode_partner&gt;=AB1519,"INCLUDE"&amp;IF(regnskab_filter_land_partner&lt;&gt;"",IF(regnskab_filter_land_partner="EU",F1519,AD1519),""),"EXCLUDE")&amp;AC1519</f>
        <v>EXCLUDE</v>
      </c>
      <c r="J1519" s="158" t="e">
        <f t="shared" si="235"/>
        <v>#N/A</v>
      </c>
      <c r="L1519" s="158" t="str">
        <f t="shared" si="236"/>
        <v>_EU</v>
      </c>
      <c r="P1519" s="340"/>
      <c r="Q1519" s="340"/>
      <c r="R1519" s="341"/>
      <c r="S1519" s="342"/>
      <c r="T1519" s="342"/>
      <c r="U1519" s="341"/>
      <c r="V1519" s="368"/>
      <c r="W1519" s="341"/>
      <c r="X1519" s="343"/>
      <c r="Y1519" s="340"/>
      <c r="Z1519" s="341"/>
      <c r="AA1519" s="348" t="str">
        <f t="shared" si="237"/>
        <v/>
      </c>
      <c r="AB1519" s="349" t="str">
        <f t="shared" si="238"/>
        <v/>
      </c>
      <c r="AC1519" s="341"/>
      <c r="AD1519" s="350" t="str">
        <f t="shared" si="239"/>
        <v/>
      </c>
    </row>
    <row r="1520" spans="2:30" x14ac:dyDescent="0.45">
      <c r="B1520" s="145" t="str">
        <f t="shared" si="230"/>
        <v>NOT INCLUDED</v>
      </c>
      <c r="C1520" s="146" t="e">
        <f t="shared" si="231"/>
        <v>#N/A</v>
      </c>
      <c r="D1520" s="158" t="e">
        <f>AB1520&amp;"_"&amp;#REF!&amp;IF(afstemning_partner&lt;&gt;"","_"&amp;AC1520,"")</f>
        <v>#REF!</v>
      </c>
      <c r="E1520" s="158" t="str">
        <f t="shared" si="232"/>
        <v/>
      </c>
      <c r="F1520" s="158" t="e">
        <f t="shared" si="233"/>
        <v>#N/A</v>
      </c>
      <c r="G1520" s="158" t="str">
        <f>TRANSAKTIONER!Z1520&amp;IF(regnskab_filter_periode&gt;=AB1520,"INCLUDE"&amp;IF(regnskab_filter_land&lt;&gt;"",IF(regnskab_filter_land="EU",F1520,AD1520),""),"EXCLUDE")</f>
        <v>EXCLUDE</v>
      </c>
      <c r="H1520" s="158" t="str">
        <f t="shared" si="234"/>
        <v/>
      </c>
      <c r="I1520" s="158" t="str">
        <f>TRANSAKTIONER!Z1520&amp;IF(regnskab_filter_periode_partner&gt;=AB1520,"INCLUDE"&amp;IF(regnskab_filter_land_partner&lt;&gt;"",IF(regnskab_filter_land_partner="EU",F1520,AD1520),""),"EXCLUDE")&amp;AC1520</f>
        <v>EXCLUDE</v>
      </c>
      <c r="J1520" s="158" t="e">
        <f t="shared" si="235"/>
        <v>#N/A</v>
      </c>
      <c r="L1520" s="158" t="str">
        <f t="shared" si="236"/>
        <v>_EU</v>
      </c>
      <c r="P1520" s="340"/>
      <c r="Q1520" s="340"/>
      <c r="R1520" s="341"/>
      <c r="S1520" s="342"/>
      <c r="T1520" s="342"/>
      <c r="U1520" s="341"/>
      <c r="V1520" s="368"/>
      <c r="W1520" s="341"/>
      <c r="X1520" s="343"/>
      <c r="Y1520" s="340"/>
      <c r="Z1520" s="341"/>
      <c r="AA1520" s="348" t="str">
        <f t="shared" si="237"/>
        <v/>
      </c>
      <c r="AB1520" s="349" t="str">
        <f t="shared" si="238"/>
        <v/>
      </c>
      <c r="AC1520" s="341"/>
      <c r="AD1520" s="350" t="str">
        <f t="shared" si="239"/>
        <v/>
      </c>
    </row>
    <row r="1521" spans="2:30" x14ac:dyDescent="0.45">
      <c r="B1521" s="145" t="str">
        <f t="shared" si="230"/>
        <v>NOT INCLUDED</v>
      </c>
      <c r="C1521" s="146" t="e">
        <f t="shared" si="231"/>
        <v>#N/A</v>
      </c>
      <c r="D1521" s="158" t="e">
        <f>AB1521&amp;"_"&amp;#REF!&amp;IF(afstemning_partner&lt;&gt;"","_"&amp;AC1521,"")</f>
        <v>#REF!</v>
      </c>
      <c r="E1521" s="158" t="str">
        <f t="shared" si="232"/>
        <v/>
      </c>
      <c r="F1521" s="158" t="e">
        <f t="shared" si="233"/>
        <v>#N/A</v>
      </c>
      <c r="G1521" s="158" t="str">
        <f>TRANSAKTIONER!Z1521&amp;IF(regnskab_filter_periode&gt;=AB1521,"INCLUDE"&amp;IF(regnskab_filter_land&lt;&gt;"",IF(regnskab_filter_land="EU",F1521,AD1521),""),"EXCLUDE")</f>
        <v>EXCLUDE</v>
      </c>
      <c r="H1521" s="158" t="str">
        <f t="shared" si="234"/>
        <v/>
      </c>
      <c r="I1521" s="158" t="str">
        <f>TRANSAKTIONER!Z1521&amp;IF(regnskab_filter_periode_partner&gt;=AB1521,"INCLUDE"&amp;IF(regnskab_filter_land_partner&lt;&gt;"",IF(regnskab_filter_land_partner="EU",F1521,AD1521),""),"EXCLUDE")&amp;AC1521</f>
        <v>EXCLUDE</v>
      </c>
      <c r="J1521" s="158" t="e">
        <f t="shared" si="235"/>
        <v>#N/A</v>
      </c>
      <c r="L1521" s="158" t="str">
        <f t="shared" si="236"/>
        <v>_EU</v>
      </c>
      <c r="P1521" s="340"/>
      <c r="Q1521" s="340"/>
      <c r="R1521" s="341"/>
      <c r="S1521" s="342"/>
      <c r="T1521" s="342"/>
      <c r="U1521" s="341"/>
      <c r="V1521" s="368"/>
      <c r="W1521" s="341"/>
      <c r="X1521" s="343"/>
      <c r="Y1521" s="340"/>
      <c r="Z1521" s="341"/>
      <c r="AA1521" s="348" t="str">
        <f t="shared" si="237"/>
        <v/>
      </c>
      <c r="AB1521" s="349" t="str">
        <f t="shared" si="238"/>
        <v/>
      </c>
      <c r="AC1521" s="341"/>
      <c r="AD1521" s="350" t="str">
        <f t="shared" si="239"/>
        <v/>
      </c>
    </row>
    <row r="1522" spans="2:30" x14ac:dyDescent="0.45">
      <c r="B1522" s="145" t="str">
        <f t="shared" si="230"/>
        <v>NOT INCLUDED</v>
      </c>
      <c r="C1522" s="146" t="e">
        <f t="shared" si="231"/>
        <v>#N/A</v>
      </c>
      <c r="D1522" s="158" t="e">
        <f>AB1522&amp;"_"&amp;#REF!&amp;IF(afstemning_partner&lt;&gt;"","_"&amp;AC1522,"")</f>
        <v>#REF!</v>
      </c>
      <c r="E1522" s="158" t="str">
        <f t="shared" si="232"/>
        <v/>
      </c>
      <c r="F1522" s="158" t="e">
        <f t="shared" si="233"/>
        <v>#N/A</v>
      </c>
      <c r="G1522" s="158" t="str">
        <f>TRANSAKTIONER!Z1522&amp;IF(regnskab_filter_periode&gt;=AB1522,"INCLUDE"&amp;IF(regnskab_filter_land&lt;&gt;"",IF(regnskab_filter_land="EU",F1522,AD1522),""),"EXCLUDE")</f>
        <v>EXCLUDE</v>
      </c>
      <c r="H1522" s="158" t="str">
        <f t="shared" si="234"/>
        <v/>
      </c>
      <c r="I1522" s="158" t="str">
        <f>TRANSAKTIONER!Z1522&amp;IF(regnskab_filter_periode_partner&gt;=AB1522,"INCLUDE"&amp;IF(regnskab_filter_land_partner&lt;&gt;"",IF(regnskab_filter_land_partner="EU",F1522,AD1522),""),"EXCLUDE")&amp;AC1522</f>
        <v>EXCLUDE</v>
      </c>
      <c r="J1522" s="158" t="e">
        <f t="shared" si="235"/>
        <v>#N/A</v>
      </c>
      <c r="L1522" s="158" t="str">
        <f t="shared" si="236"/>
        <v>_EU</v>
      </c>
      <c r="P1522" s="340"/>
      <c r="Q1522" s="340"/>
      <c r="R1522" s="341"/>
      <c r="S1522" s="342"/>
      <c r="T1522" s="342"/>
      <c r="U1522" s="341"/>
      <c r="V1522" s="368"/>
      <c r="W1522" s="341"/>
      <c r="X1522" s="343"/>
      <c r="Y1522" s="340"/>
      <c r="Z1522" s="341"/>
      <c r="AA1522" s="348" t="str">
        <f t="shared" si="237"/>
        <v/>
      </c>
      <c r="AB1522" s="349" t="str">
        <f t="shared" si="238"/>
        <v/>
      </c>
      <c r="AC1522" s="341"/>
      <c r="AD1522" s="350" t="str">
        <f t="shared" si="239"/>
        <v/>
      </c>
    </row>
    <row r="1523" spans="2:30" x14ac:dyDescent="0.45">
      <c r="B1523" s="145" t="str">
        <f t="shared" si="230"/>
        <v>NOT INCLUDED</v>
      </c>
      <c r="C1523" s="146" t="e">
        <f t="shared" si="231"/>
        <v>#N/A</v>
      </c>
      <c r="D1523" s="158" t="e">
        <f>AB1523&amp;"_"&amp;#REF!&amp;IF(afstemning_partner&lt;&gt;"","_"&amp;AC1523,"")</f>
        <v>#REF!</v>
      </c>
      <c r="E1523" s="158" t="str">
        <f t="shared" si="232"/>
        <v/>
      </c>
      <c r="F1523" s="158" t="e">
        <f t="shared" si="233"/>
        <v>#N/A</v>
      </c>
      <c r="G1523" s="158" t="str">
        <f>TRANSAKTIONER!Z1523&amp;IF(regnskab_filter_periode&gt;=AB1523,"INCLUDE"&amp;IF(regnskab_filter_land&lt;&gt;"",IF(regnskab_filter_land="EU",F1523,AD1523),""),"EXCLUDE")</f>
        <v>EXCLUDE</v>
      </c>
      <c r="H1523" s="158" t="str">
        <f t="shared" si="234"/>
        <v/>
      </c>
      <c r="I1523" s="158" t="str">
        <f>TRANSAKTIONER!Z1523&amp;IF(regnskab_filter_periode_partner&gt;=AB1523,"INCLUDE"&amp;IF(regnskab_filter_land_partner&lt;&gt;"",IF(regnskab_filter_land_partner="EU",F1523,AD1523),""),"EXCLUDE")&amp;AC1523</f>
        <v>EXCLUDE</v>
      </c>
      <c r="J1523" s="158" t="e">
        <f t="shared" si="235"/>
        <v>#N/A</v>
      </c>
      <c r="L1523" s="158" t="str">
        <f t="shared" si="236"/>
        <v>_EU</v>
      </c>
      <c r="P1523" s="340"/>
      <c r="Q1523" s="340"/>
      <c r="R1523" s="341"/>
      <c r="S1523" s="342"/>
      <c r="T1523" s="342"/>
      <c r="U1523" s="341"/>
      <c r="V1523" s="368"/>
      <c r="W1523" s="341"/>
      <c r="X1523" s="343"/>
      <c r="Y1523" s="340"/>
      <c r="Z1523" s="341"/>
      <c r="AA1523" s="348" t="str">
        <f t="shared" si="237"/>
        <v/>
      </c>
      <c r="AB1523" s="349" t="str">
        <f t="shared" si="238"/>
        <v/>
      </c>
      <c r="AC1523" s="341"/>
      <c r="AD1523" s="350" t="str">
        <f t="shared" si="239"/>
        <v/>
      </c>
    </row>
    <row r="1524" spans="2:30" x14ac:dyDescent="0.45">
      <c r="B1524" s="145" t="str">
        <f t="shared" si="230"/>
        <v>NOT INCLUDED</v>
      </c>
      <c r="C1524" s="146" t="e">
        <f t="shared" si="231"/>
        <v>#N/A</v>
      </c>
      <c r="D1524" s="158" t="e">
        <f>AB1524&amp;"_"&amp;#REF!&amp;IF(afstemning_partner&lt;&gt;"","_"&amp;AC1524,"")</f>
        <v>#REF!</v>
      </c>
      <c r="E1524" s="158" t="str">
        <f t="shared" si="232"/>
        <v/>
      </c>
      <c r="F1524" s="158" t="e">
        <f t="shared" si="233"/>
        <v>#N/A</v>
      </c>
      <c r="G1524" s="158" t="str">
        <f>TRANSAKTIONER!Z1524&amp;IF(regnskab_filter_periode&gt;=AB1524,"INCLUDE"&amp;IF(regnskab_filter_land&lt;&gt;"",IF(regnskab_filter_land="EU",F1524,AD1524),""),"EXCLUDE")</f>
        <v>EXCLUDE</v>
      </c>
      <c r="H1524" s="158" t="str">
        <f t="shared" si="234"/>
        <v/>
      </c>
      <c r="I1524" s="158" t="str">
        <f>TRANSAKTIONER!Z1524&amp;IF(regnskab_filter_periode_partner&gt;=AB1524,"INCLUDE"&amp;IF(regnskab_filter_land_partner&lt;&gt;"",IF(regnskab_filter_land_partner="EU",F1524,AD1524),""),"EXCLUDE")&amp;AC1524</f>
        <v>EXCLUDE</v>
      </c>
      <c r="J1524" s="158" t="e">
        <f t="shared" si="235"/>
        <v>#N/A</v>
      </c>
      <c r="L1524" s="158" t="str">
        <f t="shared" si="236"/>
        <v>_EU</v>
      </c>
      <c r="P1524" s="340"/>
      <c r="Q1524" s="340"/>
      <c r="R1524" s="341"/>
      <c r="S1524" s="342"/>
      <c r="T1524" s="342"/>
      <c r="U1524" s="341"/>
      <c r="V1524" s="368"/>
      <c r="W1524" s="341"/>
      <c r="X1524" s="343"/>
      <c r="Y1524" s="340"/>
      <c r="Z1524" s="341"/>
      <c r="AA1524" s="348" t="str">
        <f t="shared" si="237"/>
        <v/>
      </c>
      <c r="AB1524" s="349" t="str">
        <f t="shared" si="238"/>
        <v/>
      </c>
      <c r="AC1524" s="341"/>
      <c r="AD1524" s="350" t="str">
        <f t="shared" si="239"/>
        <v/>
      </c>
    </row>
    <row r="1525" spans="2:30" x14ac:dyDescent="0.45">
      <c r="B1525" s="145" t="str">
        <f t="shared" si="230"/>
        <v>NOT INCLUDED</v>
      </c>
      <c r="C1525" s="146" t="e">
        <f t="shared" si="231"/>
        <v>#N/A</v>
      </c>
      <c r="D1525" s="158" t="e">
        <f>AB1525&amp;"_"&amp;#REF!&amp;IF(afstemning_partner&lt;&gt;"","_"&amp;AC1525,"")</f>
        <v>#REF!</v>
      </c>
      <c r="E1525" s="158" t="str">
        <f t="shared" si="232"/>
        <v/>
      </c>
      <c r="F1525" s="158" t="e">
        <f t="shared" si="233"/>
        <v>#N/A</v>
      </c>
      <c r="G1525" s="158" t="str">
        <f>TRANSAKTIONER!Z1525&amp;IF(regnskab_filter_periode&gt;=AB1525,"INCLUDE"&amp;IF(regnskab_filter_land&lt;&gt;"",IF(regnskab_filter_land="EU",F1525,AD1525),""),"EXCLUDE")</f>
        <v>EXCLUDE</v>
      </c>
      <c r="H1525" s="158" t="str">
        <f t="shared" si="234"/>
        <v/>
      </c>
      <c r="I1525" s="158" t="str">
        <f>TRANSAKTIONER!Z1525&amp;IF(regnskab_filter_periode_partner&gt;=AB1525,"INCLUDE"&amp;IF(regnskab_filter_land_partner&lt;&gt;"",IF(regnskab_filter_land_partner="EU",F1525,AD1525),""),"EXCLUDE")&amp;AC1525</f>
        <v>EXCLUDE</v>
      </c>
      <c r="J1525" s="158" t="e">
        <f t="shared" si="235"/>
        <v>#N/A</v>
      </c>
      <c r="L1525" s="158" t="str">
        <f t="shared" si="236"/>
        <v>_EU</v>
      </c>
      <c r="P1525" s="340"/>
      <c r="Q1525" s="340"/>
      <c r="R1525" s="341"/>
      <c r="S1525" s="342"/>
      <c r="T1525" s="342"/>
      <c r="U1525" s="341"/>
      <c r="V1525" s="368"/>
      <c r="W1525" s="341"/>
      <c r="X1525" s="343"/>
      <c r="Y1525" s="340"/>
      <c r="Z1525" s="341"/>
      <c r="AA1525" s="348" t="str">
        <f t="shared" si="237"/>
        <v/>
      </c>
      <c r="AB1525" s="349" t="str">
        <f t="shared" si="238"/>
        <v/>
      </c>
      <c r="AC1525" s="341"/>
      <c r="AD1525" s="350" t="str">
        <f t="shared" si="239"/>
        <v/>
      </c>
    </row>
    <row r="1526" spans="2:30" x14ac:dyDescent="0.45">
      <c r="B1526" s="145" t="str">
        <f t="shared" si="230"/>
        <v>NOT INCLUDED</v>
      </c>
      <c r="C1526" s="146" t="e">
        <f t="shared" si="231"/>
        <v>#N/A</v>
      </c>
      <c r="D1526" s="158" t="e">
        <f>AB1526&amp;"_"&amp;#REF!&amp;IF(afstemning_partner&lt;&gt;"","_"&amp;AC1526,"")</f>
        <v>#REF!</v>
      </c>
      <c r="E1526" s="158" t="str">
        <f t="shared" si="232"/>
        <v/>
      </c>
      <c r="F1526" s="158" t="e">
        <f t="shared" si="233"/>
        <v>#N/A</v>
      </c>
      <c r="G1526" s="158" t="str">
        <f>TRANSAKTIONER!Z1526&amp;IF(regnskab_filter_periode&gt;=AB1526,"INCLUDE"&amp;IF(regnskab_filter_land&lt;&gt;"",IF(regnskab_filter_land="EU",F1526,AD1526),""),"EXCLUDE")</f>
        <v>EXCLUDE</v>
      </c>
      <c r="H1526" s="158" t="str">
        <f t="shared" si="234"/>
        <v/>
      </c>
      <c r="I1526" s="158" t="str">
        <f>TRANSAKTIONER!Z1526&amp;IF(regnskab_filter_periode_partner&gt;=AB1526,"INCLUDE"&amp;IF(regnskab_filter_land_partner&lt;&gt;"",IF(regnskab_filter_land_partner="EU",F1526,AD1526),""),"EXCLUDE")&amp;AC1526</f>
        <v>EXCLUDE</v>
      </c>
      <c r="J1526" s="158" t="e">
        <f t="shared" si="235"/>
        <v>#N/A</v>
      </c>
      <c r="L1526" s="158" t="str">
        <f t="shared" si="236"/>
        <v>_EU</v>
      </c>
      <c r="P1526" s="340"/>
      <c r="Q1526" s="340"/>
      <c r="R1526" s="341"/>
      <c r="S1526" s="342"/>
      <c r="T1526" s="342"/>
      <c r="U1526" s="341"/>
      <c r="V1526" s="368"/>
      <c r="W1526" s="341"/>
      <c r="X1526" s="343"/>
      <c r="Y1526" s="340"/>
      <c r="Z1526" s="341"/>
      <c r="AA1526" s="348" t="str">
        <f t="shared" si="237"/>
        <v/>
      </c>
      <c r="AB1526" s="349" t="str">
        <f t="shared" si="238"/>
        <v/>
      </c>
      <c r="AC1526" s="341"/>
      <c r="AD1526" s="350" t="str">
        <f t="shared" si="239"/>
        <v/>
      </c>
    </row>
    <row r="1527" spans="2:30" x14ac:dyDescent="0.45">
      <c r="B1527" s="145" t="str">
        <f t="shared" si="230"/>
        <v>NOT INCLUDED</v>
      </c>
      <c r="C1527" s="146" t="e">
        <f t="shared" si="231"/>
        <v>#N/A</v>
      </c>
      <c r="D1527" s="158" t="e">
        <f>AB1527&amp;"_"&amp;#REF!&amp;IF(afstemning_partner&lt;&gt;"","_"&amp;AC1527,"")</f>
        <v>#REF!</v>
      </c>
      <c r="E1527" s="158" t="str">
        <f t="shared" si="232"/>
        <v/>
      </c>
      <c r="F1527" s="158" t="e">
        <f t="shared" si="233"/>
        <v>#N/A</v>
      </c>
      <c r="G1527" s="158" t="str">
        <f>TRANSAKTIONER!Z1527&amp;IF(regnskab_filter_periode&gt;=AB1527,"INCLUDE"&amp;IF(regnskab_filter_land&lt;&gt;"",IF(regnskab_filter_land="EU",F1527,AD1527),""),"EXCLUDE")</f>
        <v>EXCLUDE</v>
      </c>
      <c r="H1527" s="158" t="str">
        <f t="shared" si="234"/>
        <v/>
      </c>
      <c r="I1527" s="158" t="str">
        <f>TRANSAKTIONER!Z1527&amp;IF(regnskab_filter_periode_partner&gt;=AB1527,"INCLUDE"&amp;IF(regnskab_filter_land_partner&lt;&gt;"",IF(regnskab_filter_land_partner="EU",F1527,AD1527),""),"EXCLUDE")&amp;AC1527</f>
        <v>EXCLUDE</v>
      </c>
      <c r="J1527" s="158" t="e">
        <f t="shared" si="235"/>
        <v>#N/A</v>
      </c>
      <c r="L1527" s="158" t="str">
        <f t="shared" si="236"/>
        <v>_EU</v>
      </c>
      <c r="P1527" s="340"/>
      <c r="Q1527" s="340"/>
      <c r="R1527" s="341"/>
      <c r="S1527" s="342"/>
      <c r="T1527" s="342"/>
      <c r="U1527" s="341"/>
      <c r="V1527" s="368"/>
      <c r="W1527" s="341"/>
      <c r="X1527" s="343"/>
      <c r="Y1527" s="340"/>
      <c r="Z1527" s="341"/>
      <c r="AA1527" s="348" t="str">
        <f t="shared" si="237"/>
        <v/>
      </c>
      <c r="AB1527" s="349" t="str">
        <f t="shared" si="238"/>
        <v/>
      </c>
      <c r="AC1527" s="341"/>
      <c r="AD1527" s="350" t="str">
        <f t="shared" si="239"/>
        <v/>
      </c>
    </row>
    <row r="1528" spans="2:30" x14ac:dyDescent="0.45">
      <c r="B1528" s="145" t="str">
        <f t="shared" si="230"/>
        <v>NOT INCLUDED</v>
      </c>
      <c r="C1528" s="146" t="e">
        <f t="shared" si="231"/>
        <v>#N/A</v>
      </c>
      <c r="D1528" s="158" t="e">
        <f>AB1528&amp;"_"&amp;#REF!&amp;IF(afstemning_partner&lt;&gt;"","_"&amp;AC1528,"")</f>
        <v>#REF!</v>
      </c>
      <c r="E1528" s="158" t="str">
        <f t="shared" si="232"/>
        <v/>
      </c>
      <c r="F1528" s="158" t="e">
        <f t="shared" si="233"/>
        <v>#N/A</v>
      </c>
      <c r="G1528" s="158" t="str">
        <f>TRANSAKTIONER!Z1528&amp;IF(regnskab_filter_periode&gt;=AB1528,"INCLUDE"&amp;IF(regnskab_filter_land&lt;&gt;"",IF(regnskab_filter_land="EU",F1528,AD1528),""),"EXCLUDE")</f>
        <v>EXCLUDE</v>
      </c>
      <c r="H1528" s="158" t="str">
        <f t="shared" si="234"/>
        <v/>
      </c>
      <c r="I1528" s="158" t="str">
        <f>TRANSAKTIONER!Z1528&amp;IF(regnskab_filter_periode_partner&gt;=AB1528,"INCLUDE"&amp;IF(regnskab_filter_land_partner&lt;&gt;"",IF(regnskab_filter_land_partner="EU",F1528,AD1528),""),"EXCLUDE")&amp;AC1528</f>
        <v>EXCLUDE</v>
      </c>
      <c r="J1528" s="158" t="e">
        <f t="shared" si="235"/>
        <v>#N/A</v>
      </c>
      <c r="L1528" s="158" t="str">
        <f t="shared" si="236"/>
        <v>_EU</v>
      </c>
      <c r="P1528" s="340"/>
      <c r="Q1528" s="340"/>
      <c r="R1528" s="341"/>
      <c r="S1528" s="342"/>
      <c r="T1528" s="342"/>
      <c r="U1528" s="341"/>
      <c r="V1528" s="368"/>
      <c r="W1528" s="341"/>
      <c r="X1528" s="343"/>
      <c r="Y1528" s="340"/>
      <c r="Z1528" s="341"/>
      <c r="AA1528" s="348" t="str">
        <f t="shared" si="237"/>
        <v/>
      </c>
      <c r="AB1528" s="349" t="str">
        <f t="shared" si="238"/>
        <v/>
      </c>
      <c r="AC1528" s="341"/>
      <c r="AD1528" s="350" t="str">
        <f t="shared" si="239"/>
        <v/>
      </c>
    </row>
    <row r="1529" spans="2:30" x14ac:dyDescent="0.45">
      <c r="B1529" s="145" t="str">
        <f t="shared" si="230"/>
        <v>NOT INCLUDED</v>
      </c>
      <c r="C1529" s="146" t="e">
        <f t="shared" si="231"/>
        <v>#N/A</v>
      </c>
      <c r="D1529" s="158" t="e">
        <f>AB1529&amp;"_"&amp;#REF!&amp;IF(afstemning_partner&lt;&gt;"","_"&amp;AC1529,"")</f>
        <v>#REF!</v>
      </c>
      <c r="E1529" s="158" t="str">
        <f t="shared" si="232"/>
        <v/>
      </c>
      <c r="F1529" s="158" t="e">
        <f t="shared" si="233"/>
        <v>#N/A</v>
      </c>
      <c r="G1529" s="158" t="str">
        <f>TRANSAKTIONER!Z1529&amp;IF(regnskab_filter_periode&gt;=AB1529,"INCLUDE"&amp;IF(regnskab_filter_land&lt;&gt;"",IF(regnskab_filter_land="EU",F1529,AD1529),""),"EXCLUDE")</f>
        <v>EXCLUDE</v>
      </c>
      <c r="H1529" s="158" t="str">
        <f t="shared" si="234"/>
        <v/>
      </c>
      <c r="I1529" s="158" t="str">
        <f>TRANSAKTIONER!Z1529&amp;IF(regnskab_filter_periode_partner&gt;=AB1529,"INCLUDE"&amp;IF(regnskab_filter_land_partner&lt;&gt;"",IF(regnskab_filter_land_partner="EU",F1529,AD1529),""),"EXCLUDE")&amp;AC1529</f>
        <v>EXCLUDE</v>
      </c>
      <c r="J1529" s="158" t="e">
        <f t="shared" si="235"/>
        <v>#N/A</v>
      </c>
      <c r="L1529" s="158" t="str">
        <f t="shared" si="236"/>
        <v>_EU</v>
      </c>
      <c r="P1529" s="340"/>
      <c r="Q1529" s="340"/>
      <c r="R1529" s="341"/>
      <c r="S1529" s="342"/>
      <c r="T1529" s="342"/>
      <c r="U1529" s="341"/>
      <c r="V1529" s="368"/>
      <c r="W1529" s="341"/>
      <c r="X1529" s="343"/>
      <c r="Y1529" s="340"/>
      <c r="Z1529" s="341"/>
      <c r="AA1529" s="348" t="str">
        <f t="shared" si="237"/>
        <v/>
      </c>
      <c r="AB1529" s="349" t="str">
        <f t="shared" si="238"/>
        <v/>
      </c>
      <c r="AC1529" s="341"/>
      <c r="AD1529" s="350" t="str">
        <f t="shared" si="239"/>
        <v/>
      </c>
    </row>
    <row r="1530" spans="2:30" x14ac:dyDescent="0.45">
      <c r="B1530" s="145" t="str">
        <f t="shared" si="230"/>
        <v>NOT INCLUDED</v>
      </c>
      <c r="C1530" s="146" t="e">
        <f t="shared" si="231"/>
        <v>#N/A</v>
      </c>
      <c r="D1530" s="158" t="e">
        <f>AB1530&amp;"_"&amp;#REF!&amp;IF(afstemning_partner&lt;&gt;"","_"&amp;AC1530,"")</f>
        <v>#REF!</v>
      </c>
      <c r="E1530" s="158" t="str">
        <f t="shared" si="232"/>
        <v/>
      </c>
      <c r="F1530" s="158" t="e">
        <f t="shared" si="233"/>
        <v>#N/A</v>
      </c>
      <c r="G1530" s="158" t="str">
        <f>TRANSAKTIONER!Z1530&amp;IF(regnskab_filter_periode&gt;=AB1530,"INCLUDE"&amp;IF(regnskab_filter_land&lt;&gt;"",IF(regnskab_filter_land="EU",F1530,AD1530),""),"EXCLUDE")</f>
        <v>EXCLUDE</v>
      </c>
      <c r="H1530" s="158" t="str">
        <f t="shared" si="234"/>
        <v/>
      </c>
      <c r="I1530" s="158" t="str">
        <f>TRANSAKTIONER!Z1530&amp;IF(regnskab_filter_periode_partner&gt;=AB1530,"INCLUDE"&amp;IF(regnskab_filter_land_partner&lt;&gt;"",IF(regnskab_filter_land_partner="EU",F1530,AD1530),""),"EXCLUDE")&amp;AC1530</f>
        <v>EXCLUDE</v>
      </c>
      <c r="J1530" s="158" t="e">
        <f t="shared" si="235"/>
        <v>#N/A</v>
      </c>
      <c r="L1530" s="158" t="str">
        <f t="shared" si="236"/>
        <v>_EU</v>
      </c>
      <c r="P1530" s="340"/>
      <c r="Q1530" s="340"/>
      <c r="R1530" s="341"/>
      <c r="S1530" s="342"/>
      <c r="T1530" s="342"/>
      <c r="U1530" s="341"/>
      <c r="V1530" s="368"/>
      <c r="W1530" s="341"/>
      <c r="X1530" s="343"/>
      <c r="Y1530" s="340"/>
      <c r="Z1530" s="341"/>
      <c r="AA1530" s="348" t="str">
        <f t="shared" si="237"/>
        <v/>
      </c>
      <c r="AB1530" s="349" t="str">
        <f t="shared" si="238"/>
        <v/>
      </c>
      <c r="AC1530" s="341"/>
      <c r="AD1530" s="350" t="str">
        <f t="shared" si="239"/>
        <v/>
      </c>
    </row>
    <row r="1531" spans="2:30" x14ac:dyDescent="0.45">
      <c r="B1531" s="145" t="str">
        <f t="shared" si="230"/>
        <v>NOT INCLUDED</v>
      </c>
      <c r="C1531" s="146" t="e">
        <f t="shared" si="231"/>
        <v>#N/A</v>
      </c>
      <c r="D1531" s="158" t="e">
        <f>AB1531&amp;"_"&amp;#REF!&amp;IF(afstemning_partner&lt;&gt;"","_"&amp;AC1531,"")</f>
        <v>#REF!</v>
      </c>
      <c r="E1531" s="158" t="str">
        <f t="shared" si="232"/>
        <v/>
      </c>
      <c r="F1531" s="158" t="e">
        <f t="shared" si="233"/>
        <v>#N/A</v>
      </c>
      <c r="G1531" s="158" t="str">
        <f>TRANSAKTIONER!Z1531&amp;IF(regnskab_filter_periode&gt;=AB1531,"INCLUDE"&amp;IF(regnskab_filter_land&lt;&gt;"",IF(regnskab_filter_land="EU",F1531,AD1531),""),"EXCLUDE")</f>
        <v>EXCLUDE</v>
      </c>
      <c r="H1531" s="158" t="str">
        <f t="shared" si="234"/>
        <v/>
      </c>
      <c r="I1531" s="158" t="str">
        <f>TRANSAKTIONER!Z1531&amp;IF(regnskab_filter_periode_partner&gt;=AB1531,"INCLUDE"&amp;IF(regnskab_filter_land_partner&lt;&gt;"",IF(regnskab_filter_land_partner="EU",F1531,AD1531),""),"EXCLUDE")&amp;AC1531</f>
        <v>EXCLUDE</v>
      </c>
      <c r="J1531" s="158" t="e">
        <f t="shared" si="235"/>
        <v>#N/A</v>
      </c>
      <c r="L1531" s="158" t="str">
        <f t="shared" si="236"/>
        <v>_EU</v>
      </c>
      <c r="P1531" s="340"/>
      <c r="Q1531" s="340"/>
      <c r="R1531" s="341"/>
      <c r="S1531" s="342"/>
      <c r="T1531" s="342"/>
      <c r="U1531" s="341"/>
      <c r="V1531" s="368"/>
      <c r="W1531" s="341"/>
      <c r="X1531" s="343"/>
      <c r="Y1531" s="340"/>
      <c r="Z1531" s="341"/>
      <c r="AA1531" s="348" t="str">
        <f t="shared" si="237"/>
        <v/>
      </c>
      <c r="AB1531" s="349" t="str">
        <f t="shared" si="238"/>
        <v/>
      </c>
      <c r="AC1531" s="341"/>
      <c r="AD1531" s="350" t="str">
        <f t="shared" si="239"/>
        <v/>
      </c>
    </row>
    <row r="1532" spans="2:30" x14ac:dyDescent="0.45">
      <c r="B1532" s="145" t="str">
        <f t="shared" si="230"/>
        <v>NOT INCLUDED</v>
      </c>
      <c r="C1532" s="146" t="e">
        <f t="shared" si="231"/>
        <v>#N/A</v>
      </c>
      <c r="D1532" s="158" t="e">
        <f>AB1532&amp;"_"&amp;#REF!&amp;IF(afstemning_partner&lt;&gt;"","_"&amp;AC1532,"")</f>
        <v>#REF!</v>
      </c>
      <c r="E1532" s="158" t="str">
        <f t="shared" si="232"/>
        <v/>
      </c>
      <c r="F1532" s="158" t="e">
        <f t="shared" si="233"/>
        <v>#N/A</v>
      </c>
      <c r="G1532" s="158" t="str">
        <f>TRANSAKTIONER!Z1532&amp;IF(regnskab_filter_periode&gt;=AB1532,"INCLUDE"&amp;IF(regnskab_filter_land&lt;&gt;"",IF(regnskab_filter_land="EU",F1532,AD1532),""),"EXCLUDE")</f>
        <v>EXCLUDE</v>
      </c>
      <c r="H1532" s="158" t="str">
        <f t="shared" si="234"/>
        <v/>
      </c>
      <c r="I1532" s="158" t="str">
        <f>TRANSAKTIONER!Z1532&amp;IF(regnskab_filter_periode_partner&gt;=AB1532,"INCLUDE"&amp;IF(regnskab_filter_land_partner&lt;&gt;"",IF(regnskab_filter_land_partner="EU",F1532,AD1532),""),"EXCLUDE")&amp;AC1532</f>
        <v>EXCLUDE</v>
      </c>
      <c r="J1532" s="158" t="e">
        <f t="shared" si="235"/>
        <v>#N/A</v>
      </c>
      <c r="L1532" s="158" t="str">
        <f t="shared" si="236"/>
        <v>_EU</v>
      </c>
      <c r="P1532" s="340"/>
      <c r="Q1532" s="340"/>
      <c r="R1532" s="341"/>
      <c r="S1532" s="342"/>
      <c r="T1532" s="342"/>
      <c r="U1532" s="341"/>
      <c r="V1532" s="368"/>
      <c r="W1532" s="341"/>
      <c r="X1532" s="343"/>
      <c r="Y1532" s="340"/>
      <c r="Z1532" s="341"/>
      <c r="AA1532" s="348" t="str">
        <f t="shared" si="237"/>
        <v/>
      </c>
      <c r="AB1532" s="349" t="str">
        <f t="shared" si="238"/>
        <v/>
      </c>
      <c r="AC1532" s="341"/>
      <c r="AD1532" s="350" t="str">
        <f t="shared" si="239"/>
        <v/>
      </c>
    </row>
    <row r="1533" spans="2:30" x14ac:dyDescent="0.45">
      <c r="B1533" s="145" t="str">
        <f t="shared" si="230"/>
        <v>NOT INCLUDED</v>
      </c>
      <c r="C1533" s="146" t="e">
        <f t="shared" si="231"/>
        <v>#N/A</v>
      </c>
      <c r="D1533" s="158" t="e">
        <f>AB1533&amp;"_"&amp;#REF!&amp;IF(afstemning_partner&lt;&gt;"","_"&amp;AC1533,"")</f>
        <v>#REF!</v>
      </c>
      <c r="E1533" s="158" t="str">
        <f t="shared" si="232"/>
        <v/>
      </c>
      <c r="F1533" s="158" t="e">
        <f t="shared" si="233"/>
        <v>#N/A</v>
      </c>
      <c r="G1533" s="158" t="str">
        <f>TRANSAKTIONER!Z1533&amp;IF(regnskab_filter_periode&gt;=AB1533,"INCLUDE"&amp;IF(regnskab_filter_land&lt;&gt;"",IF(regnskab_filter_land="EU",F1533,AD1533),""),"EXCLUDE")</f>
        <v>EXCLUDE</v>
      </c>
      <c r="H1533" s="158" t="str">
        <f t="shared" si="234"/>
        <v/>
      </c>
      <c r="I1533" s="158" t="str">
        <f>TRANSAKTIONER!Z1533&amp;IF(regnskab_filter_periode_partner&gt;=AB1533,"INCLUDE"&amp;IF(regnskab_filter_land_partner&lt;&gt;"",IF(regnskab_filter_land_partner="EU",F1533,AD1533),""),"EXCLUDE")&amp;AC1533</f>
        <v>EXCLUDE</v>
      </c>
      <c r="J1533" s="158" t="e">
        <f t="shared" si="235"/>
        <v>#N/A</v>
      </c>
      <c r="L1533" s="158" t="str">
        <f t="shared" si="236"/>
        <v>_EU</v>
      </c>
      <c r="P1533" s="340"/>
      <c r="Q1533" s="340"/>
      <c r="R1533" s="341"/>
      <c r="S1533" s="342"/>
      <c r="T1533" s="342"/>
      <c r="U1533" s="341"/>
      <c r="V1533" s="368"/>
      <c r="W1533" s="341"/>
      <c r="X1533" s="343"/>
      <c r="Y1533" s="340"/>
      <c r="Z1533" s="341"/>
      <c r="AA1533" s="348" t="str">
        <f t="shared" si="237"/>
        <v/>
      </c>
      <c r="AB1533" s="349" t="str">
        <f t="shared" si="238"/>
        <v/>
      </c>
      <c r="AC1533" s="341"/>
      <c r="AD1533" s="350" t="str">
        <f t="shared" si="239"/>
        <v/>
      </c>
    </row>
    <row r="1534" spans="2:30" x14ac:dyDescent="0.45">
      <c r="B1534" s="145" t="str">
        <f t="shared" si="230"/>
        <v>NOT INCLUDED</v>
      </c>
      <c r="C1534" s="146" t="e">
        <f t="shared" si="231"/>
        <v>#N/A</v>
      </c>
      <c r="D1534" s="158" t="e">
        <f>AB1534&amp;"_"&amp;#REF!&amp;IF(afstemning_partner&lt;&gt;"","_"&amp;AC1534,"")</f>
        <v>#REF!</v>
      </c>
      <c r="E1534" s="158" t="str">
        <f t="shared" si="232"/>
        <v/>
      </c>
      <c r="F1534" s="158" t="e">
        <f t="shared" si="233"/>
        <v>#N/A</v>
      </c>
      <c r="G1534" s="158" t="str">
        <f>TRANSAKTIONER!Z1534&amp;IF(regnskab_filter_periode&gt;=AB1534,"INCLUDE"&amp;IF(regnskab_filter_land&lt;&gt;"",IF(regnskab_filter_land="EU",F1534,AD1534),""),"EXCLUDE")</f>
        <v>EXCLUDE</v>
      </c>
      <c r="H1534" s="158" t="str">
        <f t="shared" si="234"/>
        <v/>
      </c>
      <c r="I1534" s="158" t="str">
        <f>TRANSAKTIONER!Z1534&amp;IF(regnskab_filter_periode_partner&gt;=AB1534,"INCLUDE"&amp;IF(regnskab_filter_land_partner&lt;&gt;"",IF(regnskab_filter_land_partner="EU",F1534,AD1534),""),"EXCLUDE")&amp;AC1534</f>
        <v>EXCLUDE</v>
      </c>
      <c r="J1534" s="158" t="e">
        <f t="shared" si="235"/>
        <v>#N/A</v>
      </c>
      <c r="L1534" s="158" t="str">
        <f t="shared" si="236"/>
        <v>_EU</v>
      </c>
      <c r="P1534" s="340"/>
      <c r="Q1534" s="340"/>
      <c r="R1534" s="341"/>
      <c r="S1534" s="342"/>
      <c r="T1534" s="342"/>
      <c r="U1534" s="341"/>
      <c r="V1534" s="368"/>
      <c r="W1534" s="341"/>
      <c r="X1534" s="343"/>
      <c r="Y1534" s="340"/>
      <c r="Z1534" s="341"/>
      <c r="AA1534" s="348" t="str">
        <f t="shared" si="237"/>
        <v/>
      </c>
      <c r="AB1534" s="349" t="str">
        <f t="shared" si="238"/>
        <v/>
      </c>
      <c r="AC1534" s="341"/>
      <c r="AD1534" s="350" t="str">
        <f t="shared" si="239"/>
        <v/>
      </c>
    </row>
    <row r="1535" spans="2:30" x14ac:dyDescent="0.45">
      <c r="B1535" s="145" t="str">
        <f t="shared" si="230"/>
        <v>NOT INCLUDED</v>
      </c>
      <c r="C1535" s="146" t="e">
        <f t="shared" si="231"/>
        <v>#N/A</v>
      </c>
      <c r="D1535" s="158" t="e">
        <f>AB1535&amp;"_"&amp;#REF!&amp;IF(afstemning_partner&lt;&gt;"","_"&amp;AC1535,"")</f>
        <v>#REF!</v>
      </c>
      <c r="E1535" s="158" t="str">
        <f t="shared" si="232"/>
        <v/>
      </c>
      <c r="F1535" s="158" t="e">
        <f t="shared" si="233"/>
        <v>#N/A</v>
      </c>
      <c r="G1535" s="158" t="str">
        <f>TRANSAKTIONER!Z1535&amp;IF(regnskab_filter_periode&gt;=AB1535,"INCLUDE"&amp;IF(regnskab_filter_land&lt;&gt;"",IF(regnskab_filter_land="EU",F1535,AD1535),""),"EXCLUDE")</f>
        <v>EXCLUDE</v>
      </c>
      <c r="H1535" s="158" t="str">
        <f t="shared" si="234"/>
        <v/>
      </c>
      <c r="I1535" s="158" t="str">
        <f>TRANSAKTIONER!Z1535&amp;IF(regnskab_filter_periode_partner&gt;=AB1535,"INCLUDE"&amp;IF(regnskab_filter_land_partner&lt;&gt;"",IF(regnskab_filter_land_partner="EU",F1535,AD1535),""),"EXCLUDE")&amp;AC1535</f>
        <v>EXCLUDE</v>
      </c>
      <c r="J1535" s="158" t="e">
        <f t="shared" si="235"/>
        <v>#N/A</v>
      </c>
      <c r="L1535" s="158" t="str">
        <f t="shared" si="236"/>
        <v>_EU</v>
      </c>
      <c r="P1535" s="340"/>
      <c r="Q1535" s="340"/>
      <c r="R1535" s="341"/>
      <c r="S1535" s="342"/>
      <c r="T1535" s="342"/>
      <c r="U1535" s="341"/>
      <c r="V1535" s="368"/>
      <c r="W1535" s="341"/>
      <c r="X1535" s="343"/>
      <c r="Y1535" s="340"/>
      <c r="Z1535" s="341"/>
      <c r="AA1535" s="348" t="str">
        <f t="shared" si="237"/>
        <v/>
      </c>
      <c r="AB1535" s="349" t="str">
        <f t="shared" si="238"/>
        <v/>
      </c>
      <c r="AC1535" s="341"/>
      <c r="AD1535" s="350" t="str">
        <f t="shared" si="239"/>
        <v/>
      </c>
    </row>
    <row r="1536" spans="2:30" x14ac:dyDescent="0.45">
      <c r="B1536" s="145" t="str">
        <f t="shared" si="230"/>
        <v>NOT INCLUDED</v>
      </c>
      <c r="C1536" s="146" t="e">
        <f t="shared" si="231"/>
        <v>#N/A</v>
      </c>
      <c r="D1536" s="158" t="e">
        <f>AB1536&amp;"_"&amp;#REF!&amp;IF(afstemning_partner&lt;&gt;"","_"&amp;AC1536,"")</f>
        <v>#REF!</v>
      </c>
      <c r="E1536" s="158" t="str">
        <f t="shared" si="232"/>
        <v/>
      </c>
      <c r="F1536" s="158" t="e">
        <f t="shared" si="233"/>
        <v>#N/A</v>
      </c>
      <c r="G1536" s="158" t="str">
        <f>TRANSAKTIONER!Z1536&amp;IF(regnskab_filter_periode&gt;=AB1536,"INCLUDE"&amp;IF(regnskab_filter_land&lt;&gt;"",IF(regnskab_filter_land="EU",F1536,AD1536),""),"EXCLUDE")</f>
        <v>EXCLUDE</v>
      </c>
      <c r="H1536" s="158" t="str">
        <f t="shared" si="234"/>
        <v/>
      </c>
      <c r="I1536" s="158" t="str">
        <f>TRANSAKTIONER!Z1536&amp;IF(regnskab_filter_periode_partner&gt;=AB1536,"INCLUDE"&amp;IF(regnskab_filter_land_partner&lt;&gt;"",IF(regnskab_filter_land_partner="EU",F1536,AD1536),""),"EXCLUDE")&amp;AC1536</f>
        <v>EXCLUDE</v>
      </c>
      <c r="J1536" s="158" t="e">
        <f t="shared" si="235"/>
        <v>#N/A</v>
      </c>
      <c r="L1536" s="158" t="str">
        <f t="shared" si="236"/>
        <v>_EU</v>
      </c>
      <c r="P1536" s="340"/>
      <c r="Q1536" s="340"/>
      <c r="R1536" s="341"/>
      <c r="S1536" s="342"/>
      <c r="T1536" s="342"/>
      <c r="U1536" s="341"/>
      <c r="V1536" s="368"/>
      <c r="W1536" s="341"/>
      <c r="X1536" s="343"/>
      <c r="Y1536" s="340"/>
      <c r="Z1536" s="341"/>
      <c r="AA1536" s="348" t="str">
        <f t="shared" si="237"/>
        <v/>
      </c>
      <c r="AB1536" s="349" t="str">
        <f t="shared" si="238"/>
        <v/>
      </c>
      <c r="AC1536" s="341"/>
      <c r="AD1536" s="350" t="str">
        <f t="shared" si="239"/>
        <v/>
      </c>
    </row>
    <row r="1537" spans="2:30" x14ac:dyDescent="0.45">
      <c r="B1537" s="145" t="str">
        <f t="shared" si="230"/>
        <v>NOT INCLUDED</v>
      </c>
      <c r="C1537" s="146" t="e">
        <f t="shared" si="231"/>
        <v>#N/A</v>
      </c>
      <c r="D1537" s="158" t="e">
        <f>AB1537&amp;"_"&amp;#REF!&amp;IF(afstemning_partner&lt;&gt;"","_"&amp;AC1537,"")</f>
        <v>#REF!</v>
      </c>
      <c r="E1537" s="158" t="str">
        <f t="shared" si="232"/>
        <v/>
      </c>
      <c r="F1537" s="158" t="e">
        <f t="shared" si="233"/>
        <v>#N/A</v>
      </c>
      <c r="G1537" s="158" t="str">
        <f>TRANSAKTIONER!Z1537&amp;IF(regnskab_filter_periode&gt;=AB1537,"INCLUDE"&amp;IF(regnskab_filter_land&lt;&gt;"",IF(regnskab_filter_land="EU",F1537,AD1537),""),"EXCLUDE")</f>
        <v>EXCLUDE</v>
      </c>
      <c r="H1537" s="158" t="str">
        <f t="shared" si="234"/>
        <v/>
      </c>
      <c r="I1537" s="158" t="str">
        <f>TRANSAKTIONER!Z1537&amp;IF(regnskab_filter_periode_partner&gt;=AB1537,"INCLUDE"&amp;IF(regnskab_filter_land_partner&lt;&gt;"",IF(regnskab_filter_land_partner="EU",F1537,AD1537),""),"EXCLUDE")&amp;AC1537</f>
        <v>EXCLUDE</v>
      </c>
      <c r="J1537" s="158" t="e">
        <f t="shared" si="235"/>
        <v>#N/A</v>
      </c>
      <c r="L1537" s="158" t="str">
        <f t="shared" si="236"/>
        <v>_EU</v>
      </c>
      <c r="P1537" s="340"/>
      <c r="Q1537" s="340"/>
      <c r="R1537" s="341"/>
      <c r="S1537" s="342"/>
      <c r="T1537" s="342"/>
      <c r="U1537" s="341"/>
      <c r="V1537" s="368"/>
      <c r="W1537" s="341"/>
      <c r="X1537" s="343"/>
      <c r="Y1537" s="340"/>
      <c r="Z1537" s="341"/>
      <c r="AA1537" s="348" t="str">
        <f t="shared" si="237"/>
        <v/>
      </c>
      <c r="AB1537" s="349" t="str">
        <f t="shared" si="238"/>
        <v/>
      </c>
      <c r="AC1537" s="341"/>
      <c r="AD1537" s="350" t="str">
        <f t="shared" si="239"/>
        <v/>
      </c>
    </row>
    <row r="1538" spans="2:30" x14ac:dyDescent="0.45">
      <c r="B1538" s="145" t="str">
        <f t="shared" si="230"/>
        <v>NOT INCLUDED</v>
      </c>
      <c r="C1538" s="146" t="e">
        <f t="shared" si="231"/>
        <v>#N/A</v>
      </c>
      <c r="D1538" s="158" t="e">
        <f>AB1538&amp;"_"&amp;#REF!&amp;IF(afstemning_partner&lt;&gt;"","_"&amp;AC1538,"")</f>
        <v>#REF!</v>
      </c>
      <c r="E1538" s="158" t="str">
        <f t="shared" si="232"/>
        <v/>
      </c>
      <c r="F1538" s="158" t="e">
        <f t="shared" si="233"/>
        <v>#N/A</v>
      </c>
      <c r="G1538" s="158" t="str">
        <f>TRANSAKTIONER!Z1538&amp;IF(regnskab_filter_periode&gt;=AB1538,"INCLUDE"&amp;IF(regnskab_filter_land&lt;&gt;"",IF(regnskab_filter_land="EU",F1538,AD1538),""),"EXCLUDE")</f>
        <v>EXCLUDE</v>
      </c>
      <c r="H1538" s="158" t="str">
        <f t="shared" si="234"/>
        <v/>
      </c>
      <c r="I1538" s="158" t="str">
        <f>TRANSAKTIONER!Z1538&amp;IF(regnskab_filter_periode_partner&gt;=AB1538,"INCLUDE"&amp;IF(regnskab_filter_land_partner&lt;&gt;"",IF(regnskab_filter_land_partner="EU",F1538,AD1538),""),"EXCLUDE")&amp;AC1538</f>
        <v>EXCLUDE</v>
      </c>
      <c r="J1538" s="158" t="e">
        <f t="shared" si="235"/>
        <v>#N/A</v>
      </c>
      <c r="L1538" s="158" t="str">
        <f t="shared" si="236"/>
        <v>_EU</v>
      </c>
      <c r="P1538" s="340"/>
      <c r="Q1538" s="340"/>
      <c r="R1538" s="341"/>
      <c r="S1538" s="342"/>
      <c r="T1538" s="342"/>
      <c r="U1538" s="341"/>
      <c r="V1538" s="368"/>
      <c r="W1538" s="341"/>
      <c r="X1538" s="343"/>
      <c r="Y1538" s="340"/>
      <c r="Z1538" s="341"/>
      <c r="AA1538" s="348" t="str">
        <f t="shared" si="237"/>
        <v/>
      </c>
      <c r="AB1538" s="349" t="str">
        <f t="shared" si="238"/>
        <v/>
      </c>
      <c r="AC1538" s="341"/>
      <c r="AD1538" s="350" t="str">
        <f t="shared" si="239"/>
        <v/>
      </c>
    </row>
    <row r="1539" spans="2:30" x14ac:dyDescent="0.45">
      <c r="B1539" s="145" t="str">
        <f t="shared" si="230"/>
        <v>NOT INCLUDED</v>
      </c>
      <c r="C1539" s="146" t="e">
        <f t="shared" si="231"/>
        <v>#N/A</v>
      </c>
      <c r="D1539" s="158" t="e">
        <f>AB1539&amp;"_"&amp;#REF!&amp;IF(afstemning_partner&lt;&gt;"","_"&amp;AC1539,"")</f>
        <v>#REF!</v>
      </c>
      <c r="E1539" s="158" t="str">
        <f t="shared" si="232"/>
        <v/>
      </c>
      <c r="F1539" s="158" t="e">
        <f t="shared" si="233"/>
        <v>#N/A</v>
      </c>
      <c r="G1539" s="158" t="str">
        <f>TRANSAKTIONER!Z1539&amp;IF(regnskab_filter_periode&gt;=AB1539,"INCLUDE"&amp;IF(regnskab_filter_land&lt;&gt;"",IF(regnskab_filter_land="EU",F1539,AD1539),""),"EXCLUDE")</f>
        <v>EXCLUDE</v>
      </c>
      <c r="H1539" s="158" t="str">
        <f t="shared" si="234"/>
        <v/>
      </c>
      <c r="I1539" s="158" t="str">
        <f>TRANSAKTIONER!Z1539&amp;IF(regnskab_filter_periode_partner&gt;=AB1539,"INCLUDE"&amp;IF(regnskab_filter_land_partner&lt;&gt;"",IF(regnskab_filter_land_partner="EU",F1539,AD1539),""),"EXCLUDE")&amp;AC1539</f>
        <v>EXCLUDE</v>
      </c>
      <c r="J1539" s="158" t="e">
        <f t="shared" si="235"/>
        <v>#N/A</v>
      </c>
      <c r="L1539" s="158" t="str">
        <f t="shared" si="236"/>
        <v>_EU</v>
      </c>
      <c r="P1539" s="340"/>
      <c r="Q1539" s="340"/>
      <c r="R1539" s="341"/>
      <c r="S1539" s="342"/>
      <c r="T1539" s="342"/>
      <c r="U1539" s="341"/>
      <c r="V1539" s="368"/>
      <c r="W1539" s="341"/>
      <c r="X1539" s="343"/>
      <c r="Y1539" s="340"/>
      <c r="Z1539" s="341"/>
      <c r="AA1539" s="348" t="str">
        <f t="shared" si="237"/>
        <v/>
      </c>
      <c r="AB1539" s="349" t="str">
        <f t="shared" si="238"/>
        <v/>
      </c>
      <c r="AC1539" s="341"/>
      <c r="AD1539" s="350" t="str">
        <f t="shared" si="239"/>
        <v/>
      </c>
    </row>
    <row r="1540" spans="2:30" x14ac:dyDescent="0.45">
      <c r="B1540" s="145" t="str">
        <f t="shared" si="230"/>
        <v>NOT INCLUDED</v>
      </c>
      <c r="C1540" s="146" t="e">
        <f t="shared" si="231"/>
        <v>#N/A</v>
      </c>
      <c r="D1540" s="158" t="e">
        <f>AB1540&amp;"_"&amp;#REF!&amp;IF(afstemning_partner&lt;&gt;"","_"&amp;AC1540,"")</f>
        <v>#REF!</v>
      </c>
      <c r="E1540" s="158" t="str">
        <f t="shared" si="232"/>
        <v/>
      </c>
      <c r="F1540" s="158" t="e">
        <f t="shared" si="233"/>
        <v>#N/A</v>
      </c>
      <c r="G1540" s="158" t="str">
        <f>TRANSAKTIONER!Z1540&amp;IF(regnskab_filter_periode&gt;=AB1540,"INCLUDE"&amp;IF(regnskab_filter_land&lt;&gt;"",IF(regnskab_filter_land="EU",F1540,AD1540),""),"EXCLUDE")</f>
        <v>EXCLUDE</v>
      </c>
      <c r="H1540" s="158" t="str">
        <f t="shared" si="234"/>
        <v/>
      </c>
      <c r="I1540" s="158" t="str">
        <f>TRANSAKTIONER!Z1540&amp;IF(regnskab_filter_periode_partner&gt;=AB1540,"INCLUDE"&amp;IF(regnskab_filter_land_partner&lt;&gt;"",IF(regnskab_filter_land_partner="EU",F1540,AD1540),""),"EXCLUDE")&amp;AC1540</f>
        <v>EXCLUDE</v>
      </c>
      <c r="J1540" s="158" t="e">
        <f t="shared" si="235"/>
        <v>#N/A</v>
      </c>
      <c r="L1540" s="158" t="str">
        <f t="shared" si="236"/>
        <v>_EU</v>
      </c>
      <c r="P1540" s="340"/>
      <c r="Q1540" s="340"/>
      <c r="R1540" s="341"/>
      <c r="S1540" s="342"/>
      <c r="T1540" s="342"/>
      <c r="U1540" s="341"/>
      <c r="V1540" s="368"/>
      <c r="W1540" s="341"/>
      <c r="X1540" s="343"/>
      <c r="Y1540" s="340"/>
      <c r="Z1540" s="341"/>
      <c r="AA1540" s="348" t="str">
        <f t="shared" si="237"/>
        <v/>
      </c>
      <c r="AB1540" s="349" t="str">
        <f t="shared" si="238"/>
        <v/>
      </c>
      <c r="AC1540" s="341"/>
      <c r="AD1540" s="350" t="str">
        <f t="shared" si="239"/>
        <v/>
      </c>
    </row>
    <row r="1541" spans="2:30" x14ac:dyDescent="0.45">
      <c r="B1541" s="145" t="str">
        <f t="shared" si="230"/>
        <v>NOT INCLUDED</v>
      </c>
      <c r="C1541" s="146" t="e">
        <f t="shared" si="231"/>
        <v>#N/A</v>
      </c>
      <c r="D1541" s="158" t="e">
        <f>AB1541&amp;"_"&amp;#REF!&amp;IF(afstemning_partner&lt;&gt;"","_"&amp;AC1541,"")</f>
        <v>#REF!</v>
      </c>
      <c r="E1541" s="158" t="str">
        <f t="shared" si="232"/>
        <v/>
      </c>
      <c r="F1541" s="158" t="e">
        <f t="shared" si="233"/>
        <v>#N/A</v>
      </c>
      <c r="G1541" s="158" t="str">
        <f>TRANSAKTIONER!Z1541&amp;IF(regnskab_filter_periode&gt;=AB1541,"INCLUDE"&amp;IF(regnskab_filter_land&lt;&gt;"",IF(regnskab_filter_land="EU",F1541,AD1541),""),"EXCLUDE")</f>
        <v>EXCLUDE</v>
      </c>
      <c r="H1541" s="158" t="str">
        <f t="shared" si="234"/>
        <v/>
      </c>
      <c r="I1541" s="158" t="str">
        <f>TRANSAKTIONER!Z1541&amp;IF(regnskab_filter_periode_partner&gt;=AB1541,"INCLUDE"&amp;IF(regnskab_filter_land_partner&lt;&gt;"",IF(regnskab_filter_land_partner="EU",F1541,AD1541),""),"EXCLUDE")&amp;AC1541</f>
        <v>EXCLUDE</v>
      </c>
      <c r="J1541" s="158" t="e">
        <f t="shared" si="235"/>
        <v>#N/A</v>
      </c>
      <c r="L1541" s="158" t="str">
        <f t="shared" si="236"/>
        <v>_EU</v>
      </c>
      <c r="P1541" s="340"/>
      <c r="Q1541" s="340"/>
      <c r="R1541" s="341"/>
      <c r="S1541" s="342"/>
      <c r="T1541" s="342"/>
      <c r="U1541" s="341"/>
      <c r="V1541" s="368"/>
      <c r="W1541" s="341"/>
      <c r="X1541" s="343"/>
      <c r="Y1541" s="340"/>
      <c r="Z1541" s="341"/>
      <c r="AA1541" s="348" t="str">
        <f t="shared" si="237"/>
        <v/>
      </c>
      <c r="AB1541" s="349" t="str">
        <f t="shared" si="238"/>
        <v/>
      </c>
      <c r="AC1541" s="341"/>
      <c r="AD1541" s="350" t="str">
        <f t="shared" si="239"/>
        <v/>
      </c>
    </row>
    <row r="1542" spans="2:30" x14ac:dyDescent="0.45">
      <c r="B1542" s="145" t="str">
        <f t="shared" si="230"/>
        <v>NOT INCLUDED</v>
      </c>
      <c r="C1542" s="146" t="e">
        <f t="shared" si="231"/>
        <v>#N/A</v>
      </c>
      <c r="D1542" s="158" t="e">
        <f>AB1542&amp;"_"&amp;#REF!&amp;IF(afstemning_partner&lt;&gt;"","_"&amp;AC1542,"")</f>
        <v>#REF!</v>
      </c>
      <c r="E1542" s="158" t="str">
        <f t="shared" si="232"/>
        <v/>
      </c>
      <c r="F1542" s="158" t="e">
        <f t="shared" si="233"/>
        <v>#N/A</v>
      </c>
      <c r="G1542" s="158" t="str">
        <f>TRANSAKTIONER!Z1542&amp;IF(regnskab_filter_periode&gt;=AB1542,"INCLUDE"&amp;IF(regnskab_filter_land&lt;&gt;"",IF(regnskab_filter_land="EU",F1542,AD1542),""),"EXCLUDE")</f>
        <v>EXCLUDE</v>
      </c>
      <c r="H1542" s="158" t="str">
        <f t="shared" si="234"/>
        <v/>
      </c>
      <c r="I1542" s="158" t="str">
        <f>TRANSAKTIONER!Z1542&amp;IF(regnskab_filter_periode_partner&gt;=AB1542,"INCLUDE"&amp;IF(regnskab_filter_land_partner&lt;&gt;"",IF(regnskab_filter_land_partner="EU",F1542,AD1542),""),"EXCLUDE")&amp;AC1542</f>
        <v>EXCLUDE</v>
      </c>
      <c r="J1542" s="158" t="e">
        <f t="shared" si="235"/>
        <v>#N/A</v>
      </c>
      <c r="L1542" s="158" t="str">
        <f t="shared" si="236"/>
        <v>_EU</v>
      </c>
      <c r="P1542" s="340"/>
      <c r="Q1542" s="340"/>
      <c r="R1542" s="341"/>
      <c r="S1542" s="342"/>
      <c r="T1542" s="342"/>
      <c r="U1542" s="341"/>
      <c r="V1542" s="368"/>
      <c r="W1542" s="341"/>
      <c r="X1542" s="343"/>
      <c r="Y1542" s="340"/>
      <c r="Z1542" s="341"/>
      <c r="AA1542" s="348" t="str">
        <f t="shared" si="237"/>
        <v/>
      </c>
      <c r="AB1542" s="349" t="str">
        <f t="shared" si="238"/>
        <v/>
      </c>
      <c r="AC1542" s="341"/>
      <c r="AD1542" s="350" t="str">
        <f t="shared" si="239"/>
        <v/>
      </c>
    </row>
    <row r="1543" spans="2:30" x14ac:dyDescent="0.45">
      <c r="B1543" s="145" t="str">
        <f t="shared" ref="B1543:B1606" si="240">IF(AB1543=report_period,"INCLUDE_CURRENT",IF(AB1543&lt;report_period,"INCLUDE_PREVIOUS","NOT INCLUDED"))</f>
        <v>NOT INCLUDED</v>
      </c>
      <c r="C1543" s="146" t="e">
        <f t="shared" ref="C1543:C1606" si="241">B1543&amp;"_"&amp;VLOOKUP(AD1543,setup_country_group,3,FALSE)&amp;"_"&amp;Z1543</f>
        <v>#N/A</v>
      </c>
      <c r="D1543" s="158" t="e">
        <f>AB1543&amp;"_"&amp;#REF!&amp;IF(afstemning_partner&lt;&gt;"","_"&amp;AC1543,"")</f>
        <v>#REF!</v>
      </c>
      <c r="E1543" s="158" t="str">
        <f t="shared" ref="E1543:E1606" si="242">Z1543&amp;IF(regnskab_filter_periode&lt;&gt;"",AB1543,"")&amp;IF(regnskab_filter_land&lt;&gt;"",IF(regnskab_filter_land="EU",F1543,AD1543),"")</f>
        <v/>
      </c>
      <c r="F1543" s="158" t="e">
        <f t="shared" ref="F1543:F1606" si="243">VLOOKUP(AD1543,setup_country_group,3,FALSE)</f>
        <v>#N/A</v>
      </c>
      <c r="G1543" s="158" t="str">
        <f>TRANSAKTIONER!Z1543&amp;IF(regnskab_filter_periode&gt;=AB1543,"INCLUDE"&amp;IF(regnskab_filter_land&lt;&gt;"",IF(regnskab_filter_land="EU",F1543,AD1543),""),"EXCLUDE")</f>
        <v>EXCLUDE</v>
      </c>
      <c r="H1543" s="158" t="str">
        <f t="shared" ref="H1543:H1606" si="244">Z1543&amp;IF(regnskab_filter_periode_partner&lt;&gt;"",AB1543,"")&amp;IF(regnskab_filter_land_partner&lt;&gt;"",IF(regnskab_filter_land_partner="EU",F1543,AD1543),"")&amp;AC1543</f>
        <v/>
      </c>
      <c r="I1543" s="158" t="str">
        <f>TRANSAKTIONER!Z1543&amp;IF(regnskab_filter_periode_partner&gt;=AB1543,"INCLUDE"&amp;IF(regnskab_filter_land_partner&lt;&gt;"",IF(regnskab_filter_land_partner="EU",F1543,AD1543),""),"EXCLUDE")&amp;AC1543</f>
        <v>EXCLUDE</v>
      </c>
      <c r="J1543" s="158" t="e">
        <f t="shared" ref="J1543:J1606" si="245">C1543&amp;"_"&amp;AC1543</f>
        <v>#N/A</v>
      </c>
      <c r="L1543" s="158" t="str">
        <f t="shared" ref="L1543:L1606" si="246">Z1543&amp;"_"&amp;IF(AD1543&lt;&gt;"Norge","EU","Norge")</f>
        <v>_EU</v>
      </c>
      <c r="P1543" s="340"/>
      <c r="Q1543" s="340"/>
      <c r="R1543" s="341"/>
      <c r="S1543" s="342"/>
      <c r="T1543" s="342"/>
      <c r="U1543" s="341"/>
      <c r="V1543" s="368"/>
      <c r="W1543" s="341"/>
      <c r="X1543" s="343"/>
      <c r="Y1543" s="340"/>
      <c r="Z1543" s="341"/>
      <c r="AA1543" s="348" t="str">
        <f t="shared" ref="AA1543:AA1606" si="247">IF(OR(AB1543="",Y1543="",X1543=""),"",ROUND(X1543/VLOOKUP(AB1543,setup_currency,MATCH(Y1543&amp;"/EUR",setup_currency_header,0),FALSE),2))</f>
        <v/>
      </c>
      <c r="AB1543" s="349" t="str">
        <f t="shared" ref="AB1543:AB1606" si="248">IF(T1543="","",IF(OR(T1543&lt;setup_start_date,T1543&gt;setup_end_date),"INVALID DATE",VLOOKUP(T1543,setup_periods,2,TRUE)))</f>
        <v/>
      </c>
      <c r="AC1543" s="341"/>
      <c r="AD1543" s="350" t="str">
        <f t="shared" ref="AD1543:AD1606" si="249">IF(AC1543="","",VLOOKUP(AC1543,setup_partners,2,FALSE))</f>
        <v/>
      </c>
    </row>
    <row r="1544" spans="2:30" x14ac:dyDescent="0.45">
      <c r="B1544" s="145" t="str">
        <f t="shared" si="240"/>
        <v>NOT INCLUDED</v>
      </c>
      <c r="C1544" s="146" t="e">
        <f t="shared" si="241"/>
        <v>#N/A</v>
      </c>
      <c r="D1544" s="158" t="e">
        <f>AB1544&amp;"_"&amp;#REF!&amp;IF(afstemning_partner&lt;&gt;"","_"&amp;AC1544,"")</f>
        <v>#REF!</v>
      </c>
      <c r="E1544" s="158" t="str">
        <f t="shared" si="242"/>
        <v/>
      </c>
      <c r="F1544" s="158" t="e">
        <f t="shared" si="243"/>
        <v>#N/A</v>
      </c>
      <c r="G1544" s="158" t="str">
        <f>TRANSAKTIONER!Z1544&amp;IF(regnskab_filter_periode&gt;=AB1544,"INCLUDE"&amp;IF(regnskab_filter_land&lt;&gt;"",IF(regnskab_filter_land="EU",F1544,AD1544),""),"EXCLUDE")</f>
        <v>EXCLUDE</v>
      </c>
      <c r="H1544" s="158" t="str">
        <f t="shared" si="244"/>
        <v/>
      </c>
      <c r="I1544" s="158" t="str">
        <f>TRANSAKTIONER!Z1544&amp;IF(regnskab_filter_periode_partner&gt;=AB1544,"INCLUDE"&amp;IF(regnskab_filter_land_partner&lt;&gt;"",IF(regnskab_filter_land_partner="EU",F1544,AD1544),""),"EXCLUDE")&amp;AC1544</f>
        <v>EXCLUDE</v>
      </c>
      <c r="J1544" s="158" t="e">
        <f t="shared" si="245"/>
        <v>#N/A</v>
      </c>
      <c r="L1544" s="158" t="str">
        <f t="shared" si="246"/>
        <v>_EU</v>
      </c>
      <c r="P1544" s="340"/>
      <c r="Q1544" s="340"/>
      <c r="R1544" s="341"/>
      <c r="S1544" s="342"/>
      <c r="T1544" s="342"/>
      <c r="U1544" s="341"/>
      <c r="V1544" s="368"/>
      <c r="W1544" s="341"/>
      <c r="X1544" s="343"/>
      <c r="Y1544" s="340"/>
      <c r="Z1544" s="341"/>
      <c r="AA1544" s="348" t="str">
        <f t="shared" si="247"/>
        <v/>
      </c>
      <c r="AB1544" s="349" t="str">
        <f t="shared" si="248"/>
        <v/>
      </c>
      <c r="AC1544" s="341"/>
      <c r="AD1544" s="350" t="str">
        <f t="shared" si="249"/>
        <v/>
      </c>
    </row>
    <row r="1545" spans="2:30" x14ac:dyDescent="0.45">
      <c r="B1545" s="145" t="str">
        <f t="shared" si="240"/>
        <v>NOT INCLUDED</v>
      </c>
      <c r="C1545" s="146" t="e">
        <f t="shared" si="241"/>
        <v>#N/A</v>
      </c>
      <c r="D1545" s="158" t="e">
        <f>AB1545&amp;"_"&amp;#REF!&amp;IF(afstemning_partner&lt;&gt;"","_"&amp;AC1545,"")</f>
        <v>#REF!</v>
      </c>
      <c r="E1545" s="158" t="str">
        <f t="shared" si="242"/>
        <v/>
      </c>
      <c r="F1545" s="158" t="e">
        <f t="shared" si="243"/>
        <v>#N/A</v>
      </c>
      <c r="G1545" s="158" t="str">
        <f>TRANSAKTIONER!Z1545&amp;IF(regnskab_filter_periode&gt;=AB1545,"INCLUDE"&amp;IF(regnskab_filter_land&lt;&gt;"",IF(regnskab_filter_land="EU",F1545,AD1545),""),"EXCLUDE")</f>
        <v>EXCLUDE</v>
      </c>
      <c r="H1545" s="158" t="str">
        <f t="shared" si="244"/>
        <v/>
      </c>
      <c r="I1545" s="158" t="str">
        <f>TRANSAKTIONER!Z1545&amp;IF(regnskab_filter_periode_partner&gt;=AB1545,"INCLUDE"&amp;IF(regnskab_filter_land_partner&lt;&gt;"",IF(regnskab_filter_land_partner="EU",F1545,AD1545),""),"EXCLUDE")&amp;AC1545</f>
        <v>EXCLUDE</v>
      </c>
      <c r="J1545" s="158" t="e">
        <f t="shared" si="245"/>
        <v>#N/A</v>
      </c>
      <c r="L1545" s="158" t="str">
        <f t="shared" si="246"/>
        <v>_EU</v>
      </c>
      <c r="P1545" s="340"/>
      <c r="Q1545" s="340"/>
      <c r="R1545" s="341"/>
      <c r="S1545" s="342"/>
      <c r="T1545" s="342"/>
      <c r="U1545" s="341"/>
      <c r="V1545" s="368"/>
      <c r="W1545" s="341"/>
      <c r="X1545" s="343"/>
      <c r="Y1545" s="340"/>
      <c r="Z1545" s="341"/>
      <c r="AA1545" s="348" t="str">
        <f t="shared" si="247"/>
        <v/>
      </c>
      <c r="AB1545" s="349" t="str">
        <f t="shared" si="248"/>
        <v/>
      </c>
      <c r="AC1545" s="341"/>
      <c r="AD1545" s="350" t="str">
        <f t="shared" si="249"/>
        <v/>
      </c>
    </row>
    <row r="1546" spans="2:30" x14ac:dyDescent="0.45">
      <c r="B1546" s="145" t="str">
        <f t="shared" si="240"/>
        <v>NOT INCLUDED</v>
      </c>
      <c r="C1546" s="146" t="e">
        <f t="shared" si="241"/>
        <v>#N/A</v>
      </c>
      <c r="D1546" s="158" t="e">
        <f>AB1546&amp;"_"&amp;#REF!&amp;IF(afstemning_partner&lt;&gt;"","_"&amp;AC1546,"")</f>
        <v>#REF!</v>
      </c>
      <c r="E1546" s="158" t="str">
        <f t="shared" si="242"/>
        <v/>
      </c>
      <c r="F1546" s="158" t="e">
        <f t="shared" si="243"/>
        <v>#N/A</v>
      </c>
      <c r="G1546" s="158" t="str">
        <f>TRANSAKTIONER!Z1546&amp;IF(regnskab_filter_periode&gt;=AB1546,"INCLUDE"&amp;IF(regnskab_filter_land&lt;&gt;"",IF(regnskab_filter_land="EU",F1546,AD1546),""),"EXCLUDE")</f>
        <v>EXCLUDE</v>
      </c>
      <c r="H1546" s="158" t="str">
        <f t="shared" si="244"/>
        <v/>
      </c>
      <c r="I1546" s="158" t="str">
        <f>TRANSAKTIONER!Z1546&amp;IF(regnskab_filter_periode_partner&gt;=AB1546,"INCLUDE"&amp;IF(regnskab_filter_land_partner&lt;&gt;"",IF(regnskab_filter_land_partner="EU",F1546,AD1546),""),"EXCLUDE")&amp;AC1546</f>
        <v>EXCLUDE</v>
      </c>
      <c r="J1546" s="158" t="e">
        <f t="shared" si="245"/>
        <v>#N/A</v>
      </c>
      <c r="L1546" s="158" t="str">
        <f t="shared" si="246"/>
        <v>_EU</v>
      </c>
      <c r="P1546" s="340"/>
      <c r="Q1546" s="340"/>
      <c r="R1546" s="341"/>
      <c r="S1546" s="342"/>
      <c r="T1546" s="342"/>
      <c r="U1546" s="341"/>
      <c r="V1546" s="368"/>
      <c r="W1546" s="341"/>
      <c r="X1546" s="343"/>
      <c r="Y1546" s="340"/>
      <c r="Z1546" s="341"/>
      <c r="AA1546" s="348" t="str">
        <f t="shared" si="247"/>
        <v/>
      </c>
      <c r="AB1546" s="349" t="str">
        <f t="shared" si="248"/>
        <v/>
      </c>
      <c r="AC1546" s="341"/>
      <c r="AD1546" s="350" t="str">
        <f t="shared" si="249"/>
        <v/>
      </c>
    </row>
    <row r="1547" spans="2:30" x14ac:dyDescent="0.45">
      <c r="B1547" s="145" t="str">
        <f t="shared" si="240"/>
        <v>NOT INCLUDED</v>
      </c>
      <c r="C1547" s="146" t="e">
        <f t="shared" si="241"/>
        <v>#N/A</v>
      </c>
      <c r="D1547" s="158" t="e">
        <f>AB1547&amp;"_"&amp;#REF!&amp;IF(afstemning_partner&lt;&gt;"","_"&amp;AC1547,"")</f>
        <v>#REF!</v>
      </c>
      <c r="E1547" s="158" t="str">
        <f t="shared" si="242"/>
        <v/>
      </c>
      <c r="F1547" s="158" t="e">
        <f t="shared" si="243"/>
        <v>#N/A</v>
      </c>
      <c r="G1547" s="158" t="str">
        <f>TRANSAKTIONER!Z1547&amp;IF(regnskab_filter_periode&gt;=AB1547,"INCLUDE"&amp;IF(regnskab_filter_land&lt;&gt;"",IF(regnskab_filter_land="EU",F1547,AD1547),""),"EXCLUDE")</f>
        <v>EXCLUDE</v>
      </c>
      <c r="H1547" s="158" t="str">
        <f t="shared" si="244"/>
        <v/>
      </c>
      <c r="I1547" s="158" t="str">
        <f>TRANSAKTIONER!Z1547&amp;IF(regnskab_filter_periode_partner&gt;=AB1547,"INCLUDE"&amp;IF(regnskab_filter_land_partner&lt;&gt;"",IF(regnskab_filter_land_partner="EU",F1547,AD1547),""),"EXCLUDE")&amp;AC1547</f>
        <v>EXCLUDE</v>
      </c>
      <c r="J1547" s="158" t="e">
        <f t="shared" si="245"/>
        <v>#N/A</v>
      </c>
      <c r="L1547" s="158" t="str">
        <f t="shared" si="246"/>
        <v>_EU</v>
      </c>
      <c r="P1547" s="340"/>
      <c r="Q1547" s="340"/>
      <c r="R1547" s="341"/>
      <c r="S1547" s="342"/>
      <c r="T1547" s="342"/>
      <c r="U1547" s="341"/>
      <c r="V1547" s="368"/>
      <c r="W1547" s="341"/>
      <c r="X1547" s="343"/>
      <c r="Y1547" s="340"/>
      <c r="Z1547" s="341"/>
      <c r="AA1547" s="348" t="str">
        <f t="shared" si="247"/>
        <v/>
      </c>
      <c r="AB1547" s="349" t="str">
        <f t="shared" si="248"/>
        <v/>
      </c>
      <c r="AC1547" s="341"/>
      <c r="AD1547" s="350" t="str">
        <f t="shared" si="249"/>
        <v/>
      </c>
    </row>
    <row r="1548" spans="2:30" x14ac:dyDescent="0.45">
      <c r="B1548" s="145" t="str">
        <f t="shared" si="240"/>
        <v>NOT INCLUDED</v>
      </c>
      <c r="C1548" s="146" t="e">
        <f t="shared" si="241"/>
        <v>#N/A</v>
      </c>
      <c r="D1548" s="158" t="e">
        <f>AB1548&amp;"_"&amp;#REF!&amp;IF(afstemning_partner&lt;&gt;"","_"&amp;AC1548,"")</f>
        <v>#REF!</v>
      </c>
      <c r="E1548" s="158" t="str">
        <f t="shared" si="242"/>
        <v/>
      </c>
      <c r="F1548" s="158" t="e">
        <f t="shared" si="243"/>
        <v>#N/A</v>
      </c>
      <c r="G1548" s="158" t="str">
        <f>TRANSAKTIONER!Z1548&amp;IF(regnskab_filter_periode&gt;=AB1548,"INCLUDE"&amp;IF(regnskab_filter_land&lt;&gt;"",IF(regnskab_filter_land="EU",F1548,AD1548),""),"EXCLUDE")</f>
        <v>EXCLUDE</v>
      </c>
      <c r="H1548" s="158" t="str">
        <f t="shared" si="244"/>
        <v/>
      </c>
      <c r="I1548" s="158" t="str">
        <f>TRANSAKTIONER!Z1548&amp;IF(regnskab_filter_periode_partner&gt;=AB1548,"INCLUDE"&amp;IF(regnskab_filter_land_partner&lt;&gt;"",IF(regnskab_filter_land_partner="EU",F1548,AD1548),""),"EXCLUDE")&amp;AC1548</f>
        <v>EXCLUDE</v>
      </c>
      <c r="J1548" s="158" t="e">
        <f t="shared" si="245"/>
        <v>#N/A</v>
      </c>
      <c r="L1548" s="158" t="str">
        <f t="shared" si="246"/>
        <v>_EU</v>
      </c>
      <c r="P1548" s="340"/>
      <c r="Q1548" s="340"/>
      <c r="R1548" s="341"/>
      <c r="S1548" s="342"/>
      <c r="T1548" s="342"/>
      <c r="U1548" s="341"/>
      <c r="V1548" s="368"/>
      <c r="W1548" s="341"/>
      <c r="X1548" s="343"/>
      <c r="Y1548" s="340"/>
      <c r="Z1548" s="341"/>
      <c r="AA1548" s="348" t="str">
        <f t="shared" si="247"/>
        <v/>
      </c>
      <c r="AB1548" s="349" t="str">
        <f t="shared" si="248"/>
        <v/>
      </c>
      <c r="AC1548" s="341"/>
      <c r="AD1548" s="350" t="str">
        <f t="shared" si="249"/>
        <v/>
      </c>
    </row>
    <row r="1549" spans="2:30" x14ac:dyDescent="0.45">
      <c r="B1549" s="145" t="str">
        <f t="shared" si="240"/>
        <v>NOT INCLUDED</v>
      </c>
      <c r="C1549" s="146" t="e">
        <f t="shared" si="241"/>
        <v>#N/A</v>
      </c>
      <c r="D1549" s="158" t="e">
        <f>AB1549&amp;"_"&amp;#REF!&amp;IF(afstemning_partner&lt;&gt;"","_"&amp;AC1549,"")</f>
        <v>#REF!</v>
      </c>
      <c r="E1549" s="158" t="str">
        <f t="shared" si="242"/>
        <v/>
      </c>
      <c r="F1549" s="158" t="e">
        <f t="shared" si="243"/>
        <v>#N/A</v>
      </c>
      <c r="G1549" s="158" t="str">
        <f>TRANSAKTIONER!Z1549&amp;IF(regnskab_filter_periode&gt;=AB1549,"INCLUDE"&amp;IF(regnskab_filter_land&lt;&gt;"",IF(regnskab_filter_land="EU",F1549,AD1549),""),"EXCLUDE")</f>
        <v>EXCLUDE</v>
      </c>
      <c r="H1549" s="158" t="str">
        <f t="shared" si="244"/>
        <v/>
      </c>
      <c r="I1549" s="158" t="str">
        <f>TRANSAKTIONER!Z1549&amp;IF(regnskab_filter_periode_partner&gt;=AB1549,"INCLUDE"&amp;IF(regnskab_filter_land_partner&lt;&gt;"",IF(regnskab_filter_land_partner="EU",F1549,AD1549),""),"EXCLUDE")&amp;AC1549</f>
        <v>EXCLUDE</v>
      </c>
      <c r="J1549" s="158" t="e">
        <f t="shared" si="245"/>
        <v>#N/A</v>
      </c>
      <c r="L1549" s="158" t="str">
        <f t="shared" si="246"/>
        <v>_EU</v>
      </c>
      <c r="P1549" s="340"/>
      <c r="Q1549" s="340"/>
      <c r="R1549" s="341"/>
      <c r="S1549" s="342"/>
      <c r="T1549" s="342"/>
      <c r="U1549" s="341"/>
      <c r="V1549" s="368"/>
      <c r="W1549" s="341"/>
      <c r="X1549" s="343"/>
      <c r="Y1549" s="340"/>
      <c r="Z1549" s="341"/>
      <c r="AA1549" s="348" t="str">
        <f t="shared" si="247"/>
        <v/>
      </c>
      <c r="AB1549" s="349" t="str">
        <f t="shared" si="248"/>
        <v/>
      </c>
      <c r="AC1549" s="341"/>
      <c r="AD1549" s="350" t="str">
        <f t="shared" si="249"/>
        <v/>
      </c>
    </row>
    <row r="1550" spans="2:30" x14ac:dyDescent="0.45">
      <c r="B1550" s="145" t="str">
        <f t="shared" si="240"/>
        <v>NOT INCLUDED</v>
      </c>
      <c r="C1550" s="146" t="e">
        <f t="shared" si="241"/>
        <v>#N/A</v>
      </c>
      <c r="D1550" s="158" t="e">
        <f>AB1550&amp;"_"&amp;#REF!&amp;IF(afstemning_partner&lt;&gt;"","_"&amp;AC1550,"")</f>
        <v>#REF!</v>
      </c>
      <c r="E1550" s="158" t="str">
        <f t="shared" si="242"/>
        <v/>
      </c>
      <c r="F1550" s="158" t="e">
        <f t="shared" si="243"/>
        <v>#N/A</v>
      </c>
      <c r="G1550" s="158" t="str">
        <f>TRANSAKTIONER!Z1550&amp;IF(regnskab_filter_periode&gt;=AB1550,"INCLUDE"&amp;IF(regnskab_filter_land&lt;&gt;"",IF(regnskab_filter_land="EU",F1550,AD1550),""),"EXCLUDE")</f>
        <v>EXCLUDE</v>
      </c>
      <c r="H1550" s="158" t="str">
        <f t="shared" si="244"/>
        <v/>
      </c>
      <c r="I1550" s="158" t="str">
        <f>TRANSAKTIONER!Z1550&amp;IF(regnskab_filter_periode_partner&gt;=AB1550,"INCLUDE"&amp;IF(regnskab_filter_land_partner&lt;&gt;"",IF(regnskab_filter_land_partner="EU",F1550,AD1550),""),"EXCLUDE")&amp;AC1550</f>
        <v>EXCLUDE</v>
      </c>
      <c r="J1550" s="158" t="e">
        <f t="shared" si="245"/>
        <v>#N/A</v>
      </c>
      <c r="L1550" s="158" t="str">
        <f t="shared" si="246"/>
        <v>_EU</v>
      </c>
      <c r="P1550" s="340"/>
      <c r="Q1550" s="340"/>
      <c r="R1550" s="341"/>
      <c r="S1550" s="342"/>
      <c r="T1550" s="342"/>
      <c r="U1550" s="341"/>
      <c r="V1550" s="368"/>
      <c r="W1550" s="341"/>
      <c r="X1550" s="343"/>
      <c r="Y1550" s="340"/>
      <c r="Z1550" s="341"/>
      <c r="AA1550" s="348" t="str">
        <f t="shared" si="247"/>
        <v/>
      </c>
      <c r="AB1550" s="349" t="str">
        <f t="shared" si="248"/>
        <v/>
      </c>
      <c r="AC1550" s="341"/>
      <c r="AD1550" s="350" t="str">
        <f t="shared" si="249"/>
        <v/>
      </c>
    </row>
    <row r="1551" spans="2:30" x14ac:dyDescent="0.45">
      <c r="B1551" s="145" t="str">
        <f t="shared" si="240"/>
        <v>NOT INCLUDED</v>
      </c>
      <c r="C1551" s="146" t="e">
        <f t="shared" si="241"/>
        <v>#N/A</v>
      </c>
      <c r="D1551" s="158" t="e">
        <f>AB1551&amp;"_"&amp;#REF!&amp;IF(afstemning_partner&lt;&gt;"","_"&amp;AC1551,"")</f>
        <v>#REF!</v>
      </c>
      <c r="E1551" s="158" t="str">
        <f t="shared" si="242"/>
        <v/>
      </c>
      <c r="F1551" s="158" t="e">
        <f t="shared" si="243"/>
        <v>#N/A</v>
      </c>
      <c r="G1551" s="158" t="str">
        <f>TRANSAKTIONER!Z1551&amp;IF(regnskab_filter_periode&gt;=AB1551,"INCLUDE"&amp;IF(regnskab_filter_land&lt;&gt;"",IF(regnskab_filter_land="EU",F1551,AD1551),""),"EXCLUDE")</f>
        <v>EXCLUDE</v>
      </c>
      <c r="H1551" s="158" t="str">
        <f t="shared" si="244"/>
        <v/>
      </c>
      <c r="I1551" s="158" t="str">
        <f>TRANSAKTIONER!Z1551&amp;IF(regnskab_filter_periode_partner&gt;=AB1551,"INCLUDE"&amp;IF(regnskab_filter_land_partner&lt;&gt;"",IF(regnskab_filter_land_partner="EU",F1551,AD1551),""),"EXCLUDE")&amp;AC1551</f>
        <v>EXCLUDE</v>
      </c>
      <c r="J1551" s="158" t="e">
        <f t="shared" si="245"/>
        <v>#N/A</v>
      </c>
      <c r="L1551" s="158" t="str">
        <f t="shared" si="246"/>
        <v>_EU</v>
      </c>
      <c r="P1551" s="340"/>
      <c r="Q1551" s="340"/>
      <c r="R1551" s="341"/>
      <c r="S1551" s="342"/>
      <c r="T1551" s="342"/>
      <c r="U1551" s="341"/>
      <c r="V1551" s="368"/>
      <c r="W1551" s="341"/>
      <c r="X1551" s="343"/>
      <c r="Y1551" s="340"/>
      <c r="Z1551" s="341"/>
      <c r="AA1551" s="348" t="str">
        <f t="shared" si="247"/>
        <v/>
      </c>
      <c r="AB1551" s="349" t="str">
        <f t="shared" si="248"/>
        <v/>
      </c>
      <c r="AC1551" s="341"/>
      <c r="AD1551" s="350" t="str">
        <f t="shared" si="249"/>
        <v/>
      </c>
    </row>
    <row r="1552" spans="2:30" x14ac:dyDescent="0.45">
      <c r="B1552" s="145" t="str">
        <f t="shared" si="240"/>
        <v>NOT INCLUDED</v>
      </c>
      <c r="C1552" s="146" t="e">
        <f t="shared" si="241"/>
        <v>#N/A</v>
      </c>
      <c r="D1552" s="158" t="e">
        <f>AB1552&amp;"_"&amp;#REF!&amp;IF(afstemning_partner&lt;&gt;"","_"&amp;AC1552,"")</f>
        <v>#REF!</v>
      </c>
      <c r="E1552" s="158" t="str">
        <f t="shared" si="242"/>
        <v/>
      </c>
      <c r="F1552" s="158" t="e">
        <f t="shared" si="243"/>
        <v>#N/A</v>
      </c>
      <c r="G1552" s="158" t="str">
        <f>TRANSAKTIONER!Z1552&amp;IF(regnskab_filter_periode&gt;=AB1552,"INCLUDE"&amp;IF(regnskab_filter_land&lt;&gt;"",IF(regnskab_filter_land="EU",F1552,AD1552),""),"EXCLUDE")</f>
        <v>EXCLUDE</v>
      </c>
      <c r="H1552" s="158" t="str">
        <f t="shared" si="244"/>
        <v/>
      </c>
      <c r="I1552" s="158" t="str">
        <f>TRANSAKTIONER!Z1552&amp;IF(regnskab_filter_periode_partner&gt;=AB1552,"INCLUDE"&amp;IF(regnskab_filter_land_partner&lt;&gt;"",IF(regnskab_filter_land_partner="EU",F1552,AD1552),""),"EXCLUDE")&amp;AC1552</f>
        <v>EXCLUDE</v>
      </c>
      <c r="J1552" s="158" t="e">
        <f t="shared" si="245"/>
        <v>#N/A</v>
      </c>
      <c r="L1552" s="158" t="str">
        <f t="shared" si="246"/>
        <v>_EU</v>
      </c>
      <c r="P1552" s="340"/>
      <c r="Q1552" s="340"/>
      <c r="R1552" s="341"/>
      <c r="S1552" s="342"/>
      <c r="T1552" s="342"/>
      <c r="U1552" s="341"/>
      <c r="V1552" s="368"/>
      <c r="W1552" s="341"/>
      <c r="X1552" s="343"/>
      <c r="Y1552" s="340"/>
      <c r="Z1552" s="341"/>
      <c r="AA1552" s="348" t="str">
        <f t="shared" si="247"/>
        <v/>
      </c>
      <c r="AB1552" s="349" t="str">
        <f t="shared" si="248"/>
        <v/>
      </c>
      <c r="AC1552" s="341"/>
      <c r="AD1552" s="350" t="str">
        <f t="shared" si="249"/>
        <v/>
      </c>
    </row>
    <row r="1553" spans="2:30" x14ac:dyDescent="0.45">
      <c r="B1553" s="145" t="str">
        <f t="shared" si="240"/>
        <v>NOT INCLUDED</v>
      </c>
      <c r="C1553" s="146" t="e">
        <f t="shared" si="241"/>
        <v>#N/A</v>
      </c>
      <c r="D1553" s="158" t="e">
        <f>AB1553&amp;"_"&amp;#REF!&amp;IF(afstemning_partner&lt;&gt;"","_"&amp;AC1553,"")</f>
        <v>#REF!</v>
      </c>
      <c r="E1553" s="158" t="str">
        <f t="shared" si="242"/>
        <v/>
      </c>
      <c r="F1553" s="158" t="e">
        <f t="shared" si="243"/>
        <v>#N/A</v>
      </c>
      <c r="G1553" s="158" t="str">
        <f>TRANSAKTIONER!Z1553&amp;IF(regnskab_filter_periode&gt;=AB1553,"INCLUDE"&amp;IF(regnskab_filter_land&lt;&gt;"",IF(regnskab_filter_land="EU",F1553,AD1553),""),"EXCLUDE")</f>
        <v>EXCLUDE</v>
      </c>
      <c r="H1553" s="158" t="str">
        <f t="shared" si="244"/>
        <v/>
      </c>
      <c r="I1553" s="158" t="str">
        <f>TRANSAKTIONER!Z1553&amp;IF(regnskab_filter_periode_partner&gt;=AB1553,"INCLUDE"&amp;IF(regnskab_filter_land_partner&lt;&gt;"",IF(regnskab_filter_land_partner="EU",F1553,AD1553),""),"EXCLUDE")&amp;AC1553</f>
        <v>EXCLUDE</v>
      </c>
      <c r="J1553" s="158" t="e">
        <f t="shared" si="245"/>
        <v>#N/A</v>
      </c>
      <c r="L1553" s="158" t="str">
        <f t="shared" si="246"/>
        <v>_EU</v>
      </c>
      <c r="P1553" s="340"/>
      <c r="Q1553" s="340"/>
      <c r="R1553" s="341"/>
      <c r="S1553" s="342"/>
      <c r="T1553" s="342"/>
      <c r="U1553" s="341"/>
      <c r="V1553" s="368"/>
      <c r="W1553" s="341"/>
      <c r="X1553" s="343"/>
      <c r="Y1553" s="340"/>
      <c r="Z1553" s="341"/>
      <c r="AA1553" s="348" t="str">
        <f t="shared" si="247"/>
        <v/>
      </c>
      <c r="AB1553" s="349" t="str">
        <f t="shared" si="248"/>
        <v/>
      </c>
      <c r="AC1553" s="341"/>
      <c r="AD1553" s="350" t="str">
        <f t="shared" si="249"/>
        <v/>
      </c>
    </row>
    <row r="1554" spans="2:30" x14ac:dyDescent="0.45">
      <c r="B1554" s="145" t="str">
        <f t="shared" si="240"/>
        <v>NOT INCLUDED</v>
      </c>
      <c r="C1554" s="146" t="e">
        <f t="shared" si="241"/>
        <v>#N/A</v>
      </c>
      <c r="D1554" s="158" t="e">
        <f>AB1554&amp;"_"&amp;#REF!&amp;IF(afstemning_partner&lt;&gt;"","_"&amp;AC1554,"")</f>
        <v>#REF!</v>
      </c>
      <c r="E1554" s="158" t="str">
        <f t="shared" si="242"/>
        <v/>
      </c>
      <c r="F1554" s="158" t="e">
        <f t="shared" si="243"/>
        <v>#N/A</v>
      </c>
      <c r="G1554" s="158" t="str">
        <f>TRANSAKTIONER!Z1554&amp;IF(regnskab_filter_periode&gt;=AB1554,"INCLUDE"&amp;IF(regnskab_filter_land&lt;&gt;"",IF(regnskab_filter_land="EU",F1554,AD1554),""),"EXCLUDE")</f>
        <v>EXCLUDE</v>
      </c>
      <c r="H1554" s="158" t="str">
        <f t="shared" si="244"/>
        <v/>
      </c>
      <c r="I1554" s="158" t="str">
        <f>TRANSAKTIONER!Z1554&amp;IF(regnskab_filter_periode_partner&gt;=AB1554,"INCLUDE"&amp;IF(regnskab_filter_land_partner&lt;&gt;"",IF(regnskab_filter_land_partner="EU",F1554,AD1554),""),"EXCLUDE")&amp;AC1554</f>
        <v>EXCLUDE</v>
      </c>
      <c r="J1554" s="158" t="e">
        <f t="shared" si="245"/>
        <v>#N/A</v>
      </c>
      <c r="L1554" s="158" t="str">
        <f t="shared" si="246"/>
        <v>_EU</v>
      </c>
      <c r="P1554" s="340"/>
      <c r="Q1554" s="340"/>
      <c r="R1554" s="341"/>
      <c r="S1554" s="342"/>
      <c r="T1554" s="342"/>
      <c r="U1554" s="341"/>
      <c r="V1554" s="368"/>
      <c r="W1554" s="341"/>
      <c r="X1554" s="343"/>
      <c r="Y1554" s="340"/>
      <c r="Z1554" s="341"/>
      <c r="AA1554" s="348" t="str">
        <f t="shared" si="247"/>
        <v/>
      </c>
      <c r="AB1554" s="349" t="str">
        <f t="shared" si="248"/>
        <v/>
      </c>
      <c r="AC1554" s="341"/>
      <c r="AD1554" s="350" t="str">
        <f t="shared" si="249"/>
        <v/>
      </c>
    </row>
    <row r="1555" spans="2:30" x14ac:dyDescent="0.45">
      <c r="B1555" s="145" t="str">
        <f t="shared" si="240"/>
        <v>NOT INCLUDED</v>
      </c>
      <c r="C1555" s="146" t="e">
        <f t="shared" si="241"/>
        <v>#N/A</v>
      </c>
      <c r="D1555" s="158" t="e">
        <f>AB1555&amp;"_"&amp;#REF!&amp;IF(afstemning_partner&lt;&gt;"","_"&amp;AC1555,"")</f>
        <v>#REF!</v>
      </c>
      <c r="E1555" s="158" t="str">
        <f t="shared" si="242"/>
        <v/>
      </c>
      <c r="F1555" s="158" t="e">
        <f t="shared" si="243"/>
        <v>#N/A</v>
      </c>
      <c r="G1555" s="158" t="str">
        <f>TRANSAKTIONER!Z1555&amp;IF(regnskab_filter_periode&gt;=AB1555,"INCLUDE"&amp;IF(regnskab_filter_land&lt;&gt;"",IF(regnskab_filter_land="EU",F1555,AD1555),""),"EXCLUDE")</f>
        <v>EXCLUDE</v>
      </c>
      <c r="H1555" s="158" t="str">
        <f t="shared" si="244"/>
        <v/>
      </c>
      <c r="I1555" s="158" t="str">
        <f>TRANSAKTIONER!Z1555&amp;IF(regnskab_filter_periode_partner&gt;=AB1555,"INCLUDE"&amp;IF(regnskab_filter_land_partner&lt;&gt;"",IF(regnskab_filter_land_partner="EU",F1555,AD1555),""),"EXCLUDE")&amp;AC1555</f>
        <v>EXCLUDE</v>
      </c>
      <c r="J1555" s="158" t="e">
        <f t="shared" si="245"/>
        <v>#N/A</v>
      </c>
      <c r="L1555" s="158" t="str">
        <f t="shared" si="246"/>
        <v>_EU</v>
      </c>
      <c r="P1555" s="340"/>
      <c r="Q1555" s="340"/>
      <c r="R1555" s="341"/>
      <c r="S1555" s="342"/>
      <c r="T1555" s="342"/>
      <c r="U1555" s="341"/>
      <c r="V1555" s="368"/>
      <c r="W1555" s="341"/>
      <c r="X1555" s="343"/>
      <c r="Y1555" s="340"/>
      <c r="Z1555" s="341"/>
      <c r="AA1555" s="348" t="str">
        <f t="shared" si="247"/>
        <v/>
      </c>
      <c r="AB1555" s="349" t="str">
        <f t="shared" si="248"/>
        <v/>
      </c>
      <c r="AC1555" s="341"/>
      <c r="AD1555" s="350" t="str">
        <f t="shared" si="249"/>
        <v/>
      </c>
    </row>
    <row r="1556" spans="2:30" x14ac:dyDescent="0.45">
      <c r="B1556" s="145" t="str">
        <f t="shared" si="240"/>
        <v>NOT INCLUDED</v>
      </c>
      <c r="C1556" s="146" t="e">
        <f t="shared" si="241"/>
        <v>#N/A</v>
      </c>
      <c r="D1556" s="158" t="e">
        <f>AB1556&amp;"_"&amp;#REF!&amp;IF(afstemning_partner&lt;&gt;"","_"&amp;AC1556,"")</f>
        <v>#REF!</v>
      </c>
      <c r="E1556" s="158" t="str">
        <f t="shared" si="242"/>
        <v/>
      </c>
      <c r="F1556" s="158" t="e">
        <f t="shared" si="243"/>
        <v>#N/A</v>
      </c>
      <c r="G1556" s="158" t="str">
        <f>TRANSAKTIONER!Z1556&amp;IF(regnskab_filter_periode&gt;=AB1556,"INCLUDE"&amp;IF(regnskab_filter_land&lt;&gt;"",IF(regnskab_filter_land="EU",F1556,AD1556),""),"EXCLUDE")</f>
        <v>EXCLUDE</v>
      </c>
      <c r="H1556" s="158" t="str">
        <f t="shared" si="244"/>
        <v/>
      </c>
      <c r="I1556" s="158" t="str">
        <f>TRANSAKTIONER!Z1556&amp;IF(regnskab_filter_periode_partner&gt;=AB1556,"INCLUDE"&amp;IF(regnskab_filter_land_partner&lt;&gt;"",IF(regnskab_filter_land_partner="EU",F1556,AD1556),""),"EXCLUDE")&amp;AC1556</f>
        <v>EXCLUDE</v>
      </c>
      <c r="J1556" s="158" t="e">
        <f t="shared" si="245"/>
        <v>#N/A</v>
      </c>
      <c r="L1556" s="158" t="str">
        <f t="shared" si="246"/>
        <v>_EU</v>
      </c>
      <c r="P1556" s="340"/>
      <c r="Q1556" s="340"/>
      <c r="R1556" s="341"/>
      <c r="S1556" s="342"/>
      <c r="T1556" s="342"/>
      <c r="U1556" s="341"/>
      <c r="V1556" s="368"/>
      <c r="W1556" s="341"/>
      <c r="X1556" s="343"/>
      <c r="Y1556" s="340"/>
      <c r="Z1556" s="341"/>
      <c r="AA1556" s="348" t="str">
        <f t="shared" si="247"/>
        <v/>
      </c>
      <c r="AB1556" s="349" t="str">
        <f t="shared" si="248"/>
        <v/>
      </c>
      <c r="AC1556" s="341"/>
      <c r="AD1556" s="350" t="str">
        <f t="shared" si="249"/>
        <v/>
      </c>
    </row>
    <row r="1557" spans="2:30" x14ac:dyDescent="0.45">
      <c r="B1557" s="145" t="str">
        <f t="shared" si="240"/>
        <v>NOT INCLUDED</v>
      </c>
      <c r="C1557" s="146" t="e">
        <f t="shared" si="241"/>
        <v>#N/A</v>
      </c>
      <c r="D1557" s="158" t="e">
        <f>AB1557&amp;"_"&amp;#REF!&amp;IF(afstemning_partner&lt;&gt;"","_"&amp;AC1557,"")</f>
        <v>#REF!</v>
      </c>
      <c r="E1557" s="158" t="str">
        <f t="shared" si="242"/>
        <v/>
      </c>
      <c r="F1557" s="158" t="e">
        <f t="shared" si="243"/>
        <v>#N/A</v>
      </c>
      <c r="G1557" s="158" t="str">
        <f>TRANSAKTIONER!Z1557&amp;IF(regnskab_filter_periode&gt;=AB1557,"INCLUDE"&amp;IF(regnskab_filter_land&lt;&gt;"",IF(regnskab_filter_land="EU",F1557,AD1557),""),"EXCLUDE")</f>
        <v>EXCLUDE</v>
      </c>
      <c r="H1557" s="158" t="str">
        <f t="shared" si="244"/>
        <v/>
      </c>
      <c r="I1557" s="158" t="str">
        <f>TRANSAKTIONER!Z1557&amp;IF(regnskab_filter_periode_partner&gt;=AB1557,"INCLUDE"&amp;IF(regnskab_filter_land_partner&lt;&gt;"",IF(regnskab_filter_land_partner="EU",F1557,AD1557),""),"EXCLUDE")&amp;AC1557</f>
        <v>EXCLUDE</v>
      </c>
      <c r="J1557" s="158" t="e">
        <f t="shared" si="245"/>
        <v>#N/A</v>
      </c>
      <c r="L1557" s="158" t="str">
        <f t="shared" si="246"/>
        <v>_EU</v>
      </c>
      <c r="P1557" s="340"/>
      <c r="Q1557" s="340"/>
      <c r="R1557" s="341"/>
      <c r="S1557" s="342"/>
      <c r="T1557" s="342"/>
      <c r="U1557" s="341"/>
      <c r="V1557" s="368"/>
      <c r="W1557" s="341"/>
      <c r="X1557" s="343"/>
      <c r="Y1557" s="340"/>
      <c r="Z1557" s="341"/>
      <c r="AA1557" s="348" t="str">
        <f t="shared" si="247"/>
        <v/>
      </c>
      <c r="AB1557" s="349" t="str">
        <f t="shared" si="248"/>
        <v/>
      </c>
      <c r="AC1557" s="341"/>
      <c r="AD1557" s="350" t="str">
        <f t="shared" si="249"/>
        <v/>
      </c>
    </row>
    <row r="1558" spans="2:30" x14ac:dyDescent="0.45">
      <c r="B1558" s="145" t="str">
        <f t="shared" si="240"/>
        <v>NOT INCLUDED</v>
      </c>
      <c r="C1558" s="146" t="e">
        <f t="shared" si="241"/>
        <v>#N/A</v>
      </c>
      <c r="D1558" s="158" t="e">
        <f>AB1558&amp;"_"&amp;#REF!&amp;IF(afstemning_partner&lt;&gt;"","_"&amp;AC1558,"")</f>
        <v>#REF!</v>
      </c>
      <c r="E1558" s="158" t="str">
        <f t="shared" si="242"/>
        <v/>
      </c>
      <c r="F1558" s="158" t="e">
        <f t="shared" si="243"/>
        <v>#N/A</v>
      </c>
      <c r="G1558" s="158" t="str">
        <f>TRANSAKTIONER!Z1558&amp;IF(regnskab_filter_periode&gt;=AB1558,"INCLUDE"&amp;IF(regnskab_filter_land&lt;&gt;"",IF(regnskab_filter_land="EU",F1558,AD1558),""),"EXCLUDE")</f>
        <v>EXCLUDE</v>
      </c>
      <c r="H1558" s="158" t="str">
        <f t="shared" si="244"/>
        <v/>
      </c>
      <c r="I1558" s="158" t="str">
        <f>TRANSAKTIONER!Z1558&amp;IF(regnskab_filter_periode_partner&gt;=AB1558,"INCLUDE"&amp;IF(regnskab_filter_land_partner&lt;&gt;"",IF(regnskab_filter_land_partner="EU",F1558,AD1558),""),"EXCLUDE")&amp;AC1558</f>
        <v>EXCLUDE</v>
      </c>
      <c r="J1558" s="158" t="e">
        <f t="shared" si="245"/>
        <v>#N/A</v>
      </c>
      <c r="L1558" s="158" t="str">
        <f t="shared" si="246"/>
        <v>_EU</v>
      </c>
      <c r="P1558" s="340"/>
      <c r="Q1558" s="340"/>
      <c r="R1558" s="341"/>
      <c r="S1558" s="342"/>
      <c r="T1558" s="342"/>
      <c r="U1558" s="341"/>
      <c r="V1558" s="368"/>
      <c r="W1558" s="341"/>
      <c r="X1558" s="343"/>
      <c r="Y1558" s="340"/>
      <c r="Z1558" s="341"/>
      <c r="AA1558" s="348" t="str">
        <f t="shared" si="247"/>
        <v/>
      </c>
      <c r="AB1558" s="349" t="str">
        <f t="shared" si="248"/>
        <v/>
      </c>
      <c r="AC1558" s="341"/>
      <c r="AD1558" s="350" t="str">
        <f t="shared" si="249"/>
        <v/>
      </c>
    </row>
    <row r="1559" spans="2:30" x14ac:dyDescent="0.45">
      <c r="B1559" s="145" t="str">
        <f t="shared" si="240"/>
        <v>NOT INCLUDED</v>
      </c>
      <c r="C1559" s="146" t="e">
        <f t="shared" si="241"/>
        <v>#N/A</v>
      </c>
      <c r="D1559" s="158" t="e">
        <f>AB1559&amp;"_"&amp;#REF!&amp;IF(afstemning_partner&lt;&gt;"","_"&amp;AC1559,"")</f>
        <v>#REF!</v>
      </c>
      <c r="E1559" s="158" t="str">
        <f t="shared" si="242"/>
        <v/>
      </c>
      <c r="F1559" s="158" t="e">
        <f t="shared" si="243"/>
        <v>#N/A</v>
      </c>
      <c r="G1559" s="158" t="str">
        <f>TRANSAKTIONER!Z1559&amp;IF(regnskab_filter_periode&gt;=AB1559,"INCLUDE"&amp;IF(regnskab_filter_land&lt;&gt;"",IF(regnskab_filter_land="EU",F1559,AD1559),""),"EXCLUDE")</f>
        <v>EXCLUDE</v>
      </c>
      <c r="H1559" s="158" t="str">
        <f t="shared" si="244"/>
        <v/>
      </c>
      <c r="I1559" s="158" t="str">
        <f>TRANSAKTIONER!Z1559&amp;IF(regnskab_filter_periode_partner&gt;=AB1559,"INCLUDE"&amp;IF(regnskab_filter_land_partner&lt;&gt;"",IF(regnskab_filter_land_partner="EU",F1559,AD1559),""),"EXCLUDE")&amp;AC1559</f>
        <v>EXCLUDE</v>
      </c>
      <c r="J1559" s="158" t="e">
        <f t="shared" si="245"/>
        <v>#N/A</v>
      </c>
      <c r="L1559" s="158" t="str">
        <f t="shared" si="246"/>
        <v>_EU</v>
      </c>
      <c r="P1559" s="340"/>
      <c r="Q1559" s="340"/>
      <c r="R1559" s="341"/>
      <c r="S1559" s="342"/>
      <c r="T1559" s="342"/>
      <c r="U1559" s="341"/>
      <c r="V1559" s="368"/>
      <c r="W1559" s="341"/>
      <c r="X1559" s="343"/>
      <c r="Y1559" s="340"/>
      <c r="Z1559" s="341"/>
      <c r="AA1559" s="348" t="str">
        <f t="shared" si="247"/>
        <v/>
      </c>
      <c r="AB1559" s="349" t="str">
        <f t="shared" si="248"/>
        <v/>
      </c>
      <c r="AC1559" s="341"/>
      <c r="AD1559" s="350" t="str">
        <f t="shared" si="249"/>
        <v/>
      </c>
    </row>
    <row r="1560" spans="2:30" x14ac:dyDescent="0.45">
      <c r="B1560" s="145" t="str">
        <f t="shared" si="240"/>
        <v>NOT INCLUDED</v>
      </c>
      <c r="C1560" s="146" t="e">
        <f t="shared" si="241"/>
        <v>#N/A</v>
      </c>
      <c r="D1560" s="158" t="e">
        <f>AB1560&amp;"_"&amp;#REF!&amp;IF(afstemning_partner&lt;&gt;"","_"&amp;AC1560,"")</f>
        <v>#REF!</v>
      </c>
      <c r="E1560" s="158" t="str">
        <f t="shared" si="242"/>
        <v/>
      </c>
      <c r="F1560" s="158" t="e">
        <f t="shared" si="243"/>
        <v>#N/A</v>
      </c>
      <c r="G1560" s="158" t="str">
        <f>TRANSAKTIONER!Z1560&amp;IF(regnskab_filter_periode&gt;=AB1560,"INCLUDE"&amp;IF(regnskab_filter_land&lt;&gt;"",IF(regnskab_filter_land="EU",F1560,AD1560),""),"EXCLUDE")</f>
        <v>EXCLUDE</v>
      </c>
      <c r="H1560" s="158" t="str">
        <f t="shared" si="244"/>
        <v/>
      </c>
      <c r="I1560" s="158" t="str">
        <f>TRANSAKTIONER!Z1560&amp;IF(regnskab_filter_periode_partner&gt;=AB1560,"INCLUDE"&amp;IF(regnskab_filter_land_partner&lt;&gt;"",IF(regnskab_filter_land_partner="EU",F1560,AD1560),""),"EXCLUDE")&amp;AC1560</f>
        <v>EXCLUDE</v>
      </c>
      <c r="J1560" s="158" t="e">
        <f t="shared" si="245"/>
        <v>#N/A</v>
      </c>
      <c r="L1560" s="158" t="str">
        <f t="shared" si="246"/>
        <v>_EU</v>
      </c>
      <c r="P1560" s="340"/>
      <c r="Q1560" s="340"/>
      <c r="R1560" s="341"/>
      <c r="S1560" s="342"/>
      <c r="T1560" s="342"/>
      <c r="U1560" s="341"/>
      <c r="V1560" s="368"/>
      <c r="W1560" s="341"/>
      <c r="X1560" s="343"/>
      <c r="Y1560" s="340"/>
      <c r="Z1560" s="341"/>
      <c r="AA1560" s="348" t="str">
        <f t="shared" si="247"/>
        <v/>
      </c>
      <c r="AB1560" s="349" t="str">
        <f t="shared" si="248"/>
        <v/>
      </c>
      <c r="AC1560" s="341"/>
      <c r="AD1560" s="350" t="str">
        <f t="shared" si="249"/>
        <v/>
      </c>
    </row>
    <row r="1561" spans="2:30" x14ac:dyDescent="0.45">
      <c r="B1561" s="145" t="str">
        <f t="shared" si="240"/>
        <v>NOT INCLUDED</v>
      </c>
      <c r="C1561" s="146" t="e">
        <f t="shared" si="241"/>
        <v>#N/A</v>
      </c>
      <c r="D1561" s="158" t="e">
        <f>AB1561&amp;"_"&amp;#REF!&amp;IF(afstemning_partner&lt;&gt;"","_"&amp;AC1561,"")</f>
        <v>#REF!</v>
      </c>
      <c r="E1561" s="158" t="str">
        <f t="shared" si="242"/>
        <v/>
      </c>
      <c r="F1561" s="158" t="e">
        <f t="shared" si="243"/>
        <v>#N/A</v>
      </c>
      <c r="G1561" s="158" t="str">
        <f>TRANSAKTIONER!Z1561&amp;IF(regnskab_filter_periode&gt;=AB1561,"INCLUDE"&amp;IF(regnskab_filter_land&lt;&gt;"",IF(regnskab_filter_land="EU",F1561,AD1561),""),"EXCLUDE")</f>
        <v>EXCLUDE</v>
      </c>
      <c r="H1561" s="158" t="str">
        <f t="shared" si="244"/>
        <v/>
      </c>
      <c r="I1561" s="158" t="str">
        <f>TRANSAKTIONER!Z1561&amp;IF(regnskab_filter_periode_partner&gt;=AB1561,"INCLUDE"&amp;IF(regnskab_filter_land_partner&lt;&gt;"",IF(regnskab_filter_land_partner="EU",F1561,AD1561),""),"EXCLUDE")&amp;AC1561</f>
        <v>EXCLUDE</v>
      </c>
      <c r="J1561" s="158" t="e">
        <f t="shared" si="245"/>
        <v>#N/A</v>
      </c>
      <c r="L1561" s="158" t="str">
        <f t="shared" si="246"/>
        <v>_EU</v>
      </c>
      <c r="P1561" s="340"/>
      <c r="Q1561" s="340"/>
      <c r="R1561" s="341"/>
      <c r="S1561" s="342"/>
      <c r="T1561" s="342"/>
      <c r="U1561" s="341"/>
      <c r="V1561" s="368"/>
      <c r="W1561" s="341"/>
      <c r="X1561" s="343"/>
      <c r="Y1561" s="340"/>
      <c r="Z1561" s="341"/>
      <c r="AA1561" s="348" t="str">
        <f t="shared" si="247"/>
        <v/>
      </c>
      <c r="AB1561" s="349" t="str">
        <f t="shared" si="248"/>
        <v/>
      </c>
      <c r="AC1561" s="341"/>
      <c r="AD1561" s="350" t="str">
        <f t="shared" si="249"/>
        <v/>
      </c>
    </row>
    <row r="1562" spans="2:30" x14ac:dyDescent="0.45">
      <c r="B1562" s="145" t="str">
        <f t="shared" si="240"/>
        <v>NOT INCLUDED</v>
      </c>
      <c r="C1562" s="146" t="e">
        <f t="shared" si="241"/>
        <v>#N/A</v>
      </c>
      <c r="D1562" s="158" t="e">
        <f>AB1562&amp;"_"&amp;#REF!&amp;IF(afstemning_partner&lt;&gt;"","_"&amp;AC1562,"")</f>
        <v>#REF!</v>
      </c>
      <c r="E1562" s="158" t="str">
        <f t="shared" si="242"/>
        <v/>
      </c>
      <c r="F1562" s="158" t="e">
        <f t="shared" si="243"/>
        <v>#N/A</v>
      </c>
      <c r="G1562" s="158" t="str">
        <f>TRANSAKTIONER!Z1562&amp;IF(regnskab_filter_periode&gt;=AB1562,"INCLUDE"&amp;IF(regnskab_filter_land&lt;&gt;"",IF(regnskab_filter_land="EU",F1562,AD1562),""),"EXCLUDE")</f>
        <v>EXCLUDE</v>
      </c>
      <c r="H1562" s="158" t="str">
        <f t="shared" si="244"/>
        <v/>
      </c>
      <c r="I1562" s="158" t="str">
        <f>TRANSAKTIONER!Z1562&amp;IF(regnskab_filter_periode_partner&gt;=AB1562,"INCLUDE"&amp;IF(regnskab_filter_land_partner&lt;&gt;"",IF(regnskab_filter_land_partner="EU",F1562,AD1562),""),"EXCLUDE")&amp;AC1562</f>
        <v>EXCLUDE</v>
      </c>
      <c r="J1562" s="158" t="e">
        <f t="shared" si="245"/>
        <v>#N/A</v>
      </c>
      <c r="L1562" s="158" t="str">
        <f t="shared" si="246"/>
        <v>_EU</v>
      </c>
      <c r="P1562" s="340"/>
      <c r="Q1562" s="340"/>
      <c r="R1562" s="341"/>
      <c r="S1562" s="342"/>
      <c r="T1562" s="342"/>
      <c r="U1562" s="341"/>
      <c r="V1562" s="368"/>
      <c r="W1562" s="341"/>
      <c r="X1562" s="343"/>
      <c r="Y1562" s="340"/>
      <c r="Z1562" s="341"/>
      <c r="AA1562" s="348" t="str">
        <f t="shared" si="247"/>
        <v/>
      </c>
      <c r="AB1562" s="349" t="str">
        <f t="shared" si="248"/>
        <v/>
      </c>
      <c r="AC1562" s="341"/>
      <c r="AD1562" s="350" t="str">
        <f t="shared" si="249"/>
        <v/>
      </c>
    </row>
    <row r="1563" spans="2:30" x14ac:dyDescent="0.45">
      <c r="B1563" s="145" t="str">
        <f t="shared" si="240"/>
        <v>NOT INCLUDED</v>
      </c>
      <c r="C1563" s="146" t="e">
        <f t="shared" si="241"/>
        <v>#N/A</v>
      </c>
      <c r="D1563" s="158" t="e">
        <f>AB1563&amp;"_"&amp;#REF!&amp;IF(afstemning_partner&lt;&gt;"","_"&amp;AC1563,"")</f>
        <v>#REF!</v>
      </c>
      <c r="E1563" s="158" t="str">
        <f t="shared" si="242"/>
        <v/>
      </c>
      <c r="F1563" s="158" t="e">
        <f t="shared" si="243"/>
        <v>#N/A</v>
      </c>
      <c r="G1563" s="158" t="str">
        <f>TRANSAKTIONER!Z1563&amp;IF(regnskab_filter_periode&gt;=AB1563,"INCLUDE"&amp;IF(regnskab_filter_land&lt;&gt;"",IF(regnskab_filter_land="EU",F1563,AD1563),""),"EXCLUDE")</f>
        <v>EXCLUDE</v>
      </c>
      <c r="H1563" s="158" t="str">
        <f t="shared" si="244"/>
        <v/>
      </c>
      <c r="I1563" s="158" t="str">
        <f>TRANSAKTIONER!Z1563&amp;IF(regnskab_filter_periode_partner&gt;=AB1563,"INCLUDE"&amp;IF(regnskab_filter_land_partner&lt;&gt;"",IF(regnskab_filter_land_partner="EU",F1563,AD1563),""),"EXCLUDE")&amp;AC1563</f>
        <v>EXCLUDE</v>
      </c>
      <c r="J1563" s="158" t="e">
        <f t="shared" si="245"/>
        <v>#N/A</v>
      </c>
      <c r="L1563" s="158" t="str">
        <f t="shared" si="246"/>
        <v>_EU</v>
      </c>
      <c r="P1563" s="340"/>
      <c r="Q1563" s="340"/>
      <c r="R1563" s="341"/>
      <c r="S1563" s="342"/>
      <c r="T1563" s="342"/>
      <c r="U1563" s="341"/>
      <c r="V1563" s="368"/>
      <c r="W1563" s="341"/>
      <c r="X1563" s="343"/>
      <c r="Y1563" s="340"/>
      <c r="Z1563" s="341"/>
      <c r="AA1563" s="348" t="str">
        <f t="shared" si="247"/>
        <v/>
      </c>
      <c r="AB1563" s="349" t="str">
        <f t="shared" si="248"/>
        <v/>
      </c>
      <c r="AC1563" s="341"/>
      <c r="AD1563" s="350" t="str">
        <f t="shared" si="249"/>
        <v/>
      </c>
    </row>
    <row r="1564" spans="2:30" x14ac:dyDescent="0.45">
      <c r="B1564" s="145" t="str">
        <f t="shared" si="240"/>
        <v>NOT INCLUDED</v>
      </c>
      <c r="C1564" s="146" t="e">
        <f t="shared" si="241"/>
        <v>#N/A</v>
      </c>
      <c r="D1564" s="158" t="e">
        <f>AB1564&amp;"_"&amp;#REF!&amp;IF(afstemning_partner&lt;&gt;"","_"&amp;AC1564,"")</f>
        <v>#REF!</v>
      </c>
      <c r="E1564" s="158" t="str">
        <f t="shared" si="242"/>
        <v/>
      </c>
      <c r="F1564" s="158" t="e">
        <f t="shared" si="243"/>
        <v>#N/A</v>
      </c>
      <c r="G1564" s="158" t="str">
        <f>TRANSAKTIONER!Z1564&amp;IF(regnskab_filter_periode&gt;=AB1564,"INCLUDE"&amp;IF(regnskab_filter_land&lt;&gt;"",IF(regnskab_filter_land="EU",F1564,AD1564),""),"EXCLUDE")</f>
        <v>EXCLUDE</v>
      </c>
      <c r="H1564" s="158" t="str">
        <f t="shared" si="244"/>
        <v/>
      </c>
      <c r="I1564" s="158" t="str">
        <f>TRANSAKTIONER!Z1564&amp;IF(regnskab_filter_periode_partner&gt;=AB1564,"INCLUDE"&amp;IF(regnskab_filter_land_partner&lt;&gt;"",IF(regnskab_filter_land_partner="EU",F1564,AD1564),""),"EXCLUDE")&amp;AC1564</f>
        <v>EXCLUDE</v>
      </c>
      <c r="J1564" s="158" t="e">
        <f t="shared" si="245"/>
        <v>#N/A</v>
      </c>
      <c r="L1564" s="158" t="str">
        <f t="shared" si="246"/>
        <v>_EU</v>
      </c>
      <c r="P1564" s="340"/>
      <c r="Q1564" s="340"/>
      <c r="R1564" s="341"/>
      <c r="S1564" s="342"/>
      <c r="T1564" s="342"/>
      <c r="U1564" s="341"/>
      <c r="V1564" s="368"/>
      <c r="W1564" s="341"/>
      <c r="X1564" s="343"/>
      <c r="Y1564" s="340"/>
      <c r="Z1564" s="341"/>
      <c r="AA1564" s="348" t="str">
        <f t="shared" si="247"/>
        <v/>
      </c>
      <c r="AB1564" s="349" t="str">
        <f t="shared" si="248"/>
        <v/>
      </c>
      <c r="AC1564" s="341"/>
      <c r="AD1564" s="350" t="str">
        <f t="shared" si="249"/>
        <v/>
      </c>
    </row>
    <row r="1565" spans="2:30" x14ac:dyDescent="0.45">
      <c r="B1565" s="145" t="str">
        <f t="shared" si="240"/>
        <v>NOT INCLUDED</v>
      </c>
      <c r="C1565" s="146" t="e">
        <f t="shared" si="241"/>
        <v>#N/A</v>
      </c>
      <c r="D1565" s="158" t="e">
        <f>AB1565&amp;"_"&amp;#REF!&amp;IF(afstemning_partner&lt;&gt;"","_"&amp;AC1565,"")</f>
        <v>#REF!</v>
      </c>
      <c r="E1565" s="158" t="str">
        <f t="shared" si="242"/>
        <v/>
      </c>
      <c r="F1565" s="158" t="e">
        <f t="shared" si="243"/>
        <v>#N/A</v>
      </c>
      <c r="G1565" s="158" t="str">
        <f>TRANSAKTIONER!Z1565&amp;IF(regnskab_filter_periode&gt;=AB1565,"INCLUDE"&amp;IF(regnskab_filter_land&lt;&gt;"",IF(regnskab_filter_land="EU",F1565,AD1565),""),"EXCLUDE")</f>
        <v>EXCLUDE</v>
      </c>
      <c r="H1565" s="158" t="str">
        <f t="shared" si="244"/>
        <v/>
      </c>
      <c r="I1565" s="158" t="str">
        <f>TRANSAKTIONER!Z1565&amp;IF(regnskab_filter_periode_partner&gt;=AB1565,"INCLUDE"&amp;IF(regnskab_filter_land_partner&lt;&gt;"",IF(regnskab_filter_land_partner="EU",F1565,AD1565),""),"EXCLUDE")&amp;AC1565</f>
        <v>EXCLUDE</v>
      </c>
      <c r="J1565" s="158" t="e">
        <f t="shared" si="245"/>
        <v>#N/A</v>
      </c>
      <c r="L1565" s="158" t="str">
        <f t="shared" si="246"/>
        <v>_EU</v>
      </c>
      <c r="P1565" s="340"/>
      <c r="Q1565" s="340"/>
      <c r="R1565" s="341"/>
      <c r="S1565" s="342"/>
      <c r="T1565" s="342"/>
      <c r="U1565" s="341"/>
      <c r="V1565" s="368"/>
      <c r="W1565" s="341"/>
      <c r="X1565" s="343"/>
      <c r="Y1565" s="340"/>
      <c r="Z1565" s="341"/>
      <c r="AA1565" s="348" t="str">
        <f t="shared" si="247"/>
        <v/>
      </c>
      <c r="AB1565" s="349" t="str">
        <f t="shared" si="248"/>
        <v/>
      </c>
      <c r="AC1565" s="341"/>
      <c r="AD1565" s="350" t="str">
        <f t="shared" si="249"/>
        <v/>
      </c>
    </row>
    <row r="1566" spans="2:30" x14ac:dyDescent="0.45">
      <c r="B1566" s="145" t="str">
        <f t="shared" si="240"/>
        <v>NOT INCLUDED</v>
      </c>
      <c r="C1566" s="146" t="e">
        <f t="shared" si="241"/>
        <v>#N/A</v>
      </c>
      <c r="D1566" s="158" t="e">
        <f>AB1566&amp;"_"&amp;#REF!&amp;IF(afstemning_partner&lt;&gt;"","_"&amp;AC1566,"")</f>
        <v>#REF!</v>
      </c>
      <c r="E1566" s="158" t="str">
        <f t="shared" si="242"/>
        <v/>
      </c>
      <c r="F1566" s="158" t="e">
        <f t="shared" si="243"/>
        <v>#N/A</v>
      </c>
      <c r="G1566" s="158" t="str">
        <f>TRANSAKTIONER!Z1566&amp;IF(regnskab_filter_periode&gt;=AB1566,"INCLUDE"&amp;IF(regnskab_filter_land&lt;&gt;"",IF(regnskab_filter_land="EU",F1566,AD1566),""),"EXCLUDE")</f>
        <v>EXCLUDE</v>
      </c>
      <c r="H1566" s="158" t="str">
        <f t="shared" si="244"/>
        <v/>
      </c>
      <c r="I1566" s="158" t="str">
        <f>TRANSAKTIONER!Z1566&amp;IF(regnskab_filter_periode_partner&gt;=AB1566,"INCLUDE"&amp;IF(regnskab_filter_land_partner&lt;&gt;"",IF(regnskab_filter_land_partner="EU",F1566,AD1566),""),"EXCLUDE")&amp;AC1566</f>
        <v>EXCLUDE</v>
      </c>
      <c r="J1566" s="158" t="e">
        <f t="shared" si="245"/>
        <v>#N/A</v>
      </c>
      <c r="L1566" s="158" t="str">
        <f t="shared" si="246"/>
        <v>_EU</v>
      </c>
      <c r="P1566" s="340"/>
      <c r="Q1566" s="340"/>
      <c r="R1566" s="341"/>
      <c r="S1566" s="342"/>
      <c r="T1566" s="342"/>
      <c r="U1566" s="341"/>
      <c r="V1566" s="368"/>
      <c r="W1566" s="341"/>
      <c r="X1566" s="343"/>
      <c r="Y1566" s="340"/>
      <c r="Z1566" s="341"/>
      <c r="AA1566" s="348" t="str">
        <f t="shared" si="247"/>
        <v/>
      </c>
      <c r="AB1566" s="349" t="str">
        <f t="shared" si="248"/>
        <v/>
      </c>
      <c r="AC1566" s="341"/>
      <c r="AD1566" s="350" t="str">
        <f t="shared" si="249"/>
        <v/>
      </c>
    </row>
    <row r="1567" spans="2:30" x14ac:dyDescent="0.45">
      <c r="B1567" s="145" t="str">
        <f t="shared" si="240"/>
        <v>NOT INCLUDED</v>
      </c>
      <c r="C1567" s="146" t="e">
        <f t="shared" si="241"/>
        <v>#N/A</v>
      </c>
      <c r="D1567" s="158" t="e">
        <f>AB1567&amp;"_"&amp;#REF!&amp;IF(afstemning_partner&lt;&gt;"","_"&amp;AC1567,"")</f>
        <v>#REF!</v>
      </c>
      <c r="E1567" s="158" t="str">
        <f t="shared" si="242"/>
        <v/>
      </c>
      <c r="F1567" s="158" t="e">
        <f t="shared" si="243"/>
        <v>#N/A</v>
      </c>
      <c r="G1567" s="158" t="str">
        <f>TRANSAKTIONER!Z1567&amp;IF(regnskab_filter_periode&gt;=AB1567,"INCLUDE"&amp;IF(regnskab_filter_land&lt;&gt;"",IF(regnskab_filter_land="EU",F1567,AD1567),""),"EXCLUDE")</f>
        <v>EXCLUDE</v>
      </c>
      <c r="H1567" s="158" t="str">
        <f t="shared" si="244"/>
        <v/>
      </c>
      <c r="I1567" s="158" t="str">
        <f>TRANSAKTIONER!Z1567&amp;IF(regnskab_filter_periode_partner&gt;=AB1567,"INCLUDE"&amp;IF(regnskab_filter_land_partner&lt;&gt;"",IF(regnskab_filter_land_partner="EU",F1567,AD1567),""),"EXCLUDE")&amp;AC1567</f>
        <v>EXCLUDE</v>
      </c>
      <c r="J1567" s="158" t="e">
        <f t="shared" si="245"/>
        <v>#N/A</v>
      </c>
      <c r="L1567" s="158" t="str">
        <f t="shared" si="246"/>
        <v>_EU</v>
      </c>
      <c r="P1567" s="340"/>
      <c r="Q1567" s="340"/>
      <c r="R1567" s="341"/>
      <c r="S1567" s="342"/>
      <c r="T1567" s="342"/>
      <c r="U1567" s="341"/>
      <c r="V1567" s="368"/>
      <c r="W1567" s="341"/>
      <c r="X1567" s="343"/>
      <c r="Y1567" s="340"/>
      <c r="Z1567" s="341"/>
      <c r="AA1567" s="348" t="str">
        <f t="shared" si="247"/>
        <v/>
      </c>
      <c r="AB1567" s="349" t="str">
        <f t="shared" si="248"/>
        <v/>
      </c>
      <c r="AC1567" s="341"/>
      <c r="AD1567" s="350" t="str">
        <f t="shared" si="249"/>
        <v/>
      </c>
    </row>
    <row r="1568" spans="2:30" x14ac:dyDescent="0.45">
      <c r="B1568" s="145" t="str">
        <f t="shared" si="240"/>
        <v>NOT INCLUDED</v>
      </c>
      <c r="C1568" s="146" t="e">
        <f t="shared" si="241"/>
        <v>#N/A</v>
      </c>
      <c r="D1568" s="158" t="e">
        <f>AB1568&amp;"_"&amp;#REF!&amp;IF(afstemning_partner&lt;&gt;"","_"&amp;AC1568,"")</f>
        <v>#REF!</v>
      </c>
      <c r="E1568" s="158" t="str">
        <f t="shared" si="242"/>
        <v/>
      </c>
      <c r="F1568" s="158" t="e">
        <f t="shared" si="243"/>
        <v>#N/A</v>
      </c>
      <c r="G1568" s="158" t="str">
        <f>TRANSAKTIONER!Z1568&amp;IF(regnskab_filter_periode&gt;=AB1568,"INCLUDE"&amp;IF(regnskab_filter_land&lt;&gt;"",IF(regnskab_filter_land="EU",F1568,AD1568),""),"EXCLUDE")</f>
        <v>EXCLUDE</v>
      </c>
      <c r="H1568" s="158" t="str">
        <f t="shared" si="244"/>
        <v/>
      </c>
      <c r="I1568" s="158" t="str">
        <f>TRANSAKTIONER!Z1568&amp;IF(regnskab_filter_periode_partner&gt;=AB1568,"INCLUDE"&amp;IF(regnskab_filter_land_partner&lt;&gt;"",IF(regnskab_filter_land_partner="EU",F1568,AD1568),""),"EXCLUDE")&amp;AC1568</f>
        <v>EXCLUDE</v>
      </c>
      <c r="J1568" s="158" t="e">
        <f t="shared" si="245"/>
        <v>#N/A</v>
      </c>
      <c r="L1568" s="158" t="str">
        <f t="shared" si="246"/>
        <v>_EU</v>
      </c>
      <c r="P1568" s="340"/>
      <c r="Q1568" s="340"/>
      <c r="R1568" s="341"/>
      <c r="S1568" s="342"/>
      <c r="T1568" s="342"/>
      <c r="U1568" s="341"/>
      <c r="V1568" s="368"/>
      <c r="W1568" s="341"/>
      <c r="X1568" s="343"/>
      <c r="Y1568" s="340"/>
      <c r="Z1568" s="341"/>
      <c r="AA1568" s="348" t="str">
        <f t="shared" si="247"/>
        <v/>
      </c>
      <c r="AB1568" s="349" t="str">
        <f t="shared" si="248"/>
        <v/>
      </c>
      <c r="AC1568" s="341"/>
      <c r="AD1568" s="350" t="str">
        <f t="shared" si="249"/>
        <v/>
      </c>
    </row>
    <row r="1569" spans="2:30" x14ac:dyDescent="0.45">
      <c r="B1569" s="145" t="str">
        <f t="shared" si="240"/>
        <v>NOT INCLUDED</v>
      </c>
      <c r="C1569" s="146" t="e">
        <f t="shared" si="241"/>
        <v>#N/A</v>
      </c>
      <c r="D1569" s="158" t="e">
        <f>AB1569&amp;"_"&amp;#REF!&amp;IF(afstemning_partner&lt;&gt;"","_"&amp;AC1569,"")</f>
        <v>#REF!</v>
      </c>
      <c r="E1569" s="158" t="str">
        <f t="shared" si="242"/>
        <v/>
      </c>
      <c r="F1569" s="158" t="e">
        <f t="shared" si="243"/>
        <v>#N/A</v>
      </c>
      <c r="G1569" s="158" t="str">
        <f>TRANSAKTIONER!Z1569&amp;IF(regnskab_filter_periode&gt;=AB1569,"INCLUDE"&amp;IF(regnskab_filter_land&lt;&gt;"",IF(regnskab_filter_land="EU",F1569,AD1569),""),"EXCLUDE")</f>
        <v>EXCLUDE</v>
      </c>
      <c r="H1569" s="158" t="str">
        <f t="shared" si="244"/>
        <v/>
      </c>
      <c r="I1569" s="158" t="str">
        <f>TRANSAKTIONER!Z1569&amp;IF(regnskab_filter_periode_partner&gt;=AB1569,"INCLUDE"&amp;IF(regnskab_filter_land_partner&lt;&gt;"",IF(regnskab_filter_land_partner="EU",F1569,AD1569),""),"EXCLUDE")&amp;AC1569</f>
        <v>EXCLUDE</v>
      </c>
      <c r="J1569" s="158" t="e">
        <f t="shared" si="245"/>
        <v>#N/A</v>
      </c>
      <c r="L1569" s="158" t="str">
        <f t="shared" si="246"/>
        <v>_EU</v>
      </c>
      <c r="P1569" s="340"/>
      <c r="Q1569" s="340"/>
      <c r="R1569" s="341"/>
      <c r="S1569" s="342"/>
      <c r="T1569" s="342"/>
      <c r="U1569" s="341"/>
      <c r="V1569" s="368"/>
      <c r="W1569" s="341"/>
      <c r="X1569" s="343"/>
      <c r="Y1569" s="340"/>
      <c r="Z1569" s="341"/>
      <c r="AA1569" s="348" t="str">
        <f t="shared" si="247"/>
        <v/>
      </c>
      <c r="AB1569" s="349" t="str">
        <f t="shared" si="248"/>
        <v/>
      </c>
      <c r="AC1569" s="341"/>
      <c r="AD1569" s="350" t="str">
        <f t="shared" si="249"/>
        <v/>
      </c>
    </row>
    <row r="1570" spans="2:30" x14ac:dyDescent="0.45">
      <c r="B1570" s="145" t="str">
        <f t="shared" si="240"/>
        <v>NOT INCLUDED</v>
      </c>
      <c r="C1570" s="146" t="e">
        <f t="shared" si="241"/>
        <v>#N/A</v>
      </c>
      <c r="D1570" s="158" t="e">
        <f>AB1570&amp;"_"&amp;#REF!&amp;IF(afstemning_partner&lt;&gt;"","_"&amp;AC1570,"")</f>
        <v>#REF!</v>
      </c>
      <c r="E1570" s="158" t="str">
        <f t="shared" si="242"/>
        <v/>
      </c>
      <c r="F1570" s="158" t="e">
        <f t="shared" si="243"/>
        <v>#N/A</v>
      </c>
      <c r="G1570" s="158" t="str">
        <f>TRANSAKTIONER!Z1570&amp;IF(regnskab_filter_periode&gt;=AB1570,"INCLUDE"&amp;IF(regnskab_filter_land&lt;&gt;"",IF(regnskab_filter_land="EU",F1570,AD1570),""),"EXCLUDE")</f>
        <v>EXCLUDE</v>
      </c>
      <c r="H1570" s="158" t="str">
        <f t="shared" si="244"/>
        <v/>
      </c>
      <c r="I1570" s="158" t="str">
        <f>TRANSAKTIONER!Z1570&amp;IF(regnskab_filter_periode_partner&gt;=AB1570,"INCLUDE"&amp;IF(regnskab_filter_land_partner&lt;&gt;"",IF(regnskab_filter_land_partner="EU",F1570,AD1570),""),"EXCLUDE")&amp;AC1570</f>
        <v>EXCLUDE</v>
      </c>
      <c r="J1570" s="158" t="e">
        <f t="shared" si="245"/>
        <v>#N/A</v>
      </c>
      <c r="L1570" s="158" t="str">
        <f t="shared" si="246"/>
        <v>_EU</v>
      </c>
      <c r="P1570" s="340"/>
      <c r="Q1570" s="340"/>
      <c r="R1570" s="341"/>
      <c r="S1570" s="342"/>
      <c r="T1570" s="342"/>
      <c r="U1570" s="341"/>
      <c r="V1570" s="368"/>
      <c r="W1570" s="341"/>
      <c r="X1570" s="343"/>
      <c r="Y1570" s="340"/>
      <c r="Z1570" s="341"/>
      <c r="AA1570" s="348" t="str">
        <f t="shared" si="247"/>
        <v/>
      </c>
      <c r="AB1570" s="349" t="str">
        <f t="shared" si="248"/>
        <v/>
      </c>
      <c r="AC1570" s="341"/>
      <c r="AD1570" s="350" t="str">
        <f t="shared" si="249"/>
        <v/>
      </c>
    </row>
    <row r="1571" spans="2:30" x14ac:dyDescent="0.45">
      <c r="B1571" s="145" t="str">
        <f t="shared" si="240"/>
        <v>NOT INCLUDED</v>
      </c>
      <c r="C1571" s="146" t="e">
        <f t="shared" si="241"/>
        <v>#N/A</v>
      </c>
      <c r="D1571" s="158" t="e">
        <f>AB1571&amp;"_"&amp;#REF!&amp;IF(afstemning_partner&lt;&gt;"","_"&amp;AC1571,"")</f>
        <v>#REF!</v>
      </c>
      <c r="E1571" s="158" t="str">
        <f t="shared" si="242"/>
        <v/>
      </c>
      <c r="F1571" s="158" t="e">
        <f t="shared" si="243"/>
        <v>#N/A</v>
      </c>
      <c r="G1571" s="158" t="str">
        <f>TRANSAKTIONER!Z1571&amp;IF(regnskab_filter_periode&gt;=AB1571,"INCLUDE"&amp;IF(regnskab_filter_land&lt;&gt;"",IF(regnskab_filter_land="EU",F1571,AD1571),""),"EXCLUDE")</f>
        <v>EXCLUDE</v>
      </c>
      <c r="H1571" s="158" t="str">
        <f t="shared" si="244"/>
        <v/>
      </c>
      <c r="I1571" s="158" t="str">
        <f>TRANSAKTIONER!Z1571&amp;IF(regnskab_filter_periode_partner&gt;=AB1571,"INCLUDE"&amp;IF(regnskab_filter_land_partner&lt;&gt;"",IF(regnskab_filter_land_partner="EU",F1571,AD1571),""),"EXCLUDE")&amp;AC1571</f>
        <v>EXCLUDE</v>
      </c>
      <c r="J1571" s="158" t="e">
        <f t="shared" si="245"/>
        <v>#N/A</v>
      </c>
      <c r="L1571" s="158" t="str">
        <f t="shared" si="246"/>
        <v>_EU</v>
      </c>
      <c r="P1571" s="340"/>
      <c r="Q1571" s="340"/>
      <c r="R1571" s="341"/>
      <c r="S1571" s="342"/>
      <c r="T1571" s="342"/>
      <c r="U1571" s="341"/>
      <c r="V1571" s="368"/>
      <c r="W1571" s="341"/>
      <c r="X1571" s="343"/>
      <c r="Y1571" s="340"/>
      <c r="Z1571" s="341"/>
      <c r="AA1571" s="348" t="str">
        <f t="shared" si="247"/>
        <v/>
      </c>
      <c r="AB1571" s="349" t="str">
        <f t="shared" si="248"/>
        <v/>
      </c>
      <c r="AC1571" s="341"/>
      <c r="AD1571" s="350" t="str">
        <f t="shared" si="249"/>
        <v/>
      </c>
    </row>
    <row r="1572" spans="2:30" x14ac:dyDescent="0.45">
      <c r="B1572" s="145" t="str">
        <f t="shared" si="240"/>
        <v>NOT INCLUDED</v>
      </c>
      <c r="C1572" s="146" t="e">
        <f t="shared" si="241"/>
        <v>#N/A</v>
      </c>
      <c r="D1572" s="158" t="e">
        <f>AB1572&amp;"_"&amp;#REF!&amp;IF(afstemning_partner&lt;&gt;"","_"&amp;AC1572,"")</f>
        <v>#REF!</v>
      </c>
      <c r="E1572" s="158" t="str">
        <f t="shared" si="242"/>
        <v/>
      </c>
      <c r="F1572" s="158" t="e">
        <f t="shared" si="243"/>
        <v>#N/A</v>
      </c>
      <c r="G1572" s="158" t="str">
        <f>TRANSAKTIONER!Z1572&amp;IF(regnskab_filter_periode&gt;=AB1572,"INCLUDE"&amp;IF(regnskab_filter_land&lt;&gt;"",IF(regnskab_filter_land="EU",F1572,AD1572),""),"EXCLUDE")</f>
        <v>EXCLUDE</v>
      </c>
      <c r="H1572" s="158" t="str">
        <f t="shared" si="244"/>
        <v/>
      </c>
      <c r="I1572" s="158" t="str">
        <f>TRANSAKTIONER!Z1572&amp;IF(regnskab_filter_periode_partner&gt;=AB1572,"INCLUDE"&amp;IF(regnskab_filter_land_partner&lt;&gt;"",IF(regnskab_filter_land_partner="EU",F1572,AD1572),""),"EXCLUDE")&amp;AC1572</f>
        <v>EXCLUDE</v>
      </c>
      <c r="J1572" s="158" t="e">
        <f t="shared" si="245"/>
        <v>#N/A</v>
      </c>
      <c r="L1572" s="158" t="str">
        <f t="shared" si="246"/>
        <v>_EU</v>
      </c>
      <c r="P1572" s="340"/>
      <c r="Q1572" s="340"/>
      <c r="R1572" s="341"/>
      <c r="S1572" s="342"/>
      <c r="T1572" s="342"/>
      <c r="U1572" s="341"/>
      <c r="V1572" s="368"/>
      <c r="W1572" s="341"/>
      <c r="X1572" s="343"/>
      <c r="Y1572" s="340"/>
      <c r="Z1572" s="341"/>
      <c r="AA1572" s="348" t="str">
        <f t="shared" si="247"/>
        <v/>
      </c>
      <c r="AB1572" s="349" t="str">
        <f t="shared" si="248"/>
        <v/>
      </c>
      <c r="AC1572" s="341"/>
      <c r="AD1572" s="350" t="str">
        <f t="shared" si="249"/>
        <v/>
      </c>
    </row>
    <row r="1573" spans="2:30" x14ac:dyDescent="0.45">
      <c r="B1573" s="145" t="str">
        <f t="shared" si="240"/>
        <v>NOT INCLUDED</v>
      </c>
      <c r="C1573" s="146" t="e">
        <f t="shared" si="241"/>
        <v>#N/A</v>
      </c>
      <c r="D1573" s="158" t="e">
        <f>AB1573&amp;"_"&amp;#REF!&amp;IF(afstemning_partner&lt;&gt;"","_"&amp;AC1573,"")</f>
        <v>#REF!</v>
      </c>
      <c r="E1573" s="158" t="str">
        <f t="shared" si="242"/>
        <v/>
      </c>
      <c r="F1573" s="158" t="e">
        <f t="shared" si="243"/>
        <v>#N/A</v>
      </c>
      <c r="G1573" s="158" t="str">
        <f>TRANSAKTIONER!Z1573&amp;IF(regnskab_filter_periode&gt;=AB1573,"INCLUDE"&amp;IF(regnskab_filter_land&lt;&gt;"",IF(regnskab_filter_land="EU",F1573,AD1573),""),"EXCLUDE")</f>
        <v>EXCLUDE</v>
      </c>
      <c r="H1573" s="158" t="str">
        <f t="shared" si="244"/>
        <v/>
      </c>
      <c r="I1573" s="158" t="str">
        <f>TRANSAKTIONER!Z1573&amp;IF(regnskab_filter_periode_partner&gt;=AB1573,"INCLUDE"&amp;IF(regnskab_filter_land_partner&lt;&gt;"",IF(regnskab_filter_land_partner="EU",F1573,AD1573),""),"EXCLUDE")&amp;AC1573</f>
        <v>EXCLUDE</v>
      </c>
      <c r="J1573" s="158" t="e">
        <f t="shared" si="245"/>
        <v>#N/A</v>
      </c>
      <c r="L1573" s="158" t="str">
        <f t="shared" si="246"/>
        <v>_EU</v>
      </c>
      <c r="P1573" s="340"/>
      <c r="Q1573" s="340"/>
      <c r="R1573" s="341"/>
      <c r="S1573" s="342"/>
      <c r="T1573" s="342"/>
      <c r="U1573" s="341"/>
      <c r="V1573" s="368"/>
      <c r="W1573" s="341"/>
      <c r="X1573" s="343"/>
      <c r="Y1573" s="340"/>
      <c r="Z1573" s="341"/>
      <c r="AA1573" s="348" t="str">
        <f t="shared" si="247"/>
        <v/>
      </c>
      <c r="AB1573" s="349" t="str">
        <f t="shared" si="248"/>
        <v/>
      </c>
      <c r="AC1573" s="341"/>
      <c r="AD1573" s="350" t="str">
        <f t="shared" si="249"/>
        <v/>
      </c>
    </row>
    <row r="1574" spans="2:30" x14ac:dyDescent="0.45">
      <c r="B1574" s="145" t="str">
        <f t="shared" si="240"/>
        <v>NOT INCLUDED</v>
      </c>
      <c r="C1574" s="146" t="e">
        <f t="shared" si="241"/>
        <v>#N/A</v>
      </c>
      <c r="D1574" s="158" t="e">
        <f>AB1574&amp;"_"&amp;#REF!&amp;IF(afstemning_partner&lt;&gt;"","_"&amp;AC1574,"")</f>
        <v>#REF!</v>
      </c>
      <c r="E1574" s="158" t="str">
        <f t="shared" si="242"/>
        <v/>
      </c>
      <c r="F1574" s="158" t="e">
        <f t="shared" si="243"/>
        <v>#N/A</v>
      </c>
      <c r="G1574" s="158" t="str">
        <f>TRANSAKTIONER!Z1574&amp;IF(regnskab_filter_periode&gt;=AB1574,"INCLUDE"&amp;IF(regnskab_filter_land&lt;&gt;"",IF(regnskab_filter_land="EU",F1574,AD1574),""),"EXCLUDE")</f>
        <v>EXCLUDE</v>
      </c>
      <c r="H1574" s="158" t="str">
        <f t="shared" si="244"/>
        <v/>
      </c>
      <c r="I1574" s="158" t="str">
        <f>TRANSAKTIONER!Z1574&amp;IF(regnskab_filter_periode_partner&gt;=AB1574,"INCLUDE"&amp;IF(regnskab_filter_land_partner&lt;&gt;"",IF(regnskab_filter_land_partner="EU",F1574,AD1574),""),"EXCLUDE")&amp;AC1574</f>
        <v>EXCLUDE</v>
      </c>
      <c r="J1574" s="158" t="e">
        <f t="shared" si="245"/>
        <v>#N/A</v>
      </c>
      <c r="L1574" s="158" t="str">
        <f t="shared" si="246"/>
        <v>_EU</v>
      </c>
      <c r="P1574" s="340"/>
      <c r="Q1574" s="340"/>
      <c r="R1574" s="341"/>
      <c r="S1574" s="342"/>
      <c r="T1574" s="342"/>
      <c r="U1574" s="341"/>
      <c r="V1574" s="368"/>
      <c r="W1574" s="341"/>
      <c r="X1574" s="343"/>
      <c r="Y1574" s="340"/>
      <c r="Z1574" s="341"/>
      <c r="AA1574" s="348" t="str">
        <f t="shared" si="247"/>
        <v/>
      </c>
      <c r="AB1574" s="349" t="str">
        <f t="shared" si="248"/>
        <v/>
      </c>
      <c r="AC1574" s="341"/>
      <c r="AD1574" s="350" t="str">
        <f t="shared" si="249"/>
        <v/>
      </c>
    </row>
    <row r="1575" spans="2:30" x14ac:dyDescent="0.45">
      <c r="B1575" s="145" t="str">
        <f t="shared" si="240"/>
        <v>NOT INCLUDED</v>
      </c>
      <c r="C1575" s="146" t="e">
        <f t="shared" si="241"/>
        <v>#N/A</v>
      </c>
      <c r="D1575" s="158" t="e">
        <f>AB1575&amp;"_"&amp;#REF!&amp;IF(afstemning_partner&lt;&gt;"","_"&amp;AC1575,"")</f>
        <v>#REF!</v>
      </c>
      <c r="E1575" s="158" t="str">
        <f t="shared" si="242"/>
        <v/>
      </c>
      <c r="F1575" s="158" t="e">
        <f t="shared" si="243"/>
        <v>#N/A</v>
      </c>
      <c r="G1575" s="158" t="str">
        <f>TRANSAKTIONER!Z1575&amp;IF(regnskab_filter_periode&gt;=AB1575,"INCLUDE"&amp;IF(regnskab_filter_land&lt;&gt;"",IF(regnskab_filter_land="EU",F1575,AD1575),""),"EXCLUDE")</f>
        <v>EXCLUDE</v>
      </c>
      <c r="H1575" s="158" t="str">
        <f t="shared" si="244"/>
        <v/>
      </c>
      <c r="I1575" s="158" t="str">
        <f>TRANSAKTIONER!Z1575&amp;IF(regnskab_filter_periode_partner&gt;=AB1575,"INCLUDE"&amp;IF(regnskab_filter_land_partner&lt;&gt;"",IF(regnskab_filter_land_partner="EU",F1575,AD1575),""),"EXCLUDE")&amp;AC1575</f>
        <v>EXCLUDE</v>
      </c>
      <c r="J1575" s="158" t="e">
        <f t="shared" si="245"/>
        <v>#N/A</v>
      </c>
      <c r="L1575" s="158" t="str">
        <f t="shared" si="246"/>
        <v>_EU</v>
      </c>
      <c r="P1575" s="340"/>
      <c r="Q1575" s="340"/>
      <c r="R1575" s="341"/>
      <c r="S1575" s="342"/>
      <c r="T1575" s="342"/>
      <c r="U1575" s="341"/>
      <c r="V1575" s="368"/>
      <c r="W1575" s="341"/>
      <c r="X1575" s="343"/>
      <c r="Y1575" s="340"/>
      <c r="Z1575" s="341"/>
      <c r="AA1575" s="348" t="str">
        <f t="shared" si="247"/>
        <v/>
      </c>
      <c r="AB1575" s="349" t="str">
        <f t="shared" si="248"/>
        <v/>
      </c>
      <c r="AC1575" s="341"/>
      <c r="AD1575" s="350" t="str">
        <f t="shared" si="249"/>
        <v/>
      </c>
    </row>
    <row r="1576" spans="2:30" x14ac:dyDescent="0.45">
      <c r="B1576" s="145" t="str">
        <f t="shared" si="240"/>
        <v>NOT INCLUDED</v>
      </c>
      <c r="C1576" s="146" t="e">
        <f t="shared" si="241"/>
        <v>#N/A</v>
      </c>
      <c r="D1576" s="158" t="e">
        <f>AB1576&amp;"_"&amp;#REF!&amp;IF(afstemning_partner&lt;&gt;"","_"&amp;AC1576,"")</f>
        <v>#REF!</v>
      </c>
      <c r="E1576" s="158" t="str">
        <f t="shared" si="242"/>
        <v/>
      </c>
      <c r="F1576" s="158" t="e">
        <f t="shared" si="243"/>
        <v>#N/A</v>
      </c>
      <c r="G1576" s="158" t="str">
        <f>TRANSAKTIONER!Z1576&amp;IF(regnskab_filter_periode&gt;=AB1576,"INCLUDE"&amp;IF(regnskab_filter_land&lt;&gt;"",IF(regnskab_filter_land="EU",F1576,AD1576),""),"EXCLUDE")</f>
        <v>EXCLUDE</v>
      </c>
      <c r="H1576" s="158" t="str">
        <f t="shared" si="244"/>
        <v/>
      </c>
      <c r="I1576" s="158" t="str">
        <f>TRANSAKTIONER!Z1576&amp;IF(regnskab_filter_periode_partner&gt;=AB1576,"INCLUDE"&amp;IF(regnskab_filter_land_partner&lt;&gt;"",IF(regnskab_filter_land_partner="EU",F1576,AD1576),""),"EXCLUDE")&amp;AC1576</f>
        <v>EXCLUDE</v>
      </c>
      <c r="J1576" s="158" t="e">
        <f t="shared" si="245"/>
        <v>#N/A</v>
      </c>
      <c r="L1576" s="158" t="str">
        <f t="shared" si="246"/>
        <v>_EU</v>
      </c>
      <c r="P1576" s="340"/>
      <c r="Q1576" s="340"/>
      <c r="R1576" s="341"/>
      <c r="S1576" s="342"/>
      <c r="T1576" s="342"/>
      <c r="U1576" s="341"/>
      <c r="V1576" s="368"/>
      <c r="W1576" s="341"/>
      <c r="X1576" s="343"/>
      <c r="Y1576" s="340"/>
      <c r="Z1576" s="341"/>
      <c r="AA1576" s="348" t="str">
        <f t="shared" si="247"/>
        <v/>
      </c>
      <c r="AB1576" s="349" t="str">
        <f t="shared" si="248"/>
        <v/>
      </c>
      <c r="AC1576" s="341"/>
      <c r="AD1576" s="350" t="str">
        <f t="shared" si="249"/>
        <v/>
      </c>
    </row>
    <row r="1577" spans="2:30" x14ac:dyDescent="0.45">
      <c r="B1577" s="145" t="str">
        <f t="shared" si="240"/>
        <v>NOT INCLUDED</v>
      </c>
      <c r="C1577" s="146" t="e">
        <f t="shared" si="241"/>
        <v>#N/A</v>
      </c>
      <c r="D1577" s="158" t="e">
        <f>AB1577&amp;"_"&amp;#REF!&amp;IF(afstemning_partner&lt;&gt;"","_"&amp;AC1577,"")</f>
        <v>#REF!</v>
      </c>
      <c r="E1577" s="158" t="str">
        <f t="shared" si="242"/>
        <v/>
      </c>
      <c r="F1577" s="158" t="e">
        <f t="shared" si="243"/>
        <v>#N/A</v>
      </c>
      <c r="G1577" s="158" t="str">
        <f>TRANSAKTIONER!Z1577&amp;IF(regnskab_filter_periode&gt;=AB1577,"INCLUDE"&amp;IF(regnskab_filter_land&lt;&gt;"",IF(regnskab_filter_land="EU",F1577,AD1577),""),"EXCLUDE")</f>
        <v>EXCLUDE</v>
      </c>
      <c r="H1577" s="158" t="str">
        <f t="shared" si="244"/>
        <v/>
      </c>
      <c r="I1577" s="158" t="str">
        <f>TRANSAKTIONER!Z1577&amp;IF(regnskab_filter_periode_partner&gt;=AB1577,"INCLUDE"&amp;IF(regnskab_filter_land_partner&lt;&gt;"",IF(regnskab_filter_land_partner="EU",F1577,AD1577),""),"EXCLUDE")&amp;AC1577</f>
        <v>EXCLUDE</v>
      </c>
      <c r="J1577" s="158" t="e">
        <f t="shared" si="245"/>
        <v>#N/A</v>
      </c>
      <c r="L1577" s="158" t="str">
        <f t="shared" si="246"/>
        <v>_EU</v>
      </c>
      <c r="P1577" s="340"/>
      <c r="Q1577" s="340"/>
      <c r="R1577" s="341"/>
      <c r="S1577" s="342"/>
      <c r="T1577" s="342"/>
      <c r="U1577" s="341"/>
      <c r="V1577" s="368"/>
      <c r="W1577" s="341"/>
      <c r="X1577" s="343"/>
      <c r="Y1577" s="340"/>
      <c r="Z1577" s="341"/>
      <c r="AA1577" s="348" t="str">
        <f t="shared" si="247"/>
        <v/>
      </c>
      <c r="AB1577" s="349" t="str">
        <f t="shared" si="248"/>
        <v/>
      </c>
      <c r="AC1577" s="341"/>
      <c r="AD1577" s="350" t="str">
        <f t="shared" si="249"/>
        <v/>
      </c>
    </row>
    <row r="1578" spans="2:30" x14ac:dyDescent="0.45">
      <c r="B1578" s="145" t="str">
        <f t="shared" si="240"/>
        <v>NOT INCLUDED</v>
      </c>
      <c r="C1578" s="146" t="e">
        <f t="shared" si="241"/>
        <v>#N/A</v>
      </c>
      <c r="D1578" s="158" t="e">
        <f>AB1578&amp;"_"&amp;#REF!&amp;IF(afstemning_partner&lt;&gt;"","_"&amp;AC1578,"")</f>
        <v>#REF!</v>
      </c>
      <c r="E1578" s="158" t="str">
        <f t="shared" si="242"/>
        <v/>
      </c>
      <c r="F1578" s="158" t="e">
        <f t="shared" si="243"/>
        <v>#N/A</v>
      </c>
      <c r="G1578" s="158" t="str">
        <f>TRANSAKTIONER!Z1578&amp;IF(regnskab_filter_periode&gt;=AB1578,"INCLUDE"&amp;IF(regnskab_filter_land&lt;&gt;"",IF(regnskab_filter_land="EU",F1578,AD1578),""),"EXCLUDE")</f>
        <v>EXCLUDE</v>
      </c>
      <c r="H1578" s="158" t="str">
        <f t="shared" si="244"/>
        <v/>
      </c>
      <c r="I1578" s="158" t="str">
        <f>TRANSAKTIONER!Z1578&amp;IF(regnskab_filter_periode_partner&gt;=AB1578,"INCLUDE"&amp;IF(regnskab_filter_land_partner&lt;&gt;"",IF(regnskab_filter_land_partner="EU",F1578,AD1578),""),"EXCLUDE")&amp;AC1578</f>
        <v>EXCLUDE</v>
      </c>
      <c r="J1578" s="158" t="e">
        <f t="shared" si="245"/>
        <v>#N/A</v>
      </c>
      <c r="L1578" s="158" t="str">
        <f t="shared" si="246"/>
        <v>_EU</v>
      </c>
      <c r="P1578" s="340"/>
      <c r="Q1578" s="340"/>
      <c r="R1578" s="341"/>
      <c r="S1578" s="342"/>
      <c r="T1578" s="342"/>
      <c r="U1578" s="341"/>
      <c r="V1578" s="368"/>
      <c r="W1578" s="341"/>
      <c r="X1578" s="343"/>
      <c r="Y1578" s="340"/>
      <c r="Z1578" s="341"/>
      <c r="AA1578" s="348" t="str">
        <f t="shared" si="247"/>
        <v/>
      </c>
      <c r="AB1578" s="349" t="str">
        <f t="shared" si="248"/>
        <v/>
      </c>
      <c r="AC1578" s="341"/>
      <c r="AD1578" s="350" t="str">
        <f t="shared" si="249"/>
        <v/>
      </c>
    </row>
    <row r="1579" spans="2:30" x14ac:dyDescent="0.45">
      <c r="B1579" s="145" t="str">
        <f t="shared" si="240"/>
        <v>NOT INCLUDED</v>
      </c>
      <c r="C1579" s="146" t="e">
        <f t="shared" si="241"/>
        <v>#N/A</v>
      </c>
      <c r="D1579" s="158" t="e">
        <f>AB1579&amp;"_"&amp;#REF!&amp;IF(afstemning_partner&lt;&gt;"","_"&amp;AC1579,"")</f>
        <v>#REF!</v>
      </c>
      <c r="E1579" s="158" t="str">
        <f t="shared" si="242"/>
        <v/>
      </c>
      <c r="F1579" s="158" t="e">
        <f t="shared" si="243"/>
        <v>#N/A</v>
      </c>
      <c r="G1579" s="158" t="str">
        <f>TRANSAKTIONER!Z1579&amp;IF(regnskab_filter_periode&gt;=AB1579,"INCLUDE"&amp;IF(regnskab_filter_land&lt;&gt;"",IF(regnskab_filter_land="EU",F1579,AD1579),""),"EXCLUDE")</f>
        <v>EXCLUDE</v>
      </c>
      <c r="H1579" s="158" t="str">
        <f t="shared" si="244"/>
        <v/>
      </c>
      <c r="I1579" s="158" t="str">
        <f>TRANSAKTIONER!Z1579&amp;IF(regnskab_filter_periode_partner&gt;=AB1579,"INCLUDE"&amp;IF(regnskab_filter_land_partner&lt;&gt;"",IF(regnskab_filter_land_partner="EU",F1579,AD1579),""),"EXCLUDE")&amp;AC1579</f>
        <v>EXCLUDE</v>
      </c>
      <c r="J1579" s="158" t="e">
        <f t="shared" si="245"/>
        <v>#N/A</v>
      </c>
      <c r="L1579" s="158" t="str">
        <f t="shared" si="246"/>
        <v>_EU</v>
      </c>
      <c r="P1579" s="340"/>
      <c r="Q1579" s="340"/>
      <c r="R1579" s="341"/>
      <c r="S1579" s="342"/>
      <c r="T1579" s="342"/>
      <c r="U1579" s="341"/>
      <c r="V1579" s="368"/>
      <c r="W1579" s="341"/>
      <c r="X1579" s="343"/>
      <c r="Y1579" s="340"/>
      <c r="Z1579" s="341"/>
      <c r="AA1579" s="348" t="str">
        <f t="shared" si="247"/>
        <v/>
      </c>
      <c r="AB1579" s="349" t="str">
        <f t="shared" si="248"/>
        <v/>
      </c>
      <c r="AC1579" s="341"/>
      <c r="AD1579" s="350" t="str">
        <f t="shared" si="249"/>
        <v/>
      </c>
    </row>
    <row r="1580" spans="2:30" x14ac:dyDescent="0.45">
      <c r="B1580" s="145" t="str">
        <f t="shared" si="240"/>
        <v>NOT INCLUDED</v>
      </c>
      <c r="C1580" s="146" t="e">
        <f t="shared" si="241"/>
        <v>#N/A</v>
      </c>
      <c r="D1580" s="158" t="e">
        <f>AB1580&amp;"_"&amp;#REF!&amp;IF(afstemning_partner&lt;&gt;"","_"&amp;AC1580,"")</f>
        <v>#REF!</v>
      </c>
      <c r="E1580" s="158" t="str">
        <f t="shared" si="242"/>
        <v/>
      </c>
      <c r="F1580" s="158" t="e">
        <f t="shared" si="243"/>
        <v>#N/A</v>
      </c>
      <c r="G1580" s="158" t="str">
        <f>TRANSAKTIONER!Z1580&amp;IF(regnskab_filter_periode&gt;=AB1580,"INCLUDE"&amp;IF(regnskab_filter_land&lt;&gt;"",IF(regnskab_filter_land="EU",F1580,AD1580),""),"EXCLUDE")</f>
        <v>EXCLUDE</v>
      </c>
      <c r="H1580" s="158" t="str">
        <f t="shared" si="244"/>
        <v/>
      </c>
      <c r="I1580" s="158" t="str">
        <f>TRANSAKTIONER!Z1580&amp;IF(regnskab_filter_periode_partner&gt;=AB1580,"INCLUDE"&amp;IF(regnskab_filter_land_partner&lt;&gt;"",IF(regnskab_filter_land_partner="EU",F1580,AD1580),""),"EXCLUDE")&amp;AC1580</f>
        <v>EXCLUDE</v>
      </c>
      <c r="J1580" s="158" t="e">
        <f t="shared" si="245"/>
        <v>#N/A</v>
      </c>
      <c r="L1580" s="158" t="str">
        <f t="shared" si="246"/>
        <v>_EU</v>
      </c>
      <c r="P1580" s="340"/>
      <c r="Q1580" s="340"/>
      <c r="R1580" s="341"/>
      <c r="S1580" s="342"/>
      <c r="T1580" s="342"/>
      <c r="U1580" s="341"/>
      <c r="V1580" s="368"/>
      <c r="W1580" s="341"/>
      <c r="X1580" s="343"/>
      <c r="Y1580" s="340"/>
      <c r="Z1580" s="341"/>
      <c r="AA1580" s="348" t="str">
        <f t="shared" si="247"/>
        <v/>
      </c>
      <c r="AB1580" s="349" t="str">
        <f t="shared" si="248"/>
        <v/>
      </c>
      <c r="AC1580" s="341"/>
      <c r="AD1580" s="350" t="str">
        <f t="shared" si="249"/>
        <v/>
      </c>
    </row>
    <row r="1581" spans="2:30" x14ac:dyDescent="0.45">
      <c r="B1581" s="145" t="str">
        <f t="shared" si="240"/>
        <v>NOT INCLUDED</v>
      </c>
      <c r="C1581" s="146" t="e">
        <f t="shared" si="241"/>
        <v>#N/A</v>
      </c>
      <c r="D1581" s="158" t="e">
        <f>AB1581&amp;"_"&amp;#REF!&amp;IF(afstemning_partner&lt;&gt;"","_"&amp;AC1581,"")</f>
        <v>#REF!</v>
      </c>
      <c r="E1581" s="158" t="str">
        <f t="shared" si="242"/>
        <v/>
      </c>
      <c r="F1581" s="158" t="e">
        <f t="shared" si="243"/>
        <v>#N/A</v>
      </c>
      <c r="G1581" s="158" t="str">
        <f>TRANSAKTIONER!Z1581&amp;IF(regnskab_filter_periode&gt;=AB1581,"INCLUDE"&amp;IF(regnskab_filter_land&lt;&gt;"",IF(regnskab_filter_land="EU",F1581,AD1581),""),"EXCLUDE")</f>
        <v>EXCLUDE</v>
      </c>
      <c r="H1581" s="158" t="str">
        <f t="shared" si="244"/>
        <v/>
      </c>
      <c r="I1581" s="158" t="str">
        <f>TRANSAKTIONER!Z1581&amp;IF(regnskab_filter_periode_partner&gt;=AB1581,"INCLUDE"&amp;IF(regnskab_filter_land_partner&lt;&gt;"",IF(regnskab_filter_land_partner="EU",F1581,AD1581),""),"EXCLUDE")&amp;AC1581</f>
        <v>EXCLUDE</v>
      </c>
      <c r="J1581" s="158" t="e">
        <f t="shared" si="245"/>
        <v>#N/A</v>
      </c>
      <c r="L1581" s="158" t="str">
        <f t="shared" si="246"/>
        <v>_EU</v>
      </c>
      <c r="P1581" s="340"/>
      <c r="Q1581" s="340"/>
      <c r="R1581" s="341"/>
      <c r="S1581" s="342"/>
      <c r="T1581" s="342"/>
      <c r="U1581" s="341"/>
      <c r="V1581" s="368"/>
      <c r="W1581" s="341"/>
      <c r="X1581" s="343"/>
      <c r="Y1581" s="340"/>
      <c r="Z1581" s="341"/>
      <c r="AA1581" s="348" t="str">
        <f t="shared" si="247"/>
        <v/>
      </c>
      <c r="AB1581" s="349" t="str">
        <f t="shared" si="248"/>
        <v/>
      </c>
      <c r="AC1581" s="341"/>
      <c r="AD1581" s="350" t="str">
        <f t="shared" si="249"/>
        <v/>
      </c>
    </row>
    <row r="1582" spans="2:30" x14ac:dyDescent="0.45">
      <c r="B1582" s="145" t="str">
        <f t="shared" si="240"/>
        <v>NOT INCLUDED</v>
      </c>
      <c r="C1582" s="146" t="e">
        <f t="shared" si="241"/>
        <v>#N/A</v>
      </c>
      <c r="D1582" s="158" t="e">
        <f>AB1582&amp;"_"&amp;#REF!&amp;IF(afstemning_partner&lt;&gt;"","_"&amp;AC1582,"")</f>
        <v>#REF!</v>
      </c>
      <c r="E1582" s="158" t="str">
        <f t="shared" si="242"/>
        <v/>
      </c>
      <c r="F1582" s="158" t="e">
        <f t="shared" si="243"/>
        <v>#N/A</v>
      </c>
      <c r="G1582" s="158" t="str">
        <f>TRANSAKTIONER!Z1582&amp;IF(regnskab_filter_periode&gt;=AB1582,"INCLUDE"&amp;IF(regnskab_filter_land&lt;&gt;"",IF(regnskab_filter_land="EU",F1582,AD1582),""),"EXCLUDE")</f>
        <v>EXCLUDE</v>
      </c>
      <c r="H1582" s="158" t="str">
        <f t="shared" si="244"/>
        <v/>
      </c>
      <c r="I1582" s="158" t="str">
        <f>TRANSAKTIONER!Z1582&amp;IF(regnskab_filter_periode_partner&gt;=AB1582,"INCLUDE"&amp;IF(regnskab_filter_land_partner&lt;&gt;"",IF(regnskab_filter_land_partner="EU",F1582,AD1582),""),"EXCLUDE")&amp;AC1582</f>
        <v>EXCLUDE</v>
      </c>
      <c r="J1582" s="158" t="e">
        <f t="shared" si="245"/>
        <v>#N/A</v>
      </c>
      <c r="L1582" s="158" t="str">
        <f t="shared" si="246"/>
        <v>_EU</v>
      </c>
      <c r="P1582" s="340"/>
      <c r="Q1582" s="340"/>
      <c r="R1582" s="341"/>
      <c r="S1582" s="342"/>
      <c r="T1582" s="342"/>
      <c r="U1582" s="341"/>
      <c r="V1582" s="368"/>
      <c r="W1582" s="341"/>
      <c r="X1582" s="343"/>
      <c r="Y1582" s="340"/>
      <c r="Z1582" s="341"/>
      <c r="AA1582" s="348" t="str">
        <f t="shared" si="247"/>
        <v/>
      </c>
      <c r="AB1582" s="349" t="str">
        <f t="shared" si="248"/>
        <v/>
      </c>
      <c r="AC1582" s="341"/>
      <c r="AD1582" s="350" t="str">
        <f t="shared" si="249"/>
        <v/>
      </c>
    </row>
    <row r="1583" spans="2:30" x14ac:dyDescent="0.45">
      <c r="B1583" s="145" t="str">
        <f t="shared" si="240"/>
        <v>NOT INCLUDED</v>
      </c>
      <c r="C1583" s="146" t="e">
        <f t="shared" si="241"/>
        <v>#N/A</v>
      </c>
      <c r="D1583" s="158" t="e">
        <f>AB1583&amp;"_"&amp;#REF!&amp;IF(afstemning_partner&lt;&gt;"","_"&amp;AC1583,"")</f>
        <v>#REF!</v>
      </c>
      <c r="E1583" s="158" t="str">
        <f t="shared" si="242"/>
        <v/>
      </c>
      <c r="F1583" s="158" t="e">
        <f t="shared" si="243"/>
        <v>#N/A</v>
      </c>
      <c r="G1583" s="158" t="str">
        <f>TRANSAKTIONER!Z1583&amp;IF(regnskab_filter_periode&gt;=AB1583,"INCLUDE"&amp;IF(regnskab_filter_land&lt;&gt;"",IF(regnskab_filter_land="EU",F1583,AD1583),""),"EXCLUDE")</f>
        <v>EXCLUDE</v>
      </c>
      <c r="H1583" s="158" t="str">
        <f t="shared" si="244"/>
        <v/>
      </c>
      <c r="I1583" s="158" t="str">
        <f>TRANSAKTIONER!Z1583&amp;IF(regnskab_filter_periode_partner&gt;=AB1583,"INCLUDE"&amp;IF(regnskab_filter_land_partner&lt;&gt;"",IF(regnskab_filter_land_partner="EU",F1583,AD1583),""),"EXCLUDE")&amp;AC1583</f>
        <v>EXCLUDE</v>
      </c>
      <c r="J1583" s="158" t="e">
        <f t="shared" si="245"/>
        <v>#N/A</v>
      </c>
      <c r="L1583" s="158" t="str">
        <f t="shared" si="246"/>
        <v>_EU</v>
      </c>
      <c r="P1583" s="340"/>
      <c r="Q1583" s="340"/>
      <c r="R1583" s="341"/>
      <c r="S1583" s="342"/>
      <c r="T1583" s="342"/>
      <c r="U1583" s="341"/>
      <c r="V1583" s="368"/>
      <c r="W1583" s="341"/>
      <c r="X1583" s="343"/>
      <c r="Y1583" s="340"/>
      <c r="Z1583" s="341"/>
      <c r="AA1583" s="348" t="str">
        <f t="shared" si="247"/>
        <v/>
      </c>
      <c r="AB1583" s="349" t="str">
        <f t="shared" si="248"/>
        <v/>
      </c>
      <c r="AC1583" s="341"/>
      <c r="AD1583" s="350" t="str">
        <f t="shared" si="249"/>
        <v/>
      </c>
    </row>
    <row r="1584" spans="2:30" x14ac:dyDescent="0.45">
      <c r="B1584" s="145" t="str">
        <f t="shared" si="240"/>
        <v>NOT INCLUDED</v>
      </c>
      <c r="C1584" s="146" t="e">
        <f t="shared" si="241"/>
        <v>#N/A</v>
      </c>
      <c r="D1584" s="158" t="e">
        <f>AB1584&amp;"_"&amp;#REF!&amp;IF(afstemning_partner&lt;&gt;"","_"&amp;AC1584,"")</f>
        <v>#REF!</v>
      </c>
      <c r="E1584" s="158" t="str">
        <f t="shared" si="242"/>
        <v/>
      </c>
      <c r="F1584" s="158" t="e">
        <f t="shared" si="243"/>
        <v>#N/A</v>
      </c>
      <c r="G1584" s="158" t="str">
        <f>TRANSAKTIONER!Z1584&amp;IF(regnskab_filter_periode&gt;=AB1584,"INCLUDE"&amp;IF(regnskab_filter_land&lt;&gt;"",IF(regnskab_filter_land="EU",F1584,AD1584),""),"EXCLUDE")</f>
        <v>EXCLUDE</v>
      </c>
      <c r="H1584" s="158" t="str">
        <f t="shared" si="244"/>
        <v/>
      </c>
      <c r="I1584" s="158" t="str">
        <f>TRANSAKTIONER!Z1584&amp;IF(regnskab_filter_periode_partner&gt;=AB1584,"INCLUDE"&amp;IF(regnskab_filter_land_partner&lt;&gt;"",IF(regnskab_filter_land_partner="EU",F1584,AD1584),""),"EXCLUDE")&amp;AC1584</f>
        <v>EXCLUDE</v>
      </c>
      <c r="J1584" s="158" t="e">
        <f t="shared" si="245"/>
        <v>#N/A</v>
      </c>
      <c r="L1584" s="158" t="str">
        <f t="shared" si="246"/>
        <v>_EU</v>
      </c>
      <c r="P1584" s="340"/>
      <c r="Q1584" s="340"/>
      <c r="R1584" s="341"/>
      <c r="S1584" s="342"/>
      <c r="T1584" s="342"/>
      <c r="U1584" s="341"/>
      <c r="V1584" s="368"/>
      <c r="W1584" s="341"/>
      <c r="X1584" s="343"/>
      <c r="Y1584" s="340"/>
      <c r="Z1584" s="341"/>
      <c r="AA1584" s="348" t="str">
        <f t="shared" si="247"/>
        <v/>
      </c>
      <c r="AB1584" s="349" t="str">
        <f t="shared" si="248"/>
        <v/>
      </c>
      <c r="AC1584" s="341"/>
      <c r="AD1584" s="350" t="str">
        <f t="shared" si="249"/>
        <v/>
      </c>
    </row>
    <row r="1585" spans="2:30" x14ac:dyDescent="0.45">
      <c r="B1585" s="145" t="str">
        <f t="shared" si="240"/>
        <v>NOT INCLUDED</v>
      </c>
      <c r="C1585" s="146" t="e">
        <f t="shared" si="241"/>
        <v>#N/A</v>
      </c>
      <c r="D1585" s="158" t="e">
        <f>AB1585&amp;"_"&amp;#REF!&amp;IF(afstemning_partner&lt;&gt;"","_"&amp;AC1585,"")</f>
        <v>#REF!</v>
      </c>
      <c r="E1585" s="158" t="str">
        <f t="shared" si="242"/>
        <v/>
      </c>
      <c r="F1585" s="158" t="e">
        <f t="shared" si="243"/>
        <v>#N/A</v>
      </c>
      <c r="G1585" s="158" t="str">
        <f>TRANSAKTIONER!Z1585&amp;IF(regnskab_filter_periode&gt;=AB1585,"INCLUDE"&amp;IF(regnskab_filter_land&lt;&gt;"",IF(regnskab_filter_land="EU",F1585,AD1585),""),"EXCLUDE")</f>
        <v>EXCLUDE</v>
      </c>
      <c r="H1585" s="158" t="str">
        <f t="shared" si="244"/>
        <v/>
      </c>
      <c r="I1585" s="158" t="str">
        <f>TRANSAKTIONER!Z1585&amp;IF(regnskab_filter_periode_partner&gt;=AB1585,"INCLUDE"&amp;IF(regnskab_filter_land_partner&lt;&gt;"",IF(regnskab_filter_land_partner="EU",F1585,AD1585),""),"EXCLUDE")&amp;AC1585</f>
        <v>EXCLUDE</v>
      </c>
      <c r="J1585" s="158" t="e">
        <f t="shared" si="245"/>
        <v>#N/A</v>
      </c>
      <c r="L1585" s="158" t="str">
        <f t="shared" si="246"/>
        <v>_EU</v>
      </c>
      <c r="P1585" s="340"/>
      <c r="Q1585" s="340"/>
      <c r="R1585" s="341"/>
      <c r="S1585" s="342"/>
      <c r="T1585" s="342"/>
      <c r="U1585" s="341"/>
      <c r="V1585" s="368"/>
      <c r="W1585" s="341"/>
      <c r="X1585" s="343"/>
      <c r="Y1585" s="340"/>
      <c r="Z1585" s="341"/>
      <c r="AA1585" s="348" t="str">
        <f t="shared" si="247"/>
        <v/>
      </c>
      <c r="AB1585" s="349" t="str">
        <f t="shared" si="248"/>
        <v/>
      </c>
      <c r="AC1585" s="341"/>
      <c r="AD1585" s="350" t="str">
        <f t="shared" si="249"/>
        <v/>
      </c>
    </row>
    <row r="1586" spans="2:30" x14ac:dyDescent="0.45">
      <c r="B1586" s="145" t="str">
        <f t="shared" si="240"/>
        <v>NOT INCLUDED</v>
      </c>
      <c r="C1586" s="146" t="e">
        <f t="shared" si="241"/>
        <v>#N/A</v>
      </c>
      <c r="D1586" s="158" t="e">
        <f>AB1586&amp;"_"&amp;#REF!&amp;IF(afstemning_partner&lt;&gt;"","_"&amp;AC1586,"")</f>
        <v>#REF!</v>
      </c>
      <c r="E1586" s="158" t="str">
        <f t="shared" si="242"/>
        <v/>
      </c>
      <c r="F1586" s="158" t="e">
        <f t="shared" si="243"/>
        <v>#N/A</v>
      </c>
      <c r="G1586" s="158" t="str">
        <f>TRANSAKTIONER!Z1586&amp;IF(regnskab_filter_periode&gt;=AB1586,"INCLUDE"&amp;IF(regnskab_filter_land&lt;&gt;"",IF(regnskab_filter_land="EU",F1586,AD1586),""),"EXCLUDE")</f>
        <v>EXCLUDE</v>
      </c>
      <c r="H1586" s="158" t="str">
        <f t="shared" si="244"/>
        <v/>
      </c>
      <c r="I1586" s="158" t="str">
        <f>TRANSAKTIONER!Z1586&amp;IF(regnskab_filter_periode_partner&gt;=AB1586,"INCLUDE"&amp;IF(regnskab_filter_land_partner&lt;&gt;"",IF(regnskab_filter_land_partner="EU",F1586,AD1586),""),"EXCLUDE")&amp;AC1586</f>
        <v>EXCLUDE</v>
      </c>
      <c r="J1586" s="158" t="e">
        <f t="shared" si="245"/>
        <v>#N/A</v>
      </c>
      <c r="L1586" s="158" t="str">
        <f t="shared" si="246"/>
        <v>_EU</v>
      </c>
      <c r="P1586" s="340"/>
      <c r="Q1586" s="340"/>
      <c r="R1586" s="341"/>
      <c r="S1586" s="342"/>
      <c r="T1586" s="342"/>
      <c r="U1586" s="341"/>
      <c r="V1586" s="368"/>
      <c r="W1586" s="341"/>
      <c r="X1586" s="343"/>
      <c r="Y1586" s="340"/>
      <c r="Z1586" s="341"/>
      <c r="AA1586" s="348" t="str">
        <f t="shared" si="247"/>
        <v/>
      </c>
      <c r="AB1586" s="349" t="str">
        <f t="shared" si="248"/>
        <v/>
      </c>
      <c r="AC1586" s="341"/>
      <c r="AD1586" s="350" t="str">
        <f t="shared" si="249"/>
        <v/>
      </c>
    </row>
    <row r="1587" spans="2:30" x14ac:dyDescent="0.45">
      <c r="B1587" s="145" t="str">
        <f t="shared" si="240"/>
        <v>NOT INCLUDED</v>
      </c>
      <c r="C1587" s="146" t="e">
        <f t="shared" si="241"/>
        <v>#N/A</v>
      </c>
      <c r="D1587" s="158" t="e">
        <f>AB1587&amp;"_"&amp;#REF!&amp;IF(afstemning_partner&lt;&gt;"","_"&amp;AC1587,"")</f>
        <v>#REF!</v>
      </c>
      <c r="E1587" s="158" t="str">
        <f t="shared" si="242"/>
        <v/>
      </c>
      <c r="F1587" s="158" t="e">
        <f t="shared" si="243"/>
        <v>#N/A</v>
      </c>
      <c r="G1587" s="158" t="str">
        <f>TRANSAKTIONER!Z1587&amp;IF(regnskab_filter_periode&gt;=AB1587,"INCLUDE"&amp;IF(regnskab_filter_land&lt;&gt;"",IF(regnskab_filter_land="EU",F1587,AD1587),""),"EXCLUDE")</f>
        <v>EXCLUDE</v>
      </c>
      <c r="H1587" s="158" t="str">
        <f t="shared" si="244"/>
        <v/>
      </c>
      <c r="I1587" s="158" t="str">
        <f>TRANSAKTIONER!Z1587&amp;IF(regnskab_filter_periode_partner&gt;=AB1587,"INCLUDE"&amp;IF(regnskab_filter_land_partner&lt;&gt;"",IF(regnskab_filter_land_partner="EU",F1587,AD1587),""),"EXCLUDE")&amp;AC1587</f>
        <v>EXCLUDE</v>
      </c>
      <c r="J1587" s="158" t="e">
        <f t="shared" si="245"/>
        <v>#N/A</v>
      </c>
      <c r="L1587" s="158" t="str">
        <f t="shared" si="246"/>
        <v>_EU</v>
      </c>
      <c r="P1587" s="340"/>
      <c r="Q1587" s="340"/>
      <c r="R1587" s="341"/>
      <c r="S1587" s="342"/>
      <c r="T1587" s="342"/>
      <c r="U1587" s="341"/>
      <c r="V1587" s="368"/>
      <c r="W1587" s="341"/>
      <c r="X1587" s="343"/>
      <c r="Y1587" s="340"/>
      <c r="Z1587" s="341"/>
      <c r="AA1587" s="348" t="str">
        <f t="shared" si="247"/>
        <v/>
      </c>
      <c r="AB1587" s="349" t="str">
        <f t="shared" si="248"/>
        <v/>
      </c>
      <c r="AC1587" s="341"/>
      <c r="AD1587" s="350" t="str">
        <f t="shared" si="249"/>
        <v/>
      </c>
    </row>
    <row r="1588" spans="2:30" x14ac:dyDescent="0.45">
      <c r="B1588" s="145" t="str">
        <f t="shared" si="240"/>
        <v>NOT INCLUDED</v>
      </c>
      <c r="C1588" s="146" t="e">
        <f t="shared" si="241"/>
        <v>#N/A</v>
      </c>
      <c r="D1588" s="158" t="e">
        <f>AB1588&amp;"_"&amp;#REF!&amp;IF(afstemning_partner&lt;&gt;"","_"&amp;AC1588,"")</f>
        <v>#REF!</v>
      </c>
      <c r="E1588" s="158" t="str">
        <f t="shared" si="242"/>
        <v/>
      </c>
      <c r="F1588" s="158" t="e">
        <f t="shared" si="243"/>
        <v>#N/A</v>
      </c>
      <c r="G1588" s="158" t="str">
        <f>TRANSAKTIONER!Z1588&amp;IF(regnskab_filter_periode&gt;=AB1588,"INCLUDE"&amp;IF(regnskab_filter_land&lt;&gt;"",IF(regnskab_filter_land="EU",F1588,AD1588),""),"EXCLUDE")</f>
        <v>EXCLUDE</v>
      </c>
      <c r="H1588" s="158" t="str">
        <f t="shared" si="244"/>
        <v/>
      </c>
      <c r="I1588" s="158" t="str">
        <f>TRANSAKTIONER!Z1588&amp;IF(regnskab_filter_periode_partner&gt;=AB1588,"INCLUDE"&amp;IF(regnskab_filter_land_partner&lt;&gt;"",IF(regnskab_filter_land_partner="EU",F1588,AD1588),""),"EXCLUDE")&amp;AC1588</f>
        <v>EXCLUDE</v>
      </c>
      <c r="J1588" s="158" t="e">
        <f t="shared" si="245"/>
        <v>#N/A</v>
      </c>
      <c r="L1588" s="158" t="str">
        <f t="shared" si="246"/>
        <v>_EU</v>
      </c>
      <c r="P1588" s="340"/>
      <c r="Q1588" s="340"/>
      <c r="R1588" s="341"/>
      <c r="S1588" s="342"/>
      <c r="T1588" s="342"/>
      <c r="U1588" s="341"/>
      <c r="V1588" s="368"/>
      <c r="W1588" s="341"/>
      <c r="X1588" s="343"/>
      <c r="Y1588" s="340"/>
      <c r="Z1588" s="341"/>
      <c r="AA1588" s="348" t="str">
        <f t="shared" si="247"/>
        <v/>
      </c>
      <c r="AB1588" s="349" t="str">
        <f t="shared" si="248"/>
        <v/>
      </c>
      <c r="AC1588" s="341"/>
      <c r="AD1588" s="350" t="str">
        <f t="shared" si="249"/>
        <v/>
      </c>
    </row>
    <row r="1589" spans="2:30" x14ac:dyDescent="0.45">
      <c r="B1589" s="145" t="str">
        <f t="shared" si="240"/>
        <v>NOT INCLUDED</v>
      </c>
      <c r="C1589" s="146" t="e">
        <f t="shared" si="241"/>
        <v>#N/A</v>
      </c>
      <c r="D1589" s="158" t="e">
        <f>AB1589&amp;"_"&amp;#REF!&amp;IF(afstemning_partner&lt;&gt;"","_"&amp;AC1589,"")</f>
        <v>#REF!</v>
      </c>
      <c r="E1589" s="158" t="str">
        <f t="shared" si="242"/>
        <v/>
      </c>
      <c r="F1589" s="158" t="e">
        <f t="shared" si="243"/>
        <v>#N/A</v>
      </c>
      <c r="G1589" s="158" t="str">
        <f>TRANSAKTIONER!Z1589&amp;IF(regnskab_filter_periode&gt;=AB1589,"INCLUDE"&amp;IF(regnskab_filter_land&lt;&gt;"",IF(regnskab_filter_land="EU",F1589,AD1589),""),"EXCLUDE")</f>
        <v>EXCLUDE</v>
      </c>
      <c r="H1589" s="158" t="str">
        <f t="shared" si="244"/>
        <v/>
      </c>
      <c r="I1589" s="158" t="str">
        <f>TRANSAKTIONER!Z1589&amp;IF(regnskab_filter_periode_partner&gt;=AB1589,"INCLUDE"&amp;IF(regnskab_filter_land_partner&lt;&gt;"",IF(regnskab_filter_land_partner="EU",F1589,AD1589),""),"EXCLUDE")&amp;AC1589</f>
        <v>EXCLUDE</v>
      </c>
      <c r="J1589" s="158" t="e">
        <f t="shared" si="245"/>
        <v>#N/A</v>
      </c>
      <c r="L1589" s="158" t="str">
        <f t="shared" si="246"/>
        <v>_EU</v>
      </c>
      <c r="P1589" s="340"/>
      <c r="Q1589" s="340"/>
      <c r="R1589" s="341"/>
      <c r="S1589" s="342"/>
      <c r="T1589" s="342"/>
      <c r="U1589" s="341"/>
      <c r="V1589" s="368"/>
      <c r="W1589" s="341"/>
      <c r="X1589" s="343"/>
      <c r="Y1589" s="340"/>
      <c r="Z1589" s="341"/>
      <c r="AA1589" s="348" t="str">
        <f t="shared" si="247"/>
        <v/>
      </c>
      <c r="AB1589" s="349" t="str">
        <f t="shared" si="248"/>
        <v/>
      </c>
      <c r="AC1589" s="341"/>
      <c r="AD1589" s="350" t="str">
        <f t="shared" si="249"/>
        <v/>
      </c>
    </row>
    <row r="1590" spans="2:30" x14ac:dyDescent="0.45">
      <c r="B1590" s="145" t="str">
        <f t="shared" si="240"/>
        <v>NOT INCLUDED</v>
      </c>
      <c r="C1590" s="146" t="e">
        <f t="shared" si="241"/>
        <v>#N/A</v>
      </c>
      <c r="D1590" s="158" t="e">
        <f>AB1590&amp;"_"&amp;#REF!&amp;IF(afstemning_partner&lt;&gt;"","_"&amp;AC1590,"")</f>
        <v>#REF!</v>
      </c>
      <c r="E1590" s="158" t="str">
        <f t="shared" si="242"/>
        <v/>
      </c>
      <c r="F1590" s="158" t="e">
        <f t="shared" si="243"/>
        <v>#N/A</v>
      </c>
      <c r="G1590" s="158" t="str">
        <f>TRANSAKTIONER!Z1590&amp;IF(regnskab_filter_periode&gt;=AB1590,"INCLUDE"&amp;IF(regnskab_filter_land&lt;&gt;"",IF(regnskab_filter_land="EU",F1590,AD1590),""),"EXCLUDE")</f>
        <v>EXCLUDE</v>
      </c>
      <c r="H1590" s="158" t="str">
        <f t="shared" si="244"/>
        <v/>
      </c>
      <c r="I1590" s="158" t="str">
        <f>TRANSAKTIONER!Z1590&amp;IF(regnskab_filter_periode_partner&gt;=AB1590,"INCLUDE"&amp;IF(regnskab_filter_land_partner&lt;&gt;"",IF(regnskab_filter_land_partner="EU",F1590,AD1590),""),"EXCLUDE")&amp;AC1590</f>
        <v>EXCLUDE</v>
      </c>
      <c r="J1590" s="158" t="e">
        <f t="shared" si="245"/>
        <v>#N/A</v>
      </c>
      <c r="L1590" s="158" t="str">
        <f t="shared" si="246"/>
        <v>_EU</v>
      </c>
      <c r="P1590" s="340"/>
      <c r="Q1590" s="340"/>
      <c r="R1590" s="341"/>
      <c r="S1590" s="342"/>
      <c r="T1590" s="342"/>
      <c r="U1590" s="341"/>
      <c r="V1590" s="368"/>
      <c r="W1590" s="341"/>
      <c r="X1590" s="343"/>
      <c r="Y1590" s="340"/>
      <c r="Z1590" s="341"/>
      <c r="AA1590" s="348" t="str">
        <f t="shared" si="247"/>
        <v/>
      </c>
      <c r="AB1590" s="349" t="str">
        <f t="shared" si="248"/>
        <v/>
      </c>
      <c r="AC1590" s="341"/>
      <c r="AD1590" s="350" t="str">
        <f t="shared" si="249"/>
        <v/>
      </c>
    </row>
    <row r="1591" spans="2:30" x14ac:dyDescent="0.45">
      <c r="B1591" s="145" t="str">
        <f t="shared" si="240"/>
        <v>NOT INCLUDED</v>
      </c>
      <c r="C1591" s="146" t="e">
        <f t="shared" si="241"/>
        <v>#N/A</v>
      </c>
      <c r="D1591" s="158" t="e">
        <f>AB1591&amp;"_"&amp;#REF!&amp;IF(afstemning_partner&lt;&gt;"","_"&amp;AC1591,"")</f>
        <v>#REF!</v>
      </c>
      <c r="E1591" s="158" t="str">
        <f t="shared" si="242"/>
        <v/>
      </c>
      <c r="F1591" s="158" t="e">
        <f t="shared" si="243"/>
        <v>#N/A</v>
      </c>
      <c r="G1591" s="158" t="str">
        <f>TRANSAKTIONER!Z1591&amp;IF(regnskab_filter_periode&gt;=AB1591,"INCLUDE"&amp;IF(regnskab_filter_land&lt;&gt;"",IF(regnskab_filter_land="EU",F1591,AD1591),""),"EXCLUDE")</f>
        <v>EXCLUDE</v>
      </c>
      <c r="H1591" s="158" t="str">
        <f t="shared" si="244"/>
        <v/>
      </c>
      <c r="I1591" s="158" t="str">
        <f>TRANSAKTIONER!Z1591&amp;IF(regnskab_filter_periode_partner&gt;=AB1591,"INCLUDE"&amp;IF(regnskab_filter_land_partner&lt;&gt;"",IF(regnskab_filter_land_partner="EU",F1591,AD1591),""),"EXCLUDE")&amp;AC1591</f>
        <v>EXCLUDE</v>
      </c>
      <c r="J1591" s="158" t="e">
        <f t="shared" si="245"/>
        <v>#N/A</v>
      </c>
      <c r="L1591" s="158" t="str">
        <f t="shared" si="246"/>
        <v>_EU</v>
      </c>
      <c r="P1591" s="340"/>
      <c r="Q1591" s="340"/>
      <c r="R1591" s="341"/>
      <c r="S1591" s="342"/>
      <c r="T1591" s="342"/>
      <c r="U1591" s="341"/>
      <c r="V1591" s="368"/>
      <c r="W1591" s="341"/>
      <c r="X1591" s="343"/>
      <c r="Y1591" s="340"/>
      <c r="Z1591" s="341"/>
      <c r="AA1591" s="348" t="str">
        <f t="shared" si="247"/>
        <v/>
      </c>
      <c r="AB1591" s="349" t="str">
        <f t="shared" si="248"/>
        <v/>
      </c>
      <c r="AC1591" s="341"/>
      <c r="AD1591" s="350" t="str">
        <f t="shared" si="249"/>
        <v/>
      </c>
    </row>
    <row r="1592" spans="2:30" x14ac:dyDescent="0.45">
      <c r="B1592" s="145" t="str">
        <f t="shared" si="240"/>
        <v>NOT INCLUDED</v>
      </c>
      <c r="C1592" s="146" t="e">
        <f t="shared" si="241"/>
        <v>#N/A</v>
      </c>
      <c r="D1592" s="158" t="e">
        <f>AB1592&amp;"_"&amp;#REF!&amp;IF(afstemning_partner&lt;&gt;"","_"&amp;AC1592,"")</f>
        <v>#REF!</v>
      </c>
      <c r="E1592" s="158" t="str">
        <f t="shared" si="242"/>
        <v/>
      </c>
      <c r="F1592" s="158" t="e">
        <f t="shared" si="243"/>
        <v>#N/A</v>
      </c>
      <c r="G1592" s="158" t="str">
        <f>TRANSAKTIONER!Z1592&amp;IF(regnskab_filter_periode&gt;=AB1592,"INCLUDE"&amp;IF(regnskab_filter_land&lt;&gt;"",IF(regnskab_filter_land="EU",F1592,AD1592),""),"EXCLUDE")</f>
        <v>EXCLUDE</v>
      </c>
      <c r="H1592" s="158" t="str">
        <f t="shared" si="244"/>
        <v/>
      </c>
      <c r="I1592" s="158" t="str">
        <f>TRANSAKTIONER!Z1592&amp;IF(regnskab_filter_periode_partner&gt;=AB1592,"INCLUDE"&amp;IF(regnskab_filter_land_partner&lt;&gt;"",IF(regnskab_filter_land_partner="EU",F1592,AD1592),""),"EXCLUDE")&amp;AC1592</f>
        <v>EXCLUDE</v>
      </c>
      <c r="J1592" s="158" t="e">
        <f t="shared" si="245"/>
        <v>#N/A</v>
      </c>
      <c r="L1592" s="158" t="str">
        <f t="shared" si="246"/>
        <v>_EU</v>
      </c>
      <c r="P1592" s="340"/>
      <c r="Q1592" s="340"/>
      <c r="R1592" s="341"/>
      <c r="S1592" s="342"/>
      <c r="T1592" s="342"/>
      <c r="U1592" s="341"/>
      <c r="V1592" s="368"/>
      <c r="W1592" s="341"/>
      <c r="X1592" s="343"/>
      <c r="Y1592" s="340"/>
      <c r="Z1592" s="341"/>
      <c r="AA1592" s="348" t="str">
        <f t="shared" si="247"/>
        <v/>
      </c>
      <c r="AB1592" s="349" t="str">
        <f t="shared" si="248"/>
        <v/>
      </c>
      <c r="AC1592" s="341"/>
      <c r="AD1592" s="350" t="str">
        <f t="shared" si="249"/>
        <v/>
      </c>
    </row>
    <row r="1593" spans="2:30" x14ac:dyDescent="0.45">
      <c r="B1593" s="145" t="str">
        <f t="shared" si="240"/>
        <v>NOT INCLUDED</v>
      </c>
      <c r="C1593" s="146" t="e">
        <f t="shared" si="241"/>
        <v>#N/A</v>
      </c>
      <c r="D1593" s="158" t="e">
        <f>AB1593&amp;"_"&amp;#REF!&amp;IF(afstemning_partner&lt;&gt;"","_"&amp;AC1593,"")</f>
        <v>#REF!</v>
      </c>
      <c r="E1593" s="158" t="str">
        <f t="shared" si="242"/>
        <v/>
      </c>
      <c r="F1593" s="158" t="e">
        <f t="shared" si="243"/>
        <v>#N/A</v>
      </c>
      <c r="G1593" s="158" t="str">
        <f>TRANSAKTIONER!Z1593&amp;IF(regnskab_filter_periode&gt;=AB1593,"INCLUDE"&amp;IF(regnskab_filter_land&lt;&gt;"",IF(regnskab_filter_land="EU",F1593,AD1593),""),"EXCLUDE")</f>
        <v>EXCLUDE</v>
      </c>
      <c r="H1593" s="158" t="str">
        <f t="shared" si="244"/>
        <v/>
      </c>
      <c r="I1593" s="158" t="str">
        <f>TRANSAKTIONER!Z1593&amp;IF(regnskab_filter_periode_partner&gt;=AB1593,"INCLUDE"&amp;IF(regnskab_filter_land_partner&lt;&gt;"",IF(regnskab_filter_land_partner="EU",F1593,AD1593),""),"EXCLUDE")&amp;AC1593</f>
        <v>EXCLUDE</v>
      </c>
      <c r="J1593" s="158" t="e">
        <f t="shared" si="245"/>
        <v>#N/A</v>
      </c>
      <c r="L1593" s="158" t="str">
        <f t="shared" si="246"/>
        <v>_EU</v>
      </c>
      <c r="P1593" s="340"/>
      <c r="Q1593" s="340"/>
      <c r="R1593" s="341"/>
      <c r="S1593" s="342"/>
      <c r="T1593" s="342"/>
      <c r="U1593" s="341"/>
      <c r="V1593" s="368"/>
      <c r="W1593" s="341"/>
      <c r="X1593" s="343"/>
      <c r="Y1593" s="340"/>
      <c r="Z1593" s="341"/>
      <c r="AA1593" s="348" t="str">
        <f t="shared" si="247"/>
        <v/>
      </c>
      <c r="AB1593" s="349" t="str">
        <f t="shared" si="248"/>
        <v/>
      </c>
      <c r="AC1593" s="341"/>
      <c r="AD1593" s="350" t="str">
        <f t="shared" si="249"/>
        <v/>
      </c>
    </row>
    <row r="1594" spans="2:30" x14ac:dyDescent="0.45">
      <c r="B1594" s="145" t="str">
        <f t="shared" si="240"/>
        <v>NOT INCLUDED</v>
      </c>
      <c r="C1594" s="146" t="e">
        <f t="shared" si="241"/>
        <v>#N/A</v>
      </c>
      <c r="D1594" s="158" t="e">
        <f>AB1594&amp;"_"&amp;#REF!&amp;IF(afstemning_partner&lt;&gt;"","_"&amp;AC1594,"")</f>
        <v>#REF!</v>
      </c>
      <c r="E1594" s="158" t="str">
        <f t="shared" si="242"/>
        <v/>
      </c>
      <c r="F1594" s="158" t="e">
        <f t="shared" si="243"/>
        <v>#N/A</v>
      </c>
      <c r="G1594" s="158" t="str">
        <f>TRANSAKTIONER!Z1594&amp;IF(regnskab_filter_periode&gt;=AB1594,"INCLUDE"&amp;IF(regnskab_filter_land&lt;&gt;"",IF(regnskab_filter_land="EU",F1594,AD1594),""),"EXCLUDE")</f>
        <v>EXCLUDE</v>
      </c>
      <c r="H1594" s="158" t="str">
        <f t="shared" si="244"/>
        <v/>
      </c>
      <c r="I1594" s="158" t="str">
        <f>TRANSAKTIONER!Z1594&amp;IF(regnskab_filter_periode_partner&gt;=AB1594,"INCLUDE"&amp;IF(regnskab_filter_land_partner&lt;&gt;"",IF(regnskab_filter_land_partner="EU",F1594,AD1594),""),"EXCLUDE")&amp;AC1594</f>
        <v>EXCLUDE</v>
      </c>
      <c r="J1594" s="158" t="e">
        <f t="shared" si="245"/>
        <v>#N/A</v>
      </c>
      <c r="L1594" s="158" t="str">
        <f t="shared" si="246"/>
        <v>_EU</v>
      </c>
      <c r="P1594" s="340"/>
      <c r="Q1594" s="340"/>
      <c r="R1594" s="341"/>
      <c r="S1594" s="342"/>
      <c r="T1594" s="342"/>
      <c r="U1594" s="341"/>
      <c r="V1594" s="368"/>
      <c r="W1594" s="341"/>
      <c r="X1594" s="343"/>
      <c r="Y1594" s="340"/>
      <c r="Z1594" s="341"/>
      <c r="AA1594" s="348" t="str">
        <f t="shared" si="247"/>
        <v/>
      </c>
      <c r="AB1594" s="349" t="str">
        <f t="shared" si="248"/>
        <v/>
      </c>
      <c r="AC1594" s="341"/>
      <c r="AD1594" s="350" t="str">
        <f t="shared" si="249"/>
        <v/>
      </c>
    </row>
    <row r="1595" spans="2:30" x14ac:dyDescent="0.45">
      <c r="B1595" s="145" t="str">
        <f t="shared" si="240"/>
        <v>NOT INCLUDED</v>
      </c>
      <c r="C1595" s="146" t="e">
        <f t="shared" si="241"/>
        <v>#N/A</v>
      </c>
      <c r="D1595" s="158" t="e">
        <f>AB1595&amp;"_"&amp;#REF!&amp;IF(afstemning_partner&lt;&gt;"","_"&amp;AC1595,"")</f>
        <v>#REF!</v>
      </c>
      <c r="E1595" s="158" t="str">
        <f t="shared" si="242"/>
        <v/>
      </c>
      <c r="F1595" s="158" t="e">
        <f t="shared" si="243"/>
        <v>#N/A</v>
      </c>
      <c r="G1595" s="158" t="str">
        <f>TRANSAKTIONER!Z1595&amp;IF(regnskab_filter_periode&gt;=AB1595,"INCLUDE"&amp;IF(regnskab_filter_land&lt;&gt;"",IF(regnskab_filter_land="EU",F1595,AD1595),""),"EXCLUDE")</f>
        <v>EXCLUDE</v>
      </c>
      <c r="H1595" s="158" t="str">
        <f t="shared" si="244"/>
        <v/>
      </c>
      <c r="I1595" s="158" t="str">
        <f>TRANSAKTIONER!Z1595&amp;IF(regnskab_filter_periode_partner&gt;=AB1595,"INCLUDE"&amp;IF(regnskab_filter_land_partner&lt;&gt;"",IF(regnskab_filter_land_partner="EU",F1595,AD1595),""),"EXCLUDE")&amp;AC1595</f>
        <v>EXCLUDE</v>
      </c>
      <c r="J1595" s="158" t="e">
        <f t="shared" si="245"/>
        <v>#N/A</v>
      </c>
      <c r="L1595" s="158" t="str">
        <f t="shared" si="246"/>
        <v>_EU</v>
      </c>
      <c r="P1595" s="340"/>
      <c r="Q1595" s="340"/>
      <c r="R1595" s="341"/>
      <c r="S1595" s="342"/>
      <c r="T1595" s="342"/>
      <c r="U1595" s="341"/>
      <c r="V1595" s="368"/>
      <c r="W1595" s="341"/>
      <c r="X1595" s="343"/>
      <c r="Y1595" s="340"/>
      <c r="Z1595" s="341"/>
      <c r="AA1595" s="348" t="str">
        <f t="shared" si="247"/>
        <v/>
      </c>
      <c r="AB1595" s="349" t="str">
        <f t="shared" si="248"/>
        <v/>
      </c>
      <c r="AC1595" s="341"/>
      <c r="AD1595" s="350" t="str">
        <f t="shared" si="249"/>
        <v/>
      </c>
    </row>
    <row r="1596" spans="2:30" x14ac:dyDescent="0.45">
      <c r="B1596" s="145" t="str">
        <f t="shared" si="240"/>
        <v>NOT INCLUDED</v>
      </c>
      <c r="C1596" s="146" t="e">
        <f t="shared" si="241"/>
        <v>#N/A</v>
      </c>
      <c r="D1596" s="158" t="e">
        <f>AB1596&amp;"_"&amp;#REF!&amp;IF(afstemning_partner&lt;&gt;"","_"&amp;AC1596,"")</f>
        <v>#REF!</v>
      </c>
      <c r="E1596" s="158" t="str">
        <f t="shared" si="242"/>
        <v/>
      </c>
      <c r="F1596" s="158" t="e">
        <f t="shared" si="243"/>
        <v>#N/A</v>
      </c>
      <c r="G1596" s="158" t="str">
        <f>TRANSAKTIONER!Z1596&amp;IF(regnskab_filter_periode&gt;=AB1596,"INCLUDE"&amp;IF(regnskab_filter_land&lt;&gt;"",IF(regnskab_filter_land="EU",F1596,AD1596),""),"EXCLUDE")</f>
        <v>EXCLUDE</v>
      </c>
      <c r="H1596" s="158" t="str">
        <f t="shared" si="244"/>
        <v/>
      </c>
      <c r="I1596" s="158" t="str">
        <f>TRANSAKTIONER!Z1596&amp;IF(regnskab_filter_periode_partner&gt;=AB1596,"INCLUDE"&amp;IF(regnskab_filter_land_partner&lt;&gt;"",IF(regnskab_filter_land_partner="EU",F1596,AD1596),""),"EXCLUDE")&amp;AC1596</f>
        <v>EXCLUDE</v>
      </c>
      <c r="J1596" s="158" t="e">
        <f t="shared" si="245"/>
        <v>#N/A</v>
      </c>
      <c r="L1596" s="158" t="str">
        <f t="shared" si="246"/>
        <v>_EU</v>
      </c>
      <c r="P1596" s="340"/>
      <c r="Q1596" s="340"/>
      <c r="R1596" s="341"/>
      <c r="S1596" s="342"/>
      <c r="T1596" s="342"/>
      <c r="U1596" s="341"/>
      <c r="V1596" s="368"/>
      <c r="W1596" s="341"/>
      <c r="X1596" s="343"/>
      <c r="Y1596" s="340"/>
      <c r="Z1596" s="341"/>
      <c r="AA1596" s="348" t="str">
        <f t="shared" si="247"/>
        <v/>
      </c>
      <c r="AB1596" s="349" t="str">
        <f t="shared" si="248"/>
        <v/>
      </c>
      <c r="AC1596" s="341"/>
      <c r="AD1596" s="350" t="str">
        <f t="shared" si="249"/>
        <v/>
      </c>
    </row>
    <row r="1597" spans="2:30" x14ac:dyDescent="0.45">
      <c r="B1597" s="145" t="str">
        <f t="shared" si="240"/>
        <v>NOT INCLUDED</v>
      </c>
      <c r="C1597" s="146" t="e">
        <f t="shared" si="241"/>
        <v>#N/A</v>
      </c>
      <c r="D1597" s="158" t="e">
        <f>AB1597&amp;"_"&amp;#REF!&amp;IF(afstemning_partner&lt;&gt;"","_"&amp;AC1597,"")</f>
        <v>#REF!</v>
      </c>
      <c r="E1597" s="158" t="str">
        <f t="shared" si="242"/>
        <v/>
      </c>
      <c r="F1597" s="158" t="e">
        <f t="shared" si="243"/>
        <v>#N/A</v>
      </c>
      <c r="G1597" s="158" t="str">
        <f>TRANSAKTIONER!Z1597&amp;IF(regnskab_filter_periode&gt;=AB1597,"INCLUDE"&amp;IF(regnskab_filter_land&lt;&gt;"",IF(regnskab_filter_land="EU",F1597,AD1597),""),"EXCLUDE")</f>
        <v>EXCLUDE</v>
      </c>
      <c r="H1597" s="158" t="str">
        <f t="shared" si="244"/>
        <v/>
      </c>
      <c r="I1597" s="158" t="str">
        <f>TRANSAKTIONER!Z1597&amp;IF(regnskab_filter_periode_partner&gt;=AB1597,"INCLUDE"&amp;IF(regnskab_filter_land_partner&lt;&gt;"",IF(regnskab_filter_land_partner="EU",F1597,AD1597),""),"EXCLUDE")&amp;AC1597</f>
        <v>EXCLUDE</v>
      </c>
      <c r="J1597" s="158" t="e">
        <f t="shared" si="245"/>
        <v>#N/A</v>
      </c>
      <c r="L1597" s="158" t="str">
        <f t="shared" si="246"/>
        <v>_EU</v>
      </c>
      <c r="P1597" s="340"/>
      <c r="Q1597" s="340"/>
      <c r="R1597" s="341"/>
      <c r="S1597" s="342"/>
      <c r="T1597" s="342"/>
      <c r="U1597" s="341"/>
      <c r="V1597" s="368"/>
      <c r="W1597" s="341"/>
      <c r="X1597" s="343"/>
      <c r="Y1597" s="340"/>
      <c r="Z1597" s="341"/>
      <c r="AA1597" s="348" t="str">
        <f t="shared" si="247"/>
        <v/>
      </c>
      <c r="AB1597" s="349" t="str">
        <f t="shared" si="248"/>
        <v/>
      </c>
      <c r="AC1597" s="341"/>
      <c r="AD1597" s="350" t="str">
        <f t="shared" si="249"/>
        <v/>
      </c>
    </row>
    <row r="1598" spans="2:30" x14ac:dyDescent="0.45">
      <c r="B1598" s="145" t="str">
        <f t="shared" si="240"/>
        <v>NOT INCLUDED</v>
      </c>
      <c r="C1598" s="146" t="e">
        <f t="shared" si="241"/>
        <v>#N/A</v>
      </c>
      <c r="D1598" s="158" t="e">
        <f>AB1598&amp;"_"&amp;#REF!&amp;IF(afstemning_partner&lt;&gt;"","_"&amp;AC1598,"")</f>
        <v>#REF!</v>
      </c>
      <c r="E1598" s="158" t="str">
        <f t="shared" si="242"/>
        <v/>
      </c>
      <c r="F1598" s="158" t="e">
        <f t="shared" si="243"/>
        <v>#N/A</v>
      </c>
      <c r="G1598" s="158" t="str">
        <f>TRANSAKTIONER!Z1598&amp;IF(regnskab_filter_periode&gt;=AB1598,"INCLUDE"&amp;IF(regnskab_filter_land&lt;&gt;"",IF(regnskab_filter_land="EU",F1598,AD1598),""),"EXCLUDE")</f>
        <v>EXCLUDE</v>
      </c>
      <c r="H1598" s="158" t="str">
        <f t="shared" si="244"/>
        <v/>
      </c>
      <c r="I1598" s="158" t="str">
        <f>TRANSAKTIONER!Z1598&amp;IF(regnskab_filter_periode_partner&gt;=AB1598,"INCLUDE"&amp;IF(regnskab_filter_land_partner&lt;&gt;"",IF(regnskab_filter_land_partner="EU",F1598,AD1598),""),"EXCLUDE")&amp;AC1598</f>
        <v>EXCLUDE</v>
      </c>
      <c r="J1598" s="158" t="e">
        <f t="shared" si="245"/>
        <v>#N/A</v>
      </c>
      <c r="L1598" s="158" t="str">
        <f t="shared" si="246"/>
        <v>_EU</v>
      </c>
      <c r="P1598" s="340"/>
      <c r="Q1598" s="340"/>
      <c r="R1598" s="341"/>
      <c r="S1598" s="342"/>
      <c r="T1598" s="342"/>
      <c r="U1598" s="341"/>
      <c r="V1598" s="368"/>
      <c r="W1598" s="341"/>
      <c r="X1598" s="343"/>
      <c r="Y1598" s="340"/>
      <c r="Z1598" s="341"/>
      <c r="AA1598" s="348" t="str">
        <f t="shared" si="247"/>
        <v/>
      </c>
      <c r="AB1598" s="349" t="str">
        <f t="shared" si="248"/>
        <v/>
      </c>
      <c r="AC1598" s="341"/>
      <c r="AD1598" s="350" t="str">
        <f t="shared" si="249"/>
        <v/>
      </c>
    </row>
    <row r="1599" spans="2:30" x14ac:dyDescent="0.45">
      <c r="B1599" s="145" t="str">
        <f t="shared" si="240"/>
        <v>NOT INCLUDED</v>
      </c>
      <c r="C1599" s="146" t="e">
        <f t="shared" si="241"/>
        <v>#N/A</v>
      </c>
      <c r="D1599" s="158" t="e">
        <f>AB1599&amp;"_"&amp;#REF!&amp;IF(afstemning_partner&lt;&gt;"","_"&amp;AC1599,"")</f>
        <v>#REF!</v>
      </c>
      <c r="E1599" s="158" t="str">
        <f t="shared" si="242"/>
        <v/>
      </c>
      <c r="F1599" s="158" t="e">
        <f t="shared" si="243"/>
        <v>#N/A</v>
      </c>
      <c r="G1599" s="158" t="str">
        <f>TRANSAKTIONER!Z1599&amp;IF(regnskab_filter_periode&gt;=AB1599,"INCLUDE"&amp;IF(regnskab_filter_land&lt;&gt;"",IF(regnskab_filter_land="EU",F1599,AD1599),""),"EXCLUDE")</f>
        <v>EXCLUDE</v>
      </c>
      <c r="H1599" s="158" t="str">
        <f t="shared" si="244"/>
        <v/>
      </c>
      <c r="I1599" s="158" t="str">
        <f>TRANSAKTIONER!Z1599&amp;IF(regnskab_filter_periode_partner&gt;=AB1599,"INCLUDE"&amp;IF(regnskab_filter_land_partner&lt;&gt;"",IF(regnskab_filter_land_partner="EU",F1599,AD1599),""),"EXCLUDE")&amp;AC1599</f>
        <v>EXCLUDE</v>
      </c>
      <c r="J1599" s="158" t="e">
        <f t="shared" si="245"/>
        <v>#N/A</v>
      </c>
      <c r="L1599" s="158" t="str">
        <f t="shared" si="246"/>
        <v>_EU</v>
      </c>
      <c r="P1599" s="340"/>
      <c r="Q1599" s="340"/>
      <c r="R1599" s="341"/>
      <c r="S1599" s="342"/>
      <c r="T1599" s="342"/>
      <c r="U1599" s="341"/>
      <c r="V1599" s="368"/>
      <c r="W1599" s="341"/>
      <c r="X1599" s="343"/>
      <c r="Y1599" s="340"/>
      <c r="Z1599" s="341"/>
      <c r="AA1599" s="348" t="str">
        <f t="shared" si="247"/>
        <v/>
      </c>
      <c r="AB1599" s="349" t="str">
        <f t="shared" si="248"/>
        <v/>
      </c>
      <c r="AC1599" s="341"/>
      <c r="AD1599" s="350" t="str">
        <f t="shared" si="249"/>
        <v/>
      </c>
    </row>
    <row r="1600" spans="2:30" x14ac:dyDescent="0.45">
      <c r="B1600" s="145" t="str">
        <f t="shared" si="240"/>
        <v>NOT INCLUDED</v>
      </c>
      <c r="C1600" s="146" t="e">
        <f t="shared" si="241"/>
        <v>#N/A</v>
      </c>
      <c r="D1600" s="158" t="e">
        <f>AB1600&amp;"_"&amp;#REF!&amp;IF(afstemning_partner&lt;&gt;"","_"&amp;AC1600,"")</f>
        <v>#REF!</v>
      </c>
      <c r="E1600" s="158" t="str">
        <f t="shared" si="242"/>
        <v/>
      </c>
      <c r="F1600" s="158" t="e">
        <f t="shared" si="243"/>
        <v>#N/A</v>
      </c>
      <c r="G1600" s="158" t="str">
        <f>TRANSAKTIONER!Z1600&amp;IF(regnskab_filter_periode&gt;=AB1600,"INCLUDE"&amp;IF(regnskab_filter_land&lt;&gt;"",IF(regnskab_filter_land="EU",F1600,AD1600),""),"EXCLUDE")</f>
        <v>EXCLUDE</v>
      </c>
      <c r="H1600" s="158" t="str">
        <f t="shared" si="244"/>
        <v/>
      </c>
      <c r="I1600" s="158" t="str">
        <f>TRANSAKTIONER!Z1600&amp;IF(regnskab_filter_periode_partner&gt;=AB1600,"INCLUDE"&amp;IF(regnskab_filter_land_partner&lt;&gt;"",IF(regnskab_filter_land_partner="EU",F1600,AD1600),""),"EXCLUDE")&amp;AC1600</f>
        <v>EXCLUDE</v>
      </c>
      <c r="J1600" s="158" t="e">
        <f t="shared" si="245"/>
        <v>#N/A</v>
      </c>
      <c r="L1600" s="158" t="str">
        <f t="shared" si="246"/>
        <v>_EU</v>
      </c>
      <c r="P1600" s="340"/>
      <c r="Q1600" s="340"/>
      <c r="R1600" s="341"/>
      <c r="S1600" s="342"/>
      <c r="T1600" s="342"/>
      <c r="U1600" s="341"/>
      <c r="V1600" s="368"/>
      <c r="W1600" s="341"/>
      <c r="X1600" s="343"/>
      <c r="Y1600" s="340"/>
      <c r="Z1600" s="341"/>
      <c r="AA1600" s="348" t="str">
        <f t="shared" si="247"/>
        <v/>
      </c>
      <c r="AB1600" s="349" t="str">
        <f t="shared" si="248"/>
        <v/>
      </c>
      <c r="AC1600" s="341"/>
      <c r="AD1600" s="350" t="str">
        <f t="shared" si="249"/>
        <v/>
      </c>
    </row>
    <row r="1601" spans="2:30" x14ac:dyDescent="0.45">
      <c r="B1601" s="145" t="str">
        <f t="shared" si="240"/>
        <v>NOT INCLUDED</v>
      </c>
      <c r="C1601" s="146" t="e">
        <f t="shared" si="241"/>
        <v>#N/A</v>
      </c>
      <c r="D1601" s="158" t="e">
        <f>AB1601&amp;"_"&amp;#REF!&amp;IF(afstemning_partner&lt;&gt;"","_"&amp;AC1601,"")</f>
        <v>#REF!</v>
      </c>
      <c r="E1601" s="158" t="str">
        <f t="shared" si="242"/>
        <v/>
      </c>
      <c r="F1601" s="158" t="e">
        <f t="shared" si="243"/>
        <v>#N/A</v>
      </c>
      <c r="G1601" s="158" t="str">
        <f>TRANSAKTIONER!Z1601&amp;IF(regnskab_filter_periode&gt;=AB1601,"INCLUDE"&amp;IF(regnskab_filter_land&lt;&gt;"",IF(regnskab_filter_land="EU",F1601,AD1601),""),"EXCLUDE")</f>
        <v>EXCLUDE</v>
      </c>
      <c r="H1601" s="158" t="str">
        <f t="shared" si="244"/>
        <v/>
      </c>
      <c r="I1601" s="158" t="str">
        <f>TRANSAKTIONER!Z1601&amp;IF(regnskab_filter_periode_partner&gt;=AB1601,"INCLUDE"&amp;IF(regnskab_filter_land_partner&lt;&gt;"",IF(regnskab_filter_land_partner="EU",F1601,AD1601),""),"EXCLUDE")&amp;AC1601</f>
        <v>EXCLUDE</v>
      </c>
      <c r="J1601" s="158" t="e">
        <f t="shared" si="245"/>
        <v>#N/A</v>
      </c>
      <c r="L1601" s="158" t="str">
        <f t="shared" si="246"/>
        <v>_EU</v>
      </c>
      <c r="P1601" s="340"/>
      <c r="Q1601" s="340"/>
      <c r="R1601" s="341"/>
      <c r="S1601" s="342"/>
      <c r="T1601" s="342"/>
      <c r="U1601" s="341"/>
      <c r="V1601" s="368"/>
      <c r="W1601" s="341"/>
      <c r="X1601" s="343"/>
      <c r="Y1601" s="340"/>
      <c r="Z1601" s="341"/>
      <c r="AA1601" s="348" t="str">
        <f t="shared" si="247"/>
        <v/>
      </c>
      <c r="AB1601" s="349" t="str">
        <f t="shared" si="248"/>
        <v/>
      </c>
      <c r="AC1601" s="341"/>
      <c r="AD1601" s="350" t="str">
        <f t="shared" si="249"/>
        <v/>
      </c>
    </row>
    <row r="1602" spans="2:30" x14ac:dyDescent="0.45">
      <c r="B1602" s="145" t="str">
        <f t="shared" si="240"/>
        <v>NOT INCLUDED</v>
      </c>
      <c r="C1602" s="146" t="e">
        <f t="shared" si="241"/>
        <v>#N/A</v>
      </c>
      <c r="D1602" s="158" t="e">
        <f>AB1602&amp;"_"&amp;#REF!&amp;IF(afstemning_partner&lt;&gt;"","_"&amp;AC1602,"")</f>
        <v>#REF!</v>
      </c>
      <c r="E1602" s="158" t="str">
        <f t="shared" si="242"/>
        <v/>
      </c>
      <c r="F1602" s="158" t="e">
        <f t="shared" si="243"/>
        <v>#N/A</v>
      </c>
      <c r="G1602" s="158" t="str">
        <f>TRANSAKTIONER!Z1602&amp;IF(regnskab_filter_periode&gt;=AB1602,"INCLUDE"&amp;IF(regnskab_filter_land&lt;&gt;"",IF(regnskab_filter_land="EU",F1602,AD1602),""),"EXCLUDE")</f>
        <v>EXCLUDE</v>
      </c>
      <c r="H1602" s="158" t="str">
        <f t="shared" si="244"/>
        <v/>
      </c>
      <c r="I1602" s="158" t="str">
        <f>TRANSAKTIONER!Z1602&amp;IF(regnskab_filter_periode_partner&gt;=AB1602,"INCLUDE"&amp;IF(regnskab_filter_land_partner&lt;&gt;"",IF(regnskab_filter_land_partner="EU",F1602,AD1602),""),"EXCLUDE")&amp;AC1602</f>
        <v>EXCLUDE</v>
      </c>
      <c r="J1602" s="158" t="e">
        <f t="shared" si="245"/>
        <v>#N/A</v>
      </c>
      <c r="L1602" s="158" t="str">
        <f t="shared" si="246"/>
        <v>_EU</v>
      </c>
      <c r="P1602" s="340"/>
      <c r="Q1602" s="340"/>
      <c r="R1602" s="341"/>
      <c r="S1602" s="342"/>
      <c r="T1602" s="342"/>
      <c r="U1602" s="341"/>
      <c r="V1602" s="368"/>
      <c r="W1602" s="341"/>
      <c r="X1602" s="343"/>
      <c r="Y1602" s="340"/>
      <c r="Z1602" s="341"/>
      <c r="AA1602" s="348" t="str">
        <f t="shared" si="247"/>
        <v/>
      </c>
      <c r="AB1602" s="349" t="str">
        <f t="shared" si="248"/>
        <v/>
      </c>
      <c r="AC1602" s="341"/>
      <c r="AD1602" s="350" t="str">
        <f t="shared" si="249"/>
        <v/>
      </c>
    </row>
    <row r="1603" spans="2:30" x14ac:dyDescent="0.45">
      <c r="B1603" s="145" t="str">
        <f t="shared" si="240"/>
        <v>NOT INCLUDED</v>
      </c>
      <c r="C1603" s="146" t="e">
        <f t="shared" si="241"/>
        <v>#N/A</v>
      </c>
      <c r="D1603" s="158" t="e">
        <f>AB1603&amp;"_"&amp;#REF!&amp;IF(afstemning_partner&lt;&gt;"","_"&amp;AC1603,"")</f>
        <v>#REF!</v>
      </c>
      <c r="E1603" s="158" t="str">
        <f t="shared" si="242"/>
        <v/>
      </c>
      <c r="F1603" s="158" t="e">
        <f t="shared" si="243"/>
        <v>#N/A</v>
      </c>
      <c r="G1603" s="158" t="str">
        <f>TRANSAKTIONER!Z1603&amp;IF(regnskab_filter_periode&gt;=AB1603,"INCLUDE"&amp;IF(regnskab_filter_land&lt;&gt;"",IF(regnskab_filter_land="EU",F1603,AD1603),""),"EXCLUDE")</f>
        <v>EXCLUDE</v>
      </c>
      <c r="H1603" s="158" t="str">
        <f t="shared" si="244"/>
        <v/>
      </c>
      <c r="I1603" s="158" t="str">
        <f>TRANSAKTIONER!Z1603&amp;IF(regnskab_filter_periode_partner&gt;=AB1603,"INCLUDE"&amp;IF(regnskab_filter_land_partner&lt;&gt;"",IF(regnskab_filter_land_partner="EU",F1603,AD1603),""),"EXCLUDE")&amp;AC1603</f>
        <v>EXCLUDE</v>
      </c>
      <c r="J1603" s="158" t="e">
        <f t="shared" si="245"/>
        <v>#N/A</v>
      </c>
      <c r="L1603" s="158" t="str">
        <f t="shared" si="246"/>
        <v>_EU</v>
      </c>
      <c r="P1603" s="340"/>
      <c r="Q1603" s="340"/>
      <c r="R1603" s="341"/>
      <c r="S1603" s="342"/>
      <c r="T1603" s="342"/>
      <c r="U1603" s="341"/>
      <c r="V1603" s="368"/>
      <c r="W1603" s="341"/>
      <c r="X1603" s="343"/>
      <c r="Y1603" s="340"/>
      <c r="Z1603" s="341"/>
      <c r="AA1603" s="348" t="str">
        <f t="shared" si="247"/>
        <v/>
      </c>
      <c r="AB1603" s="349" t="str">
        <f t="shared" si="248"/>
        <v/>
      </c>
      <c r="AC1603" s="341"/>
      <c r="AD1603" s="350" t="str">
        <f t="shared" si="249"/>
        <v/>
      </c>
    </row>
    <row r="1604" spans="2:30" x14ac:dyDescent="0.45">
      <c r="B1604" s="145" t="str">
        <f t="shared" si="240"/>
        <v>NOT INCLUDED</v>
      </c>
      <c r="C1604" s="146" t="e">
        <f t="shared" si="241"/>
        <v>#N/A</v>
      </c>
      <c r="D1604" s="158" t="e">
        <f>AB1604&amp;"_"&amp;#REF!&amp;IF(afstemning_partner&lt;&gt;"","_"&amp;AC1604,"")</f>
        <v>#REF!</v>
      </c>
      <c r="E1604" s="158" t="str">
        <f t="shared" si="242"/>
        <v/>
      </c>
      <c r="F1604" s="158" t="e">
        <f t="shared" si="243"/>
        <v>#N/A</v>
      </c>
      <c r="G1604" s="158" t="str">
        <f>TRANSAKTIONER!Z1604&amp;IF(regnskab_filter_periode&gt;=AB1604,"INCLUDE"&amp;IF(regnskab_filter_land&lt;&gt;"",IF(regnskab_filter_land="EU",F1604,AD1604),""),"EXCLUDE")</f>
        <v>EXCLUDE</v>
      </c>
      <c r="H1604" s="158" t="str">
        <f t="shared" si="244"/>
        <v/>
      </c>
      <c r="I1604" s="158" t="str">
        <f>TRANSAKTIONER!Z1604&amp;IF(regnskab_filter_periode_partner&gt;=AB1604,"INCLUDE"&amp;IF(regnskab_filter_land_partner&lt;&gt;"",IF(regnskab_filter_land_partner="EU",F1604,AD1604),""),"EXCLUDE")&amp;AC1604</f>
        <v>EXCLUDE</v>
      </c>
      <c r="J1604" s="158" t="e">
        <f t="shared" si="245"/>
        <v>#N/A</v>
      </c>
      <c r="L1604" s="158" t="str">
        <f t="shared" si="246"/>
        <v>_EU</v>
      </c>
      <c r="P1604" s="340"/>
      <c r="Q1604" s="340"/>
      <c r="R1604" s="341"/>
      <c r="S1604" s="342"/>
      <c r="T1604" s="342"/>
      <c r="U1604" s="341"/>
      <c r="V1604" s="368"/>
      <c r="W1604" s="341"/>
      <c r="X1604" s="343"/>
      <c r="Y1604" s="340"/>
      <c r="Z1604" s="341"/>
      <c r="AA1604" s="348" t="str">
        <f t="shared" si="247"/>
        <v/>
      </c>
      <c r="AB1604" s="349" t="str">
        <f t="shared" si="248"/>
        <v/>
      </c>
      <c r="AC1604" s="341"/>
      <c r="AD1604" s="350" t="str">
        <f t="shared" si="249"/>
        <v/>
      </c>
    </row>
    <row r="1605" spans="2:30" x14ac:dyDescent="0.45">
      <c r="B1605" s="145" t="str">
        <f t="shared" si="240"/>
        <v>NOT INCLUDED</v>
      </c>
      <c r="C1605" s="146" t="e">
        <f t="shared" si="241"/>
        <v>#N/A</v>
      </c>
      <c r="D1605" s="158" t="e">
        <f>AB1605&amp;"_"&amp;#REF!&amp;IF(afstemning_partner&lt;&gt;"","_"&amp;AC1605,"")</f>
        <v>#REF!</v>
      </c>
      <c r="E1605" s="158" t="str">
        <f t="shared" si="242"/>
        <v/>
      </c>
      <c r="F1605" s="158" t="e">
        <f t="shared" si="243"/>
        <v>#N/A</v>
      </c>
      <c r="G1605" s="158" t="str">
        <f>TRANSAKTIONER!Z1605&amp;IF(regnskab_filter_periode&gt;=AB1605,"INCLUDE"&amp;IF(regnskab_filter_land&lt;&gt;"",IF(regnskab_filter_land="EU",F1605,AD1605),""),"EXCLUDE")</f>
        <v>EXCLUDE</v>
      </c>
      <c r="H1605" s="158" t="str">
        <f t="shared" si="244"/>
        <v/>
      </c>
      <c r="I1605" s="158" t="str">
        <f>TRANSAKTIONER!Z1605&amp;IF(regnskab_filter_periode_partner&gt;=AB1605,"INCLUDE"&amp;IF(regnskab_filter_land_partner&lt;&gt;"",IF(regnskab_filter_land_partner="EU",F1605,AD1605),""),"EXCLUDE")&amp;AC1605</f>
        <v>EXCLUDE</v>
      </c>
      <c r="J1605" s="158" t="e">
        <f t="shared" si="245"/>
        <v>#N/A</v>
      </c>
      <c r="L1605" s="158" t="str">
        <f t="shared" si="246"/>
        <v>_EU</v>
      </c>
      <c r="P1605" s="340"/>
      <c r="Q1605" s="340"/>
      <c r="R1605" s="341"/>
      <c r="S1605" s="342"/>
      <c r="T1605" s="342"/>
      <c r="U1605" s="341"/>
      <c r="V1605" s="368"/>
      <c r="W1605" s="341"/>
      <c r="X1605" s="343"/>
      <c r="Y1605" s="340"/>
      <c r="Z1605" s="341"/>
      <c r="AA1605" s="348" t="str">
        <f t="shared" si="247"/>
        <v/>
      </c>
      <c r="AB1605" s="349" t="str">
        <f t="shared" si="248"/>
        <v/>
      </c>
      <c r="AC1605" s="341"/>
      <c r="AD1605" s="350" t="str">
        <f t="shared" si="249"/>
        <v/>
      </c>
    </row>
    <row r="1606" spans="2:30" x14ac:dyDescent="0.45">
      <c r="B1606" s="145" t="str">
        <f t="shared" si="240"/>
        <v>NOT INCLUDED</v>
      </c>
      <c r="C1606" s="146" t="e">
        <f t="shared" si="241"/>
        <v>#N/A</v>
      </c>
      <c r="D1606" s="158" t="e">
        <f>AB1606&amp;"_"&amp;#REF!&amp;IF(afstemning_partner&lt;&gt;"","_"&amp;AC1606,"")</f>
        <v>#REF!</v>
      </c>
      <c r="E1606" s="158" t="str">
        <f t="shared" si="242"/>
        <v/>
      </c>
      <c r="F1606" s="158" t="e">
        <f t="shared" si="243"/>
        <v>#N/A</v>
      </c>
      <c r="G1606" s="158" t="str">
        <f>TRANSAKTIONER!Z1606&amp;IF(regnskab_filter_periode&gt;=AB1606,"INCLUDE"&amp;IF(regnskab_filter_land&lt;&gt;"",IF(regnskab_filter_land="EU",F1606,AD1606),""),"EXCLUDE")</f>
        <v>EXCLUDE</v>
      </c>
      <c r="H1606" s="158" t="str">
        <f t="shared" si="244"/>
        <v/>
      </c>
      <c r="I1606" s="158" t="str">
        <f>TRANSAKTIONER!Z1606&amp;IF(regnskab_filter_periode_partner&gt;=AB1606,"INCLUDE"&amp;IF(regnskab_filter_land_partner&lt;&gt;"",IF(regnskab_filter_land_partner="EU",F1606,AD1606),""),"EXCLUDE")&amp;AC1606</f>
        <v>EXCLUDE</v>
      </c>
      <c r="J1606" s="158" t="e">
        <f t="shared" si="245"/>
        <v>#N/A</v>
      </c>
      <c r="L1606" s="158" t="str">
        <f t="shared" si="246"/>
        <v>_EU</v>
      </c>
      <c r="P1606" s="340"/>
      <c r="Q1606" s="340"/>
      <c r="R1606" s="341"/>
      <c r="S1606" s="342"/>
      <c r="T1606" s="342"/>
      <c r="U1606" s="341"/>
      <c r="V1606" s="368"/>
      <c r="W1606" s="341"/>
      <c r="X1606" s="343"/>
      <c r="Y1606" s="340"/>
      <c r="Z1606" s="341"/>
      <c r="AA1606" s="348" t="str">
        <f t="shared" si="247"/>
        <v/>
      </c>
      <c r="AB1606" s="349" t="str">
        <f t="shared" si="248"/>
        <v/>
      </c>
      <c r="AC1606" s="341"/>
      <c r="AD1606" s="350" t="str">
        <f t="shared" si="249"/>
        <v/>
      </c>
    </row>
    <row r="1607" spans="2:30" x14ac:dyDescent="0.45">
      <c r="B1607" s="145" t="str">
        <f t="shared" ref="B1607:B1670" si="250">IF(AB1607=report_period,"INCLUDE_CURRENT",IF(AB1607&lt;report_period,"INCLUDE_PREVIOUS","NOT INCLUDED"))</f>
        <v>NOT INCLUDED</v>
      </c>
      <c r="C1607" s="146" t="e">
        <f t="shared" ref="C1607:C1670" si="251">B1607&amp;"_"&amp;VLOOKUP(AD1607,setup_country_group,3,FALSE)&amp;"_"&amp;Z1607</f>
        <v>#N/A</v>
      </c>
      <c r="D1607" s="158" t="e">
        <f>AB1607&amp;"_"&amp;#REF!&amp;IF(afstemning_partner&lt;&gt;"","_"&amp;AC1607,"")</f>
        <v>#REF!</v>
      </c>
      <c r="E1607" s="158" t="str">
        <f t="shared" ref="E1607:E1670" si="252">Z1607&amp;IF(regnskab_filter_periode&lt;&gt;"",AB1607,"")&amp;IF(regnskab_filter_land&lt;&gt;"",IF(regnskab_filter_land="EU",F1607,AD1607),"")</f>
        <v/>
      </c>
      <c r="F1607" s="158" t="e">
        <f t="shared" ref="F1607:F1670" si="253">VLOOKUP(AD1607,setup_country_group,3,FALSE)</f>
        <v>#N/A</v>
      </c>
      <c r="G1607" s="158" t="str">
        <f>TRANSAKTIONER!Z1607&amp;IF(regnskab_filter_periode&gt;=AB1607,"INCLUDE"&amp;IF(regnskab_filter_land&lt;&gt;"",IF(regnskab_filter_land="EU",F1607,AD1607),""),"EXCLUDE")</f>
        <v>EXCLUDE</v>
      </c>
      <c r="H1607" s="158" t="str">
        <f t="shared" ref="H1607:H1670" si="254">Z1607&amp;IF(regnskab_filter_periode_partner&lt;&gt;"",AB1607,"")&amp;IF(regnskab_filter_land_partner&lt;&gt;"",IF(regnskab_filter_land_partner="EU",F1607,AD1607),"")&amp;AC1607</f>
        <v/>
      </c>
      <c r="I1607" s="158" t="str">
        <f>TRANSAKTIONER!Z1607&amp;IF(regnskab_filter_periode_partner&gt;=AB1607,"INCLUDE"&amp;IF(regnskab_filter_land_partner&lt;&gt;"",IF(regnskab_filter_land_partner="EU",F1607,AD1607),""),"EXCLUDE")&amp;AC1607</f>
        <v>EXCLUDE</v>
      </c>
      <c r="J1607" s="158" t="e">
        <f t="shared" ref="J1607:J1670" si="255">C1607&amp;"_"&amp;AC1607</f>
        <v>#N/A</v>
      </c>
      <c r="L1607" s="158" t="str">
        <f t="shared" ref="L1607:L1670" si="256">Z1607&amp;"_"&amp;IF(AD1607&lt;&gt;"Norge","EU","Norge")</f>
        <v>_EU</v>
      </c>
      <c r="P1607" s="340"/>
      <c r="Q1607" s="340"/>
      <c r="R1607" s="341"/>
      <c r="S1607" s="342"/>
      <c r="T1607" s="342"/>
      <c r="U1607" s="341"/>
      <c r="V1607" s="368"/>
      <c r="W1607" s="341"/>
      <c r="X1607" s="343"/>
      <c r="Y1607" s="340"/>
      <c r="Z1607" s="341"/>
      <c r="AA1607" s="348" t="str">
        <f t="shared" ref="AA1607:AA1670" si="257">IF(OR(AB1607="",Y1607="",X1607=""),"",ROUND(X1607/VLOOKUP(AB1607,setup_currency,MATCH(Y1607&amp;"/EUR",setup_currency_header,0),FALSE),2))</f>
        <v/>
      </c>
      <c r="AB1607" s="349" t="str">
        <f t="shared" ref="AB1607:AB1670" si="258">IF(T1607="","",IF(OR(T1607&lt;setup_start_date,T1607&gt;setup_end_date),"INVALID DATE",VLOOKUP(T1607,setup_periods,2,TRUE)))</f>
        <v/>
      </c>
      <c r="AC1607" s="341"/>
      <c r="AD1607" s="350" t="str">
        <f t="shared" ref="AD1607:AD1670" si="259">IF(AC1607="","",VLOOKUP(AC1607,setup_partners,2,FALSE))</f>
        <v/>
      </c>
    </row>
    <row r="1608" spans="2:30" x14ac:dyDescent="0.45">
      <c r="B1608" s="145" t="str">
        <f t="shared" si="250"/>
        <v>NOT INCLUDED</v>
      </c>
      <c r="C1608" s="146" t="e">
        <f t="shared" si="251"/>
        <v>#N/A</v>
      </c>
      <c r="D1608" s="158" t="e">
        <f>AB1608&amp;"_"&amp;#REF!&amp;IF(afstemning_partner&lt;&gt;"","_"&amp;AC1608,"")</f>
        <v>#REF!</v>
      </c>
      <c r="E1608" s="158" t="str">
        <f t="shared" si="252"/>
        <v/>
      </c>
      <c r="F1608" s="158" t="e">
        <f t="shared" si="253"/>
        <v>#N/A</v>
      </c>
      <c r="G1608" s="158" t="str">
        <f>TRANSAKTIONER!Z1608&amp;IF(regnskab_filter_periode&gt;=AB1608,"INCLUDE"&amp;IF(regnskab_filter_land&lt;&gt;"",IF(regnskab_filter_land="EU",F1608,AD1608),""),"EXCLUDE")</f>
        <v>EXCLUDE</v>
      </c>
      <c r="H1608" s="158" t="str">
        <f t="shared" si="254"/>
        <v/>
      </c>
      <c r="I1608" s="158" t="str">
        <f>TRANSAKTIONER!Z1608&amp;IF(regnskab_filter_periode_partner&gt;=AB1608,"INCLUDE"&amp;IF(regnskab_filter_land_partner&lt;&gt;"",IF(regnskab_filter_land_partner="EU",F1608,AD1608),""),"EXCLUDE")&amp;AC1608</f>
        <v>EXCLUDE</v>
      </c>
      <c r="J1608" s="158" t="e">
        <f t="shared" si="255"/>
        <v>#N/A</v>
      </c>
      <c r="L1608" s="158" t="str">
        <f t="shared" si="256"/>
        <v>_EU</v>
      </c>
      <c r="P1608" s="340"/>
      <c r="Q1608" s="340"/>
      <c r="R1608" s="341"/>
      <c r="S1608" s="342"/>
      <c r="T1608" s="342"/>
      <c r="U1608" s="341"/>
      <c r="V1608" s="368"/>
      <c r="W1608" s="341"/>
      <c r="X1608" s="343"/>
      <c r="Y1608" s="340"/>
      <c r="Z1608" s="341"/>
      <c r="AA1608" s="348" t="str">
        <f t="shared" si="257"/>
        <v/>
      </c>
      <c r="AB1608" s="349" t="str">
        <f t="shared" si="258"/>
        <v/>
      </c>
      <c r="AC1608" s="341"/>
      <c r="AD1608" s="350" t="str">
        <f t="shared" si="259"/>
        <v/>
      </c>
    </row>
    <row r="1609" spans="2:30" x14ac:dyDescent="0.45">
      <c r="B1609" s="145" t="str">
        <f t="shared" si="250"/>
        <v>NOT INCLUDED</v>
      </c>
      <c r="C1609" s="146" t="e">
        <f t="shared" si="251"/>
        <v>#N/A</v>
      </c>
      <c r="D1609" s="158" t="e">
        <f>AB1609&amp;"_"&amp;#REF!&amp;IF(afstemning_partner&lt;&gt;"","_"&amp;AC1609,"")</f>
        <v>#REF!</v>
      </c>
      <c r="E1609" s="158" t="str">
        <f t="shared" si="252"/>
        <v/>
      </c>
      <c r="F1609" s="158" t="e">
        <f t="shared" si="253"/>
        <v>#N/A</v>
      </c>
      <c r="G1609" s="158" t="str">
        <f>TRANSAKTIONER!Z1609&amp;IF(regnskab_filter_periode&gt;=AB1609,"INCLUDE"&amp;IF(regnskab_filter_land&lt;&gt;"",IF(regnskab_filter_land="EU",F1609,AD1609),""),"EXCLUDE")</f>
        <v>EXCLUDE</v>
      </c>
      <c r="H1609" s="158" t="str">
        <f t="shared" si="254"/>
        <v/>
      </c>
      <c r="I1609" s="158" t="str">
        <f>TRANSAKTIONER!Z1609&amp;IF(regnskab_filter_periode_partner&gt;=AB1609,"INCLUDE"&amp;IF(regnskab_filter_land_partner&lt;&gt;"",IF(regnskab_filter_land_partner="EU",F1609,AD1609),""),"EXCLUDE")&amp;AC1609</f>
        <v>EXCLUDE</v>
      </c>
      <c r="J1609" s="158" t="e">
        <f t="shared" si="255"/>
        <v>#N/A</v>
      </c>
      <c r="L1609" s="158" t="str">
        <f t="shared" si="256"/>
        <v>_EU</v>
      </c>
      <c r="P1609" s="340"/>
      <c r="Q1609" s="340"/>
      <c r="R1609" s="341"/>
      <c r="S1609" s="342"/>
      <c r="T1609" s="342"/>
      <c r="U1609" s="341"/>
      <c r="V1609" s="368"/>
      <c r="W1609" s="341"/>
      <c r="X1609" s="343"/>
      <c r="Y1609" s="340"/>
      <c r="Z1609" s="341"/>
      <c r="AA1609" s="348" t="str">
        <f t="shared" si="257"/>
        <v/>
      </c>
      <c r="AB1609" s="349" t="str">
        <f t="shared" si="258"/>
        <v/>
      </c>
      <c r="AC1609" s="341"/>
      <c r="AD1609" s="350" t="str">
        <f t="shared" si="259"/>
        <v/>
      </c>
    </row>
    <row r="1610" spans="2:30" x14ac:dyDescent="0.45">
      <c r="B1610" s="145" t="str">
        <f t="shared" si="250"/>
        <v>NOT INCLUDED</v>
      </c>
      <c r="C1610" s="146" t="e">
        <f t="shared" si="251"/>
        <v>#N/A</v>
      </c>
      <c r="D1610" s="158" t="e">
        <f>AB1610&amp;"_"&amp;#REF!&amp;IF(afstemning_partner&lt;&gt;"","_"&amp;AC1610,"")</f>
        <v>#REF!</v>
      </c>
      <c r="E1610" s="158" t="str">
        <f t="shared" si="252"/>
        <v/>
      </c>
      <c r="F1610" s="158" t="e">
        <f t="shared" si="253"/>
        <v>#N/A</v>
      </c>
      <c r="G1610" s="158" t="str">
        <f>TRANSAKTIONER!Z1610&amp;IF(regnskab_filter_periode&gt;=AB1610,"INCLUDE"&amp;IF(regnskab_filter_land&lt;&gt;"",IF(regnskab_filter_land="EU",F1610,AD1610),""),"EXCLUDE")</f>
        <v>EXCLUDE</v>
      </c>
      <c r="H1610" s="158" t="str">
        <f t="shared" si="254"/>
        <v/>
      </c>
      <c r="I1610" s="158" t="str">
        <f>TRANSAKTIONER!Z1610&amp;IF(regnskab_filter_periode_partner&gt;=AB1610,"INCLUDE"&amp;IF(regnskab_filter_land_partner&lt;&gt;"",IF(regnskab_filter_land_partner="EU",F1610,AD1610),""),"EXCLUDE")&amp;AC1610</f>
        <v>EXCLUDE</v>
      </c>
      <c r="J1610" s="158" t="e">
        <f t="shared" si="255"/>
        <v>#N/A</v>
      </c>
      <c r="L1610" s="158" t="str">
        <f t="shared" si="256"/>
        <v>_EU</v>
      </c>
      <c r="P1610" s="340"/>
      <c r="Q1610" s="340"/>
      <c r="R1610" s="341"/>
      <c r="S1610" s="342"/>
      <c r="T1610" s="342"/>
      <c r="U1610" s="341"/>
      <c r="V1610" s="368"/>
      <c r="W1610" s="341"/>
      <c r="X1610" s="343"/>
      <c r="Y1610" s="340"/>
      <c r="Z1610" s="341"/>
      <c r="AA1610" s="348" t="str">
        <f t="shared" si="257"/>
        <v/>
      </c>
      <c r="AB1610" s="349" t="str">
        <f t="shared" si="258"/>
        <v/>
      </c>
      <c r="AC1610" s="341"/>
      <c r="AD1610" s="350" t="str">
        <f t="shared" si="259"/>
        <v/>
      </c>
    </row>
    <row r="1611" spans="2:30" x14ac:dyDescent="0.45">
      <c r="B1611" s="145" t="str">
        <f t="shared" si="250"/>
        <v>NOT INCLUDED</v>
      </c>
      <c r="C1611" s="146" t="e">
        <f t="shared" si="251"/>
        <v>#N/A</v>
      </c>
      <c r="D1611" s="158" t="e">
        <f>AB1611&amp;"_"&amp;#REF!&amp;IF(afstemning_partner&lt;&gt;"","_"&amp;AC1611,"")</f>
        <v>#REF!</v>
      </c>
      <c r="E1611" s="158" t="str">
        <f t="shared" si="252"/>
        <v/>
      </c>
      <c r="F1611" s="158" t="e">
        <f t="shared" si="253"/>
        <v>#N/A</v>
      </c>
      <c r="G1611" s="158" t="str">
        <f>TRANSAKTIONER!Z1611&amp;IF(regnskab_filter_periode&gt;=AB1611,"INCLUDE"&amp;IF(regnskab_filter_land&lt;&gt;"",IF(regnskab_filter_land="EU",F1611,AD1611),""),"EXCLUDE")</f>
        <v>EXCLUDE</v>
      </c>
      <c r="H1611" s="158" t="str">
        <f t="shared" si="254"/>
        <v/>
      </c>
      <c r="I1611" s="158" t="str">
        <f>TRANSAKTIONER!Z1611&amp;IF(regnskab_filter_periode_partner&gt;=AB1611,"INCLUDE"&amp;IF(regnskab_filter_land_partner&lt;&gt;"",IF(regnskab_filter_land_partner="EU",F1611,AD1611),""),"EXCLUDE")&amp;AC1611</f>
        <v>EXCLUDE</v>
      </c>
      <c r="J1611" s="158" t="e">
        <f t="shared" si="255"/>
        <v>#N/A</v>
      </c>
      <c r="L1611" s="158" t="str">
        <f t="shared" si="256"/>
        <v>_EU</v>
      </c>
      <c r="P1611" s="340"/>
      <c r="Q1611" s="340"/>
      <c r="R1611" s="341"/>
      <c r="S1611" s="342"/>
      <c r="T1611" s="342"/>
      <c r="U1611" s="341"/>
      <c r="V1611" s="368"/>
      <c r="W1611" s="341"/>
      <c r="X1611" s="343"/>
      <c r="Y1611" s="340"/>
      <c r="Z1611" s="341"/>
      <c r="AA1611" s="348" t="str">
        <f t="shared" si="257"/>
        <v/>
      </c>
      <c r="AB1611" s="349" t="str">
        <f t="shared" si="258"/>
        <v/>
      </c>
      <c r="AC1611" s="341"/>
      <c r="AD1611" s="350" t="str">
        <f t="shared" si="259"/>
        <v/>
      </c>
    </row>
    <row r="1612" spans="2:30" x14ac:dyDescent="0.45">
      <c r="B1612" s="145" t="str">
        <f t="shared" si="250"/>
        <v>NOT INCLUDED</v>
      </c>
      <c r="C1612" s="146" t="e">
        <f t="shared" si="251"/>
        <v>#N/A</v>
      </c>
      <c r="D1612" s="158" t="e">
        <f>AB1612&amp;"_"&amp;#REF!&amp;IF(afstemning_partner&lt;&gt;"","_"&amp;AC1612,"")</f>
        <v>#REF!</v>
      </c>
      <c r="E1612" s="158" t="str">
        <f t="shared" si="252"/>
        <v/>
      </c>
      <c r="F1612" s="158" t="e">
        <f t="shared" si="253"/>
        <v>#N/A</v>
      </c>
      <c r="G1612" s="158" t="str">
        <f>TRANSAKTIONER!Z1612&amp;IF(regnskab_filter_periode&gt;=AB1612,"INCLUDE"&amp;IF(regnskab_filter_land&lt;&gt;"",IF(regnskab_filter_land="EU",F1612,AD1612),""),"EXCLUDE")</f>
        <v>EXCLUDE</v>
      </c>
      <c r="H1612" s="158" t="str">
        <f t="shared" si="254"/>
        <v/>
      </c>
      <c r="I1612" s="158" t="str">
        <f>TRANSAKTIONER!Z1612&amp;IF(regnskab_filter_periode_partner&gt;=AB1612,"INCLUDE"&amp;IF(regnskab_filter_land_partner&lt;&gt;"",IF(regnskab_filter_land_partner="EU",F1612,AD1612),""),"EXCLUDE")&amp;AC1612</f>
        <v>EXCLUDE</v>
      </c>
      <c r="J1612" s="158" t="e">
        <f t="shared" si="255"/>
        <v>#N/A</v>
      </c>
      <c r="L1612" s="158" t="str">
        <f t="shared" si="256"/>
        <v>_EU</v>
      </c>
      <c r="P1612" s="340"/>
      <c r="Q1612" s="340"/>
      <c r="R1612" s="341"/>
      <c r="S1612" s="342"/>
      <c r="T1612" s="342"/>
      <c r="U1612" s="341"/>
      <c r="V1612" s="368"/>
      <c r="W1612" s="341"/>
      <c r="X1612" s="343"/>
      <c r="Y1612" s="340"/>
      <c r="Z1612" s="341"/>
      <c r="AA1612" s="348" t="str">
        <f t="shared" si="257"/>
        <v/>
      </c>
      <c r="AB1612" s="349" t="str">
        <f t="shared" si="258"/>
        <v/>
      </c>
      <c r="AC1612" s="341"/>
      <c r="AD1612" s="350" t="str">
        <f t="shared" si="259"/>
        <v/>
      </c>
    </row>
    <row r="1613" spans="2:30" x14ac:dyDescent="0.45">
      <c r="B1613" s="145" t="str">
        <f t="shared" si="250"/>
        <v>NOT INCLUDED</v>
      </c>
      <c r="C1613" s="146" t="e">
        <f t="shared" si="251"/>
        <v>#N/A</v>
      </c>
      <c r="D1613" s="158" t="e">
        <f>AB1613&amp;"_"&amp;#REF!&amp;IF(afstemning_partner&lt;&gt;"","_"&amp;AC1613,"")</f>
        <v>#REF!</v>
      </c>
      <c r="E1613" s="158" t="str">
        <f t="shared" si="252"/>
        <v/>
      </c>
      <c r="F1613" s="158" t="e">
        <f t="shared" si="253"/>
        <v>#N/A</v>
      </c>
      <c r="G1613" s="158" t="str">
        <f>TRANSAKTIONER!Z1613&amp;IF(regnskab_filter_periode&gt;=AB1613,"INCLUDE"&amp;IF(regnskab_filter_land&lt;&gt;"",IF(regnskab_filter_land="EU",F1613,AD1613),""),"EXCLUDE")</f>
        <v>EXCLUDE</v>
      </c>
      <c r="H1613" s="158" t="str">
        <f t="shared" si="254"/>
        <v/>
      </c>
      <c r="I1613" s="158" t="str">
        <f>TRANSAKTIONER!Z1613&amp;IF(regnskab_filter_periode_partner&gt;=AB1613,"INCLUDE"&amp;IF(regnskab_filter_land_partner&lt;&gt;"",IF(regnskab_filter_land_partner="EU",F1613,AD1613),""),"EXCLUDE")&amp;AC1613</f>
        <v>EXCLUDE</v>
      </c>
      <c r="J1613" s="158" t="e">
        <f t="shared" si="255"/>
        <v>#N/A</v>
      </c>
      <c r="L1613" s="158" t="str">
        <f t="shared" si="256"/>
        <v>_EU</v>
      </c>
      <c r="P1613" s="340"/>
      <c r="Q1613" s="340"/>
      <c r="R1613" s="341"/>
      <c r="S1613" s="342"/>
      <c r="T1613" s="342"/>
      <c r="U1613" s="341"/>
      <c r="V1613" s="368"/>
      <c r="W1613" s="341"/>
      <c r="X1613" s="343"/>
      <c r="Y1613" s="340"/>
      <c r="Z1613" s="341"/>
      <c r="AA1613" s="348" t="str">
        <f t="shared" si="257"/>
        <v/>
      </c>
      <c r="AB1613" s="349" t="str">
        <f t="shared" si="258"/>
        <v/>
      </c>
      <c r="AC1613" s="341"/>
      <c r="AD1613" s="350" t="str">
        <f t="shared" si="259"/>
        <v/>
      </c>
    </row>
    <row r="1614" spans="2:30" x14ac:dyDescent="0.45">
      <c r="B1614" s="145" t="str">
        <f t="shared" si="250"/>
        <v>NOT INCLUDED</v>
      </c>
      <c r="C1614" s="146" t="e">
        <f t="shared" si="251"/>
        <v>#N/A</v>
      </c>
      <c r="D1614" s="158" t="e">
        <f>AB1614&amp;"_"&amp;#REF!&amp;IF(afstemning_partner&lt;&gt;"","_"&amp;AC1614,"")</f>
        <v>#REF!</v>
      </c>
      <c r="E1614" s="158" t="str">
        <f t="shared" si="252"/>
        <v/>
      </c>
      <c r="F1614" s="158" t="e">
        <f t="shared" si="253"/>
        <v>#N/A</v>
      </c>
      <c r="G1614" s="158" t="str">
        <f>TRANSAKTIONER!Z1614&amp;IF(regnskab_filter_periode&gt;=AB1614,"INCLUDE"&amp;IF(regnskab_filter_land&lt;&gt;"",IF(regnskab_filter_land="EU",F1614,AD1614),""),"EXCLUDE")</f>
        <v>EXCLUDE</v>
      </c>
      <c r="H1614" s="158" t="str">
        <f t="shared" si="254"/>
        <v/>
      </c>
      <c r="I1614" s="158" t="str">
        <f>TRANSAKTIONER!Z1614&amp;IF(regnskab_filter_periode_partner&gt;=AB1614,"INCLUDE"&amp;IF(regnskab_filter_land_partner&lt;&gt;"",IF(regnskab_filter_land_partner="EU",F1614,AD1614),""),"EXCLUDE")&amp;AC1614</f>
        <v>EXCLUDE</v>
      </c>
      <c r="J1614" s="158" t="e">
        <f t="shared" si="255"/>
        <v>#N/A</v>
      </c>
      <c r="L1614" s="158" t="str">
        <f t="shared" si="256"/>
        <v>_EU</v>
      </c>
      <c r="P1614" s="340"/>
      <c r="Q1614" s="340"/>
      <c r="R1614" s="341"/>
      <c r="S1614" s="342"/>
      <c r="T1614" s="342"/>
      <c r="U1614" s="341"/>
      <c r="V1614" s="368"/>
      <c r="W1614" s="341"/>
      <c r="X1614" s="343"/>
      <c r="Y1614" s="340"/>
      <c r="Z1614" s="341"/>
      <c r="AA1614" s="348" t="str">
        <f t="shared" si="257"/>
        <v/>
      </c>
      <c r="AB1614" s="349" t="str">
        <f t="shared" si="258"/>
        <v/>
      </c>
      <c r="AC1614" s="341"/>
      <c r="AD1614" s="350" t="str">
        <f t="shared" si="259"/>
        <v/>
      </c>
    </row>
    <row r="1615" spans="2:30" x14ac:dyDescent="0.45">
      <c r="B1615" s="145" t="str">
        <f t="shared" si="250"/>
        <v>NOT INCLUDED</v>
      </c>
      <c r="C1615" s="146" t="e">
        <f t="shared" si="251"/>
        <v>#N/A</v>
      </c>
      <c r="D1615" s="158" t="e">
        <f>AB1615&amp;"_"&amp;#REF!&amp;IF(afstemning_partner&lt;&gt;"","_"&amp;AC1615,"")</f>
        <v>#REF!</v>
      </c>
      <c r="E1615" s="158" t="str">
        <f t="shared" si="252"/>
        <v/>
      </c>
      <c r="F1615" s="158" t="e">
        <f t="shared" si="253"/>
        <v>#N/A</v>
      </c>
      <c r="G1615" s="158" t="str">
        <f>TRANSAKTIONER!Z1615&amp;IF(regnskab_filter_periode&gt;=AB1615,"INCLUDE"&amp;IF(regnskab_filter_land&lt;&gt;"",IF(regnskab_filter_land="EU",F1615,AD1615),""),"EXCLUDE")</f>
        <v>EXCLUDE</v>
      </c>
      <c r="H1615" s="158" t="str">
        <f t="shared" si="254"/>
        <v/>
      </c>
      <c r="I1615" s="158" t="str">
        <f>TRANSAKTIONER!Z1615&amp;IF(regnskab_filter_periode_partner&gt;=AB1615,"INCLUDE"&amp;IF(regnskab_filter_land_partner&lt;&gt;"",IF(regnskab_filter_land_partner="EU",F1615,AD1615),""),"EXCLUDE")&amp;AC1615</f>
        <v>EXCLUDE</v>
      </c>
      <c r="J1615" s="158" t="e">
        <f t="shared" si="255"/>
        <v>#N/A</v>
      </c>
      <c r="L1615" s="158" t="str">
        <f t="shared" si="256"/>
        <v>_EU</v>
      </c>
      <c r="P1615" s="340"/>
      <c r="Q1615" s="340"/>
      <c r="R1615" s="341"/>
      <c r="S1615" s="342"/>
      <c r="T1615" s="342"/>
      <c r="U1615" s="341"/>
      <c r="V1615" s="368"/>
      <c r="W1615" s="341"/>
      <c r="X1615" s="343"/>
      <c r="Y1615" s="340"/>
      <c r="Z1615" s="341"/>
      <c r="AA1615" s="348" t="str">
        <f t="shared" si="257"/>
        <v/>
      </c>
      <c r="AB1615" s="349" t="str">
        <f t="shared" si="258"/>
        <v/>
      </c>
      <c r="AC1615" s="341"/>
      <c r="AD1615" s="350" t="str">
        <f t="shared" si="259"/>
        <v/>
      </c>
    </row>
    <row r="1616" spans="2:30" x14ac:dyDescent="0.45">
      <c r="B1616" s="145" t="str">
        <f t="shared" si="250"/>
        <v>NOT INCLUDED</v>
      </c>
      <c r="C1616" s="146" t="e">
        <f t="shared" si="251"/>
        <v>#N/A</v>
      </c>
      <c r="D1616" s="158" t="e">
        <f>AB1616&amp;"_"&amp;#REF!&amp;IF(afstemning_partner&lt;&gt;"","_"&amp;AC1616,"")</f>
        <v>#REF!</v>
      </c>
      <c r="E1616" s="158" t="str">
        <f t="shared" si="252"/>
        <v/>
      </c>
      <c r="F1616" s="158" t="e">
        <f t="shared" si="253"/>
        <v>#N/A</v>
      </c>
      <c r="G1616" s="158" t="str">
        <f>TRANSAKTIONER!Z1616&amp;IF(regnskab_filter_periode&gt;=AB1616,"INCLUDE"&amp;IF(regnskab_filter_land&lt;&gt;"",IF(regnskab_filter_land="EU",F1616,AD1616),""),"EXCLUDE")</f>
        <v>EXCLUDE</v>
      </c>
      <c r="H1616" s="158" t="str">
        <f t="shared" si="254"/>
        <v/>
      </c>
      <c r="I1616" s="158" t="str">
        <f>TRANSAKTIONER!Z1616&amp;IF(regnskab_filter_periode_partner&gt;=AB1616,"INCLUDE"&amp;IF(regnskab_filter_land_partner&lt;&gt;"",IF(regnskab_filter_land_partner="EU",F1616,AD1616),""),"EXCLUDE")&amp;AC1616</f>
        <v>EXCLUDE</v>
      </c>
      <c r="J1616" s="158" t="e">
        <f t="shared" si="255"/>
        <v>#N/A</v>
      </c>
      <c r="L1616" s="158" t="str">
        <f t="shared" si="256"/>
        <v>_EU</v>
      </c>
      <c r="P1616" s="340"/>
      <c r="Q1616" s="340"/>
      <c r="R1616" s="341"/>
      <c r="S1616" s="342"/>
      <c r="T1616" s="342"/>
      <c r="U1616" s="341"/>
      <c r="V1616" s="368"/>
      <c r="W1616" s="341"/>
      <c r="X1616" s="343"/>
      <c r="Y1616" s="340"/>
      <c r="Z1616" s="341"/>
      <c r="AA1616" s="348" t="str">
        <f t="shared" si="257"/>
        <v/>
      </c>
      <c r="AB1616" s="349" t="str">
        <f t="shared" si="258"/>
        <v/>
      </c>
      <c r="AC1616" s="341"/>
      <c r="AD1616" s="350" t="str">
        <f t="shared" si="259"/>
        <v/>
      </c>
    </row>
    <row r="1617" spans="2:30" x14ac:dyDescent="0.45">
      <c r="B1617" s="145" t="str">
        <f t="shared" si="250"/>
        <v>NOT INCLUDED</v>
      </c>
      <c r="C1617" s="146" t="e">
        <f t="shared" si="251"/>
        <v>#N/A</v>
      </c>
      <c r="D1617" s="158" t="e">
        <f>AB1617&amp;"_"&amp;#REF!&amp;IF(afstemning_partner&lt;&gt;"","_"&amp;AC1617,"")</f>
        <v>#REF!</v>
      </c>
      <c r="E1617" s="158" t="str">
        <f t="shared" si="252"/>
        <v/>
      </c>
      <c r="F1617" s="158" t="e">
        <f t="shared" si="253"/>
        <v>#N/A</v>
      </c>
      <c r="G1617" s="158" t="str">
        <f>TRANSAKTIONER!Z1617&amp;IF(regnskab_filter_periode&gt;=AB1617,"INCLUDE"&amp;IF(regnskab_filter_land&lt;&gt;"",IF(regnskab_filter_land="EU",F1617,AD1617),""),"EXCLUDE")</f>
        <v>EXCLUDE</v>
      </c>
      <c r="H1617" s="158" t="str">
        <f t="shared" si="254"/>
        <v/>
      </c>
      <c r="I1617" s="158" t="str">
        <f>TRANSAKTIONER!Z1617&amp;IF(regnskab_filter_periode_partner&gt;=AB1617,"INCLUDE"&amp;IF(regnskab_filter_land_partner&lt;&gt;"",IF(regnskab_filter_land_partner="EU",F1617,AD1617),""),"EXCLUDE")&amp;AC1617</f>
        <v>EXCLUDE</v>
      </c>
      <c r="J1617" s="158" t="e">
        <f t="shared" si="255"/>
        <v>#N/A</v>
      </c>
      <c r="L1617" s="158" t="str">
        <f t="shared" si="256"/>
        <v>_EU</v>
      </c>
      <c r="P1617" s="340"/>
      <c r="Q1617" s="340"/>
      <c r="R1617" s="341"/>
      <c r="S1617" s="342"/>
      <c r="T1617" s="342"/>
      <c r="U1617" s="341"/>
      <c r="V1617" s="368"/>
      <c r="W1617" s="341"/>
      <c r="X1617" s="343"/>
      <c r="Y1617" s="340"/>
      <c r="Z1617" s="341"/>
      <c r="AA1617" s="348" t="str">
        <f t="shared" si="257"/>
        <v/>
      </c>
      <c r="AB1617" s="349" t="str">
        <f t="shared" si="258"/>
        <v/>
      </c>
      <c r="AC1617" s="341"/>
      <c r="AD1617" s="350" t="str">
        <f t="shared" si="259"/>
        <v/>
      </c>
    </row>
    <row r="1618" spans="2:30" x14ac:dyDescent="0.45">
      <c r="B1618" s="145" t="str">
        <f t="shared" si="250"/>
        <v>NOT INCLUDED</v>
      </c>
      <c r="C1618" s="146" t="e">
        <f t="shared" si="251"/>
        <v>#N/A</v>
      </c>
      <c r="D1618" s="158" t="e">
        <f>AB1618&amp;"_"&amp;#REF!&amp;IF(afstemning_partner&lt;&gt;"","_"&amp;AC1618,"")</f>
        <v>#REF!</v>
      </c>
      <c r="E1618" s="158" t="str">
        <f t="shared" si="252"/>
        <v/>
      </c>
      <c r="F1618" s="158" t="e">
        <f t="shared" si="253"/>
        <v>#N/A</v>
      </c>
      <c r="G1618" s="158" t="str">
        <f>TRANSAKTIONER!Z1618&amp;IF(regnskab_filter_periode&gt;=AB1618,"INCLUDE"&amp;IF(regnskab_filter_land&lt;&gt;"",IF(regnskab_filter_land="EU",F1618,AD1618),""),"EXCLUDE")</f>
        <v>EXCLUDE</v>
      </c>
      <c r="H1618" s="158" t="str">
        <f t="shared" si="254"/>
        <v/>
      </c>
      <c r="I1618" s="158" t="str">
        <f>TRANSAKTIONER!Z1618&amp;IF(regnskab_filter_periode_partner&gt;=AB1618,"INCLUDE"&amp;IF(regnskab_filter_land_partner&lt;&gt;"",IF(regnskab_filter_land_partner="EU",F1618,AD1618),""),"EXCLUDE")&amp;AC1618</f>
        <v>EXCLUDE</v>
      </c>
      <c r="J1618" s="158" t="e">
        <f t="shared" si="255"/>
        <v>#N/A</v>
      </c>
      <c r="L1618" s="158" t="str">
        <f t="shared" si="256"/>
        <v>_EU</v>
      </c>
      <c r="P1618" s="340"/>
      <c r="Q1618" s="340"/>
      <c r="R1618" s="341"/>
      <c r="S1618" s="342"/>
      <c r="T1618" s="342"/>
      <c r="U1618" s="341"/>
      <c r="V1618" s="368"/>
      <c r="W1618" s="341"/>
      <c r="X1618" s="343"/>
      <c r="Y1618" s="340"/>
      <c r="Z1618" s="341"/>
      <c r="AA1618" s="348" t="str">
        <f t="shared" si="257"/>
        <v/>
      </c>
      <c r="AB1618" s="349" t="str">
        <f t="shared" si="258"/>
        <v/>
      </c>
      <c r="AC1618" s="341"/>
      <c r="AD1618" s="350" t="str">
        <f t="shared" si="259"/>
        <v/>
      </c>
    </row>
    <row r="1619" spans="2:30" x14ac:dyDescent="0.45">
      <c r="B1619" s="145" t="str">
        <f t="shared" si="250"/>
        <v>NOT INCLUDED</v>
      </c>
      <c r="C1619" s="146" t="e">
        <f t="shared" si="251"/>
        <v>#N/A</v>
      </c>
      <c r="D1619" s="158" t="e">
        <f>AB1619&amp;"_"&amp;#REF!&amp;IF(afstemning_partner&lt;&gt;"","_"&amp;AC1619,"")</f>
        <v>#REF!</v>
      </c>
      <c r="E1619" s="158" t="str">
        <f t="shared" si="252"/>
        <v/>
      </c>
      <c r="F1619" s="158" t="e">
        <f t="shared" si="253"/>
        <v>#N/A</v>
      </c>
      <c r="G1619" s="158" t="str">
        <f>TRANSAKTIONER!Z1619&amp;IF(regnskab_filter_periode&gt;=AB1619,"INCLUDE"&amp;IF(regnskab_filter_land&lt;&gt;"",IF(regnskab_filter_land="EU",F1619,AD1619),""),"EXCLUDE")</f>
        <v>EXCLUDE</v>
      </c>
      <c r="H1619" s="158" t="str">
        <f t="shared" si="254"/>
        <v/>
      </c>
      <c r="I1619" s="158" t="str">
        <f>TRANSAKTIONER!Z1619&amp;IF(regnskab_filter_periode_partner&gt;=AB1619,"INCLUDE"&amp;IF(regnskab_filter_land_partner&lt;&gt;"",IF(regnskab_filter_land_partner="EU",F1619,AD1619),""),"EXCLUDE")&amp;AC1619</f>
        <v>EXCLUDE</v>
      </c>
      <c r="J1619" s="158" t="e">
        <f t="shared" si="255"/>
        <v>#N/A</v>
      </c>
      <c r="L1619" s="158" t="str">
        <f t="shared" si="256"/>
        <v>_EU</v>
      </c>
      <c r="P1619" s="340"/>
      <c r="Q1619" s="340"/>
      <c r="R1619" s="341"/>
      <c r="S1619" s="342"/>
      <c r="T1619" s="342"/>
      <c r="U1619" s="341"/>
      <c r="V1619" s="368"/>
      <c r="W1619" s="341"/>
      <c r="X1619" s="343"/>
      <c r="Y1619" s="340"/>
      <c r="Z1619" s="341"/>
      <c r="AA1619" s="348" t="str">
        <f t="shared" si="257"/>
        <v/>
      </c>
      <c r="AB1619" s="349" t="str">
        <f t="shared" si="258"/>
        <v/>
      </c>
      <c r="AC1619" s="341"/>
      <c r="AD1619" s="350" t="str">
        <f t="shared" si="259"/>
        <v/>
      </c>
    </row>
    <row r="1620" spans="2:30" x14ac:dyDescent="0.45">
      <c r="B1620" s="145" t="str">
        <f t="shared" si="250"/>
        <v>NOT INCLUDED</v>
      </c>
      <c r="C1620" s="146" t="e">
        <f t="shared" si="251"/>
        <v>#N/A</v>
      </c>
      <c r="D1620" s="158" t="e">
        <f>AB1620&amp;"_"&amp;#REF!&amp;IF(afstemning_partner&lt;&gt;"","_"&amp;AC1620,"")</f>
        <v>#REF!</v>
      </c>
      <c r="E1620" s="158" t="str">
        <f t="shared" si="252"/>
        <v/>
      </c>
      <c r="F1620" s="158" t="e">
        <f t="shared" si="253"/>
        <v>#N/A</v>
      </c>
      <c r="G1620" s="158" t="str">
        <f>TRANSAKTIONER!Z1620&amp;IF(regnskab_filter_periode&gt;=AB1620,"INCLUDE"&amp;IF(regnskab_filter_land&lt;&gt;"",IF(regnskab_filter_land="EU",F1620,AD1620),""),"EXCLUDE")</f>
        <v>EXCLUDE</v>
      </c>
      <c r="H1620" s="158" t="str">
        <f t="shared" si="254"/>
        <v/>
      </c>
      <c r="I1620" s="158" t="str">
        <f>TRANSAKTIONER!Z1620&amp;IF(regnskab_filter_periode_partner&gt;=AB1620,"INCLUDE"&amp;IF(regnskab_filter_land_partner&lt;&gt;"",IF(regnskab_filter_land_partner="EU",F1620,AD1620),""),"EXCLUDE")&amp;AC1620</f>
        <v>EXCLUDE</v>
      </c>
      <c r="J1620" s="158" t="e">
        <f t="shared" si="255"/>
        <v>#N/A</v>
      </c>
      <c r="L1620" s="158" t="str">
        <f t="shared" si="256"/>
        <v>_EU</v>
      </c>
      <c r="P1620" s="340"/>
      <c r="Q1620" s="340"/>
      <c r="R1620" s="341"/>
      <c r="S1620" s="342"/>
      <c r="T1620" s="342"/>
      <c r="U1620" s="341"/>
      <c r="V1620" s="368"/>
      <c r="W1620" s="341"/>
      <c r="X1620" s="343"/>
      <c r="Y1620" s="340"/>
      <c r="Z1620" s="341"/>
      <c r="AA1620" s="348" t="str">
        <f t="shared" si="257"/>
        <v/>
      </c>
      <c r="AB1620" s="349" t="str">
        <f t="shared" si="258"/>
        <v/>
      </c>
      <c r="AC1620" s="341"/>
      <c r="AD1620" s="350" t="str">
        <f t="shared" si="259"/>
        <v/>
      </c>
    </row>
    <row r="1621" spans="2:30" x14ac:dyDescent="0.45">
      <c r="B1621" s="145" t="str">
        <f t="shared" si="250"/>
        <v>NOT INCLUDED</v>
      </c>
      <c r="C1621" s="146" t="e">
        <f t="shared" si="251"/>
        <v>#N/A</v>
      </c>
      <c r="D1621" s="158" t="e">
        <f>AB1621&amp;"_"&amp;#REF!&amp;IF(afstemning_partner&lt;&gt;"","_"&amp;AC1621,"")</f>
        <v>#REF!</v>
      </c>
      <c r="E1621" s="158" t="str">
        <f t="shared" si="252"/>
        <v/>
      </c>
      <c r="F1621" s="158" t="e">
        <f t="shared" si="253"/>
        <v>#N/A</v>
      </c>
      <c r="G1621" s="158" t="str">
        <f>TRANSAKTIONER!Z1621&amp;IF(regnskab_filter_periode&gt;=AB1621,"INCLUDE"&amp;IF(regnskab_filter_land&lt;&gt;"",IF(regnskab_filter_land="EU",F1621,AD1621),""),"EXCLUDE")</f>
        <v>EXCLUDE</v>
      </c>
      <c r="H1621" s="158" t="str">
        <f t="shared" si="254"/>
        <v/>
      </c>
      <c r="I1621" s="158" t="str">
        <f>TRANSAKTIONER!Z1621&amp;IF(regnskab_filter_periode_partner&gt;=AB1621,"INCLUDE"&amp;IF(regnskab_filter_land_partner&lt;&gt;"",IF(regnskab_filter_land_partner="EU",F1621,AD1621),""),"EXCLUDE")&amp;AC1621</f>
        <v>EXCLUDE</v>
      </c>
      <c r="J1621" s="158" t="e">
        <f t="shared" si="255"/>
        <v>#N/A</v>
      </c>
      <c r="L1621" s="158" t="str">
        <f t="shared" si="256"/>
        <v>_EU</v>
      </c>
      <c r="P1621" s="340"/>
      <c r="Q1621" s="340"/>
      <c r="R1621" s="341"/>
      <c r="S1621" s="342"/>
      <c r="T1621" s="342"/>
      <c r="U1621" s="341"/>
      <c r="V1621" s="368"/>
      <c r="W1621" s="341"/>
      <c r="X1621" s="343"/>
      <c r="Y1621" s="340"/>
      <c r="Z1621" s="341"/>
      <c r="AA1621" s="348" t="str">
        <f t="shared" si="257"/>
        <v/>
      </c>
      <c r="AB1621" s="349" t="str">
        <f t="shared" si="258"/>
        <v/>
      </c>
      <c r="AC1621" s="341"/>
      <c r="AD1621" s="350" t="str">
        <f t="shared" si="259"/>
        <v/>
      </c>
    </row>
    <row r="1622" spans="2:30" x14ac:dyDescent="0.45">
      <c r="B1622" s="145" t="str">
        <f t="shared" si="250"/>
        <v>NOT INCLUDED</v>
      </c>
      <c r="C1622" s="146" t="e">
        <f t="shared" si="251"/>
        <v>#N/A</v>
      </c>
      <c r="D1622" s="158" t="e">
        <f>AB1622&amp;"_"&amp;#REF!&amp;IF(afstemning_partner&lt;&gt;"","_"&amp;AC1622,"")</f>
        <v>#REF!</v>
      </c>
      <c r="E1622" s="158" t="str">
        <f t="shared" si="252"/>
        <v/>
      </c>
      <c r="F1622" s="158" t="e">
        <f t="shared" si="253"/>
        <v>#N/A</v>
      </c>
      <c r="G1622" s="158" t="str">
        <f>TRANSAKTIONER!Z1622&amp;IF(regnskab_filter_periode&gt;=AB1622,"INCLUDE"&amp;IF(regnskab_filter_land&lt;&gt;"",IF(regnskab_filter_land="EU",F1622,AD1622),""),"EXCLUDE")</f>
        <v>EXCLUDE</v>
      </c>
      <c r="H1622" s="158" t="str">
        <f t="shared" si="254"/>
        <v/>
      </c>
      <c r="I1622" s="158" t="str">
        <f>TRANSAKTIONER!Z1622&amp;IF(regnskab_filter_periode_partner&gt;=AB1622,"INCLUDE"&amp;IF(regnskab_filter_land_partner&lt;&gt;"",IF(regnskab_filter_land_partner="EU",F1622,AD1622),""),"EXCLUDE")&amp;AC1622</f>
        <v>EXCLUDE</v>
      </c>
      <c r="J1622" s="158" t="e">
        <f t="shared" si="255"/>
        <v>#N/A</v>
      </c>
      <c r="L1622" s="158" t="str">
        <f t="shared" si="256"/>
        <v>_EU</v>
      </c>
      <c r="P1622" s="340"/>
      <c r="Q1622" s="340"/>
      <c r="R1622" s="341"/>
      <c r="S1622" s="342"/>
      <c r="T1622" s="342"/>
      <c r="U1622" s="341"/>
      <c r="V1622" s="368"/>
      <c r="W1622" s="341"/>
      <c r="X1622" s="343"/>
      <c r="Y1622" s="340"/>
      <c r="Z1622" s="341"/>
      <c r="AA1622" s="348" t="str">
        <f t="shared" si="257"/>
        <v/>
      </c>
      <c r="AB1622" s="349" t="str">
        <f t="shared" si="258"/>
        <v/>
      </c>
      <c r="AC1622" s="341"/>
      <c r="AD1622" s="350" t="str">
        <f t="shared" si="259"/>
        <v/>
      </c>
    </row>
    <row r="1623" spans="2:30" x14ac:dyDescent="0.45">
      <c r="B1623" s="145" t="str">
        <f t="shared" si="250"/>
        <v>NOT INCLUDED</v>
      </c>
      <c r="C1623" s="146" t="e">
        <f t="shared" si="251"/>
        <v>#N/A</v>
      </c>
      <c r="D1623" s="158" t="e">
        <f>AB1623&amp;"_"&amp;#REF!&amp;IF(afstemning_partner&lt;&gt;"","_"&amp;AC1623,"")</f>
        <v>#REF!</v>
      </c>
      <c r="E1623" s="158" t="str">
        <f t="shared" si="252"/>
        <v/>
      </c>
      <c r="F1623" s="158" t="e">
        <f t="shared" si="253"/>
        <v>#N/A</v>
      </c>
      <c r="G1623" s="158" t="str">
        <f>TRANSAKTIONER!Z1623&amp;IF(regnskab_filter_periode&gt;=AB1623,"INCLUDE"&amp;IF(regnskab_filter_land&lt;&gt;"",IF(regnskab_filter_land="EU",F1623,AD1623),""),"EXCLUDE")</f>
        <v>EXCLUDE</v>
      </c>
      <c r="H1623" s="158" t="str">
        <f t="shared" si="254"/>
        <v/>
      </c>
      <c r="I1623" s="158" t="str">
        <f>TRANSAKTIONER!Z1623&amp;IF(regnskab_filter_periode_partner&gt;=AB1623,"INCLUDE"&amp;IF(regnskab_filter_land_partner&lt;&gt;"",IF(regnskab_filter_land_partner="EU",F1623,AD1623),""),"EXCLUDE")&amp;AC1623</f>
        <v>EXCLUDE</v>
      </c>
      <c r="J1623" s="158" t="e">
        <f t="shared" si="255"/>
        <v>#N/A</v>
      </c>
      <c r="L1623" s="158" t="str">
        <f t="shared" si="256"/>
        <v>_EU</v>
      </c>
      <c r="P1623" s="340"/>
      <c r="Q1623" s="340"/>
      <c r="R1623" s="341"/>
      <c r="S1623" s="342"/>
      <c r="T1623" s="342"/>
      <c r="U1623" s="341"/>
      <c r="V1623" s="368"/>
      <c r="W1623" s="341"/>
      <c r="X1623" s="343"/>
      <c r="Y1623" s="340"/>
      <c r="Z1623" s="341"/>
      <c r="AA1623" s="348" t="str">
        <f t="shared" si="257"/>
        <v/>
      </c>
      <c r="AB1623" s="349" t="str">
        <f t="shared" si="258"/>
        <v/>
      </c>
      <c r="AC1623" s="341"/>
      <c r="AD1623" s="350" t="str">
        <f t="shared" si="259"/>
        <v/>
      </c>
    </row>
    <row r="1624" spans="2:30" x14ac:dyDescent="0.45">
      <c r="B1624" s="145" t="str">
        <f t="shared" si="250"/>
        <v>NOT INCLUDED</v>
      </c>
      <c r="C1624" s="146" t="e">
        <f t="shared" si="251"/>
        <v>#N/A</v>
      </c>
      <c r="D1624" s="158" t="e">
        <f>AB1624&amp;"_"&amp;#REF!&amp;IF(afstemning_partner&lt;&gt;"","_"&amp;AC1624,"")</f>
        <v>#REF!</v>
      </c>
      <c r="E1624" s="158" t="str">
        <f t="shared" si="252"/>
        <v/>
      </c>
      <c r="F1624" s="158" t="e">
        <f t="shared" si="253"/>
        <v>#N/A</v>
      </c>
      <c r="G1624" s="158" t="str">
        <f>TRANSAKTIONER!Z1624&amp;IF(regnskab_filter_periode&gt;=AB1624,"INCLUDE"&amp;IF(regnskab_filter_land&lt;&gt;"",IF(regnskab_filter_land="EU",F1624,AD1624),""),"EXCLUDE")</f>
        <v>EXCLUDE</v>
      </c>
      <c r="H1624" s="158" t="str">
        <f t="shared" si="254"/>
        <v/>
      </c>
      <c r="I1624" s="158" t="str">
        <f>TRANSAKTIONER!Z1624&amp;IF(regnskab_filter_periode_partner&gt;=AB1624,"INCLUDE"&amp;IF(regnskab_filter_land_partner&lt;&gt;"",IF(regnskab_filter_land_partner="EU",F1624,AD1624),""),"EXCLUDE")&amp;AC1624</f>
        <v>EXCLUDE</v>
      </c>
      <c r="J1624" s="158" t="e">
        <f t="shared" si="255"/>
        <v>#N/A</v>
      </c>
      <c r="L1624" s="158" t="str">
        <f t="shared" si="256"/>
        <v>_EU</v>
      </c>
      <c r="P1624" s="340"/>
      <c r="Q1624" s="340"/>
      <c r="R1624" s="341"/>
      <c r="S1624" s="342"/>
      <c r="T1624" s="342"/>
      <c r="U1624" s="341"/>
      <c r="V1624" s="368"/>
      <c r="W1624" s="341"/>
      <c r="X1624" s="343"/>
      <c r="Y1624" s="340"/>
      <c r="Z1624" s="341"/>
      <c r="AA1624" s="348" t="str">
        <f t="shared" si="257"/>
        <v/>
      </c>
      <c r="AB1624" s="349" t="str">
        <f t="shared" si="258"/>
        <v/>
      </c>
      <c r="AC1624" s="341"/>
      <c r="AD1624" s="350" t="str">
        <f t="shared" si="259"/>
        <v/>
      </c>
    </row>
    <row r="1625" spans="2:30" x14ac:dyDescent="0.45">
      <c r="B1625" s="145" t="str">
        <f t="shared" si="250"/>
        <v>NOT INCLUDED</v>
      </c>
      <c r="C1625" s="146" t="e">
        <f t="shared" si="251"/>
        <v>#N/A</v>
      </c>
      <c r="D1625" s="158" t="e">
        <f>AB1625&amp;"_"&amp;#REF!&amp;IF(afstemning_partner&lt;&gt;"","_"&amp;AC1625,"")</f>
        <v>#REF!</v>
      </c>
      <c r="E1625" s="158" t="str">
        <f t="shared" si="252"/>
        <v/>
      </c>
      <c r="F1625" s="158" t="e">
        <f t="shared" si="253"/>
        <v>#N/A</v>
      </c>
      <c r="G1625" s="158" t="str">
        <f>TRANSAKTIONER!Z1625&amp;IF(regnskab_filter_periode&gt;=AB1625,"INCLUDE"&amp;IF(regnskab_filter_land&lt;&gt;"",IF(regnskab_filter_land="EU",F1625,AD1625),""),"EXCLUDE")</f>
        <v>EXCLUDE</v>
      </c>
      <c r="H1625" s="158" t="str">
        <f t="shared" si="254"/>
        <v/>
      </c>
      <c r="I1625" s="158" t="str">
        <f>TRANSAKTIONER!Z1625&amp;IF(regnskab_filter_periode_partner&gt;=AB1625,"INCLUDE"&amp;IF(regnskab_filter_land_partner&lt;&gt;"",IF(regnskab_filter_land_partner="EU",F1625,AD1625),""),"EXCLUDE")&amp;AC1625</f>
        <v>EXCLUDE</v>
      </c>
      <c r="J1625" s="158" t="e">
        <f t="shared" si="255"/>
        <v>#N/A</v>
      </c>
      <c r="L1625" s="158" t="str">
        <f t="shared" si="256"/>
        <v>_EU</v>
      </c>
      <c r="P1625" s="340"/>
      <c r="Q1625" s="340"/>
      <c r="R1625" s="341"/>
      <c r="S1625" s="342"/>
      <c r="T1625" s="342"/>
      <c r="U1625" s="341"/>
      <c r="V1625" s="368"/>
      <c r="W1625" s="341"/>
      <c r="X1625" s="343"/>
      <c r="Y1625" s="340"/>
      <c r="Z1625" s="341"/>
      <c r="AA1625" s="348" t="str">
        <f t="shared" si="257"/>
        <v/>
      </c>
      <c r="AB1625" s="349" t="str">
        <f t="shared" si="258"/>
        <v/>
      </c>
      <c r="AC1625" s="341"/>
      <c r="AD1625" s="350" t="str">
        <f t="shared" si="259"/>
        <v/>
      </c>
    </row>
    <row r="1626" spans="2:30" x14ac:dyDescent="0.45">
      <c r="B1626" s="145" t="str">
        <f t="shared" si="250"/>
        <v>NOT INCLUDED</v>
      </c>
      <c r="C1626" s="146" t="e">
        <f t="shared" si="251"/>
        <v>#N/A</v>
      </c>
      <c r="D1626" s="158" t="e">
        <f>AB1626&amp;"_"&amp;#REF!&amp;IF(afstemning_partner&lt;&gt;"","_"&amp;AC1626,"")</f>
        <v>#REF!</v>
      </c>
      <c r="E1626" s="158" t="str">
        <f t="shared" si="252"/>
        <v/>
      </c>
      <c r="F1626" s="158" t="e">
        <f t="shared" si="253"/>
        <v>#N/A</v>
      </c>
      <c r="G1626" s="158" t="str">
        <f>TRANSAKTIONER!Z1626&amp;IF(regnskab_filter_periode&gt;=AB1626,"INCLUDE"&amp;IF(regnskab_filter_land&lt;&gt;"",IF(regnskab_filter_land="EU",F1626,AD1626),""),"EXCLUDE")</f>
        <v>EXCLUDE</v>
      </c>
      <c r="H1626" s="158" t="str">
        <f t="shared" si="254"/>
        <v/>
      </c>
      <c r="I1626" s="158" t="str">
        <f>TRANSAKTIONER!Z1626&amp;IF(regnskab_filter_periode_partner&gt;=AB1626,"INCLUDE"&amp;IF(regnskab_filter_land_partner&lt;&gt;"",IF(regnskab_filter_land_partner="EU",F1626,AD1626),""),"EXCLUDE")&amp;AC1626</f>
        <v>EXCLUDE</v>
      </c>
      <c r="J1626" s="158" t="e">
        <f t="shared" si="255"/>
        <v>#N/A</v>
      </c>
      <c r="L1626" s="158" t="str">
        <f t="shared" si="256"/>
        <v>_EU</v>
      </c>
      <c r="P1626" s="340"/>
      <c r="Q1626" s="340"/>
      <c r="R1626" s="341"/>
      <c r="S1626" s="342"/>
      <c r="T1626" s="342"/>
      <c r="U1626" s="341"/>
      <c r="V1626" s="368"/>
      <c r="W1626" s="341"/>
      <c r="X1626" s="343"/>
      <c r="Y1626" s="340"/>
      <c r="Z1626" s="341"/>
      <c r="AA1626" s="348" t="str">
        <f t="shared" si="257"/>
        <v/>
      </c>
      <c r="AB1626" s="349" t="str">
        <f t="shared" si="258"/>
        <v/>
      </c>
      <c r="AC1626" s="341"/>
      <c r="AD1626" s="350" t="str">
        <f t="shared" si="259"/>
        <v/>
      </c>
    </row>
    <row r="1627" spans="2:30" x14ac:dyDescent="0.45">
      <c r="B1627" s="145" t="str">
        <f t="shared" si="250"/>
        <v>NOT INCLUDED</v>
      </c>
      <c r="C1627" s="146" t="e">
        <f t="shared" si="251"/>
        <v>#N/A</v>
      </c>
      <c r="D1627" s="158" t="e">
        <f>AB1627&amp;"_"&amp;#REF!&amp;IF(afstemning_partner&lt;&gt;"","_"&amp;AC1627,"")</f>
        <v>#REF!</v>
      </c>
      <c r="E1627" s="158" t="str">
        <f t="shared" si="252"/>
        <v/>
      </c>
      <c r="F1627" s="158" t="e">
        <f t="shared" si="253"/>
        <v>#N/A</v>
      </c>
      <c r="G1627" s="158" t="str">
        <f>TRANSAKTIONER!Z1627&amp;IF(regnskab_filter_periode&gt;=AB1627,"INCLUDE"&amp;IF(regnskab_filter_land&lt;&gt;"",IF(regnskab_filter_land="EU",F1627,AD1627),""),"EXCLUDE")</f>
        <v>EXCLUDE</v>
      </c>
      <c r="H1627" s="158" t="str">
        <f t="shared" si="254"/>
        <v/>
      </c>
      <c r="I1627" s="158" t="str">
        <f>TRANSAKTIONER!Z1627&amp;IF(regnskab_filter_periode_partner&gt;=AB1627,"INCLUDE"&amp;IF(regnskab_filter_land_partner&lt;&gt;"",IF(regnskab_filter_land_partner="EU",F1627,AD1627),""),"EXCLUDE")&amp;AC1627</f>
        <v>EXCLUDE</v>
      </c>
      <c r="J1627" s="158" t="e">
        <f t="shared" si="255"/>
        <v>#N/A</v>
      </c>
      <c r="L1627" s="158" t="str">
        <f t="shared" si="256"/>
        <v>_EU</v>
      </c>
      <c r="P1627" s="340"/>
      <c r="Q1627" s="340"/>
      <c r="R1627" s="341"/>
      <c r="S1627" s="342"/>
      <c r="T1627" s="342"/>
      <c r="U1627" s="341"/>
      <c r="V1627" s="368"/>
      <c r="W1627" s="341"/>
      <c r="X1627" s="343"/>
      <c r="Y1627" s="340"/>
      <c r="Z1627" s="341"/>
      <c r="AA1627" s="348" t="str">
        <f t="shared" si="257"/>
        <v/>
      </c>
      <c r="AB1627" s="349" t="str">
        <f t="shared" si="258"/>
        <v/>
      </c>
      <c r="AC1627" s="341"/>
      <c r="AD1627" s="350" t="str">
        <f t="shared" si="259"/>
        <v/>
      </c>
    </row>
    <row r="1628" spans="2:30" x14ac:dyDescent="0.45">
      <c r="B1628" s="145" t="str">
        <f t="shared" si="250"/>
        <v>NOT INCLUDED</v>
      </c>
      <c r="C1628" s="146" t="e">
        <f t="shared" si="251"/>
        <v>#N/A</v>
      </c>
      <c r="D1628" s="158" t="e">
        <f>AB1628&amp;"_"&amp;#REF!&amp;IF(afstemning_partner&lt;&gt;"","_"&amp;AC1628,"")</f>
        <v>#REF!</v>
      </c>
      <c r="E1628" s="158" t="str">
        <f t="shared" si="252"/>
        <v/>
      </c>
      <c r="F1628" s="158" t="e">
        <f t="shared" si="253"/>
        <v>#N/A</v>
      </c>
      <c r="G1628" s="158" t="str">
        <f>TRANSAKTIONER!Z1628&amp;IF(regnskab_filter_periode&gt;=AB1628,"INCLUDE"&amp;IF(regnskab_filter_land&lt;&gt;"",IF(regnskab_filter_land="EU",F1628,AD1628),""),"EXCLUDE")</f>
        <v>EXCLUDE</v>
      </c>
      <c r="H1628" s="158" t="str">
        <f t="shared" si="254"/>
        <v/>
      </c>
      <c r="I1628" s="158" t="str">
        <f>TRANSAKTIONER!Z1628&amp;IF(regnskab_filter_periode_partner&gt;=AB1628,"INCLUDE"&amp;IF(regnskab_filter_land_partner&lt;&gt;"",IF(regnskab_filter_land_partner="EU",F1628,AD1628),""),"EXCLUDE")&amp;AC1628</f>
        <v>EXCLUDE</v>
      </c>
      <c r="J1628" s="158" t="e">
        <f t="shared" si="255"/>
        <v>#N/A</v>
      </c>
      <c r="L1628" s="158" t="str">
        <f t="shared" si="256"/>
        <v>_EU</v>
      </c>
      <c r="P1628" s="340"/>
      <c r="Q1628" s="340"/>
      <c r="R1628" s="341"/>
      <c r="S1628" s="342"/>
      <c r="T1628" s="342"/>
      <c r="U1628" s="341"/>
      <c r="V1628" s="368"/>
      <c r="W1628" s="341"/>
      <c r="X1628" s="343"/>
      <c r="Y1628" s="340"/>
      <c r="Z1628" s="341"/>
      <c r="AA1628" s="348" t="str">
        <f t="shared" si="257"/>
        <v/>
      </c>
      <c r="AB1628" s="349" t="str">
        <f t="shared" si="258"/>
        <v/>
      </c>
      <c r="AC1628" s="341"/>
      <c r="AD1628" s="350" t="str">
        <f t="shared" si="259"/>
        <v/>
      </c>
    </row>
    <row r="1629" spans="2:30" x14ac:dyDescent="0.45">
      <c r="B1629" s="145" t="str">
        <f t="shared" si="250"/>
        <v>NOT INCLUDED</v>
      </c>
      <c r="C1629" s="146" t="e">
        <f t="shared" si="251"/>
        <v>#N/A</v>
      </c>
      <c r="D1629" s="158" t="e">
        <f>AB1629&amp;"_"&amp;#REF!&amp;IF(afstemning_partner&lt;&gt;"","_"&amp;AC1629,"")</f>
        <v>#REF!</v>
      </c>
      <c r="E1629" s="158" t="str">
        <f t="shared" si="252"/>
        <v/>
      </c>
      <c r="F1629" s="158" t="e">
        <f t="shared" si="253"/>
        <v>#N/A</v>
      </c>
      <c r="G1629" s="158" t="str">
        <f>TRANSAKTIONER!Z1629&amp;IF(regnskab_filter_periode&gt;=AB1629,"INCLUDE"&amp;IF(regnskab_filter_land&lt;&gt;"",IF(regnskab_filter_land="EU",F1629,AD1629),""),"EXCLUDE")</f>
        <v>EXCLUDE</v>
      </c>
      <c r="H1629" s="158" t="str">
        <f t="shared" si="254"/>
        <v/>
      </c>
      <c r="I1629" s="158" t="str">
        <f>TRANSAKTIONER!Z1629&amp;IF(regnskab_filter_periode_partner&gt;=AB1629,"INCLUDE"&amp;IF(regnskab_filter_land_partner&lt;&gt;"",IF(regnskab_filter_land_partner="EU",F1629,AD1629),""),"EXCLUDE")&amp;AC1629</f>
        <v>EXCLUDE</v>
      </c>
      <c r="J1629" s="158" t="e">
        <f t="shared" si="255"/>
        <v>#N/A</v>
      </c>
      <c r="L1629" s="158" t="str">
        <f t="shared" si="256"/>
        <v>_EU</v>
      </c>
      <c r="P1629" s="340"/>
      <c r="Q1629" s="340"/>
      <c r="R1629" s="341"/>
      <c r="S1629" s="342"/>
      <c r="T1629" s="342"/>
      <c r="U1629" s="341"/>
      <c r="V1629" s="368"/>
      <c r="W1629" s="341"/>
      <c r="X1629" s="343"/>
      <c r="Y1629" s="340"/>
      <c r="Z1629" s="341"/>
      <c r="AA1629" s="348" t="str">
        <f t="shared" si="257"/>
        <v/>
      </c>
      <c r="AB1629" s="349" t="str">
        <f t="shared" si="258"/>
        <v/>
      </c>
      <c r="AC1629" s="341"/>
      <c r="AD1629" s="350" t="str">
        <f t="shared" si="259"/>
        <v/>
      </c>
    </row>
    <row r="1630" spans="2:30" x14ac:dyDescent="0.45">
      <c r="B1630" s="145" t="str">
        <f t="shared" si="250"/>
        <v>NOT INCLUDED</v>
      </c>
      <c r="C1630" s="146" t="e">
        <f t="shared" si="251"/>
        <v>#N/A</v>
      </c>
      <c r="D1630" s="158" t="e">
        <f>AB1630&amp;"_"&amp;#REF!&amp;IF(afstemning_partner&lt;&gt;"","_"&amp;AC1630,"")</f>
        <v>#REF!</v>
      </c>
      <c r="E1630" s="158" t="str">
        <f t="shared" si="252"/>
        <v/>
      </c>
      <c r="F1630" s="158" t="e">
        <f t="shared" si="253"/>
        <v>#N/A</v>
      </c>
      <c r="G1630" s="158" t="str">
        <f>TRANSAKTIONER!Z1630&amp;IF(regnskab_filter_periode&gt;=AB1630,"INCLUDE"&amp;IF(regnskab_filter_land&lt;&gt;"",IF(regnskab_filter_land="EU",F1630,AD1630),""),"EXCLUDE")</f>
        <v>EXCLUDE</v>
      </c>
      <c r="H1630" s="158" t="str">
        <f t="shared" si="254"/>
        <v/>
      </c>
      <c r="I1630" s="158" t="str">
        <f>TRANSAKTIONER!Z1630&amp;IF(regnskab_filter_periode_partner&gt;=AB1630,"INCLUDE"&amp;IF(regnskab_filter_land_partner&lt;&gt;"",IF(regnskab_filter_land_partner="EU",F1630,AD1630),""),"EXCLUDE")&amp;AC1630</f>
        <v>EXCLUDE</v>
      </c>
      <c r="J1630" s="158" t="e">
        <f t="shared" si="255"/>
        <v>#N/A</v>
      </c>
      <c r="L1630" s="158" t="str">
        <f t="shared" si="256"/>
        <v>_EU</v>
      </c>
      <c r="P1630" s="340"/>
      <c r="Q1630" s="340"/>
      <c r="R1630" s="341"/>
      <c r="S1630" s="342"/>
      <c r="T1630" s="342"/>
      <c r="U1630" s="341"/>
      <c r="V1630" s="368"/>
      <c r="W1630" s="341"/>
      <c r="X1630" s="343"/>
      <c r="Y1630" s="340"/>
      <c r="Z1630" s="341"/>
      <c r="AA1630" s="348" t="str">
        <f t="shared" si="257"/>
        <v/>
      </c>
      <c r="AB1630" s="349" t="str">
        <f t="shared" si="258"/>
        <v/>
      </c>
      <c r="AC1630" s="341"/>
      <c r="AD1630" s="350" t="str">
        <f t="shared" si="259"/>
        <v/>
      </c>
    </row>
    <row r="1631" spans="2:30" x14ac:dyDescent="0.45">
      <c r="B1631" s="145" t="str">
        <f t="shared" si="250"/>
        <v>NOT INCLUDED</v>
      </c>
      <c r="C1631" s="146" t="e">
        <f t="shared" si="251"/>
        <v>#N/A</v>
      </c>
      <c r="D1631" s="158" t="e">
        <f>AB1631&amp;"_"&amp;#REF!&amp;IF(afstemning_partner&lt;&gt;"","_"&amp;AC1631,"")</f>
        <v>#REF!</v>
      </c>
      <c r="E1631" s="158" t="str">
        <f t="shared" si="252"/>
        <v/>
      </c>
      <c r="F1631" s="158" t="e">
        <f t="shared" si="253"/>
        <v>#N/A</v>
      </c>
      <c r="G1631" s="158" t="str">
        <f>TRANSAKTIONER!Z1631&amp;IF(regnskab_filter_periode&gt;=AB1631,"INCLUDE"&amp;IF(regnskab_filter_land&lt;&gt;"",IF(regnskab_filter_land="EU",F1631,AD1631),""),"EXCLUDE")</f>
        <v>EXCLUDE</v>
      </c>
      <c r="H1631" s="158" t="str">
        <f t="shared" si="254"/>
        <v/>
      </c>
      <c r="I1631" s="158" t="str">
        <f>TRANSAKTIONER!Z1631&amp;IF(regnskab_filter_periode_partner&gt;=AB1631,"INCLUDE"&amp;IF(regnskab_filter_land_partner&lt;&gt;"",IF(regnskab_filter_land_partner="EU",F1631,AD1631),""),"EXCLUDE")&amp;AC1631</f>
        <v>EXCLUDE</v>
      </c>
      <c r="J1631" s="158" t="e">
        <f t="shared" si="255"/>
        <v>#N/A</v>
      </c>
      <c r="L1631" s="158" t="str">
        <f t="shared" si="256"/>
        <v>_EU</v>
      </c>
      <c r="P1631" s="340"/>
      <c r="Q1631" s="340"/>
      <c r="R1631" s="341"/>
      <c r="S1631" s="342"/>
      <c r="T1631" s="342"/>
      <c r="U1631" s="341"/>
      <c r="V1631" s="368"/>
      <c r="W1631" s="341"/>
      <c r="X1631" s="343"/>
      <c r="Y1631" s="340"/>
      <c r="Z1631" s="341"/>
      <c r="AA1631" s="348" t="str">
        <f t="shared" si="257"/>
        <v/>
      </c>
      <c r="AB1631" s="349" t="str">
        <f t="shared" si="258"/>
        <v/>
      </c>
      <c r="AC1631" s="341"/>
      <c r="AD1631" s="350" t="str">
        <f t="shared" si="259"/>
        <v/>
      </c>
    </row>
    <row r="1632" spans="2:30" x14ac:dyDescent="0.45">
      <c r="B1632" s="145" t="str">
        <f t="shared" si="250"/>
        <v>NOT INCLUDED</v>
      </c>
      <c r="C1632" s="146" t="e">
        <f t="shared" si="251"/>
        <v>#N/A</v>
      </c>
      <c r="D1632" s="158" t="e">
        <f>AB1632&amp;"_"&amp;#REF!&amp;IF(afstemning_partner&lt;&gt;"","_"&amp;AC1632,"")</f>
        <v>#REF!</v>
      </c>
      <c r="E1632" s="158" t="str">
        <f t="shared" si="252"/>
        <v/>
      </c>
      <c r="F1632" s="158" t="e">
        <f t="shared" si="253"/>
        <v>#N/A</v>
      </c>
      <c r="G1632" s="158" t="str">
        <f>TRANSAKTIONER!Z1632&amp;IF(regnskab_filter_periode&gt;=AB1632,"INCLUDE"&amp;IF(regnskab_filter_land&lt;&gt;"",IF(regnskab_filter_land="EU",F1632,AD1632),""),"EXCLUDE")</f>
        <v>EXCLUDE</v>
      </c>
      <c r="H1632" s="158" t="str">
        <f t="shared" si="254"/>
        <v/>
      </c>
      <c r="I1632" s="158" t="str">
        <f>TRANSAKTIONER!Z1632&amp;IF(regnskab_filter_periode_partner&gt;=AB1632,"INCLUDE"&amp;IF(regnskab_filter_land_partner&lt;&gt;"",IF(regnskab_filter_land_partner="EU",F1632,AD1632),""),"EXCLUDE")&amp;AC1632</f>
        <v>EXCLUDE</v>
      </c>
      <c r="J1632" s="158" t="e">
        <f t="shared" si="255"/>
        <v>#N/A</v>
      </c>
      <c r="L1632" s="158" t="str">
        <f t="shared" si="256"/>
        <v>_EU</v>
      </c>
      <c r="P1632" s="340"/>
      <c r="Q1632" s="340"/>
      <c r="R1632" s="341"/>
      <c r="S1632" s="342"/>
      <c r="T1632" s="342"/>
      <c r="U1632" s="341"/>
      <c r="V1632" s="368"/>
      <c r="W1632" s="341"/>
      <c r="X1632" s="343"/>
      <c r="Y1632" s="340"/>
      <c r="Z1632" s="341"/>
      <c r="AA1632" s="348" t="str">
        <f t="shared" si="257"/>
        <v/>
      </c>
      <c r="AB1632" s="349" t="str">
        <f t="shared" si="258"/>
        <v/>
      </c>
      <c r="AC1632" s="341"/>
      <c r="AD1632" s="350" t="str">
        <f t="shared" si="259"/>
        <v/>
      </c>
    </row>
    <row r="1633" spans="2:30" x14ac:dyDescent="0.45">
      <c r="B1633" s="145" t="str">
        <f t="shared" si="250"/>
        <v>NOT INCLUDED</v>
      </c>
      <c r="C1633" s="146" t="e">
        <f t="shared" si="251"/>
        <v>#N/A</v>
      </c>
      <c r="D1633" s="158" t="e">
        <f>AB1633&amp;"_"&amp;#REF!&amp;IF(afstemning_partner&lt;&gt;"","_"&amp;AC1633,"")</f>
        <v>#REF!</v>
      </c>
      <c r="E1633" s="158" t="str">
        <f t="shared" si="252"/>
        <v/>
      </c>
      <c r="F1633" s="158" t="e">
        <f t="shared" si="253"/>
        <v>#N/A</v>
      </c>
      <c r="G1633" s="158" t="str">
        <f>TRANSAKTIONER!Z1633&amp;IF(regnskab_filter_periode&gt;=AB1633,"INCLUDE"&amp;IF(regnskab_filter_land&lt;&gt;"",IF(regnskab_filter_land="EU",F1633,AD1633),""),"EXCLUDE")</f>
        <v>EXCLUDE</v>
      </c>
      <c r="H1633" s="158" t="str">
        <f t="shared" si="254"/>
        <v/>
      </c>
      <c r="I1633" s="158" t="str">
        <f>TRANSAKTIONER!Z1633&amp;IF(regnskab_filter_periode_partner&gt;=AB1633,"INCLUDE"&amp;IF(regnskab_filter_land_partner&lt;&gt;"",IF(regnskab_filter_land_partner="EU",F1633,AD1633),""),"EXCLUDE")&amp;AC1633</f>
        <v>EXCLUDE</v>
      </c>
      <c r="J1633" s="158" t="e">
        <f t="shared" si="255"/>
        <v>#N/A</v>
      </c>
      <c r="L1633" s="158" t="str">
        <f t="shared" si="256"/>
        <v>_EU</v>
      </c>
      <c r="P1633" s="340"/>
      <c r="Q1633" s="340"/>
      <c r="R1633" s="341"/>
      <c r="S1633" s="342"/>
      <c r="T1633" s="342"/>
      <c r="U1633" s="341"/>
      <c r="V1633" s="368"/>
      <c r="W1633" s="341"/>
      <c r="X1633" s="343"/>
      <c r="Y1633" s="340"/>
      <c r="Z1633" s="341"/>
      <c r="AA1633" s="348" t="str">
        <f t="shared" si="257"/>
        <v/>
      </c>
      <c r="AB1633" s="349" t="str">
        <f t="shared" si="258"/>
        <v/>
      </c>
      <c r="AC1633" s="341"/>
      <c r="AD1633" s="350" t="str">
        <f t="shared" si="259"/>
        <v/>
      </c>
    </row>
    <row r="1634" spans="2:30" x14ac:dyDescent="0.45">
      <c r="B1634" s="145" t="str">
        <f t="shared" si="250"/>
        <v>NOT INCLUDED</v>
      </c>
      <c r="C1634" s="146" t="e">
        <f t="shared" si="251"/>
        <v>#N/A</v>
      </c>
      <c r="D1634" s="158" t="e">
        <f>AB1634&amp;"_"&amp;#REF!&amp;IF(afstemning_partner&lt;&gt;"","_"&amp;AC1634,"")</f>
        <v>#REF!</v>
      </c>
      <c r="E1634" s="158" t="str">
        <f t="shared" si="252"/>
        <v/>
      </c>
      <c r="F1634" s="158" t="e">
        <f t="shared" si="253"/>
        <v>#N/A</v>
      </c>
      <c r="G1634" s="158" t="str">
        <f>TRANSAKTIONER!Z1634&amp;IF(regnskab_filter_periode&gt;=AB1634,"INCLUDE"&amp;IF(regnskab_filter_land&lt;&gt;"",IF(regnskab_filter_land="EU",F1634,AD1634),""),"EXCLUDE")</f>
        <v>EXCLUDE</v>
      </c>
      <c r="H1634" s="158" t="str">
        <f t="shared" si="254"/>
        <v/>
      </c>
      <c r="I1634" s="158" t="str">
        <f>TRANSAKTIONER!Z1634&amp;IF(regnskab_filter_periode_partner&gt;=AB1634,"INCLUDE"&amp;IF(regnskab_filter_land_partner&lt;&gt;"",IF(regnskab_filter_land_partner="EU",F1634,AD1634),""),"EXCLUDE")&amp;AC1634</f>
        <v>EXCLUDE</v>
      </c>
      <c r="J1634" s="158" t="e">
        <f t="shared" si="255"/>
        <v>#N/A</v>
      </c>
      <c r="L1634" s="158" t="str">
        <f t="shared" si="256"/>
        <v>_EU</v>
      </c>
      <c r="P1634" s="340"/>
      <c r="Q1634" s="340"/>
      <c r="R1634" s="341"/>
      <c r="S1634" s="342"/>
      <c r="T1634" s="342"/>
      <c r="U1634" s="341"/>
      <c r="V1634" s="368"/>
      <c r="W1634" s="341"/>
      <c r="X1634" s="343"/>
      <c r="Y1634" s="340"/>
      <c r="Z1634" s="341"/>
      <c r="AA1634" s="348" t="str">
        <f t="shared" si="257"/>
        <v/>
      </c>
      <c r="AB1634" s="349" t="str">
        <f t="shared" si="258"/>
        <v/>
      </c>
      <c r="AC1634" s="341"/>
      <c r="AD1634" s="350" t="str">
        <f t="shared" si="259"/>
        <v/>
      </c>
    </row>
    <row r="1635" spans="2:30" x14ac:dyDescent="0.45">
      <c r="B1635" s="145" t="str">
        <f t="shared" si="250"/>
        <v>NOT INCLUDED</v>
      </c>
      <c r="C1635" s="146" t="e">
        <f t="shared" si="251"/>
        <v>#N/A</v>
      </c>
      <c r="D1635" s="158" t="e">
        <f>AB1635&amp;"_"&amp;#REF!&amp;IF(afstemning_partner&lt;&gt;"","_"&amp;AC1635,"")</f>
        <v>#REF!</v>
      </c>
      <c r="E1635" s="158" t="str">
        <f t="shared" si="252"/>
        <v/>
      </c>
      <c r="F1635" s="158" t="e">
        <f t="shared" si="253"/>
        <v>#N/A</v>
      </c>
      <c r="G1635" s="158" t="str">
        <f>TRANSAKTIONER!Z1635&amp;IF(regnskab_filter_periode&gt;=AB1635,"INCLUDE"&amp;IF(regnskab_filter_land&lt;&gt;"",IF(regnskab_filter_land="EU",F1635,AD1635),""),"EXCLUDE")</f>
        <v>EXCLUDE</v>
      </c>
      <c r="H1635" s="158" t="str">
        <f t="shared" si="254"/>
        <v/>
      </c>
      <c r="I1635" s="158" t="str">
        <f>TRANSAKTIONER!Z1635&amp;IF(regnskab_filter_periode_partner&gt;=AB1635,"INCLUDE"&amp;IF(regnskab_filter_land_partner&lt;&gt;"",IF(regnskab_filter_land_partner="EU",F1635,AD1635),""),"EXCLUDE")&amp;AC1635</f>
        <v>EXCLUDE</v>
      </c>
      <c r="J1635" s="158" t="e">
        <f t="shared" si="255"/>
        <v>#N/A</v>
      </c>
      <c r="L1635" s="158" t="str">
        <f t="shared" si="256"/>
        <v>_EU</v>
      </c>
      <c r="P1635" s="340"/>
      <c r="Q1635" s="340"/>
      <c r="R1635" s="341"/>
      <c r="S1635" s="342"/>
      <c r="T1635" s="342"/>
      <c r="U1635" s="341"/>
      <c r="V1635" s="368"/>
      <c r="W1635" s="341"/>
      <c r="X1635" s="343"/>
      <c r="Y1635" s="340"/>
      <c r="Z1635" s="341"/>
      <c r="AA1635" s="348" t="str">
        <f t="shared" si="257"/>
        <v/>
      </c>
      <c r="AB1635" s="349" t="str">
        <f t="shared" si="258"/>
        <v/>
      </c>
      <c r="AC1635" s="341"/>
      <c r="AD1635" s="350" t="str">
        <f t="shared" si="259"/>
        <v/>
      </c>
    </row>
    <row r="1636" spans="2:30" x14ac:dyDescent="0.45">
      <c r="B1636" s="145" t="str">
        <f t="shared" si="250"/>
        <v>NOT INCLUDED</v>
      </c>
      <c r="C1636" s="146" t="e">
        <f t="shared" si="251"/>
        <v>#N/A</v>
      </c>
      <c r="D1636" s="158" t="e">
        <f>AB1636&amp;"_"&amp;#REF!&amp;IF(afstemning_partner&lt;&gt;"","_"&amp;AC1636,"")</f>
        <v>#REF!</v>
      </c>
      <c r="E1636" s="158" t="str">
        <f t="shared" si="252"/>
        <v/>
      </c>
      <c r="F1636" s="158" t="e">
        <f t="shared" si="253"/>
        <v>#N/A</v>
      </c>
      <c r="G1636" s="158" t="str">
        <f>TRANSAKTIONER!Z1636&amp;IF(regnskab_filter_periode&gt;=AB1636,"INCLUDE"&amp;IF(regnskab_filter_land&lt;&gt;"",IF(regnskab_filter_land="EU",F1636,AD1636),""),"EXCLUDE")</f>
        <v>EXCLUDE</v>
      </c>
      <c r="H1636" s="158" t="str">
        <f t="shared" si="254"/>
        <v/>
      </c>
      <c r="I1636" s="158" t="str">
        <f>TRANSAKTIONER!Z1636&amp;IF(regnskab_filter_periode_partner&gt;=AB1636,"INCLUDE"&amp;IF(regnskab_filter_land_partner&lt;&gt;"",IF(regnskab_filter_land_partner="EU",F1636,AD1636),""),"EXCLUDE")&amp;AC1636</f>
        <v>EXCLUDE</v>
      </c>
      <c r="J1636" s="158" t="e">
        <f t="shared" si="255"/>
        <v>#N/A</v>
      </c>
      <c r="L1636" s="158" t="str">
        <f t="shared" si="256"/>
        <v>_EU</v>
      </c>
      <c r="P1636" s="340"/>
      <c r="Q1636" s="340"/>
      <c r="R1636" s="341"/>
      <c r="S1636" s="342"/>
      <c r="T1636" s="342"/>
      <c r="U1636" s="341"/>
      <c r="V1636" s="368"/>
      <c r="W1636" s="341"/>
      <c r="X1636" s="343"/>
      <c r="Y1636" s="340"/>
      <c r="Z1636" s="341"/>
      <c r="AA1636" s="348" t="str">
        <f t="shared" si="257"/>
        <v/>
      </c>
      <c r="AB1636" s="349" t="str">
        <f t="shared" si="258"/>
        <v/>
      </c>
      <c r="AC1636" s="341"/>
      <c r="AD1636" s="350" t="str">
        <f t="shared" si="259"/>
        <v/>
      </c>
    </row>
    <row r="1637" spans="2:30" x14ac:dyDescent="0.45">
      <c r="B1637" s="145" t="str">
        <f t="shared" si="250"/>
        <v>NOT INCLUDED</v>
      </c>
      <c r="C1637" s="146" t="e">
        <f t="shared" si="251"/>
        <v>#N/A</v>
      </c>
      <c r="D1637" s="158" t="e">
        <f>AB1637&amp;"_"&amp;#REF!&amp;IF(afstemning_partner&lt;&gt;"","_"&amp;AC1637,"")</f>
        <v>#REF!</v>
      </c>
      <c r="E1637" s="158" t="str">
        <f t="shared" si="252"/>
        <v/>
      </c>
      <c r="F1637" s="158" t="e">
        <f t="shared" si="253"/>
        <v>#N/A</v>
      </c>
      <c r="G1637" s="158" t="str">
        <f>TRANSAKTIONER!Z1637&amp;IF(regnskab_filter_periode&gt;=AB1637,"INCLUDE"&amp;IF(regnskab_filter_land&lt;&gt;"",IF(regnskab_filter_land="EU",F1637,AD1637),""),"EXCLUDE")</f>
        <v>EXCLUDE</v>
      </c>
      <c r="H1637" s="158" t="str">
        <f t="shared" si="254"/>
        <v/>
      </c>
      <c r="I1637" s="158" t="str">
        <f>TRANSAKTIONER!Z1637&amp;IF(regnskab_filter_periode_partner&gt;=AB1637,"INCLUDE"&amp;IF(regnskab_filter_land_partner&lt;&gt;"",IF(regnskab_filter_land_partner="EU",F1637,AD1637),""),"EXCLUDE")&amp;AC1637</f>
        <v>EXCLUDE</v>
      </c>
      <c r="J1637" s="158" t="e">
        <f t="shared" si="255"/>
        <v>#N/A</v>
      </c>
      <c r="L1637" s="158" t="str">
        <f t="shared" si="256"/>
        <v>_EU</v>
      </c>
      <c r="P1637" s="340"/>
      <c r="Q1637" s="340"/>
      <c r="R1637" s="341"/>
      <c r="S1637" s="342"/>
      <c r="T1637" s="342"/>
      <c r="U1637" s="341"/>
      <c r="V1637" s="368"/>
      <c r="W1637" s="341"/>
      <c r="X1637" s="343"/>
      <c r="Y1637" s="340"/>
      <c r="Z1637" s="341"/>
      <c r="AA1637" s="348" t="str">
        <f t="shared" si="257"/>
        <v/>
      </c>
      <c r="AB1637" s="349" t="str">
        <f t="shared" si="258"/>
        <v/>
      </c>
      <c r="AC1637" s="341"/>
      <c r="AD1637" s="350" t="str">
        <f t="shared" si="259"/>
        <v/>
      </c>
    </row>
    <row r="1638" spans="2:30" x14ac:dyDescent="0.45">
      <c r="B1638" s="145" t="str">
        <f t="shared" si="250"/>
        <v>NOT INCLUDED</v>
      </c>
      <c r="C1638" s="146" t="e">
        <f t="shared" si="251"/>
        <v>#N/A</v>
      </c>
      <c r="D1638" s="158" t="e">
        <f>AB1638&amp;"_"&amp;#REF!&amp;IF(afstemning_partner&lt;&gt;"","_"&amp;AC1638,"")</f>
        <v>#REF!</v>
      </c>
      <c r="E1638" s="158" t="str">
        <f t="shared" si="252"/>
        <v/>
      </c>
      <c r="F1638" s="158" t="e">
        <f t="shared" si="253"/>
        <v>#N/A</v>
      </c>
      <c r="G1638" s="158" t="str">
        <f>TRANSAKTIONER!Z1638&amp;IF(regnskab_filter_periode&gt;=AB1638,"INCLUDE"&amp;IF(regnskab_filter_land&lt;&gt;"",IF(regnskab_filter_land="EU",F1638,AD1638),""),"EXCLUDE")</f>
        <v>EXCLUDE</v>
      </c>
      <c r="H1638" s="158" t="str">
        <f t="shared" si="254"/>
        <v/>
      </c>
      <c r="I1638" s="158" t="str">
        <f>TRANSAKTIONER!Z1638&amp;IF(regnskab_filter_periode_partner&gt;=AB1638,"INCLUDE"&amp;IF(regnskab_filter_land_partner&lt;&gt;"",IF(regnskab_filter_land_partner="EU",F1638,AD1638),""),"EXCLUDE")&amp;AC1638</f>
        <v>EXCLUDE</v>
      </c>
      <c r="J1638" s="158" t="e">
        <f t="shared" si="255"/>
        <v>#N/A</v>
      </c>
      <c r="L1638" s="158" t="str">
        <f t="shared" si="256"/>
        <v>_EU</v>
      </c>
      <c r="P1638" s="340"/>
      <c r="Q1638" s="340"/>
      <c r="R1638" s="341"/>
      <c r="S1638" s="342"/>
      <c r="T1638" s="342"/>
      <c r="U1638" s="341"/>
      <c r="V1638" s="368"/>
      <c r="W1638" s="341"/>
      <c r="X1638" s="343"/>
      <c r="Y1638" s="340"/>
      <c r="Z1638" s="341"/>
      <c r="AA1638" s="348" t="str">
        <f t="shared" si="257"/>
        <v/>
      </c>
      <c r="AB1638" s="349" t="str">
        <f t="shared" si="258"/>
        <v/>
      </c>
      <c r="AC1638" s="341"/>
      <c r="AD1638" s="350" t="str">
        <f t="shared" si="259"/>
        <v/>
      </c>
    </row>
    <row r="1639" spans="2:30" x14ac:dyDescent="0.45">
      <c r="B1639" s="145" t="str">
        <f t="shared" si="250"/>
        <v>NOT INCLUDED</v>
      </c>
      <c r="C1639" s="146" t="e">
        <f t="shared" si="251"/>
        <v>#N/A</v>
      </c>
      <c r="D1639" s="158" t="e">
        <f>AB1639&amp;"_"&amp;#REF!&amp;IF(afstemning_partner&lt;&gt;"","_"&amp;AC1639,"")</f>
        <v>#REF!</v>
      </c>
      <c r="E1639" s="158" t="str">
        <f t="shared" si="252"/>
        <v/>
      </c>
      <c r="F1639" s="158" t="e">
        <f t="shared" si="253"/>
        <v>#N/A</v>
      </c>
      <c r="G1639" s="158" t="str">
        <f>TRANSAKTIONER!Z1639&amp;IF(regnskab_filter_periode&gt;=AB1639,"INCLUDE"&amp;IF(regnskab_filter_land&lt;&gt;"",IF(regnskab_filter_land="EU",F1639,AD1639),""),"EXCLUDE")</f>
        <v>EXCLUDE</v>
      </c>
      <c r="H1639" s="158" t="str">
        <f t="shared" si="254"/>
        <v/>
      </c>
      <c r="I1639" s="158" t="str">
        <f>TRANSAKTIONER!Z1639&amp;IF(regnskab_filter_periode_partner&gt;=AB1639,"INCLUDE"&amp;IF(regnskab_filter_land_partner&lt;&gt;"",IF(regnskab_filter_land_partner="EU",F1639,AD1639),""),"EXCLUDE")&amp;AC1639</f>
        <v>EXCLUDE</v>
      </c>
      <c r="J1639" s="158" t="e">
        <f t="shared" si="255"/>
        <v>#N/A</v>
      </c>
      <c r="L1639" s="158" t="str">
        <f t="shared" si="256"/>
        <v>_EU</v>
      </c>
      <c r="P1639" s="340"/>
      <c r="Q1639" s="340"/>
      <c r="R1639" s="341"/>
      <c r="S1639" s="342"/>
      <c r="T1639" s="342"/>
      <c r="U1639" s="341"/>
      <c r="V1639" s="368"/>
      <c r="W1639" s="341"/>
      <c r="X1639" s="343"/>
      <c r="Y1639" s="340"/>
      <c r="Z1639" s="341"/>
      <c r="AA1639" s="348" t="str">
        <f t="shared" si="257"/>
        <v/>
      </c>
      <c r="AB1639" s="349" t="str">
        <f t="shared" si="258"/>
        <v/>
      </c>
      <c r="AC1639" s="341"/>
      <c r="AD1639" s="350" t="str">
        <f t="shared" si="259"/>
        <v/>
      </c>
    </row>
    <row r="1640" spans="2:30" x14ac:dyDescent="0.45">
      <c r="B1640" s="145" t="str">
        <f t="shared" si="250"/>
        <v>NOT INCLUDED</v>
      </c>
      <c r="C1640" s="146" t="e">
        <f t="shared" si="251"/>
        <v>#N/A</v>
      </c>
      <c r="D1640" s="158" t="e">
        <f>AB1640&amp;"_"&amp;#REF!&amp;IF(afstemning_partner&lt;&gt;"","_"&amp;AC1640,"")</f>
        <v>#REF!</v>
      </c>
      <c r="E1640" s="158" t="str">
        <f t="shared" si="252"/>
        <v/>
      </c>
      <c r="F1640" s="158" t="e">
        <f t="shared" si="253"/>
        <v>#N/A</v>
      </c>
      <c r="G1640" s="158" t="str">
        <f>TRANSAKTIONER!Z1640&amp;IF(regnskab_filter_periode&gt;=AB1640,"INCLUDE"&amp;IF(regnskab_filter_land&lt;&gt;"",IF(regnskab_filter_land="EU",F1640,AD1640),""),"EXCLUDE")</f>
        <v>EXCLUDE</v>
      </c>
      <c r="H1640" s="158" t="str">
        <f t="shared" si="254"/>
        <v/>
      </c>
      <c r="I1640" s="158" t="str">
        <f>TRANSAKTIONER!Z1640&amp;IF(regnskab_filter_periode_partner&gt;=AB1640,"INCLUDE"&amp;IF(regnskab_filter_land_partner&lt;&gt;"",IF(regnskab_filter_land_partner="EU",F1640,AD1640),""),"EXCLUDE")&amp;AC1640</f>
        <v>EXCLUDE</v>
      </c>
      <c r="J1640" s="158" t="e">
        <f t="shared" si="255"/>
        <v>#N/A</v>
      </c>
      <c r="L1640" s="158" t="str">
        <f t="shared" si="256"/>
        <v>_EU</v>
      </c>
      <c r="P1640" s="340"/>
      <c r="Q1640" s="340"/>
      <c r="R1640" s="341"/>
      <c r="S1640" s="342"/>
      <c r="T1640" s="342"/>
      <c r="U1640" s="341"/>
      <c r="V1640" s="368"/>
      <c r="W1640" s="341"/>
      <c r="X1640" s="343"/>
      <c r="Y1640" s="340"/>
      <c r="Z1640" s="341"/>
      <c r="AA1640" s="348" t="str">
        <f t="shared" si="257"/>
        <v/>
      </c>
      <c r="AB1640" s="349" t="str">
        <f t="shared" si="258"/>
        <v/>
      </c>
      <c r="AC1640" s="341"/>
      <c r="AD1640" s="350" t="str">
        <f t="shared" si="259"/>
        <v/>
      </c>
    </row>
    <row r="1641" spans="2:30" x14ac:dyDescent="0.45">
      <c r="B1641" s="145" t="str">
        <f t="shared" si="250"/>
        <v>NOT INCLUDED</v>
      </c>
      <c r="C1641" s="146" t="e">
        <f t="shared" si="251"/>
        <v>#N/A</v>
      </c>
      <c r="D1641" s="158" t="e">
        <f>AB1641&amp;"_"&amp;#REF!&amp;IF(afstemning_partner&lt;&gt;"","_"&amp;AC1641,"")</f>
        <v>#REF!</v>
      </c>
      <c r="E1641" s="158" t="str">
        <f t="shared" si="252"/>
        <v/>
      </c>
      <c r="F1641" s="158" t="e">
        <f t="shared" si="253"/>
        <v>#N/A</v>
      </c>
      <c r="G1641" s="158" t="str">
        <f>TRANSAKTIONER!Z1641&amp;IF(regnskab_filter_periode&gt;=AB1641,"INCLUDE"&amp;IF(regnskab_filter_land&lt;&gt;"",IF(regnskab_filter_land="EU",F1641,AD1641),""),"EXCLUDE")</f>
        <v>EXCLUDE</v>
      </c>
      <c r="H1641" s="158" t="str">
        <f t="shared" si="254"/>
        <v/>
      </c>
      <c r="I1641" s="158" t="str">
        <f>TRANSAKTIONER!Z1641&amp;IF(regnskab_filter_periode_partner&gt;=AB1641,"INCLUDE"&amp;IF(regnskab_filter_land_partner&lt;&gt;"",IF(regnskab_filter_land_partner="EU",F1641,AD1641),""),"EXCLUDE")&amp;AC1641</f>
        <v>EXCLUDE</v>
      </c>
      <c r="J1641" s="158" t="e">
        <f t="shared" si="255"/>
        <v>#N/A</v>
      </c>
      <c r="L1641" s="158" t="str">
        <f t="shared" si="256"/>
        <v>_EU</v>
      </c>
      <c r="P1641" s="340"/>
      <c r="Q1641" s="340"/>
      <c r="R1641" s="341"/>
      <c r="S1641" s="342"/>
      <c r="T1641" s="342"/>
      <c r="U1641" s="341"/>
      <c r="V1641" s="368"/>
      <c r="W1641" s="341"/>
      <c r="X1641" s="343"/>
      <c r="Y1641" s="340"/>
      <c r="Z1641" s="341"/>
      <c r="AA1641" s="348" t="str">
        <f t="shared" si="257"/>
        <v/>
      </c>
      <c r="AB1641" s="349" t="str">
        <f t="shared" si="258"/>
        <v/>
      </c>
      <c r="AC1641" s="341"/>
      <c r="AD1641" s="350" t="str">
        <f t="shared" si="259"/>
        <v/>
      </c>
    </row>
    <row r="1642" spans="2:30" x14ac:dyDescent="0.45">
      <c r="B1642" s="145" t="str">
        <f t="shared" si="250"/>
        <v>NOT INCLUDED</v>
      </c>
      <c r="C1642" s="146" t="e">
        <f t="shared" si="251"/>
        <v>#N/A</v>
      </c>
      <c r="D1642" s="158" t="e">
        <f>AB1642&amp;"_"&amp;#REF!&amp;IF(afstemning_partner&lt;&gt;"","_"&amp;AC1642,"")</f>
        <v>#REF!</v>
      </c>
      <c r="E1642" s="158" t="str">
        <f t="shared" si="252"/>
        <v/>
      </c>
      <c r="F1642" s="158" t="e">
        <f t="shared" si="253"/>
        <v>#N/A</v>
      </c>
      <c r="G1642" s="158" t="str">
        <f>TRANSAKTIONER!Z1642&amp;IF(regnskab_filter_periode&gt;=AB1642,"INCLUDE"&amp;IF(regnskab_filter_land&lt;&gt;"",IF(regnskab_filter_land="EU",F1642,AD1642),""),"EXCLUDE")</f>
        <v>EXCLUDE</v>
      </c>
      <c r="H1642" s="158" t="str">
        <f t="shared" si="254"/>
        <v/>
      </c>
      <c r="I1642" s="158" t="str">
        <f>TRANSAKTIONER!Z1642&amp;IF(regnskab_filter_periode_partner&gt;=AB1642,"INCLUDE"&amp;IF(regnskab_filter_land_partner&lt;&gt;"",IF(regnskab_filter_land_partner="EU",F1642,AD1642),""),"EXCLUDE")&amp;AC1642</f>
        <v>EXCLUDE</v>
      </c>
      <c r="J1642" s="158" t="e">
        <f t="shared" si="255"/>
        <v>#N/A</v>
      </c>
      <c r="L1642" s="158" t="str">
        <f t="shared" si="256"/>
        <v>_EU</v>
      </c>
      <c r="P1642" s="340"/>
      <c r="Q1642" s="340"/>
      <c r="R1642" s="341"/>
      <c r="S1642" s="342"/>
      <c r="T1642" s="342"/>
      <c r="U1642" s="341"/>
      <c r="V1642" s="368"/>
      <c r="W1642" s="341"/>
      <c r="X1642" s="343"/>
      <c r="Y1642" s="340"/>
      <c r="Z1642" s="341"/>
      <c r="AA1642" s="348" t="str">
        <f t="shared" si="257"/>
        <v/>
      </c>
      <c r="AB1642" s="349" t="str">
        <f t="shared" si="258"/>
        <v/>
      </c>
      <c r="AC1642" s="341"/>
      <c r="AD1642" s="350" t="str">
        <f t="shared" si="259"/>
        <v/>
      </c>
    </row>
    <row r="1643" spans="2:30" x14ac:dyDescent="0.45">
      <c r="B1643" s="145" t="str">
        <f t="shared" si="250"/>
        <v>NOT INCLUDED</v>
      </c>
      <c r="C1643" s="146" t="e">
        <f t="shared" si="251"/>
        <v>#N/A</v>
      </c>
      <c r="D1643" s="158" t="e">
        <f>AB1643&amp;"_"&amp;#REF!&amp;IF(afstemning_partner&lt;&gt;"","_"&amp;AC1643,"")</f>
        <v>#REF!</v>
      </c>
      <c r="E1643" s="158" t="str">
        <f t="shared" si="252"/>
        <v/>
      </c>
      <c r="F1643" s="158" t="e">
        <f t="shared" si="253"/>
        <v>#N/A</v>
      </c>
      <c r="G1643" s="158" t="str">
        <f>TRANSAKTIONER!Z1643&amp;IF(regnskab_filter_periode&gt;=AB1643,"INCLUDE"&amp;IF(regnskab_filter_land&lt;&gt;"",IF(regnskab_filter_land="EU",F1643,AD1643),""),"EXCLUDE")</f>
        <v>EXCLUDE</v>
      </c>
      <c r="H1643" s="158" t="str">
        <f t="shared" si="254"/>
        <v/>
      </c>
      <c r="I1643" s="158" t="str">
        <f>TRANSAKTIONER!Z1643&amp;IF(regnskab_filter_periode_partner&gt;=AB1643,"INCLUDE"&amp;IF(regnskab_filter_land_partner&lt;&gt;"",IF(regnskab_filter_land_partner="EU",F1643,AD1643),""),"EXCLUDE")&amp;AC1643</f>
        <v>EXCLUDE</v>
      </c>
      <c r="J1643" s="158" t="e">
        <f t="shared" si="255"/>
        <v>#N/A</v>
      </c>
      <c r="L1643" s="158" t="str">
        <f t="shared" si="256"/>
        <v>_EU</v>
      </c>
      <c r="P1643" s="340"/>
      <c r="Q1643" s="340"/>
      <c r="R1643" s="341"/>
      <c r="S1643" s="342"/>
      <c r="T1643" s="342"/>
      <c r="U1643" s="341"/>
      <c r="V1643" s="368"/>
      <c r="W1643" s="341"/>
      <c r="X1643" s="343"/>
      <c r="Y1643" s="340"/>
      <c r="Z1643" s="341"/>
      <c r="AA1643" s="348" t="str">
        <f t="shared" si="257"/>
        <v/>
      </c>
      <c r="AB1643" s="349" t="str">
        <f t="shared" si="258"/>
        <v/>
      </c>
      <c r="AC1643" s="341"/>
      <c r="AD1643" s="350" t="str">
        <f t="shared" si="259"/>
        <v/>
      </c>
    </row>
    <row r="1644" spans="2:30" x14ac:dyDescent="0.45">
      <c r="B1644" s="145" t="str">
        <f t="shared" si="250"/>
        <v>NOT INCLUDED</v>
      </c>
      <c r="C1644" s="146" t="e">
        <f t="shared" si="251"/>
        <v>#N/A</v>
      </c>
      <c r="D1644" s="158" t="e">
        <f>AB1644&amp;"_"&amp;#REF!&amp;IF(afstemning_partner&lt;&gt;"","_"&amp;AC1644,"")</f>
        <v>#REF!</v>
      </c>
      <c r="E1644" s="158" t="str">
        <f t="shared" si="252"/>
        <v/>
      </c>
      <c r="F1644" s="158" t="e">
        <f t="shared" si="253"/>
        <v>#N/A</v>
      </c>
      <c r="G1644" s="158" t="str">
        <f>TRANSAKTIONER!Z1644&amp;IF(regnskab_filter_periode&gt;=AB1644,"INCLUDE"&amp;IF(regnskab_filter_land&lt;&gt;"",IF(regnskab_filter_land="EU",F1644,AD1644),""),"EXCLUDE")</f>
        <v>EXCLUDE</v>
      </c>
      <c r="H1644" s="158" t="str">
        <f t="shared" si="254"/>
        <v/>
      </c>
      <c r="I1644" s="158" t="str">
        <f>TRANSAKTIONER!Z1644&amp;IF(regnskab_filter_periode_partner&gt;=AB1644,"INCLUDE"&amp;IF(regnskab_filter_land_partner&lt;&gt;"",IF(regnskab_filter_land_partner="EU",F1644,AD1644),""),"EXCLUDE")&amp;AC1644</f>
        <v>EXCLUDE</v>
      </c>
      <c r="J1644" s="158" t="e">
        <f t="shared" si="255"/>
        <v>#N/A</v>
      </c>
      <c r="L1644" s="158" t="str">
        <f t="shared" si="256"/>
        <v>_EU</v>
      </c>
      <c r="P1644" s="340"/>
      <c r="Q1644" s="340"/>
      <c r="R1644" s="341"/>
      <c r="S1644" s="342"/>
      <c r="T1644" s="342"/>
      <c r="U1644" s="341"/>
      <c r="V1644" s="368"/>
      <c r="W1644" s="341"/>
      <c r="X1644" s="343"/>
      <c r="Y1644" s="340"/>
      <c r="Z1644" s="341"/>
      <c r="AA1644" s="348" t="str">
        <f t="shared" si="257"/>
        <v/>
      </c>
      <c r="AB1644" s="349" t="str">
        <f t="shared" si="258"/>
        <v/>
      </c>
      <c r="AC1644" s="341"/>
      <c r="AD1644" s="350" t="str">
        <f t="shared" si="259"/>
        <v/>
      </c>
    </row>
    <row r="1645" spans="2:30" x14ac:dyDescent="0.45">
      <c r="B1645" s="145" t="str">
        <f t="shared" si="250"/>
        <v>NOT INCLUDED</v>
      </c>
      <c r="C1645" s="146" t="e">
        <f t="shared" si="251"/>
        <v>#N/A</v>
      </c>
      <c r="D1645" s="158" t="e">
        <f>AB1645&amp;"_"&amp;#REF!&amp;IF(afstemning_partner&lt;&gt;"","_"&amp;AC1645,"")</f>
        <v>#REF!</v>
      </c>
      <c r="E1645" s="158" t="str">
        <f t="shared" si="252"/>
        <v/>
      </c>
      <c r="F1645" s="158" t="e">
        <f t="shared" si="253"/>
        <v>#N/A</v>
      </c>
      <c r="G1645" s="158" t="str">
        <f>TRANSAKTIONER!Z1645&amp;IF(regnskab_filter_periode&gt;=AB1645,"INCLUDE"&amp;IF(regnskab_filter_land&lt;&gt;"",IF(regnskab_filter_land="EU",F1645,AD1645),""),"EXCLUDE")</f>
        <v>EXCLUDE</v>
      </c>
      <c r="H1645" s="158" t="str">
        <f t="shared" si="254"/>
        <v/>
      </c>
      <c r="I1645" s="158" t="str">
        <f>TRANSAKTIONER!Z1645&amp;IF(regnskab_filter_periode_partner&gt;=AB1645,"INCLUDE"&amp;IF(regnskab_filter_land_partner&lt;&gt;"",IF(regnskab_filter_land_partner="EU",F1645,AD1645),""),"EXCLUDE")&amp;AC1645</f>
        <v>EXCLUDE</v>
      </c>
      <c r="J1645" s="158" t="e">
        <f t="shared" si="255"/>
        <v>#N/A</v>
      </c>
      <c r="L1645" s="158" t="str">
        <f t="shared" si="256"/>
        <v>_EU</v>
      </c>
      <c r="P1645" s="340"/>
      <c r="Q1645" s="340"/>
      <c r="R1645" s="341"/>
      <c r="S1645" s="342"/>
      <c r="T1645" s="342"/>
      <c r="U1645" s="341"/>
      <c r="V1645" s="368"/>
      <c r="W1645" s="341"/>
      <c r="X1645" s="343"/>
      <c r="Y1645" s="340"/>
      <c r="Z1645" s="341"/>
      <c r="AA1645" s="348" t="str">
        <f t="shared" si="257"/>
        <v/>
      </c>
      <c r="AB1645" s="349" t="str">
        <f t="shared" si="258"/>
        <v/>
      </c>
      <c r="AC1645" s="341"/>
      <c r="AD1645" s="350" t="str">
        <f t="shared" si="259"/>
        <v/>
      </c>
    </row>
    <row r="1646" spans="2:30" x14ac:dyDescent="0.45">
      <c r="B1646" s="145" t="str">
        <f t="shared" si="250"/>
        <v>NOT INCLUDED</v>
      </c>
      <c r="C1646" s="146" t="e">
        <f t="shared" si="251"/>
        <v>#N/A</v>
      </c>
      <c r="D1646" s="158" t="e">
        <f>AB1646&amp;"_"&amp;#REF!&amp;IF(afstemning_partner&lt;&gt;"","_"&amp;AC1646,"")</f>
        <v>#REF!</v>
      </c>
      <c r="E1646" s="158" t="str">
        <f t="shared" si="252"/>
        <v/>
      </c>
      <c r="F1646" s="158" t="e">
        <f t="shared" si="253"/>
        <v>#N/A</v>
      </c>
      <c r="G1646" s="158" t="str">
        <f>TRANSAKTIONER!Z1646&amp;IF(regnskab_filter_periode&gt;=AB1646,"INCLUDE"&amp;IF(regnskab_filter_land&lt;&gt;"",IF(regnskab_filter_land="EU",F1646,AD1646),""),"EXCLUDE")</f>
        <v>EXCLUDE</v>
      </c>
      <c r="H1646" s="158" t="str">
        <f t="shared" si="254"/>
        <v/>
      </c>
      <c r="I1646" s="158" t="str">
        <f>TRANSAKTIONER!Z1646&amp;IF(regnskab_filter_periode_partner&gt;=AB1646,"INCLUDE"&amp;IF(regnskab_filter_land_partner&lt;&gt;"",IF(regnskab_filter_land_partner="EU",F1646,AD1646),""),"EXCLUDE")&amp;AC1646</f>
        <v>EXCLUDE</v>
      </c>
      <c r="J1646" s="158" t="e">
        <f t="shared" si="255"/>
        <v>#N/A</v>
      </c>
      <c r="L1646" s="158" t="str">
        <f t="shared" si="256"/>
        <v>_EU</v>
      </c>
      <c r="P1646" s="340"/>
      <c r="Q1646" s="340"/>
      <c r="R1646" s="341"/>
      <c r="S1646" s="342"/>
      <c r="T1646" s="342"/>
      <c r="U1646" s="341"/>
      <c r="V1646" s="368"/>
      <c r="W1646" s="341"/>
      <c r="X1646" s="343"/>
      <c r="Y1646" s="340"/>
      <c r="Z1646" s="341"/>
      <c r="AA1646" s="348" t="str">
        <f t="shared" si="257"/>
        <v/>
      </c>
      <c r="AB1646" s="349" t="str">
        <f t="shared" si="258"/>
        <v/>
      </c>
      <c r="AC1646" s="341"/>
      <c r="AD1646" s="350" t="str">
        <f t="shared" si="259"/>
        <v/>
      </c>
    </row>
    <row r="1647" spans="2:30" x14ac:dyDescent="0.45">
      <c r="B1647" s="145" t="str">
        <f t="shared" si="250"/>
        <v>NOT INCLUDED</v>
      </c>
      <c r="C1647" s="146" t="e">
        <f t="shared" si="251"/>
        <v>#N/A</v>
      </c>
      <c r="D1647" s="158" t="e">
        <f>AB1647&amp;"_"&amp;#REF!&amp;IF(afstemning_partner&lt;&gt;"","_"&amp;AC1647,"")</f>
        <v>#REF!</v>
      </c>
      <c r="E1647" s="158" t="str">
        <f t="shared" si="252"/>
        <v/>
      </c>
      <c r="F1647" s="158" t="e">
        <f t="shared" si="253"/>
        <v>#N/A</v>
      </c>
      <c r="G1647" s="158" t="str">
        <f>TRANSAKTIONER!Z1647&amp;IF(regnskab_filter_periode&gt;=AB1647,"INCLUDE"&amp;IF(regnskab_filter_land&lt;&gt;"",IF(regnskab_filter_land="EU",F1647,AD1647),""),"EXCLUDE")</f>
        <v>EXCLUDE</v>
      </c>
      <c r="H1647" s="158" t="str">
        <f t="shared" si="254"/>
        <v/>
      </c>
      <c r="I1647" s="158" t="str">
        <f>TRANSAKTIONER!Z1647&amp;IF(regnskab_filter_periode_partner&gt;=AB1647,"INCLUDE"&amp;IF(regnskab_filter_land_partner&lt;&gt;"",IF(regnskab_filter_land_partner="EU",F1647,AD1647),""),"EXCLUDE")&amp;AC1647</f>
        <v>EXCLUDE</v>
      </c>
      <c r="J1647" s="158" t="e">
        <f t="shared" si="255"/>
        <v>#N/A</v>
      </c>
      <c r="L1647" s="158" t="str">
        <f t="shared" si="256"/>
        <v>_EU</v>
      </c>
      <c r="P1647" s="340"/>
      <c r="Q1647" s="340"/>
      <c r="R1647" s="341"/>
      <c r="S1647" s="342"/>
      <c r="T1647" s="342"/>
      <c r="U1647" s="341"/>
      <c r="V1647" s="368"/>
      <c r="W1647" s="341"/>
      <c r="X1647" s="343"/>
      <c r="Y1647" s="340"/>
      <c r="Z1647" s="341"/>
      <c r="AA1647" s="348" t="str">
        <f t="shared" si="257"/>
        <v/>
      </c>
      <c r="AB1647" s="349" t="str">
        <f t="shared" si="258"/>
        <v/>
      </c>
      <c r="AC1647" s="341"/>
      <c r="AD1647" s="350" t="str">
        <f t="shared" si="259"/>
        <v/>
      </c>
    </row>
    <row r="1648" spans="2:30" x14ac:dyDescent="0.45">
      <c r="B1648" s="145" t="str">
        <f t="shared" si="250"/>
        <v>NOT INCLUDED</v>
      </c>
      <c r="C1648" s="146" t="e">
        <f t="shared" si="251"/>
        <v>#N/A</v>
      </c>
      <c r="D1648" s="158" t="e">
        <f>AB1648&amp;"_"&amp;#REF!&amp;IF(afstemning_partner&lt;&gt;"","_"&amp;AC1648,"")</f>
        <v>#REF!</v>
      </c>
      <c r="E1648" s="158" t="str">
        <f t="shared" si="252"/>
        <v/>
      </c>
      <c r="F1648" s="158" t="e">
        <f t="shared" si="253"/>
        <v>#N/A</v>
      </c>
      <c r="G1648" s="158" t="str">
        <f>TRANSAKTIONER!Z1648&amp;IF(regnskab_filter_periode&gt;=AB1648,"INCLUDE"&amp;IF(regnskab_filter_land&lt;&gt;"",IF(regnskab_filter_land="EU",F1648,AD1648),""),"EXCLUDE")</f>
        <v>EXCLUDE</v>
      </c>
      <c r="H1648" s="158" t="str">
        <f t="shared" si="254"/>
        <v/>
      </c>
      <c r="I1648" s="158" t="str">
        <f>TRANSAKTIONER!Z1648&amp;IF(regnskab_filter_periode_partner&gt;=AB1648,"INCLUDE"&amp;IF(regnskab_filter_land_partner&lt;&gt;"",IF(regnskab_filter_land_partner="EU",F1648,AD1648),""),"EXCLUDE")&amp;AC1648</f>
        <v>EXCLUDE</v>
      </c>
      <c r="J1648" s="158" t="e">
        <f t="shared" si="255"/>
        <v>#N/A</v>
      </c>
      <c r="L1648" s="158" t="str">
        <f t="shared" si="256"/>
        <v>_EU</v>
      </c>
      <c r="P1648" s="340"/>
      <c r="Q1648" s="340"/>
      <c r="R1648" s="341"/>
      <c r="S1648" s="342"/>
      <c r="T1648" s="342"/>
      <c r="U1648" s="341"/>
      <c r="V1648" s="368"/>
      <c r="W1648" s="341"/>
      <c r="X1648" s="343"/>
      <c r="Y1648" s="340"/>
      <c r="Z1648" s="341"/>
      <c r="AA1648" s="348" t="str">
        <f t="shared" si="257"/>
        <v/>
      </c>
      <c r="AB1648" s="349" t="str">
        <f t="shared" si="258"/>
        <v/>
      </c>
      <c r="AC1648" s="341"/>
      <c r="AD1648" s="350" t="str">
        <f t="shared" si="259"/>
        <v/>
      </c>
    </row>
    <row r="1649" spans="2:30" x14ac:dyDescent="0.45">
      <c r="B1649" s="145" t="str">
        <f t="shared" si="250"/>
        <v>NOT INCLUDED</v>
      </c>
      <c r="C1649" s="146" t="e">
        <f t="shared" si="251"/>
        <v>#N/A</v>
      </c>
      <c r="D1649" s="158" t="e">
        <f>AB1649&amp;"_"&amp;#REF!&amp;IF(afstemning_partner&lt;&gt;"","_"&amp;AC1649,"")</f>
        <v>#REF!</v>
      </c>
      <c r="E1649" s="158" t="str">
        <f t="shared" si="252"/>
        <v/>
      </c>
      <c r="F1649" s="158" t="e">
        <f t="shared" si="253"/>
        <v>#N/A</v>
      </c>
      <c r="G1649" s="158" t="str">
        <f>TRANSAKTIONER!Z1649&amp;IF(regnskab_filter_periode&gt;=AB1649,"INCLUDE"&amp;IF(regnskab_filter_land&lt;&gt;"",IF(regnskab_filter_land="EU",F1649,AD1649),""),"EXCLUDE")</f>
        <v>EXCLUDE</v>
      </c>
      <c r="H1649" s="158" t="str">
        <f t="shared" si="254"/>
        <v/>
      </c>
      <c r="I1649" s="158" t="str">
        <f>TRANSAKTIONER!Z1649&amp;IF(regnskab_filter_periode_partner&gt;=AB1649,"INCLUDE"&amp;IF(regnskab_filter_land_partner&lt;&gt;"",IF(regnskab_filter_land_partner="EU",F1649,AD1649),""),"EXCLUDE")&amp;AC1649</f>
        <v>EXCLUDE</v>
      </c>
      <c r="J1649" s="158" t="e">
        <f t="shared" si="255"/>
        <v>#N/A</v>
      </c>
      <c r="L1649" s="158" t="str">
        <f t="shared" si="256"/>
        <v>_EU</v>
      </c>
      <c r="P1649" s="340"/>
      <c r="Q1649" s="340"/>
      <c r="R1649" s="341"/>
      <c r="S1649" s="342"/>
      <c r="T1649" s="342"/>
      <c r="U1649" s="341"/>
      <c r="V1649" s="368"/>
      <c r="W1649" s="341"/>
      <c r="X1649" s="343"/>
      <c r="Y1649" s="340"/>
      <c r="Z1649" s="341"/>
      <c r="AA1649" s="348" t="str">
        <f t="shared" si="257"/>
        <v/>
      </c>
      <c r="AB1649" s="349" t="str">
        <f t="shared" si="258"/>
        <v/>
      </c>
      <c r="AC1649" s="341"/>
      <c r="AD1649" s="350" t="str">
        <f t="shared" si="259"/>
        <v/>
      </c>
    </row>
    <row r="1650" spans="2:30" x14ac:dyDescent="0.45">
      <c r="B1650" s="145" t="str">
        <f t="shared" si="250"/>
        <v>NOT INCLUDED</v>
      </c>
      <c r="C1650" s="146" t="e">
        <f t="shared" si="251"/>
        <v>#N/A</v>
      </c>
      <c r="D1650" s="158" t="e">
        <f>AB1650&amp;"_"&amp;#REF!&amp;IF(afstemning_partner&lt;&gt;"","_"&amp;AC1650,"")</f>
        <v>#REF!</v>
      </c>
      <c r="E1650" s="158" t="str">
        <f t="shared" si="252"/>
        <v/>
      </c>
      <c r="F1650" s="158" t="e">
        <f t="shared" si="253"/>
        <v>#N/A</v>
      </c>
      <c r="G1650" s="158" t="str">
        <f>TRANSAKTIONER!Z1650&amp;IF(regnskab_filter_periode&gt;=AB1650,"INCLUDE"&amp;IF(regnskab_filter_land&lt;&gt;"",IF(regnskab_filter_land="EU",F1650,AD1650),""),"EXCLUDE")</f>
        <v>EXCLUDE</v>
      </c>
      <c r="H1650" s="158" t="str">
        <f t="shared" si="254"/>
        <v/>
      </c>
      <c r="I1650" s="158" t="str">
        <f>TRANSAKTIONER!Z1650&amp;IF(regnskab_filter_periode_partner&gt;=AB1650,"INCLUDE"&amp;IF(regnskab_filter_land_partner&lt;&gt;"",IF(regnskab_filter_land_partner="EU",F1650,AD1650),""),"EXCLUDE")&amp;AC1650</f>
        <v>EXCLUDE</v>
      </c>
      <c r="J1650" s="158" t="e">
        <f t="shared" si="255"/>
        <v>#N/A</v>
      </c>
      <c r="L1650" s="158" t="str">
        <f t="shared" si="256"/>
        <v>_EU</v>
      </c>
      <c r="P1650" s="340"/>
      <c r="Q1650" s="340"/>
      <c r="R1650" s="341"/>
      <c r="S1650" s="342"/>
      <c r="T1650" s="342"/>
      <c r="U1650" s="341"/>
      <c r="V1650" s="368"/>
      <c r="W1650" s="341"/>
      <c r="X1650" s="343"/>
      <c r="Y1650" s="340"/>
      <c r="Z1650" s="341"/>
      <c r="AA1650" s="348" t="str">
        <f t="shared" si="257"/>
        <v/>
      </c>
      <c r="AB1650" s="349" t="str">
        <f t="shared" si="258"/>
        <v/>
      </c>
      <c r="AC1650" s="341"/>
      <c r="AD1650" s="350" t="str">
        <f t="shared" si="259"/>
        <v/>
      </c>
    </row>
    <row r="1651" spans="2:30" x14ac:dyDescent="0.45">
      <c r="B1651" s="145" t="str">
        <f t="shared" si="250"/>
        <v>NOT INCLUDED</v>
      </c>
      <c r="C1651" s="146" t="e">
        <f t="shared" si="251"/>
        <v>#N/A</v>
      </c>
      <c r="D1651" s="158" t="e">
        <f>AB1651&amp;"_"&amp;#REF!&amp;IF(afstemning_partner&lt;&gt;"","_"&amp;AC1651,"")</f>
        <v>#REF!</v>
      </c>
      <c r="E1651" s="158" t="str">
        <f t="shared" si="252"/>
        <v/>
      </c>
      <c r="F1651" s="158" t="e">
        <f t="shared" si="253"/>
        <v>#N/A</v>
      </c>
      <c r="G1651" s="158" t="str">
        <f>TRANSAKTIONER!Z1651&amp;IF(regnskab_filter_periode&gt;=AB1651,"INCLUDE"&amp;IF(regnskab_filter_land&lt;&gt;"",IF(regnskab_filter_land="EU",F1651,AD1651),""),"EXCLUDE")</f>
        <v>EXCLUDE</v>
      </c>
      <c r="H1651" s="158" t="str">
        <f t="shared" si="254"/>
        <v/>
      </c>
      <c r="I1651" s="158" t="str">
        <f>TRANSAKTIONER!Z1651&amp;IF(regnskab_filter_periode_partner&gt;=AB1651,"INCLUDE"&amp;IF(regnskab_filter_land_partner&lt;&gt;"",IF(regnskab_filter_land_partner="EU",F1651,AD1651),""),"EXCLUDE")&amp;AC1651</f>
        <v>EXCLUDE</v>
      </c>
      <c r="J1651" s="158" t="e">
        <f t="shared" si="255"/>
        <v>#N/A</v>
      </c>
      <c r="L1651" s="158" t="str">
        <f t="shared" si="256"/>
        <v>_EU</v>
      </c>
      <c r="P1651" s="340"/>
      <c r="Q1651" s="340"/>
      <c r="R1651" s="341"/>
      <c r="S1651" s="342"/>
      <c r="T1651" s="342"/>
      <c r="U1651" s="341"/>
      <c r="V1651" s="368"/>
      <c r="W1651" s="341"/>
      <c r="X1651" s="343"/>
      <c r="Y1651" s="340"/>
      <c r="Z1651" s="341"/>
      <c r="AA1651" s="348" t="str">
        <f t="shared" si="257"/>
        <v/>
      </c>
      <c r="AB1651" s="349" t="str">
        <f t="shared" si="258"/>
        <v/>
      </c>
      <c r="AC1651" s="341"/>
      <c r="AD1651" s="350" t="str">
        <f t="shared" si="259"/>
        <v/>
      </c>
    </row>
    <row r="1652" spans="2:30" x14ac:dyDescent="0.45">
      <c r="B1652" s="145" t="str">
        <f t="shared" si="250"/>
        <v>NOT INCLUDED</v>
      </c>
      <c r="C1652" s="146" t="e">
        <f t="shared" si="251"/>
        <v>#N/A</v>
      </c>
      <c r="D1652" s="158" t="e">
        <f>AB1652&amp;"_"&amp;#REF!&amp;IF(afstemning_partner&lt;&gt;"","_"&amp;AC1652,"")</f>
        <v>#REF!</v>
      </c>
      <c r="E1652" s="158" t="str">
        <f t="shared" si="252"/>
        <v/>
      </c>
      <c r="F1652" s="158" t="e">
        <f t="shared" si="253"/>
        <v>#N/A</v>
      </c>
      <c r="G1652" s="158" t="str">
        <f>TRANSAKTIONER!Z1652&amp;IF(regnskab_filter_periode&gt;=AB1652,"INCLUDE"&amp;IF(regnskab_filter_land&lt;&gt;"",IF(regnskab_filter_land="EU",F1652,AD1652),""),"EXCLUDE")</f>
        <v>EXCLUDE</v>
      </c>
      <c r="H1652" s="158" t="str">
        <f t="shared" si="254"/>
        <v/>
      </c>
      <c r="I1652" s="158" t="str">
        <f>TRANSAKTIONER!Z1652&amp;IF(regnskab_filter_periode_partner&gt;=AB1652,"INCLUDE"&amp;IF(regnskab_filter_land_partner&lt;&gt;"",IF(regnskab_filter_land_partner="EU",F1652,AD1652),""),"EXCLUDE")&amp;AC1652</f>
        <v>EXCLUDE</v>
      </c>
      <c r="J1652" s="158" t="e">
        <f t="shared" si="255"/>
        <v>#N/A</v>
      </c>
      <c r="L1652" s="158" t="str">
        <f t="shared" si="256"/>
        <v>_EU</v>
      </c>
      <c r="P1652" s="340"/>
      <c r="Q1652" s="340"/>
      <c r="R1652" s="341"/>
      <c r="S1652" s="342"/>
      <c r="T1652" s="342"/>
      <c r="U1652" s="341"/>
      <c r="V1652" s="368"/>
      <c r="W1652" s="341"/>
      <c r="X1652" s="343"/>
      <c r="Y1652" s="340"/>
      <c r="Z1652" s="341"/>
      <c r="AA1652" s="348" t="str">
        <f t="shared" si="257"/>
        <v/>
      </c>
      <c r="AB1652" s="349" t="str">
        <f t="shared" si="258"/>
        <v/>
      </c>
      <c r="AC1652" s="341"/>
      <c r="AD1652" s="350" t="str">
        <f t="shared" si="259"/>
        <v/>
      </c>
    </row>
    <row r="1653" spans="2:30" x14ac:dyDescent="0.45">
      <c r="B1653" s="145" t="str">
        <f t="shared" si="250"/>
        <v>NOT INCLUDED</v>
      </c>
      <c r="C1653" s="146" t="e">
        <f t="shared" si="251"/>
        <v>#N/A</v>
      </c>
      <c r="D1653" s="158" t="e">
        <f>AB1653&amp;"_"&amp;#REF!&amp;IF(afstemning_partner&lt;&gt;"","_"&amp;AC1653,"")</f>
        <v>#REF!</v>
      </c>
      <c r="E1653" s="158" t="str">
        <f t="shared" si="252"/>
        <v/>
      </c>
      <c r="F1653" s="158" t="e">
        <f t="shared" si="253"/>
        <v>#N/A</v>
      </c>
      <c r="G1653" s="158" t="str">
        <f>TRANSAKTIONER!Z1653&amp;IF(regnskab_filter_periode&gt;=AB1653,"INCLUDE"&amp;IF(regnskab_filter_land&lt;&gt;"",IF(regnskab_filter_land="EU",F1653,AD1653),""),"EXCLUDE")</f>
        <v>EXCLUDE</v>
      </c>
      <c r="H1653" s="158" t="str">
        <f t="shared" si="254"/>
        <v/>
      </c>
      <c r="I1653" s="158" t="str">
        <f>TRANSAKTIONER!Z1653&amp;IF(regnskab_filter_periode_partner&gt;=AB1653,"INCLUDE"&amp;IF(regnskab_filter_land_partner&lt;&gt;"",IF(regnskab_filter_land_partner="EU",F1653,AD1653),""),"EXCLUDE")&amp;AC1653</f>
        <v>EXCLUDE</v>
      </c>
      <c r="J1653" s="158" t="e">
        <f t="shared" si="255"/>
        <v>#N/A</v>
      </c>
      <c r="L1653" s="158" t="str">
        <f t="shared" si="256"/>
        <v>_EU</v>
      </c>
      <c r="P1653" s="340"/>
      <c r="Q1653" s="340"/>
      <c r="R1653" s="341"/>
      <c r="S1653" s="342"/>
      <c r="T1653" s="342"/>
      <c r="U1653" s="341"/>
      <c r="V1653" s="368"/>
      <c r="W1653" s="341"/>
      <c r="X1653" s="343"/>
      <c r="Y1653" s="340"/>
      <c r="Z1653" s="341"/>
      <c r="AA1653" s="348" t="str">
        <f t="shared" si="257"/>
        <v/>
      </c>
      <c r="AB1653" s="349" t="str">
        <f t="shared" si="258"/>
        <v/>
      </c>
      <c r="AC1653" s="341"/>
      <c r="AD1653" s="350" t="str">
        <f t="shared" si="259"/>
        <v/>
      </c>
    </row>
    <row r="1654" spans="2:30" x14ac:dyDescent="0.45">
      <c r="B1654" s="145" t="str">
        <f t="shared" si="250"/>
        <v>NOT INCLUDED</v>
      </c>
      <c r="C1654" s="146" t="e">
        <f t="shared" si="251"/>
        <v>#N/A</v>
      </c>
      <c r="D1654" s="158" t="e">
        <f>AB1654&amp;"_"&amp;#REF!&amp;IF(afstemning_partner&lt;&gt;"","_"&amp;AC1654,"")</f>
        <v>#REF!</v>
      </c>
      <c r="E1654" s="158" t="str">
        <f t="shared" si="252"/>
        <v/>
      </c>
      <c r="F1654" s="158" t="e">
        <f t="shared" si="253"/>
        <v>#N/A</v>
      </c>
      <c r="G1654" s="158" t="str">
        <f>TRANSAKTIONER!Z1654&amp;IF(regnskab_filter_periode&gt;=AB1654,"INCLUDE"&amp;IF(regnskab_filter_land&lt;&gt;"",IF(regnskab_filter_land="EU",F1654,AD1654),""),"EXCLUDE")</f>
        <v>EXCLUDE</v>
      </c>
      <c r="H1654" s="158" t="str">
        <f t="shared" si="254"/>
        <v/>
      </c>
      <c r="I1654" s="158" t="str">
        <f>TRANSAKTIONER!Z1654&amp;IF(regnskab_filter_periode_partner&gt;=AB1654,"INCLUDE"&amp;IF(regnskab_filter_land_partner&lt;&gt;"",IF(regnskab_filter_land_partner="EU",F1654,AD1654),""),"EXCLUDE")&amp;AC1654</f>
        <v>EXCLUDE</v>
      </c>
      <c r="J1654" s="158" t="e">
        <f t="shared" si="255"/>
        <v>#N/A</v>
      </c>
      <c r="L1654" s="158" t="str">
        <f t="shared" si="256"/>
        <v>_EU</v>
      </c>
      <c r="P1654" s="340"/>
      <c r="Q1654" s="340"/>
      <c r="R1654" s="341"/>
      <c r="S1654" s="342"/>
      <c r="T1654" s="342"/>
      <c r="U1654" s="341"/>
      <c r="V1654" s="368"/>
      <c r="W1654" s="341"/>
      <c r="X1654" s="343"/>
      <c r="Y1654" s="340"/>
      <c r="Z1654" s="341"/>
      <c r="AA1654" s="348" t="str">
        <f t="shared" si="257"/>
        <v/>
      </c>
      <c r="AB1654" s="349" t="str">
        <f t="shared" si="258"/>
        <v/>
      </c>
      <c r="AC1654" s="341"/>
      <c r="AD1654" s="350" t="str">
        <f t="shared" si="259"/>
        <v/>
      </c>
    </row>
    <row r="1655" spans="2:30" x14ac:dyDescent="0.45">
      <c r="B1655" s="145" t="str">
        <f t="shared" si="250"/>
        <v>NOT INCLUDED</v>
      </c>
      <c r="C1655" s="146" t="e">
        <f t="shared" si="251"/>
        <v>#N/A</v>
      </c>
      <c r="D1655" s="158" t="e">
        <f>AB1655&amp;"_"&amp;#REF!&amp;IF(afstemning_partner&lt;&gt;"","_"&amp;AC1655,"")</f>
        <v>#REF!</v>
      </c>
      <c r="E1655" s="158" t="str">
        <f t="shared" si="252"/>
        <v/>
      </c>
      <c r="F1655" s="158" t="e">
        <f t="shared" si="253"/>
        <v>#N/A</v>
      </c>
      <c r="G1655" s="158" t="str">
        <f>TRANSAKTIONER!Z1655&amp;IF(regnskab_filter_periode&gt;=AB1655,"INCLUDE"&amp;IF(regnskab_filter_land&lt;&gt;"",IF(regnskab_filter_land="EU",F1655,AD1655),""),"EXCLUDE")</f>
        <v>EXCLUDE</v>
      </c>
      <c r="H1655" s="158" t="str">
        <f t="shared" si="254"/>
        <v/>
      </c>
      <c r="I1655" s="158" t="str">
        <f>TRANSAKTIONER!Z1655&amp;IF(regnskab_filter_periode_partner&gt;=AB1655,"INCLUDE"&amp;IF(regnskab_filter_land_partner&lt;&gt;"",IF(regnskab_filter_land_partner="EU",F1655,AD1655),""),"EXCLUDE")&amp;AC1655</f>
        <v>EXCLUDE</v>
      </c>
      <c r="J1655" s="158" t="e">
        <f t="shared" si="255"/>
        <v>#N/A</v>
      </c>
      <c r="L1655" s="158" t="str">
        <f t="shared" si="256"/>
        <v>_EU</v>
      </c>
      <c r="P1655" s="340"/>
      <c r="Q1655" s="340"/>
      <c r="R1655" s="341"/>
      <c r="S1655" s="342"/>
      <c r="T1655" s="342"/>
      <c r="U1655" s="341"/>
      <c r="V1655" s="368"/>
      <c r="W1655" s="341"/>
      <c r="X1655" s="343"/>
      <c r="Y1655" s="340"/>
      <c r="Z1655" s="341"/>
      <c r="AA1655" s="348" t="str">
        <f t="shared" si="257"/>
        <v/>
      </c>
      <c r="AB1655" s="349" t="str">
        <f t="shared" si="258"/>
        <v/>
      </c>
      <c r="AC1655" s="341"/>
      <c r="AD1655" s="350" t="str">
        <f t="shared" si="259"/>
        <v/>
      </c>
    </row>
    <row r="1656" spans="2:30" x14ac:dyDescent="0.45">
      <c r="B1656" s="145" t="str">
        <f t="shared" si="250"/>
        <v>NOT INCLUDED</v>
      </c>
      <c r="C1656" s="146" t="e">
        <f t="shared" si="251"/>
        <v>#N/A</v>
      </c>
      <c r="D1656" s="158" t="e">
        <f>AB1656&amp;"_"&amp;#REF!&amp;IF(afstemning_partner&lt;&gt;"","_"&amp;AC1656,"")</f>
        <v>#REF!</v>
      </c>
      <c r="E1656" s="158" t="str">
        <f t="shared" si="252"/>
        <v/>
      </c>
      <c r="F1656" s="158" t="e">
        <f t="shared" si="253"/>
        <v>#N/A</v>
      </c>
      <c r="G1656" s="158" t="str">
        <f>TRANSAKTIONER!Z1656&amp;IF(regnskab_filter_periode&gt;=AB1656,"INCLUDE"&amp;IF(regnskab_filter_land&lt;&gt;"",IF(regnskab_filter_land="EU",F1656,AD1656),""),"EXCLUDE")</f>
        <v>EXCLUDE</v>
      </c>
      <c r="H1656" s="158" t="str">
        <f t="shared" si="254"/>
        <v/>
      </c>
      <c r="I1656" s="158" t="str">
        <f>TRANSAKTIONER!Z1656&amp;IF(regnskab_filter_periode_partner&gt;=AB1656,"INCLUDE"&amp;IF(regnskab_filter_land_partner&lt;&gt;"",IF(regnskab_filter_land_partner="EU",F1656,AD1656),""),"EXCLUDE")&amp;AC1656</f>
        <v>EXCLUDE</v>
      </c>
      <c r="J1656" s="158" t="e">
        <f t="shared" si="255"/>
        <v>#N/A</v>
      </c>
      <c r="L1656" s="158" t="str">
        <f t="shared" si="256"/>
        <v>_EU</v>
      </c>
      <c r="P1656" s="340"/>
      <c r="Q1656" s="340"/>
      <c r="R1656" s="341"/>
      <c r="S1656" s="342"/>
      <c r="T1656" s="342"/>
      <c r="U1656" s="341"/>
      <c r="V1656" s="368"/>
      <c r="W1656" s="341"/>
      <c r="X1656" s="343"/>
      <c r="Y1656" s="340"/>
      <c r="Z1656" s="341"/>
      <c r="AA1656" s="348" t="str">
        <f t="shared" si="257"/>
        <v/>
      </c>
      <c r="AB1656" s="349" t="str">
        <f t="shared" si="258"/>
        <v/>
      </c>
      <c r="AC1656" s="341"/>
      <c r="AD1656" s="350" t="str">
        <f t="shared" si="259"/>
        <v/>
      </c>
    </row>
    <row r="1657" spans="2:30" x14ac:dyDescent="0.45">
      <c r="B1657" s="145" t="str">
        <f t="shared" si="250"/>
        <v>NOT INCLUDED</v>
      </c>
      <c r="C1657" s="146" t="e">
        <f t="shared" si="251"/>
        <v>#N/A</v>
      </c>
      <c r="D1657" s="158" t="e">
        <f>AB1657&amp;"_"&amp;#REF!&amp;IF(afstemning_partner&lt;&gt;"","_"&amp;AC1657,"")</f>
        <v>#REF!</v>
      </c>
      <c r="E1657" s="158" t="str">
        <f t="shared" si="252"/>
        <v/>
      </c>
      <c r="F1657" s="158" t="e">
        <f t="shared" si="253"/>
        <v>#N/A</v>
      </c>
      <c r="G1657" s="158" t="str">
        <f>TRANSAKTIONER!Z1657&amp;IF(regnskab_filter_periode&gt;=AB1657,"INCLUDE"&amp;IF(regnskab_filter_land&lt;&gt;"",IF(regnskab_filter_land="EU",F1657,AD1657),""),"EXCLUDE")</f>
        <v>EXCLUDE</v>
      </c>
      <c r="H1657" s="158" t="str">
        <f t="shared" si="254"/>
        <v/>
      </c>
      <c r="I1657" s="158" t="str">
        <f>TRANSAKTIONER!Z1657&amp;IF(regnskab_filter_periode_partner&gt;=AB1657,"INCLUDE"&amp;IF(regnskab_filter_land_partner&lt;&gt;"",IF(regnskab_filter_land_partner="EU",F1657,AD1657),""),"EXCLUDE")&amp;AC1657</f>
        <v>EXCLUDE</v>
      </c>
      <c r="J1657" s="158" t="e">
        <f t="shared" si="255"/>
        <v>#N/A</v>
      </c>
      <c r="L1657" s="158" t="str">
        <f t="shared" si="256"/>
        <v>_EU</v>
      </c>
      <c r="P1657" s="340"/>
      <c r="Q1657" s="340"/>
      <c r="R1657" s="341"/>
      <c r="S1657" s="342"/>
      <c r="T1657" s="342"/>
      <c r="U1657" s="341"/>
      <c r="V1657" s="368"/>
      <c r="W1657" s="341"/>
      <c r="X1657" s="343"/>
      <c r="Y1657" s="340"/>
      <c r="Z1657" s="341"/>
      <c r="AA1657" s="348" t="str">
        <f t="shared" si="257"/>
        <v/>
      </c>
      <c r="AB1657" s="349" t="str">
        <f t="shared" si="258"/>
        <v/>
      </c>
      <c r="AC1657" s="341"/>
      <c r="AD1657" s="350" t="str">
        <f t="shared" si="259"/>
        <v/>
      </c>
    </row>
    <row r="1658" spans="2:30" x14ac:dyDescent="0.45">
      <c r="B1658" s="145" t="str">
        <f t="shared" si="250"/>
        <v>NOT INCLUDED</v>
      </c>
      <c r="C1658" s="146" t="e">
        <f t="shared" si="251"/>
        <v>#N/A</v>
      </c>
      <c r="D1658" s="158" t="e">
        <f>AB1658&amp;"_"&amp;#REF!&amp;IF(afstemning_partner&lt;&gt;"","_"&amp;AC1658,"")</f>
        <v>#REF!</v>
      </c>
      <c r="E1658" s="158" t="str">
        <f t="shared" si="252"/>
        <v/>
      </c>
      <c r="F1658" s="158" t="e">
        <f t="shared" si="253"/>
        <v>#N/A</v>
      </c>
      <c r="G1658" s="158" t="str">
        <f>TRANSAKTIONER!Z1658&amp;IF(regnskab_filter_periode&gt;=AB1658,"INCLUDE"&amp;IF(regnskab_filter_land&lt;&gt;"",IF(regnskab_filter_land="EU",F1658,AD1658),""),"EXCLUDE")</f>
        <v>EXCLUDE</v>
      </c>
      <c r="H1658" s="158" t="str">
        <f t="shared" si="254"/>
        <v/>
      </c>
      <c r="I1658" s="158" t="str">
        <f>TRANSAKTIONER!Z1658&amp;IF(regnskab_filter_periode_partner&gt;=AB1658,"INCLUDE"&amp;IF(regnskab_filter_land_partner&lt;&gt;"",IF(regnskab_filter_land_partner="EU",F1658,AD1658),""),"EXCLUDE")&amp;AC1658</f>
        <v>EXCLUDE</v>
      </c>
      <c r="J1658" s="158" t="e">
        <f t="shared" si="255"/>
        <v>#N/A</v>
      </c>
      <c r="L1658" s="158" t="str">
        <f t="shared" si="256"/>
        <v>_EU</v>
      </c>
      <c r="P1658" s="340"/>
      <c r="Q1658" s="340"/>
      <c r="R1658" s="341"/>
      <c r="S1658" s="342"/>
      <c r="T1658" s="342"/>
      <c r="U1658" s="341"/>
      <c r="V1658" s="368"/>
      <c r="W1658" s="341"/>
      <c r="X1658" s="343"/>
      <c r="Y1658" s="340"/>
      <c r="Z1658" s="341"/>
      <c r="AA1658" s="348" t="str">
        <f t="shared" si="257"/>
        <v/>
      </c>
      <c r="AB1658" s="349" t="str">
        <f t="shared" si="258"/>
        <v/>
      </c>
      <c r="AC1658" s="341"/>
      <c r="AD1658" s="350" t="str">
        <f t="shared" si="259"/>
        <v/>
      </c>
    </row>
    <row r="1659" spans="2:30" x14ac:dyDescent="0.45">
      <c r="B1659" s="145" t="str">
        <f t="shared" si="250"/>
        <v>NOT INCLUDED</v>
      </c>
      <c r="C1659" s="146" t="e">
        <f t="shared" si="251"/>
        <v>#N/A</v>
      </c>
      <c r="D1659" s="158" t="e">
        <f>AB1659&amp;"_"&amp;#REF!&amp;IF(afstemning_partner&lt;&gt;"","_"&amp;AC1659,"")</f>
        <v>#REF!</v>
      </c>
      <c r="E1659" s="158" t="str">
        <f t="shared" si="252"/>
        <v/>
      </c>
      <c r="F1659" s="158" t="e">
        <f t="shared" si="253"/>
        <v>#N/A</v>
      </c>
      <c r="G1659" s="158" t="str">
        <f>TRANSAKTIONER!Z1659&amp;IF(regnskab_filter_periode&gt;=AB1659,"INCLUDE"&amp;IF(regnskab_filter_land&lt;&gt;"",IF(regnskab_filter_land="EU",F1659,AD1659),""),"EXCLUDE")</f>
        <v>EXCLUDE</v>
      </c>
      <c r="H1659" s="158" t="str">
        <f t="shared" si="254"/>
        <v/>
      </c>
      <c r="I1659" s="158" t="str">
        <f>TRANSAKTIONER!Z1659&amp;IF(regnskab_filter_periode_partner&gt;=AB1659,"INCLUDE"&amp;IF(regnskab_filter_land_partner&lt;&gt;"",IF(regnskab_filter_land_partner="EU",F1659,AD1659),""),"EXCLUDE")&amp;AC1659</f>
        <v>EXCLUDE</v>
      </c>
      <c r="J1659" s="158" t="e">
        <f t="shared" si="255"/>
        <v>#N/A</v>
      </c>
      <c r="L1659" s="158" t="str">
        <f t="shared" si="256"/>
        <v>_EU</v>
      </c>
      <c r="P1659" s="340"/>
      <c r="Q1659" s="340"/>
      <c r="R1659" s="341"/>
      <c r="S1659" s="342"/>
      <c r="T1659" s="342"/>
      <c r="U1659" s="341"/>
      <c r="V1659" s="368"/>
      <c r="W1659" s="341"/>
      <c r="X1659" s="343"/>
      <c r="Y1659" s="340"/>
      <c r="Z1659" s="341"/>
      <c r="AA1659" s="348" t="str">
        <f t="shared" si="257"/>
        <v/>
      </c>
      <c r="AB1659" s="349" t="str">
        <f t="shared" si="258"/>
        <v/>
      </c>
      <c r="AC1659" s="341"/>
      <c r="AD1659" s="350" t="str">
        <f t="shared" si="259"/>
        <v/>
      </c>
    </row>
    <row r="1660" spans="2:30" x14ac:dyDescent="0.45">
      <c r="B1660" s="145" t="str">
        <f t="shared" si="250"/>
        <v>NOT INCLUDED</v>
      </c>
      <c r="C1660" s="146" t="e">
        <f t="shared" si="251"/>
        <v>#N/A</v>
      </c>
      <c r="D1660" s="158" t="e">
        <f>AB1660&amp;"_"&amp;#REF!&amp;IF(afstemning_partner&lt;&gt;"","_"&amp;AC1660,"")</f>
        <v>#REF!</v>
      </c>
      <c r="E1660" s="158" t="str">
        <f t="shared" si="252"/>
        <v/>
      </c>
      <c r="F1660" s="158" t="e">
        <f t="shared" si="253"/>
        <v>#N/A</v>
      </c>
      <c r="G1660" s="158" t="str">
        <f>TRANSAKTIONER!Z1660&amp;IF(regnskab_filter_periode&gt;=AB1660,"INCLUDE"&amp;IF(regnskab_filter_land&lt;&gt;"",IF(regnskab_filter_land="EU",F1660,AD1660),""),"EXCLUDE")</f>
        <v>EXCLUDE</v>
      </c>
      <c r="H1660" s="158" t="str">
        <f t="shared" si="254"/>
        <v/>
      </c>
      <c r="I1660" s="158" t="str">
        <f>TRANSAKTIONER!Z1660&amp;IF(regnskab_filter_periode_partner&gt;=AB1660,"INCLUDE"&amp;IF(regnskab_filter_land_partner&lt;&gt;"",IF(regnskab_filter_land_partner="EU",F1660,AD1660),""),"EXCLUDE")&amp;AC1660</f>
        <v>EXCLUDE</v>
      </c>
      <c r="J1660" s="158" t="e">
        <f t="shared" si="255"/>
        <v>#N/A</v>
      </c>
      <c r="L1660" s="158" t="str">
        <f t="shared" si="256"/>
        <v>_EU</v>
      </c>
      <c r="P1660" s="340"/>
      <c r="Q1660" s="340"/>
      <c r="R1660" s="341"/>
      <c r="S1660" s="342"/>
      <c r="T1660" s="342"/>
      <c r="U1660" s="341"/>
      <c r="V1660" s="368"/>
      <c r="W1660" s="341"/>
      <c r="X1660" s="343"/>
      <c r="Y1660" s="340"/>
      <c r="Z1660" s="341"/>
      <c r="AA1660" s="348" t="str">
        <f t="shared" si="257"/>
        <v/>
      </c>
      <c r="AB1660" s="349" t="str">
        <f t="shared" si="258"/>
        <v/>
      </c>
      <c r="AC1660" s="341"/>
      <c r="AD1660" s="350" t="str">
        <f t="shared" si="259"/>
        <v/>
      </c>
    </row>
    <row r="1661" spans="2:30" x14ac:dyDescent="0.45">
      <c r="B1661" s="145" t="str">
        <f t="shared" si="250"/>
        <v>NOT INCLUDED</v>
      </c>
      <c r="C1661" s="146" t="e">
        <f t="shared" si="251"/>
        <v>#N/A</v>
      </c>
      <c r="D1661" s="158" t="e">
        <f>AB1661&amp;"_"&amp;#REF!&amp;IF(afstemning_partner&lt;&gt;"","_"&amp;AC1661,"")</f>
        <v>#REF!</v>
      </c>
      <c r="E1661" s="158" t="str">
        <f t="shared" si="252"/>
        <v/>
      </c>
      <c r="F1661" s="158" t="e">
        <f t="shared" si="253"/>
        <v>#N/A</v>
      </c>
      <c r="G1661" s="158" t="str">
        <f>TRANSAKTIONER!Z1661&amp;IF(regnskab_filter_periode&gt;=AB1661,"INCLUDE"&amp;IF(regnskab_filter_land&lt;&gt;"",IF(regnskab_filter_land="EU",F1661,AD1661),""),"EXCLUDE")</f>
        <v>EXCLUDE</v>
      </c>
      <c r="H1661" s="158" t="str">
        <f t="shared" si="254"/>
        <v/>
      </c>
      <c r="I1661" s="158" t="str">
        <f>TRANSAKTIONER!Z1661&amp;IF(regnskab_filter_periode_partner&gt;=AB1661,"INCLUDE"&amp;IF(regnskab_filter_land_partner&lt;&gt;"",IF(regnskab_filter_land_partner="EU",F1661,AD1661),""),"EXCLUDE")&amp;AC1661</f>
        <v>EXCLUDE</v>
      </c>
      <c r="J1661" s="158" t="e">
        <f t="shared" si="255"/>
        <v>#N/A</v>
      </c>
      <c r="L1661" s="158" t="str">
        <f t="shared" si="256"/>
        <v>_EU</v>
      </c>
      <c r="P1661" s="340"/>
      <c r="Q1661" s="340"/>
      <c r="R1661" s="341"/>
      <c r="S1661" s="342"/>
      <c r="T1661" s="342"/>
      <c r="U1661" s="341"/>
      <c r="V1661" s="368"/>
      <c r="W1661" s="341"/>
      <c r="X1661" s="343"/>
      <c r="Y1661" s="340"/>
      <c r="Z1661" s="341"/>
      <c r="AA1661" s="348" t="str">
        <f t="shared" si="257"/>
        <v/>
      </c>
      <c r="AB1661" s="349" t="str">
        <f t="shared" si="258"/>
        <v/>
      </c>
      <c r="AC1661" s="341"/>
      <c r="AD1661" s="350" t="str">
        <f t="shared" si="259"/>
        <v/>
      </c>
    </row>
    <row r="1662" spans="2:30" x14ac:dyDescent="0.45">
      <c r="B1662" s="145" t="str">
        <f t="shared" si="250"/>
        <v>NOT INCLUDED</v>
      </c>
      <c r="C1662" s="146" t="e">
        <f t="shared" si="251"/>
        <v>#N/A</v>
      </c>
      <c r="D1662" s="158" t="e">
        <f>AB1662&amp;"_"&amp;#REF!&amp;IF(afstemning_partner&lt;&gt;"","_"&amp;AC1662,"")</f>
        <v>#REF!</v>
      </c>
      <c r="E1662" s="158" t="str">
        <f t="shared" si="252"/>
        <v/>
      </c>
      <c r="F1662" s="158" t="e">
        <f t="shared" si="253"/>
        <v>#N/A</v>
      </c>
      <c r="G1662" s="158" t="str">
        <f>TRANSAKTIONER!Z1662&amp;IF(regnskab_filter_periode&gt;=AB1662,"INCLUDE"&amp;IF(regnskab_filter_land&lt;&gt;"",IF(regnskab_filter_land="EU",F1662,AD1662),""),"EXCLUDE")</f>
        <v>EXCLUDE</v>
      </c>
      <c r="H1662" s="158" t="str">
        <f t="shared" si="254"/>
        <v/>
      </c>
      <c r="I1662" s="158" t="str">
        <f>TRANSAKTIONER!Z1662&amp;IF(regnskab_filter_periode_partner&gt;=AB1662,"INCLUDE"&amp;IF(regnskab_filter_land_partner&lt;&gt;"",IF(regnskab_filter_land_partner="EU",F1662,AD1662),""),"EXCLUDE")&amp;AC1662</f>
        <v>EXCLUDE</v>
      </c>
      <c r="J1662" s="158" t="e">
        <f t="shared" si="255"/>
        <v>#N/A</v>
      </c>
      <c r="L1662" s="158" t="str">
        <f t="shared" si="256"/>
        <v>_EU</v>
      </c>
      <c r="P1662" s="340"/>
      <c r="Q1662" s="340"/>
      <c r="R1662" s="341"/>
      <c r="S1662" s="342"/>
      <c r="T1662" s="342"/>
      <c r="U1662" s="341"/>
      <c r="V1662" s="368"/>
      <c r="W1662" s="341"/>
      <c r="X1662" s="343"/>
      <c r="Y1662" s="340"/>
      <c r="Z1662" s="341"/>
      <c r="AA1662" s="348" t="str">
        <f t="shared" si="257"/>
        <v/>
      </c>
      <c r="AB1662" s="349" t="str">
        <f t="shared" si="258"/>
        <v/>
      </c>
      <c r="AC1662" s="341"/>
      <c r="AD1662" s="350" t="str">
        <f t="shared" si="259"/>
        <v/>
      </c>
    </row>
    <row r="1663" spans="2:30" x14ac:dyDescent="0.45">
      <c r="B1663" s="145" t="str">
        <f t="shared" si="250"/>
        <v>NOT INCLUDED</v>
      </c>
      <c r="C1663" s="146" t="e">
        <f t="shared" si="251"/>
        <v>#N/A</v>
      </c>
      <c r="D1663" s="158" t="e">
        <f>AB1663&amp;"_"&amp;#REF!&amp;IF(afstemning_partner&lt;&gt;"","_"&amp;AC1663,"")</f>
        <v>#REF!</v>
      </c>
      <c r="E1663" s="158" t="str">
        <f t="shared" si="252"/>
        <v/>
      </c>
      <c r="F1663" s="158" t="e">
        <f t="shared" si="253"/>
        <v>#N/A</v>
      </c>
      <c r="G1663" s="158" t="str">
        <f>TRANSAKTIONER!Z1663&amp;IF(regnskab_filter_periode&gt;=AB1663,"INCLUDE"&amp;IF(regnskab_filter_land&lt;&gt;"",IF(regnskab_filter_land="EU",F1663,AD1663),""),"EXCLUDE")</f>
        <v>EXCLUDE</v>
      </c>
      <c r="H1663" s="158" t="str">
        <f t="shared" si="254"/>
        <v/>
      </c>
      <c r="I1663" s="158" t="str">
        <f>TRANSAKTIONER!Z1663&amp;IF(regnskab_filter_periode_partner&gt;=AB1663,"INCLUDE"&amp;IF(regnskab_filter_land_partner&lt;&gt;"",IF(regnskab_filter_land_partner="EU",F1663,AD1663),""),"EXCLUDE")&amp;AC1663</f>
        <v>EXCLUDE</v>
      </c>
      <c r="J1663" s="158" t="e">
        <f t="shared" si="255"/>
        <v>#N/A</v>
      </c>
      <c r="L1663" s="158" t="str">
        <f t="shared" si="256"/>
        <v>_EU</v>
      </c>
      <c r="P1663" s="340"/>
      <c r="Q1663" s="340"/>
      <c r="R1663" s="341"/>
      <c r="S1663" s="342"/>
      <c r="T1663" s="342"/>
      <c r="U1663" s="341"/>
      <c r="V1663" s="368"/>
      <c r="W1663" s="341"/>
      <c r="X1663" s="343"/>
      <c r="Y1663" s="340"/>
      <c r="Z1663" s="341"/>
      <c r="AA1663" s="348" t="str">
        <f t="shared" si="257"/>
        <v/>
      </c>
      <c r="AB1663" s="349" t="str">
        <f t="shared" si="258"/>
        <v/>
      </c>
      <c r="AC1663" s="341"/>
      <c r="AD1663" s="350" t="str">
        <f t="shared" si="259"/>
        <v/>
      </c>
    </row>
    <row r="1664" spans="2:30" x14ac:dyDescent="0.45">
      <c r="B1664" s="145" t="str">
        <f t="shared" si="250"/>
        <v>NOT INCLUDED</v>
      </c>
      <c r="C1664" s="146" t="e">
        <f t="shared" si="251"/>
        <v>#N/A</v>
      </c>
      <c r="D1664" s="158" t="e">
        <f>AB1664&amp;"_"&amp;#REF!&amp;IF(afstemning_partner&lt;&gt;"","_"&amp;AC1664,"")</f>
        <v>#REF!</v>
      </c>
      <c r="E1664" s="158" t="str">
        <f t="shared" si="252"/>
        <v/>
      </c>
      <c r="F1664" s="158" t="e">
        <f t="shared" si="253"/>
        <v>#N/A</v>
      </c>
      <c r="G1664" s="158" t="str">
        <f>TRANSAKTIONER!Z1664&amp;IF(regnskab_filter_periode&gt;=AB1664,"INCLUDE"&amp;IF(regnskab_filter_land&lt;&gt;"",IF(regnskab_filter_land="EU",F1664,AD1664),""),"EXCLUDE")</f>
        <v>EXCLUDE</v>
      </c>
      <c r="H1664" s="158" t="str">
        <f t="shared" si="254"/>
        <v/>
      </c>
      <c r="I1664" s="158" t="str">
        <f>TRANSAKTIONER!Z1664&amp;IF(regnskab_filter_periode_partner&gt;=AB1664,"INCLUDE"&amp;IF(regnskab_filter_land_partner&lt;&gt;"",IF(regnskab_filter_land_partner="EU",F1664,AD1664),""),"EXCLUDE")&amp;AC1664</f>
        <v>EXCLUDE</v>
      </c>
      <c r="J1664" s="158" t="e">
        <f t="shared" si="255"/>
        <v>#N/A</v>
      </c>
      <c r="L1664" s="158" t="str">
        <f t="shared" si="256"/>
        <v>_EU</v>
      </c>
      <c r="P1664" s="340"/>
      <c r="Q1664" s="340"/>
      <c r="R1664" s="341"/>
      <c r="S1664" s="342"/>
      <c r="T1664" s="342"/>
      <c r="U1664" s="341"/>
      <c r="V1664" s="368"/>
      <c r="W1664" s="341"/>
      <c r="X1664" s="343"/>
      <c r="Y1664" s="340"/>
      <c r="Z1664" s="341"/>
      <c r="AA1664" s="348" t="str">
        <f t="shared" si="257"/>
        <v/>
      </c>
      <c r="AB1664" s="349" t="str">
        <f t="shared" si="258"/>
        <v/>
      </c>
      <c r="AC1664" s="341"/>
      <c r="AD1664" s="350" t="str">
        <f t="shared" si="259"/>
        <v/>
      </c>
    </row>
    <row r="1665" spans="2:30" x14ac:dyDescent="0.45">
      <c r="B1665" s="145" t="str">
        <f t="shared" si="250"/>
        <v>NOT INCLUDED</v>
      </c>
      <c r="C1665" s="146" t="e">
        <f t="shared" si="251"/>
        <v>#N/A</v>
      </c>
      <c r="D1665" s="158" t="e">
        <f>AB1665&amp;"_"&amp;#REF!&amp;IF(afstemning_partner&lt;&gt;"","_"&amp;AC1665,"")</f>
        <v>#REF!</v>
      </c>
      <c r="E1665" s="158" t="str">
        <f t="shared" si="252"/>
        <v/>
      </c>
      <c r="F1665" s="158" t="e">
        <f t="shared" si="253"/>
        <v>#N/A</v>
      </c>
      <c r="G1665" s="158" t="str">
        <f>TRANSAKTIONER!Z1665&amp;IF(regnskab_filter_periode&gt;=AB1665,"INCLUDE"&amp;IF(regnskab_filter_land&lt;&gt;"",IF(regnskab_filter_land="EU",F1665,AD1665),""),"EXCLUDE")</f>
        <v>EXCLUDE</v>
      </c>
      <c r="H1665" s="158" t="str">
        <f t="shared" si="254"/>
        <v/>
      </c>
      <c r="I1665" s="158" t="str">
        <f>TRANSAKTIONER!Z1665&amp;IF(regnskab_filter_periode_partner&gt;=AB1665,"INCLUDE"&amp;IF(regnskab_filter_land_partner&lt;&gt;"",IF(regnskab_filter_land_partner="EU",F1665,AD1665),""),"EXCLUDE")&amp;AC1665</f>
        <v>EXCLUDE</v>
      </c>
      <c r="J1665" s="158" t="e">
        <f t="shared" si="255"/>
        <v>#N/A</v>
      </c>
      <c r="L1665" s="158" t="str">
        <f t="shared" si="256"/>
        <v>_EU</v>
      </c>
      <c r="P1665" s="340"/>
      <c r="Q1665" s="340"/>
      <c r="R1665" s="341"/>
      <c r="S1665" s="342"/>
      <c r="T1665" s="342"/>
      <c r="U1665" s="341"/>
      <c r="V1665" s="368"/>
      <c r="W1665" s="341"/>
      <c r="X1665" s="343"/>
      <c r="Y1665" s="340"/>
      <c r="Z1665" s="341"/>
      <c r="AA1665" s="348" t="str">
        <f t="shared" si="257"/>
        <v/>
      </c>
      <c r="AB1665" s="349" t="str">
        <f t="shared" si="258"/>
        <v/>
      </c>
      <c r="AC1665" s="341"/>
      <c r="AD1665" s="350" t="str">
        <f t="shared" si="259"/>
        <v/>
      </c>
    </row>
    <row r="1666" spans="2:30" x14ac:dyDescent="0.45">
      <c r="B1666" s="145" t="str">
        <f t="shared" si="250"/>
        <v>NOT INCLUDED</v>
      </c>
      <c r="C1666" s="146" t="e">
        <f t="shared" si="251"/>
        <v>#N/A</v>
      </c>
      <c r="D1666" s="158" t="e">
        <f>AB1666&amp;"_"&amp;#REF!&amp;IF(afstemning_partner&lt;&gt;"","_"&amp;AC1666,"")</f>
        <v>#REF!</v>
      </c>
      <c r="E1666" s="158" t="str">
        <f t="shared" si="252"/>
        <v/>
      </c>
      <c r="F1666" s="158" t="e">
        <f t="shared" si="253"/>
        <v>#N/A</v>
      </c>
      <c r="G1666" s="158" t="str">
        <f>TRANSAKTIONER!Z1666&amp;IF(regnskab_filter_periode&gt;=AB1666,"INCLUDE"&amp;IF(regnskab_filter_land&lt;&gt;"",IF(regnskab_filter_land="EU",F1666,AD1666),""),"EXCLUDE")</f>
        <v>EXCLUDE</v>
      </c>
      <c r="H1666" s="158" t="str">
        <f t="shared" si="254"/>
        <v/>
      </c>
      <c r="I1666" s="158" t="str">
        <f>TRANSAKTIONER!Z1666&amp;IF(regnskab_filter_periode_partner&gt;=AB1666,"INCLUDE"&amp;IF(regnskab_filter_land_partner&lt;&gt;"",IF(regnskab_filter_land_partner="EU",F1666,AD1666),""),"EXCLUDE")&amp;AC1666</f>
        <v>EXCLUDE</v>
      </c>
      <c r="J1666" s="158" t="e">
        <f t="shared" si="255"/>
        <v>#N/A</v>
      </c>
      <c r="L1666" s="158" t="str">
        <f t="shared" si="256"/>
        <v>_EU</v>
      </c>
      <c r="P1666" s="340"/>
      <c r="Q1666" s="340"/>
      <c r="R1666" s="341"/>
      <c r="S1666" s="342"/>
      <c r="T1666" s="342"/>
      <c r="U1666" s="341"/>
      <c r="V1666" s="368"/>
      <c r="W1666" s="341"/>
      <c r="X1666" s="343"/>
      <c r="Y1666" s="340"/>
      <c r="Z1666" s="341"/>
      <c r="AA1666" s="348" t="str">
        <f t="shared" si="257"/>
        <v/>
      </c>
      <c r="AB1666" s="349" t="str">
        <f t="shared" si="258"/>
        <v/>
      </c>
      <c r="AC1666" s="341"/>
      <c r="AD1666" s="350" t="str">
        <f t="shared" si="259"/>
        <v/>
      </c>
    </row>
    <row r="1667" spans="2:30" x14ac:dyDescent="0.45">
      <c r="B1667" s="145" t="str">
        <f t="shared" si="250"/>
        <v>NOT INCLUDED</v>
      </c>
      <c r="C1667" s="146" t="e">
        <f t="shared" si="251"/>
        <v>#N/A</v>
      </c>
      <c r="D1667" s="158" t="e">
        <f>AB1667&amp;"_"&amp;#REF!&amp;IF(afstemning_partner&lt;&gt;"","_"&amp;AC1667,"")</f>
        <v>#REF!</v>
      </c>
      <c r="E1667" s="158" t="str">
        <f t="shared" si="252"/>
        <v/>
      </c>
      <c r="F1667" s="158" t="e">
        <f t="shared" si="253"/>
        <v>#N/A</v>
      </c>
      <c r="G1667" s="158" t="str">
        <f>TRANSAKTIONER!Z1667&amp;IF(regnskab_filter_periode&gt;=AB1667,"INCLUDE"&amp;IF(regnskab_filter_land&lt;&gt;"",IF(regnskab_filter_land="EU",F1667,AD1667),""),"EXCLUDE")</f>
        <v>EXCLUDE</v>
      </c>
      <c r="H1667" s="158" t="str">
        <f t="shared" si="254"/>
        <v/>
      </c>
      <c r="I1667" s="158" t="str">
        <f>TRANSAKTIONER!Z1667&amp;IF(regnskab_filter_periode_partner&gt;=AB1667,"INCLUDE"&amp;IF(regnskab_filter_land_partner&lt;&gt;"",IF(regnskab_filter_land_partner="EU",F1667,AD1667),""),"EXCLUDE")&amp;AC1667</f>
        <v>EXCLUDE</v>
      </c>
      <c r="J1667" s="158" t="e">
        <f t="shared" si="255"/>
        <v>#N/A</v>
      </c>
      <c r="L1667" s="158" t="str">
        <f t="shared" si="256"/>
        <v>_EU</v>
      </c>
      <c r="P1667" s="340"/>
      <c r="Q1667" s="340"/>
      <c r="R1667" s="341"/>
      <c r="S1667" s="342"/>
      <c r="T1667" s="342"/>
      <c r="U1667" s="341"/>
      <c r="V1667" s="368"/>
      <c r="W1667" s="341"/>
      <c r="X1667" s="343"/>
      <c r="Y1667" s="340"/>
      <c r="Z1667" s="341"/>
      <c r="AA1667" s="348" t="str">
        <f t="shared" si="257"/>
        <v/>
      </c>
      <c r="AB1667" s="349" t="str">
        <f t="shared" si="258"/>
        <v/>
      </c>
      <c r="AC1667" s="341"/>
      <c r="AD1667" s="350" t="str">
        <f t="shared" si="259"/>
        <v/>
      </c>
    </row>
    <row r="1668" spans="2:30" x14ac:dyDescent="0.45">
      <c r="B1668" s="145" t="str">
        <f t="shared" si="250"/>
        <v>NOT INCLUDED</v>
      </c>
      <c r="C1668" s="146" t="e">
        <f t="shared" si="251"/>
        <v>#N/A</v>
      </c>
      <c r="D1668" s="158" t="e">
        <f>AB1668&amp;"_"&amp;#REF!&amp;IF(afstemning_partner&lt;&gt;"","_"&amp;AC1668,"")</f>
        <v>#REF!</v>
      </c>
      <c r="E1668" s="158" t="str">
        <f t="shared" si="252"/>
        <v/>
      </c>
      <c r="F1668" s="158" t="e">
        <f t="shared" si="253"/>
        <v>#N/A</v>
      </c>
      <c r="G1668" s="158" t="str">
        <f>TRANSAKTIONER!Z1668&amp;IF(regnskab_filter_periode&gt;=AB1668,"INCLUDE"&amp;IF(regnskab_filter_land&lt;&gt;"",IF(regnskab_filter_land="EU",F1668,AD1668),""),"EXCLUDE")</f>
        <v>EXCLUDE</v>
      </c>
      <c r="H1668" s="158" t="str">
        <f t="shared" si="254"/>
        <v/>
      </c>
      <c r="I1668" s="158" t="str">
        <f>TRANSAKTIONER!Z1668&amp;IF(regnskab_filter_periode_partner&gt;=AB1668,"INCLUDE"&amp;IF(regnskab_filter_land_partner&lt;&gt;"",IF(regnskab_filter_land_partner="EU",F1668,AD1668),""),"EXCLUDE")&amp;AC1668</f>
        <v>EXCLUDE</v>
      </c>
      <c r="J1668" s="158" t="e">
        <f t="shared" si="255"/>
        <v>#N/A</v>
      </c>
      <c r="L1668" s="158" t="str">
        <f t="shared" si="256"/>
        <v>_EU</v>
      </c>
      <c r="P1668" s="340"/>
      <c r="Q1668" s="340"/>
      <c r="R1668" s="341"/>
      <c r="S1668" s="342"/>
      <c r="T1668" s="342"/>
      <c r="U1668" s="341"/>
      <c r="V1668" s="368"/>
      <c r="W1668" s="341"/>
      <c r="X1668" s="343"/>
      <c r="Y1668" s="340"/>
      <c r="Z1668" s="341"/>
      <c r="AA1668" s="348" t="str">
        <f t="shared" si="257"/>
        <v/>
      </c>
      <c r="AB1668" s="349" t="str">
        <f t="shared" si="258"/>
        <v/>
      </c>
      <c r="AC1668" s="341"/>
      <c r="AD1668" s="350" t="str">
        <f t="shared" si="259"/>
        <v/>
      </c>
    </row>
    <row r="1669" spans="2:30" x14ac:dyDescent="0.45">
      <c r="B1669" s="145" t="str">
        <f t="shared" si="250"/>
        <v>NOT INCLUDED</v>
      </c>
      <c r="C1669" s="146" t="e">
        <f t="shared" si="251"/>
        <v>#N/A</v>
      </c>
      <c r="D1669" s="158" t="e">
        <f>AB1669&amp;"_"&amp;#REF!&amp;IF(afstemning_partner&lt;&gt;"","_"&amp;AC1669,"")</f>
        <v>#REF!</v>
      </c>
      <c r="E1669" s="158" t="str">
        <f t="shared" si="252"/>
        <v/>
      </c>
      <c r="F1669" s="158" t="e">
        <f t="shared" si="253"/>
        <v>#N/A</v>
      </c>
      <c r="G1669" s="158" t="str">
        <f>TRANSAKTIONER!Z1669&amp;IF(regnskab_filter_periode&gt;=AB1669,"INCLUDE"&amp;IF(regnskab_filter_land&lt;&gt;"",IF(regnskab_filter_land="EU",F1669,AD1669),""),"EXCLUDE")</f>
        <v>EXCLUDE</v>
      </c>
      <c r="H1669" s="158" t="str">
        <f t="shared" si="254"/>
        <v/>
      </c>
      <c r="I1669" s="158" t="str">
        <f>TRANSAKTIONER!Z1669&amp;IF(regnskab_filter_periode_partner&gt;=AB1669,"INCLUDE"&amp;IF(regnskab_filter_land_partner&lt;&gt;"",IF(regnskab_filter_land_partner="EU",F1669,AD1669),""),"EXCLUDE")&amp;AC1669</f>
        <v>EXCLUDE</v>
      </c>
      <c r="J1669" s="158" t="e">
        <f t="shared" si="255"/>
        <v>#N/A</v>
      </c>
      <c r="L1669" s="158" t="str">
        <f t="shared" si="256"/>
        <v>_EU</v>
      </c>
      <c r="P1669" s="340"/>
      <c r="Q1669" s="340"/>
      <c r="R1669" s="341"/>
      <c r="S1669" s="342"/>
      <c r="T1669" s="342"/>
      <c r="U1669" s="341"/>
      <c r="V1669" s="368"/>
      <c r="W1669" s="341"/>
      <c r="X1669" s="343"/>
      <c r="Y1669" s="340"/>
      <c r="Z1669" s="341"/>
      <c r="AA1669" s="348" t="str">
        <f t="shared" si="257"/>
        <v/>
      </c>
      <c r="AB1669" s="349" t="str">
        <f t="shared" si="258"/>
        <v/>
      </c>
      <c r="AC1669" s="341"/>
      <c r="AD1669" s="350" t="str">
        <f t="shared" si="259"/>
        <v/>
      </c>
    </row>
    <row r="1670" spans="2:30" x14ac:dyDescent="0.45">
      <c r="B1670" s="145" t="str">
        <f t="shared" si="250"/>
        <v>NOT INCLUDED</v>
      </c>
      <c r="C1670" s="146" t="e">
        <f t="shared" si="251"/>
        <v>#N/A</v>
      </c>
      <c r="D1670" s="158" t="e">
        <f>AB1670&amp;"_"&amp;#REF!&amp;IF(afstemning_partner&lt;&gt;"","_"&amp;AC1670,"")</f>
        <v>#REF!</v>
      </c>
      <c r="E1670" s="158" t="str">
        <f t="shared" si="252"/>
        <v/>
      </c>
      <c r="F1670" s="158" t="e">
        <f t="shared" si="253"/>
        <v>#N/A</v>
      </c>
      <c r="G1670" s="158" t="str">
        <f>TRANSAKTIONER!Z1670&amp;IF(regnskab_filter_periode&gt;=AB1670,"INCLUDE"&amp;IF(regnskab_filter_land&lt;&gt;"",IF(regnskab_filter_land="EU",F1670,AD1670),""),"EXCLUDE")</f>
        <v>EXCLUDE</v>
      </c>
      <c r="H1670" s="158" t="str">
        <f t="shared" si="254"/>
        <v/>
      </c>
      <c r="I1670" s="158" t="str">
        <f>TRANSAKTIONER!Z1670&amp;IF(regnskab_filter_periode_partner&gt;=AB1670,"INCLUDE"&amp;IF(regnskab_filter_land_partner&lt;&gt;"",IF(regnskab_filter_land_partner="EU",F1670,AD1670),""),"EXCLUDE")&amp;AC1670</f>
        <v>EXCLUDE</v>
      </c>
      <c r="J1670" s="158" t="e">
        <f t="shared" si="255"/>
        <v>#N/A</v>
      </c>
      <c r="L1670" s="158" t="str">
        <f t="shared" si="256"/>
        <v>_EU</v>
      </c>
      <c r="P1670" s="340"/>
      <c r="Q1670" s="340"/>
      <c r="R1670" s="341"/>
      <c r="S1670" s="342"/>
      <c r="T1670" s="342"/>
      <c r="U1670" s="341"/>
      <c r="V1670" s="368"/>
      <c r="W1670" s="341"/>
      <c r="X1670" s="343"/>
      <c r="Y1670" s="340"/>
      <c r="Z1670" s="341"/>
      <c r="AA1670" s="348" t="str">
        <f t="shared" si="257"/>
        <v/>
      </c>
      <c r="AB1670" s="349" t="str">
        <f t="shared" si="258"/>
        <v/>
      </c>
      <c r="AC1670" s="341"/>
      <c r="AD1670" s="350" t="str">
        <f t="shared" si="259"/>
        <v/>
      </c>
    </row>
    <row r="1671" spans="2:30" x14ac:dyDescent="0.45">
      <c r="B1671" s="145" t="str">
        <f t="shared" ref="B1671:B1734" si="260">IF(AB1671=report_period,"INCLUDE_CURRENT",IF(AB1671&lt;report_period,"INCLUDE_PREVIOUS","NOT INCLUDED"))</f>
        <v>NOT INCLUDED</v>
      </c>
      <c r="C1671" s="146" t="e">
        <f t="shared" ref="C1671:C1734" si="261">B1671&amp;"_"&amp;VLOOKUP(AD1671,setup_country_group,3,FALSE)&amp;"_"&amp;Z1671</f>
        <v>#N/A</v>
      </c>
      <c r="D1671" s="158" t="e">
        <f>AB1671&amp;"_"&amp;#REF!&amp;IF(afstemning_partner&lt;&gt;"","_"&amp;AC1671,"")</f>
        <v>#REF!</v>
      </c>
      <c r="E1671" s="158" t="str">
        <f t="shared" ref="E1671:E1734" si="262">Z1671&amp;IF(regnskab_filter_periode&lt;&gt;"",AB1671,"")&amp;IF(regnskab_filter_land&lt;&gt;"",IF(regnskab_filter_land="EU",F1671,AD1671),"")</f>
        <v/>
      </c>
      <c r="F1671" s="158" t="e">
        <f t="shared" ref="F1671:F1734" si="263">VLOOKUP(AD1671,setup_country_group,3,FALSE)</f>
        <v>#N/A</v>
      </c>
      <c r="G1671" s="158" t="str">
        <f>TRANSAKTIONER!Z1671&amp;IF(regnskab_filter_periode&gt;=AB1671,"INCLUDE"&amp;IF(regnskab_filter_land&lt;&gt;"",IF(regnskab_filter_land="EU",F1671,AD1671),""),"EXCLUDE")</f>
        <v>EXCLUDE</v>
      </c>
      <c r="H1671" s="158" t="str">
        <f t="shared" ref="H1671:H1734" si="264">Z1671&amp;IF(regnskab_filter_periode_partner&lt;&gt;"",AB1671,"")&amp;IF(regnskab_filter_land_partner&lt;&gt;"",IF(regnskab_filter_land_partner="EU",F1671,AD1671),"")&amp;AC1671</f>
        <v/>
      </c>
      <c r="I1671" s="158" t="str">
        <f>TRANSAKTIONER!Z1671&amp;IF(regnskab_filter_periode_partner&gt;=AB1671,"INCLUDE"&amp;IF(regnskab_filter_land_partner&lt;&gt;"",IF(regnskab_filter_land_partner="EU",F1671,AD1671),""),"EXCLUDE")&amp;AC1671</f>
        <v>EXCLUDE</v>
      </c>
      <c r="J1671" s="158" t="e">
        <f t="shared" ref="J1671:J1734" si="265">C1671&amp;"_"&amp;AC1671</f>
        <v>#N/A</v>
      </c>
      <c r="L1671" s="158" t="str">
        <f t="shared" ref="L1671:L1734" si="266">Z1671&amp;"_"&amp;IF(AD1671&lt;&gt;"Norge","EU","Norge")</f>
        <v>_EU</v>
      </c>
      <c r="P1671" s="340"/>
      <c r="Q1671" s="340"/>
      <c r="R1671" s="341"/>
      <c r="S1671" s="342"/>
      <c r="T1671" s="342"/>
      <c r="U1671" s="341"/>
      <c r="V1671" s="368"/>
      <c r="W1671" s="341"/>
      <c r="X1671" s="343"/>
      <c r="Y1671" s="340"/>
      <c r="Z1671" s="341"/>
      <c r="AA1671" s="348" t="str">
        <f t="shared" ref="AA1671:AA1734" si="267">IF(OR(AB1671="",Y1671="",X1671=""),"",ROUND(X1671/VLOOKUP(AB1671,setup_currency,MATCH(Y1671&amp;"/EUR",setup_currency_header,0),FALSE),2))</f>
        <v/>
      </c>
      <c r="AB1671" s="349" t="str">
        <f t="shared" ref="AB1671:AB1734" si="268">IF(T1671="","",IF(OR(T1671&lt;setup_start_date,T1671&gt;setup_end_date),"INVALID DATE",VLOOKUP(T1671,setup_periods,2,TRUE)))</f>
        <v/>
      </c>
      <c r="AC1671" s="341"/>
      <c r="AD1671" s="350" t="str">
        <f t="shared" ref="AD1671:AD1734" si="269">IF(AC1671="","",VLOOKUP(AC1671,setup_partners,2,FALSE))</f>
        <v/>
      </c>
    </row>
    <row r="1672" spans="2:30" x14ac:dyDescent="0.45">
      <c r="B1672" s="145" t="str">
        <f t="shared" si="260"/>
        <v>NOT INCLUDED</v>
      </c>
      <c r="C1672" s="146" t="e">
        <f t="shared" si="261"/>
        <v>#N/A</v>
      </c>
      <c r="D1672" s="158" t="e">
        <f>AB1672&amp;"_"&amp;#REF!&amp;IF(afstemning_partner&lt;&gt;"","_"&amp;AC1672,"")</f>
        <v>#REF!</v>
      </c>
      <c r="E1672" s="158" t="str">
        <f t="shared" si="262"/>
        <v/>
      </c>
      <c r="F1672" s="158" t="e">
        <f t="shared" si="263"/>
        <v>#N/A</v>
      </c>
      <c r="G1672" s="158" t="str">
        <f>TRANSAKTIONER!Z1672&amp;IF(regnskab_filter_periode&gt;=AB1672,"INCLUDE"&amp;IF(regnskab_filter_land&lt;&gt;"",IF(regnskab_filter_land="EU",F1672,AD1672),""),"EXCLUDE")</f>
        <v>EXCLUDE</v>
      </c>
      <c r="H1672" s="158" t="str">
        <f t="shared" si="264"/>
        <v/>
      </c>
      <c r="I1672" s="158" t="str">
        <f>TRANSAKTIONER!Z1672&amp;IF(regnskab_filter_periode_partner&gt;=AB1672,"INCLUDE"&amp;IF(regnskab_filter_land_partner&lt;&gt;"",IF(regnskab_filter_land_partner="EU",F1672,AD1672),""),"EXCLUDE")&amp;AC1672</f>
        <v>EXCLUDE</v>
      </c>
      <c r="J1672" s="158" t="e">
        <f t="shared" si="265"/>
        <v>#N/A</v>
      </c>
      <c r="L1672" s="158" t="str">
        <f t="shared" si="266"/>
        <v>_EU</v>
      </c>
      <c r="P1672" s="340"/>
      <c r="Q1672" s="340"/>
      <c r="R1672" s="341"/>
      <c r="S1672" s="342"/>
      <c r="T1672" s="342"/>
      <c r="U1672" s="341"/>
      <c r="V1672" s="368"/>
      <c r="W1672" s="341"/>
      <c r="X1672" s="343"/>
      <c r="Y1672" s="340"/>
      <c r="Z1672" s="341"/>
      <c r="AA1672" s="348" t="str">
        <f t="shared" si="267"/>
        <v/>
      </c>
      <c r="AB1672" s="349" t="str">
        <f t="shared" si="268"/>
        <v/>
      </c>
      <c r="AC1672" s="341"/>
      <c r="AD1672" s="350" t="str">
        <f t="shared" si="269"/>
        <v/>
      </c>
    </row>
    <row r="1673" spans="2:30" x14ac:dyDescent="0.45">
      <c r="B1673" s="145" t="str">
        <f t="shared" si="260"/>
        <v>NOT INCLUDED</v>
      </c>
      <c r="C1673" s="146" t="e">
        <f t="shared" si="261"/>
        <v>#N/A</v>
      </c>
      <c r="D1673" s="158" t="e">
        <f>AB1673&amp;"_"&amp;#REF!&amp;IF(afstemning_partner&lt;&gt;"","_"&amp;AC1673,"")</f>
        <v>#REF!</v>
      </c>
      <c r="E1673" s="158" t="str">
        <f t="shared" si="262"/>
        <v/>
      </c>
      <c r="F1673" s="158" t="e">
        <f t="shared" si="263"/>
        <v>#N/A</v>
      </c>
      <c r="G1673" s="158" t="str">
        <f>TRANSAKTIONER!Z1673&amp;IF(regnskab_filter_periode&gt;=AB1673,"INCLUDE"&amp;IF(regnskab_filter_land&lt;&gt;"",IF(regnskab_filter_land="EU",F1673,AD1673),""),"EXCLUDE")</f>
        <v>EXCLUDE</v>
      </c>
      <c r="H1673" s="158" t="str">
        <f t="shared" si="264"/>
        <v/>
      </c>
      <c r="I1673" s="158" t="str">
        <f>TRANSAKTIONER!Z1673&amp;IF(regnskab_filter_periode_partner&gt;=AB1673,"INCLUDE"&amp;IF(regnskab_filter_land_partner&lt;&gt;"",IF(regnskab_filter_land_partner="EU",F1673,AD1673),""),"EXCLUDE")&amp;AC1673</f>
        <v>EXCLUDE</v>
      </c>
      <c r="J1673" s="158" t="e">
        <f t="shared" si="265"/>
        <v>#N/A</v>
      </c>
      <c r="L1673" s="158" t="str">
        <f t="shared" si="266"/>
        <v>_EU</v>
      </c>
      <c r="P1673" s="340"/>
      <c r="Q1673" s="340"/>
      <c r="R1673" s="341"/>
      <c r="S1673" s="342"/>
      <c r="T1673" s="342"/>
      <c r="U1673" s="341"/>
      <c r="V1673" s="368"/>
      <c r="W1673" s="341"/>
      <c r="X1673" s="343"/>
      <c r="Y1673" s="340"/>
      <c r="Z1673" s="341"/>
      <c r="AA1673" s="348" t="str">
        <f t="shared" si="267"/>
        <v/>
      </c>
      <c r="AB1673" s="349" t="str">
        <f t="shared" si="268"/>
        <v/>
      </c>
      <c r="AC1673" s="341"/>
      <c r="AD1673" s="350" t="str">
        <f t="shared" si="269"/>
        <v/>
      </c>
    </row>
    <row r="1674" spans="2:30" x14ac:dyDescent="0.45">
      <c r="B1674" s="145" t="str">
        <f t="shared" si="260"/>
        <v>NOT INCLUDED</v>
      </c>
      <c r="C1674" s="146" t="e">
        <f t="shared" si="261"/>
        <v>#N/A</v>
      </c>
      <c r="D1674" s="158" t="e">
        <f>AB1674&amp;"_"&amp;#REF!&amp;IF(afstemning_partner&lt;&gt;"","_"&amp;AC1674,"")</f>
        <v>#REF!</v>
      </c>
      <c r="E1674" s="158" t="str">
        <f t="shared" si="262"/>
        <v/>
      </c>
      <c r="F1674" s="158" t="e">
        <f t="shared" si="263"/>
        <v>#N/A</v>
      </c>
      <c r="G1674" s="158" t="str">
        <f>TRANSAKTIONER!Z1674&amp;IF(regnskab_filter_periode&gt;=AB1674,"INCLUDE"&amp;IF(regnskab_filter_land&lt;&gt;"",IF(regnskab_filter_land="EU",F1674,AD1674),""),"EXCLUDE")</f>
        <v>EXCLUDE</v>
      </c>
      <c r="H1674" s="158" t="str">
        <f t="shared" si="264"/>
        <v/>
      </c>
      <c r="I1674" s="158" t="str">
        <f>TRANSAKTIONER!Z1674&amp;IF(regnskab_filter_periode_partner&gt;=AB1674,"INCLUDE"&amp;IF(regnskab_filter_land_partner&lt;&gt;"",IF(regnskab_filter_land_partner="EU",F1674,AD1674),""),"EXCLUDE")&amp;AC1674</f>
        <v>EXCLUDE</v>
      </c>
      <c r="J1674" s="158" t="e">
        <f t="shared" si="265"/>
        <v>#N/A</v>
      </c>
      <c r="L1674" s="158" t="str">
        <f t="shared" si="266"/>
        <v>_EU</v>
      </c>
      <c r="P1674" s="340"/>
      <c r="Q1674" s="340"/>
      <c r="R1674" s="341"/>
      <c r="S1674" s="342"/>
      <c r="T1674" s="342"/>
      <c r="U1674" s="341"/>
      <c r="V1674" s="368"/>
      <c r="W1674" s="341"/>
      <c r="X1674" s="343"/>
      <c r="Y1674" s="340"/>
      <c r="Z1674" s="341"/>
      <c r="AA1674" s="348" t="str">
        <f t="shared" si="267"/>
        <v/>
      </c>
      <c r="AB1674" s="349" t="str">
        <f t="shared" si="268"/>
        <v/>
      </c>
      <c r="AC1674" s="341"/>
      <c r="AD1674" s="350" t="str">
        <f t="shared" si="269"/>
        <v/>
      </c>
    </row>
    <row r="1675" spans="2:30" x14ac:dyDescent="0.45">
      <c r="B1675" s="145" t="str">
        <f t="shared" si="260"/>
        <v>NOT INCLUDED</v>
      </c>
      <c r="C1675" s="146" t="e">
        <f t="shared" si="261"/>
        <v>#N/A</v>
      </c>
      <c r="D1675" s="158" t="e">
        <f>AB1675&amp;"_"&amp;#REF!&amp;IF(afstemning_partner&lt;&gt;"","_"&amp;AC1675,"")</f>
        <v>#REF!</v>
      </c>
      <c r="E1675" s="158" t="str">
        <f t="shared" si="262"/>
        <v/>
      </c>
      <c r="F1675" s="158" t="e">
        <f t="shared" si="263"/>
        <v>#N/A</v>
      </c>
      <c r="G1675" s="158" t="str">
        <f>TRANSAKTIONER!Z1675&amp;IF(regnskab_filter_periode&gt;=AB1675,"INCLUDE"&amp;IF(regnskab_filter_land&lt;&gt;"",IF(regnskab_filter_land="EU",F1675,AD1675),""),"EXCLUDE")</f>
        <v>EXCLUDE</v>
      </c>
      <c r="H1675" s="158" t="str">
        <f t="shared" si="264"/>
        <v/>
      </c>
      <c r="I1675" s="158" t="str">
        <f>TRANSAKTIONER!Z1675&amp;IF(regnskab_filter_periode_partner&gt;=AB1675,"INCLUDE"&amp;IF(regnskab_filter_land_partner&lt;&gt;"",IF(regnskab_filter_land_partner="EU",F1675,AD1675),""),"EXCLUDE")&amp;AC1675</f>
        <v>EXCLUDE</v>
      </c>
      <c r="J1675" s="158" t="e">
        <f t="shared" si="265"/>
        <v>#N/A</v>
      </c>
      <c r="L1675" s="158" t="str">
        <f t="shared" si="266"/>
        <v>_EU</v>
      </c>
      <c r="P1675" s="340"/>
      <c r="Q1675" s="340"/>
      <c r="R1675" s="341"/>
      <c r="S1675" s="342"/>
      <c r="T1675" s="342"/>
      <c r="U1675" s="341"/>
      <c r="V1675" s="368"/>
      <c r="W1675" s="341"/>
      <c r="X1675" s="343"/>
      <c r="Y1675" s="340"/>
      <c r="Z1675" s="341"/>
      <c r="AA1675" s="348" t="str">
        <f t="shared" si="267"/>
        <v/>
      </c>
      <c r="AB1675" s="349" t="str">
        <f t="shared" si="268"/>
        <v/>
      </c>
      <c r="AC1675" s="341"/>
      <c r="AD1675" s="350" t="str">
        <f t="shared" si="269"/>
        <v/>
      </c>
    </row>
    <row r="1676" spans="2:30" x14ac:dyDescent="0.45">
      <c r="B1676" s="145" t="str">
        <f t="shared" si="260"/>
        <v>NOT INCLUDED</v>
      </c>
      <c r="C1676" s="146" t="e">
        <f t="shared" si="261"/>
        <v>#N/A</v>
      </c>
      <c r="D1676" s="158" t="e">
        <f>AB1676&amp;"_"&amp;#REF!&amp;IF(afstemning_partner&lt;&gt;"","_"&amp;AC1676,"")</f>
        <v>#REF!</v>
      </c>
      <c r="E1676" s="158" t="str">
        <f t="shared" si="262"/>
        <v/>
      </c>
      <c r="F1676" s="158" t="e">
        <f t="shared" si="263"/>
        <v>#N/A</v>
      </c>
      <c r="G1676" s="158" t="str">
        <f>TRANSAKTIONER!Z1676&amp;IF(regnskab_filter_periode&gt;=AB1676,"INCLUDE"&amp;IF(regnskab_filter_land&lt;&gt;"",IF(regnskab_filter_land="EU",F1676,AD1676),""),"EXCLUDE")</f>
        <v>EXCLUDE</v>
      </c>
      <c r="H1676" s="158" t="str">
        <f t="shared" si="264"/>
        <v/>
      </c>
      <c r="I1676" s="158" t="str">
        <f>TRANSAKTIONER!Z1676&amp;IF(regnskab_filter_periode_partner&gt;=AB1676,"INCLUDE"&amp;IF(regnskab_filter_land_partner&lt;&gt;"",IF(regnskab_filter_land_partner="EU",F1676,AD1676),""),"EXCLUDE")&amp;AC1676</f>
        <v>EXCLUDE</v>
      </c>
      <c r="J1676" s="158" t="e">
        <f t="shared" si="265"/>
        <v>#N/A</v>
      </c>
      <c r="L1676" s="158" t="str">
        <f t="shared" si="266"/>
        <v>_EU</v>
      </c>
      <c r="P1676" s="340"/>
      <c r="Q1676" s="340"/>
      <c r="R1676" s="341"/>
      <c r="S1676" s="342"/>
      <c r="T1676" s="342"/>
      <c r="U1676" s="341"/>
      <c r="V1676" s="368"/>
      <c r="W1676" s="341"/>
      <c r="X1676" s="343"/>
      <c r="Y1676" s="340"/>
      <c r="Z1676" s="341"/>
      <c r="AA1676" s="348" t="str">
        <f t="shared" si="267"/>
        <v/>
      </c>
      <c r="AB1676" s="349" t="str">
        <f t="shared" si="268"/>
        <v/>
      </c>
      <c r="AC1676" s="341"/>
      <c r="AD1676" s="350" t="str">
        <f t="shared" si="269"/>
        <v/>
      </c>
    </row>
    <row r="1677" spans="2:30" x14ac:dyDescent="0.45">
      <c r="B1677" s="145" t="str">
        <f t="shared" si="260"/>
        <v>NOT INCLUDED</v>
      </c>
      <c r="C1677" s="146" t="e">
        <f t="shared" si="261"/>
        <v>#N/A</v>
      </c>
      <c r="D1677" s="158" t="e">
        <f>AB1677&amp;"_"&amp;#REF!&amp;IF(afstemning_partner&lt;&gt;"","_"&amp;AC1677,"")</f>
        <v>#REF!</v>
      </c>
      <c r="E1677" s="158" t="str">
        <f t="shared" si="262"/>
        <v/>
      </c>
      <c r="F1677" s="158" t="e">
        <f t="shared" si="263"/>
        <v>#N/A</v>
      </c>
      <c r="G1677" s="158" t="str">
        <f>TRANSAKTIONER!Z1677&amp;IF(regnskab_filter_periode&gt;=AB1677,"INCLUDE"&amp;IF(regnskab_filter_land&lt;&gt;"",IF(regnskab_filter_land="EU",F1677,AD1677),""),"EXCLUDE")</f>
        <v>EXCLUDE</v>
      </c>
      <c r="H1677" s="158" t="str">
        <f t="shared" si="264"/>
        <v/>
      </c>
      <c r="I1677" s="158" t="str">
        <f>TRANSAKTIONER!Z1677&amp;IF(regnskab_filter_periode_partner&gt;=AB1677,"INCLUDE"&amp;IF(regnskab_filter_land_partner&lt;&gt;"",IF(regnskab_filter_land_partner="EU",F1677,AD1677),""),"EXCLUDE")&amp;AC1677</f>
        <v>EXCLUDE</v>
      </c>
      <c r="J1677" s="158" t="e">
        <f t="shared" si="265"/>
        <v>#N/A</v>
      </c>
      <c r="L1677" s="158" t="str">
        <f t="shared" si="266"/>
        <v>_EU</v>
      </c>
      <c r="P1677" s="340"/>
      <c r="Q1677" s="340"/>
      <c r="R1677" s="341"/>
      <c r="S1677" s="342"/>
      <c r="T1677" s="342"/>
      <c r="U1677" s="341"/>
      <c r="V1677" s="368"/>
      <c r="W1677" s="341"/>
      <c r="X1677" s="343"/>
      <c r="Y1677" s="340"/>
      <c r="Z1677" s="341"/>
      <c r="AA1677" s="348" t="str">
        <f t="shared" si="267"/>
        <v/>
      </c>
      <c r="AB1677" s="349" t="str">
        <f t="shared" si="268"/>
        <v/>
      </c>
      <c r="AC1677" s="341"/>
      <c r="AD1677" s="350" t="str">
        <f t="shared" si="269"/>
        <v/>
      </c>
    </row>
    <row r="1678" spans="2:30" x14ac:dyDescent="0.45">
      <c r="B1678" s="145" t="str">
        <f t="shared" si="260"/>
        <v>NOT INCLUDED</v>
      </c>
      <c r="C1678" s="146" t="e">
        <f t="shared" si="261"/>
        <v>#N/A</v>
      </c>
      <c r="D1678" s="158" t="e">
        <f>AB1678&amp;"_"&amp;#REF!&amp;IF(afstemning_partner&lt;&gt;"","_"&amp;AC1678,"")</f>
        <v>#REF!</v>
      </c>
      <c r="E1678" s="158" t="str">
        <f t="shared" si="262"/>
        <v/>
      </c>
      <c r="F1678" s="158" t="e">
        <f t="shared" si="263"/>
        <v>#N/A</v>
      </c>
      <c r="G1678" s="158" t="str">
        <f>TRANSAKTIONER!Z1678&amp;IF(regnskab_filter_periode&gt;=AB1678,"INCLUDE"&amp;IF(regnskab_filter_land&lt;&gt;"",IF(regnskab_filter_land="EU",F1678,AD1678),""),"EXCLUDE")</f>
        <v>EXCLUDE</v>
      </c>
      <c r="H1678" s="158" t="str">
        <f t="shared" si="264"/>
        <v/>
      </c>
      <c r="I1678" s="158" t="str">
        <f>TRANSAKTIONER!Z1678&amp;IF(regnskab_filter_periode_partner&gt;=AB1678,"INCLUDE"&amp;IF(regnskab_filter_land_partner&lt;&gt;"",IF(regnskab_filter_land_partner="EU",F1678,AD1678),""),"EXCLUDE")&amp;AC1678</f>
        <v>EXCLUDE</v>
      </c>
      <c r="J1678" s="158" t="e">
        <f t="shared" si="265"/>
        <v>#N/A</v>
      </c>
      <c r="L1678" s="158" t="str">
        <f t="shared" si="266"/>
        <v>_EU</v>
      </c>
      <c r="P1678" s="340"/>
      <c r="Q1678" s="340"/>
      <c r="R1678" s="341"/>
      <c r="S1678" s="342"/>
      <c r="T1678" s="342"/>
      <c r="U1678" s="341"/>
      <c r="V1678" s="368"/>
      <c r="W1678" s="341"/>
      <c r="X1678" s="343"/>
      <c r="Y1678" s="340"/>
      <c r="Z1678" s="341"/>
      <c r="AA1678" s="348" t="str">
        <f t="shared" si="267"/>
        <v/>
      </c>
      <c r="AB1678" s="349" t="str">
        <f t="shared" si="268"/>
        <v/>
      </c>
      <c r="AC1678" s="341"/>
      <c r="AD1678" s="350" t="str">
        <f t="shared" si="269"/>
        <v/>
      </c>
    </row>
    <row r="1679" spans="2:30" x14ac:dyDescent="0.45">
      <c r="B1679" s="145" t="str">
        <f t="shared" si="260"/>
        <v>NOT INCLUDED</v>
      </c>
      <c r="C1679" s="146" t="e">
        <f t="shared" si="261"/>
        <v>#N/A</v>
      </c>
      <c r="D1679" s="158" t="e">
        <f>AB1679&amp;"_"&amp;#REF!&amp;IF(afstemning_partner&lt;&gt;"","_"&amp;AC1679,"")</f>
        <v>#REF!</v>
      </c>
      <c r="E1679" s="158" t="str">
        <f t="shared" si="262"/>
        <v/>
      </c>
      <c r="F1679" s="158" t="e">
        <f t="shared" si="263"/>
        <v>#N/A</v>
      </c>
      <c r="G1679" s="158" t="str">
        <f>TRANSAKTIONER!Z1679&amp;IF(regnskab_filter_periode&gt;=AB1679,"INCLUDE"&amp;IF(regnskab_filter_land&lt;&gt;"",IF(regnskab_filter_land="EU",F1679,AD1679),""),"EXCLUDE")</f>
        <v>EXCLUDE</v>
      </c>
      <c r="H1679" s="158" t="str">
        <f t="shared" si="264"/>
        <v/>
      </c>
      <c r="I1679" s="158" t="str">
        <f>TRANSAKTIONER!Z1679&amp;IF(regnskab_filter_periode_partner&gt;=AB1679,"INCLUDE"&amp;IF(regnskab_filter_land_partner&lt;&gt;"",IF(regnskab_filter_land_partner="EU",F1679,AD1679),""),"EXCLUDE")&amp;AC1679</f>
        <v>EXCLUDE</v>
      </c>
      <c r="J1679" s="158" t="e">
        <f t="shared" si="265"/>
        <v>#N/A</v>
      </c>
      <c r="L1679" s="158" t="str">
        <f t="shared" si="266"/>
        <v>_EU</v>
      </c>
      <c r="P1679" s="340"/>
      <c r="Q1679" s="340"/>
      <c r="R1679" s="341"/>
      <c r="S1679" s="342"/>
      <c r="T1679" s="342"/>
      <c r="U1679" s="341"/>
      <c r="V1679" s="368"/>
      <c r="W1679" s="341"/>
      <c r="X1679" s="343"/>
      <c r="Y1679" s="340"/>
      <c r="Z1679" s="341"/>
      <c r="AA1679" s="348" t="str">
        <f t="shared" si="267"/>
        <v/>
      </c>
      <c r="AB1679" s="349" t="str">
        <f t="shared" si="268"/>
        <v/>
      </c>
      <c r="AC1679" s="341"/>
      <c r="AD1679" s="350" t="str">
        <f t="shared" si="269"/>
        <v/>
      </c>
    </row>
    <row r="1680" spans="2:30" x14ac:dyDescent="0.45">
      <c r="B1680" s="145" t="str">
        <f t="shared" si="260"/>
        <v>NOT INCLUDED</v>
      </c>
      <c r="C1680" s="146" t="e">
        <f t="shared" si="261"/>
        <v>#N/A</v>
      </c>
      <c r="D1680" s="158" t="e">
        <f>AB1680&amp;"_"&amp;#REF!&amp;IF(afstemning_partner&lt;&gt;"","_"&amp;AC1680,"")</f>
        <v>#REF!</v>
      </c>
      <c r="E1680" s="158" t="str">
        <f t="shared" si="262"/>
        <v/>
      </c>
      <c r="F1680" s="158" t="e">
        <f t="shared" si="263"/>
        <v>#N/A</v>
      </c>
      <c r="G1680" s="158" t="str">
        <f>TRANSAKTIONER!Z1680&amp;IF(regnskab_filter_periode&gt;=AB1680,"INCLUDE"&amp;IF(regnskab_filter_land&lt;&gt;"",IF(regnskab_filter_land="EU",F1680,AD1680),""),"EXCLUDE")</f>
        <v>EXCLUDE</v>
      </c>
      <c r="H1680" s="158" t="str">
        <f t="shared" si="264"/>
        <v/>
      </c>
      <c r="I1680" s="158" t="str">
        <f>TRANSAKTIONER!Z1680&amp;IF(regnskab_filter_periode_partner&gt;=AB1680,"INCLUDE"&amp;IF(regnskab_filter_land_partner&lt;&gt;"",IF(regnskab_filter_land_partner="EU",F1680,AD1680),""),"EXCLUDE")&amp;AC1680</f>
        <v>EXCLUDE</v>
      </c>
      <c r="J1680" s="158" t="e">
        <f t="shared" si="265"/>
        <v>#N/A</v>
      </c>
      <c r="L1680" s="158" t="str">
        <f t="shared" si="266"/>
        <v>_EU</v>
      </c>
      <c r="P1680" s="340"/>
      <c r="Q1680" s="340"/>
      <c r="R1680" s="341"/>
      <c r="S1680" s="342"/>
      <c r="T1680" s="342"/>
      <c r="U1680" s="341"/>
      <c r="V1680" s="368"/>
      <c r="W1680" s="341"/>
      <c r="X1680" s="343"/>
      <c r="Y1680" s="340"/>
      <c r="Z1680" s="341"/>
      <c r="AA1680" s="348" t="str">
        <f t="shared" si="267"/>
        <v/>
      </c>
      <c r="AB1680" s="349" t="str">
        <f t="shared" si="268"/>
        <v/>
      </c>
      <c r="AC1680" s="341"/>
      <c r="AD1680" s="350" t="str">
        <f t="shared" si="269"/>
        <v/>
      </c>
    </row>
    <row r="1681" spans="2:30" x14ac:dyDescent="0.45">
      <c r="B1681" s="145" t="str">
        <f t="shared" si="260"/>
        <v>NOT INCLUDED</v>
      </c>
      <c r="C1681" s="146" t="e">
        <f t="shared" si="261"/>
        <v>#N/A</v>
      </c>
      <c r="D1681" s="158" t="e">
        <f>AB1681&amp;"_"&amp;#REF!&amp;IF(afstemning_partner&lt;&gt;"","_"&amp;AC1681,"")</f>
        <v>#REF!</v>
      </c>
      <c r="E1681" s="158" t="str">
        <f t="shared" si="262"/>
        <v/>
      </c>
      <c r="F1681" s="158" t="e">
        <f t="shared" si="263"/>
        <v>#N/A</v>
      </c>
      <c r="G1681" s="158" t="str">
        <f>TRANSAKTIONER!Z1681&amp;IF(regnskab_filter_periode&gt;=AB1681,"INCLUDE"&amp;IF(regnskab_filter_land&lt;&gt;"",IF(regnskab_filter_land="EU",F1681,AD1681),""),"EXCLUDE")</f>
        <v>EXCLUDE</v>
      </c>
      <c r="H1681" s="158" t="str">
        <f t="shared" si="264"/>
        <v/>
      </c>
      <c r="I1681" s="158" t="str">
        <f>TRANSAKTIONER!Z1681&amp;IF(regnskab_filter_periode_partner&gt;=AB1681,"INCLUDE"&amp;IF(regnskab_filter_land_partner&lt;&gt;"",IF(regnskab_filter_land_partner="EU",F1681,AD1681),""),"EXCLUDE")&amp;AC1681</f>
        <v>EXCLUDE</v>
      </c>
      <c r="J1681" s="158" t="e">
        <f t="shared" si="265"/>
        <v>#N/A</v>
      </c>
      <c r="L1681" s="158" t="str">
        <f t="shared" si="266"/>
        <v>_EU</v>
      </c>
      <c r="P1681" s="340"/>
      <c r="Q1681" s="340"/>
      <c r="R1681" s="341"/>
      <c r="S1681" s="342"/>
      <c r="T1681" s="342"/>
      <c r="U1681" s="341"/>
      <c r="V1681" s="368"/>
      <c r="W1681" s="341"/>
      <c r="X1681" s="343"/>
      <c r="Y1681" s="340"/>
      <c r="Z1681" s="341"/>
      <c r="AA1681" s="348" t="str">
        <f t="shared" si="267"/>
        <v/>
      </c>
      <c r="AB1681" s="349" t="str">
        <f t="shared" si="268"/>
        <v/>
      </c>
      <c r="AC1681" s="341"/>
      <c r="AD1681" s="350" t="str">
        <f t="shared" si="269"/>
        <v/>
      </c>
    </row>
    <row r="1682" spans="2:30" x14ac:dyDescent="0.45">
      <c r="B1682" s="145" t="str">
        <f t="shared" si="260"/>
        <v>NOT INCLUDED</v>
      </c>
      <c r="C1682" s="146" t="e">
        <f t="shared" si="261"/>
        <v>#N/A</v>
      </c>
      <c r="D1682" s="158" t="e">
        <f>AB1682&amp;"_"&amp;#REF!&amp;IF(afstemning_partner&lt;&gt;"","_"&amp;AC1682,"")</f>
        <v>#REF!</v>
      </c>
      <c r="E1682" s="158" t="str">
        <f t="shared" si="262"/>
        <v/>
      </c>
      <c r="F1682" s="158" t="e">
        <f t="shared" si="263"/>
        <v>#N/A</v>
      </c>
      <c r="G1682" s="158" t="str">
        <f>TRANSAKTIONER!Z1682&amp;IF(regnskab_filter_periode&gt;=AB1682,"INCLUDE"&amp;IF(regnskab_filter_land&lt;&gt;"",IF(regnskab_filter_land="EU",F1682,AD1682),""),"EXCLUDE")</f>
        <v>EXCLUDE</v>
      </c>
      <c r="H1682" s="158" t="str">
        <f t="shared" si="264"/>
        <v/>
      </c>
      <c r="I1682" s="158" t="str">
        <f>TRANSAKTIONER!Z1682&amp;IF(regnskab_filter_periode_partner&gt;=AB1682,"INCLUDE"&amp;IF(regnskab_filter_land_partner&lt;&gt;"",IF(regnskab_filter_land_partner="EU",F1682,AD1682),""),"EXCLUDE")&amp;AC1682</f>
        <v>EXCLUDE</v>
      </c>
      <c r="J1682" s="158" t="e">
        <f t="shared" si="265"/>
        <v>#N/A</v>
      </c>
      <c r="L1682" s="158" t="str">
        <f t="shared" si="266"/>
        <v>_EU</v>
      </c>
      <c r="P1682" s="340"/>
      <c r="Q1682" s="340"/>
      <c r="R1682" s="341"/>
      <c r="S1682" s="342"/>
      <c r="T1682" s="342"/>
      <c r="U1682" s="341"/>
      <c r="V1682" s="368"/>
      <c r="W1682" s="341"/>
      <c r="X1682" s="343"/>
      <c r="Y1682" s="340"/>
      <c r="Z1682" s="341"/>
      <c r="AA1682" s="348" t="str">
        <f t="shared" si="267"/>
        <v/>
      </c>
      <c r="AB1682" s="349" t="str">
        <f t="shared" si="268"/>
        <v/>
      </c>
      <c r="AC1682" s="341"/>
      <c r="AD1682" s="350" t="str">
        <f t="shared" si="269"/>
        <v/>
      </c>
    </row>
    <row r="1683" spans="2:30" x14ac:dyDescent="0.45">
      <c r="B1683" s="145" t="str">
        <f t="shared" si="260"/>
        <v>NOT INCLUDED</v>
      </c>
      <c r="C1683" s="146" t="e">
        <f t="shared" si="261"/>
        <v>#N/A</v>
      </c>
      <c r="D1683" s="158" t="e">
        <f>AB1683&amp;"_"&amp;#REF!&amp;IF(afstemning_partner&lt;&gt;"","_"&amp;AC1683,"")</f>
        <v>#REF!</v>
      </c>
      <c r="E1683" s="158" t="str">
        <f t="shared" si="262"/>
        <v/>
      </c>
      <c r="F1683" s="158" t="e">
        <f t="shared" si="263"/>
        <v>#N/A</v>
      </c>
      <c r="G1683" s="158" t="str">
        <f>TRANSAKTIONER!Z1683&amp;IF(regnskab_filter_periode&gt;=AB1683,"INCLUDE"&amp;IF(regnskab_filter_land&lt;&gt;"",IF(regnskab_filter_land="EU",F1683,AD1683),""),"EXCLUDE")</f>
        <v>EXCLUDE</v>
      </c>
      <c r="H1683" s="158" t="str">
        <f t="shared" si="264"/>
        <v/>
      </c>
      <c r="I1683" s="158" t="str">
        <f>TRANSAKTIONER!Z1683&amp;IF(regnskab_filter_periode_partner&gt;=AB1683,"INCLUDE"&amp;IF(regnskab_filter_land_partner&lt;&gt;"",IF(regnskab_filter_land_partner="EU",F1683,AD1683),""),"EXCLUDE")&amp;AC1683</f>
        <v>EXCLUDE</v>
      </c>
      <c r="J1683" s="158" t="e">
        <f t="shared" si="265"/>
        <v>#N/A</v>
      </c>
      <c r="L1683" s="158" t="str">
        <f t="shared" si="266"/>
        <v>_EU</v>
      </c>
      <c r="P1683" s="340"/>
      <c r="Q1683" s="340"/>
      <c r="R1683" s="341"/>
      <c r="S1683" s="342"/>
      <c r="T1683" s="342"/>
      <c r="U1683" s="341"/>
      <c r="V1683" s="368"/>
      <c r="W1683" s="341"/>
      <c r="X1683" s="343"/>
      <c r="Y1683" s="340"/>
      <c r="Z1683" s="341"/>
      <c r="AA1683" s="348" t="str">
        <f t="shared" si="267"/>
        <v/>
      </c>
      <c r="AB1683" s="349" t="str">
        <f t="shared" si="268"/>
        <v/>
      </c>
      <c r="AC1683" s="341"/>
      <c r="AD1683" s="350" t="str">
        <f t="shared" si="269"/>
        <v/>
      </c>
    </row>
    <row r="1684" spans="2:30" x14ac:dyDescent="0.45">
      <c r="B1684" s="145" t="str">
        <f t="shared" si="260"/>
        <v>NOT INCLUDED</v>
      </c>
      <c r="C1684" s="146" t="e">
        <f t="shared" si="261"/>
        <v>#N/A</v>
      </c>
      <c r="D1684" s="158" t="e">
        <f>AB1684&amp;"_"&amp;#REF!&amp;IF(afstemning_partner&lt;&gt;"","_"&amp;AC1684,"")</f>
        <v>#REF!</v>
      </c>
      <c r="E1684" s="158" t="str">
        <f t="shared" si="262"/>
        <v/>
      </c>
      <c r="F1684" s="158" t="e">
        <f t="shared" si="263"/>
        <v>#N/A</v>
      </c>
      <c r="G1684" s="158" t="str">
        <f>TRANSAKTIONER!Z1684&amp;IF(regnskab_filter_periode&gt;=AB1684,"INCLUDE"&amp;IF(regnskab_filter_land&lt;&gt;"",IF(regnskab_filter_land="EU",F1684,AD1684),""),"EXCLUDE")</f>
        <v>EXCLUDE</v>
      </c>
      <c r="H1684" s="158" t="str">
        <f t="shared" si="264"/>
        <v/>
      </c>
      <c r="I1684" s="158" t="str">
        <f>TRANSAKTIONER!Z1684&amp;IF(regnskab_filter_periode_partner&gt;=AB1684,"INCLUDE"&amp;IF(regnskab_filter_land_partner&lt;&gt;"",IF(regnskab_filter_land_partner="EU",F1684,AD1684),""),"EXCLUDE")&amp;AC1684</f>
        <v>EXCLUDE</v>
      </c>
      <c r="J1684" s="158" t="e">
        <f t="shared" si="265"/>
        <v>#N/A</v>
      </c>
      <c r="L1684" s="158" t="str">
        <f t="shared" si="266"/>
        <v>_EU</v>
      </c>
      <c r="P1684" s="340"/>
      <c r="Q1684" s="340"/>
      <c r="R1684" s="341"/>
      <c r="S1684" s="342"/>
      <c r="T1684" s="342"/>
      <c r="U1684" s="341"/>
      <c r="V1684" s="368"/>
      <c r="W1684" s="341"/>
      <c r="X1684" s="343"/>
      <c r="Y1684" s="340"/>
      <c r="Z1684" s="341"/>
      <c r="AA1684" s="348" t="str">
        <f t="shared" si="267"/>
        <v/>
      </c>
      <c r="AB1684" s="349" t="str">
        <f t="shared" si="268"/>
        <v/>
      </c>
      <c r="AC1684" s="341"/>
      <c r="AD1684" s="350" t="str">
        <f t="shared" si="269"/>
        <v/>
      </c>
    </row>
    <row r="1685" spans="2:30" x14ac:dyDescent="0.45">
      <c r="B1685" s="145" t="str">
        <f t="shared" si="260"/>
        <v>NOT INCLUDED</v>
      </c>
      <c r="C1685" s="146" t="e">
        <f t="shared" si="261"/>
        <v>#N/A</v>
      </c>
      <c r="D1685" s="158" t="e">
        <f>AB1685&amp;"_"&amp;#REF!&amp;IF(afstemning_partner&lt;&gt;"","_"&amp;AC1685,"")</f>
        <v>#REF!</v>
      </c>
      <c r="E1685" s="158" t="str">
        <f t="shared" si="262"/>
        <v/>
      </c>
      <c r="F1685" s="158" t="e">
        <f t="shared" si="263"/>
        <v>#N/A</v>
      </c>
      <c r="G1685" s="158" t="str">
        <f>TRANSAKTIONER!Z1685&amp;IF(regnskab_filter_periode&gt;=AB1685,"INCLUDE"&amp;IF(regnskab_filter_land&lt;&gt;"",IF(regnskab_filter_land="EU",F1685,AD1685),""),"EXCLUDE")</f>
        <v>EXCLUDE</v>
      </c>
      <c r="H1685" s="158" t="str">
        <f t="shared" si="264"/>
        <v/>
      </c>
      <c r="I1685" s="158" t="str">
        <f>TRANSAKTIONER!Z1685&amp;IF(regnskab_filter_periode_partner&gt;=AB1685,"INCLUDE"&amp;IF(regnskab_filter_land_partner&lt;&gt;"",IF(regnskab_filter_land_partner="EU",F1685,AD1685),""),"EXCLUDE")&amp;AC1685</f>
        <v>EXCLUDE</v>
      </c>
      <c r="J1685" s="158" t="e">
        <f t="shared" si="265"/>
        <v>#N/A</v>
      </c>
      <c r="L1685" s="158" t="str">
        <f t="shared" si="266"/>
        <v>_EU</v>
      </c>
      <c r="P1685" s="340"/>
      <c r="Q1685" s="340"/>
      <c r="R1685" s="341"/>
      <c r="S1685" s="342"/>
      <c r="T1685" s="342"/>
      <c r="U1685" s="341"/>
      <c r="V1685" s="368"/>
      <c r="W1685" s="341"/>
      <c r="X1685" s="343"/>
      <c r="Y1685" s="340"/>
      <c r="Z1685" s="341"/>
      <c r="AA1685" s="348" t="str">
        <f t="shared" si="267"/>
        <v/>
      </c>
      <c r="AB1685" s="349" t="str">
        <f t="shared" si="268"/>
        <v/>
      </c>
      <c r="AC1685" s="341"/>
      <c r="AD1685" s="350" t="str">
        <f t="shared" si="269"/>
        <v/>
      </c>
    </row>
    <row r="1686" spans="2:30" x14ac:dyDescent="0.45">
      <c r="B1686" s="145" t="str">
        <f t="shared" si="260"/>
        <v>NOT INCLUDED</v>
      </c>
      <c r="C1686" s="146" t="e">
        <f t="shared" si="261"/>
        <v>#N/A</v>
      </c>
      <c r="D1686" s="158" t="e">
        <f>AB1686&amp;"_"&amp;#REF!&amp;IF(afstemning_partner&lt;&gt;"","_"&amp;AC1686,"")</f>
        <v>#REF!</v>
      </c>
      <c r="E1686" s="158" t="str">
        <f t="shared" si="262"/>
        <v/>
      </c>
      <c r="F1686" s="158" t="e">
        <f t="shared" si="263"/>
        <v>#N/A</v>
      </c>
      <c r="G1686" s="158" t="str">
        <f>TRANSAKTIONER!Z1686&amp;IF(regnskab_filter_periode&gt;=AB1686,"INCLUDE"&amp;IF(regnskab_filter_land&lt;&gt;"",IF(regnskab_filter_land="EU",F1686,AD1686),""),"EXCLUDE")</f>
        <v>EXCLUDE</v>
      </c>
      <c r="H1686" s="158" t="str">
        <f t="shared" si="264"/>
        <v/>
      </c>
      <c r="I1686" s="158" t="str">
        <f>TRANSAKTIONER!Z1686&amp;IF(regnskab_filter_periode_partner&gt;=AB1686,"INCLUDE"&amp;IF(regnskab_filter_land_partner&lt;&gt;"",IF(regnskab_filter_land_partner="EU",F1686,AD1686),""),"EXCLUDE")&amp;AC1686</f>
        <v>EXCLUDE</v>
      </c>
      <c r="J1686" s="158" t="e">
        <f t="shared" si="265"/>
        <v>#N/A</v>
      </c>
      <c r="L1686" s="158" t="str">
        <f t="shared" si="266"/>
        <v>_EU</v>
      </c>
      <c r="P1686" s="340"/>
      <c r="Q1686" s="340"/>
      <c r="R1686" s="341"/>
      <c r="S1686" s="342"/>
      <c r="T1686" s="342"/>
      <c r="U1686" s="341"/>
      <c r="V1686" s="368"/>
      <c r="W1686" s="341"/>
      <c r="X1686" s="343"/>
      <c r="Y1686" s="340"/>
      <c r="Z1686" s="341"/>
      <c r="AA1686" s="348" t="str">
        <f t="shared" si="267"/>
        <v/>
      </c>
      <c r="AB1686" s="349" t="str">
        <f t="shared" si="268"/>
        <v/>
      </c>
      <c r="AC1686" s="341"/>
      <c r="AD1686" s="350" t="str">
        <f t="shared" si="269"/>
        <v/>
      </c>
    </row>
    <row r="1687" spans="2:30" x14ac:dyDescent="0.45">
      <c r="B1687" s="145" t="str">
        <f t="shared" si="260"/>
        <v>NOT INCLUDED</v>
      </c>
      <c r="C1687" s="146" t="e">
        <f t="shared" si="261"/>
        <v>#N/A</v>
      </c>
      <c r="D1687" s="158" t="e">
        <f>AB1687&amp;"_"&amp;#REF!&amp;IF(afstemning_partner&lt;&gt;"","_"&amp;AC1687,"")</f>
        <v>#REF!</v>
      </c>
      <c r="E1687" s="158" t="str">
        <f t="shared" si="262"/>
        <v/>
      </c>
      <c r="F1687" s="158" t="e">
        <f t="shared" si="263"/>
        <v>#N/A</v>
      </c>
      <c r="G1687" s="158" t="str">
        <f>TRANSAKTIONER!Z1687&amp;IF(regnskab_filter_periode&gt;=AB1687,"INCLUDE"&amp;IF(regnskab_filter_land&lt;&gt;"",IF(regnskab_filter_land="EU",F1687,AD1687),""),"EXCLUDE")</f>
        <v>EXCLUDE</v>
      </c>
      <c r="H1687" s="158" t="str">
        <f t="shared" si="264"/>
        <v/>
      </c>
      <c r="I1687" s="158" t="str">
        <f>TRANSAKTIONER!Z1687&amp;IF(regnskab_filter_periode_partner&gt;=AB1687,"INCLUDE"&amp;IF(regnskab_filter_land_partner&lt;&gt;"",IF(regnskab_filter_land_partner="EU",F1687,AD1687),""),"EXCLUDE")&amp;AC1687</f>
        <v>EXCLUDE</v>
      </c>
      <c r="J1687" s="158" t="e">
        <f t="shared" si="265"/>
        <v>#N/A</v>
      </c>
      <c r="L1687" s="158" t="str">
        <f t="shared" si="266"/>
        <v>_EU</v>
      </c>
      <c r="P1687" s="340"/>
      <c r="Q1687" s="340"/>
      <c r="R1687" s="341"/>
      <c r="S1687" s="342"/>
      <c r="T1687" s="342"/>
      <c r="U1687" s="341"/>
      <c r="V1687" s="368"/>
      <c r="W1687" s="341"/>
      <c r="X1687" s="343"/>
      <c r="Y1687" s="340"/>
      <c r="Z1687" s="341"/>
      <c r="AA1687" s="348" t="str">
        <f t="shared" si="267"/>
        <v/>
      </c>
      <c r="AB1687" s="349" t="str">
        <f t="shared" si="268"/>
        <v/>
      </c>
      <c r="AC1687" s="341"/>
      <c r="AD1687" s="350" t="str">
        <f t="shared" si="269"/>
        <v/>
      </c>
    </row>
    <row r="1688" spans="2:30" x14ac:dyDescent="0.45">
      <c r="B1688" s="145" t="str">
        <f t="shared" si="260"/>
        <v>NOT INCLUDED</v>
      </c>
      <c r="C1688" s="146" t="e">
        <f t="shared" si="261"/>
        <v>#N/A</v>
      </c>
      <c r="D1688" s="158" t="e">
        <f>AB1688&amp;"_"&amp;#REF!&amp;IF(afstemning_partner&lt;&gt;"","_"&amp;AC1688,"")</f>
        <v>#REF!</v>
      </c>
      <c r="E1688" s="158" t="str">
        <f t="shared" si="262"/>
        <v/>
      </c>
      <c r="F1688" s="158" t="e">
        <f t="shared" si="263"/>
        <v>#N/A</v>
      </c>
      <c r="G1688" s="158" t="str">
        <f>TRANSAKTIONER!Z1688&amp;IF(regnskab_filter_periode&gt;=AB1688,"INCLUDE"&amp;IF(regnskab_filter_land&lt;&gt;"",IF(regnskab_filter_land="EU",F1688,AD1688),""),"EXCLUDE")</f>
        <v>EXCLUDE</v>
      </c>
      <c r="H1688" s="158" t="str">
        <f t="shared" si="264"/>
        <v/>
      </c>
      <c r="I1688" s="158" t="str">
        <f>TRANSAKTIONER!Z1688&amp;IF(regnskab_filter_periode_partner&gt;=AB1688,"INCLUDE"&amp;IF(regnskab_filter_land_partner&lt;&gt;"",IF(regnskab_filter_land_partner="EU",F1688,AD1688),""),"EXCLUDE")&amp;AC1688</f>
        <v>EXCLUDE</v>
      </c>
      <c r="J1688" s="158" t="e">
        <f t="shared" si="265"/>
        <v>#N/A</v>
      </c>
      <c r="L1688" s="158" t="str">
        <f t="shared" si="266"/>
        <v>_EU</v>
      </c>
      <c r="P1688" s="340"/>
      <c r="Q1688" s="340"/>
      <c r="R1688" s="341"/>
      <c r="S1688" s="342"/>
      <c r="T1688" s="342"/>
      <c r="U1688" s="341"/>
      <c r="V1688" s="368"/>
      <c r="W1688" s="341"/>
      <c r="X1688" s="343"/>
      <c r="Y1688" s="340"/>
      <c r="Z1688" s="341"/>
      <c r="AA1688" s="348" t="str">
        <f t="shared" si="267"/>
        <v/>
      </c>
      <c r="AB1688" s="349" t="str">
        <f t="shared" si="268"/>
        <v/>
      </c>
      <c r="AC1688" s="341"/>
      <c r="AD1688" s="350" t="str">
        <f t="shared" si="269"/>
        <v/>
      </c>
    </row>
    <row r="1689" spans="2:30" x14ac:dyDescent="0.45">
      <c r="B1689" s="145" t="str">
        <f t="shared" si="260"/>
        <v>NOT INCLUDED</v>
      </c>
      <c r="C1689" s="146" t="e">
        <f t="shared" si="261"/>
        <v>#N/A</v>
      </c>
      <c r="D1689" s="158" t="e">
        <f>AB1689&amp;"_"&amp;#REF!&amp;IF(afstemning_partner&lt;&gt;"","_"&amp;AC1689,"")</f>
        <v>#REF!</v>
      </c>
      <c r="E1689" s="158" t="str">
        <f t="shared" si="262"/>
        <v/>
      </c>
      <c r="F1689" s="158" t="e">
        <f t="shared" si="263"/>
        <v>#N/A</v>
      </c>
      <c r="G1689" s="158" t="str">
        <f>TRANSAKTIONER!Z1689&amp;IF(regnskab_filter_periode&gt;=AB1689,"INCLUDE"&amp;IF(regnskab_filter_land&lt;&gt;"",IF(regnskab_filter_land="EU",F1689,AD1689),""),"EXCLUDE")</f>
        <v>EXCLUDE</v>
      </c>
      <c r="H1689" s="158" t="str">
        <f t="shared" si="264"/>
        <v/>
      </c>
      <c r="I1689" s="158" t="str">
        <f>TRANSAKTIONER!Z1689&amp;IF(regnskab_filter_periode_partner&gt;=AB1689,"INCLUDE"&amp;IF(regnskab_filter_land_partner&lt;&gt;"",IF(regnskab_filter_land_partner="EU",F1689,AD1689),""),"EXCLUDE")&amp;AC1689</f>
        <v>EXCLUDE</v>
      </c>
      <c r="J1689" s="158" t="e">
        <f t="shared" si="265"/>
        <v>#N/A</v>
      </c>
      <c r="L1689" s="158" t="str">
        <f t="shared" si="266"/>
        <v>_EU</v>
      </c>
      <c r="P1689" s="340"/>
      <c r="Q1689" s="340"/>
      <c r="R1689" s="341"/>
      <c r="S1689" s="342"/>
      <c r="T1689" s="342"/>
      <c r="U1689" s="341"/>
      <c r="V1689" s="368"/>
      <c r="W1689" s="341"/>
      <c r="X1689" s="343"/>
      <c r="Y1689" s="340"/>
      <c r="Z1689" s="341"/>
      <c r="AA1689" s="348" t="str">
        <f t="shared" si="267"/>
        <v/>
      </c>
      <c r="AB1689" s="349" t="str">
        <f t="shared" si="268"/>
        <v/>
      </c>
      <c r="AC1689" s="341"/>
      <c r="AD1689" s="350" t="str">
        <f t="shared" si="269"/>
        <v/>
      </c>
    </row>
    <row r="1690" spans="2:30" x14ac:dyDescent="0.45">
      <c r="B1690" s="145" t="str">
        <f t="shared" si="260"/>
        <v>NOT INCLUDED</v>
      </c>
      <c r="C1690" s="146" t="e">
        <f t="shared" si="261"/>
        <v>#N/A</v>
      </c>
      <c r="D1690" s="158" t="e">
        <f>AB1690&amp;"_"&amp;#REF!&amp;IF(afstemning_partner&lt;&gt;"","_"&amp;AC1690,"")</f>
        <v>#REF!</v>
      </c>
      <c r="E1690" s="158" t="str">
        <f t="shared" si="262"/>
        <v/>
      </c>
      <c r="F1690" s="158" t="e">
        <f t="shared" si="263"/>
        <v>#N/A</v>
      </c>
      <c r="G1690" s="158" t="str">
        <f>TRANSAKTIONER!Z1690&amp;IF(regnskab_filter_periode&gt;=AB1690,"INCLUDE"&amp;IF(regnskab_filter_land&lt;&gt;"",IF(regnskab_filter_land="EU",F1690,AD1690),""),"EXCLUDE")</f>
        <v>EXCLUDE</v>
      </c>
      <c r="H1690" s="158" t="str">
        <f t="shared" si="264"/>
        <v/>
      </c>
      <c r="I1690" s="158" t="str">
        <f>TRANSAKTIONER!Z1690&amp;IF(regnskab_filter_periode_partner&gt;=AB1690,"INCLUDE"&amp;IF(regnskab_filter_land_partner&lt;&gt;"",IF(regnskab_filter_land_partner="EU",F1690,AD1690),""),"EXCLUDE")&amp;AC1690</f>
        <v>EXCLUDE</v>
      </c>
      <c r="J1690" s="158" t="e">
        <f t="shared" si="265"/>
        <v>#N/A</v>
      </c>
      <c r="L1690" s="158" t="str">
        <f t="shared" si="266"/>
        <v>_EU</v>
      </c>
      <c r="P1690" s="340"/>
      <c r="Q1690" s="340"/>
      <c r="R1690" s="341"/>
      <c r="S1690" s="342"/>
      <c r="T1690" s="342"/>
      <c r="U1690" s="341"/>
      <c r="V1690" s="368"/>
      <c r="W1690" s="341"/>
      <c r="X1690" s="343"/>
      <c r="Y1690" s="340"/>
      <c r="Z1690" s="341"/>
      <c r="AA1690" s="348" t="str">
        <f t="shared" si="267"/>
        <v/>
      </c>
      <c r="AB1690" s="349" t="str">
        <f t="shared" si="268"/>
        <v/>
      </c>
      <c r="AC1690" s="341"/>
      <c r="AD1690" s="350" t="str">
        <f t="shared" si="269"/>
        <v/>
      </c>
    </row>
    <row r="1691" spans="2:30" x14ac:dyDescent="0.45">
      <c r="B1691" s="145" t="str">
        <f t="shared" si="260"/>
        <v>NOT INCLUDED</v>
      </c>
      <c r="C1691" s="146" t="e">
        <f t="shared" si="261"/>
        <v>#N/A</v>
      </c>
      <c r="D1691" s="158" t="e">
        <f>AB1691&amp;"_"&amp;#REF!&amp;IF(afstemning_partner&lt;&gt;"","_"&amp;AC1691,"")</f>
        <v>#REF!</v>
      </c>
      <c r="E1691" s="158" t="str">
        <f t="shared" si="262"/>
        <v/>
      </c>
      <c r="F1691" s="158" t="e">
        <f t="shared" si="263"/>
        <v>#N/A</v>
      </c>
      <c r="G1691" s="158" t="str">
        <f>TRANSAKTIONER!Z1691&amp;IF(regnskab_filter_periode&gt;=AB1691,"INCLUDE"&amp;IF(regnskab_filter_land&lt;&gt;"",IF(regnskab_filter_land="EU",F1691,AD1691),""),"EXCLUDE")</f>
        <v>EXCLUDE</v>
      </c>
      <c r="H1691" s="158" t="str">
        <f t="shared" si="264"/>
        <v/>
      </c>
      <c r="I1691" s="158" t="str">
        <f>TRANSAKTIONER!Z1691&amp;IF(regnskab_filter_periode_partner&gt;=AB1691,"INCLUDE"&amp;IF(regnskab_filter_land_partner&lt;&gt;"",IF(regnskab_filter_land_partner="EU",F1691,AD1691),""),"EXCLUDE")&amp;AC1691</f>
        <v>EXCLUDE</v>
      </c>
      <c r="J1691" s="158" t="e">
        <f t="shared" si="265"/>
        <v>#N/A</v>
      </c>
      <c r="L1691" s="158" t="str">
        <f t="shared" si="266"/>
        <v>_EU</v>
      </c>
      <c r="P1691" s="340"/>
      <c r="Q1691" s="340"/>
      <c r="R1691" s="341"/>
      <c r="S1691" s="342"/>
      <c r="T1691" s="342"/>
      <c r="U1691" s="341"/>
      <c r="V1691" s="368"/>
      <c r="W1691" s="341"/>
      <c r="X1691" s="343"/>
      <c r="Y1691" s="340"/>
      <c r="Z1691" s="341"/>
      <c r="AA1691" s="348" t="str">
        <f t="shared" si="267"/>
        <v/>
      </c>
      <c r="AB1691" s="349" t="str">
        <f t="shared" si="268"/>
        <v/>
      </c>
      <c r="AC1691" s="341"/>
      <c r="AD1691" s="350" t="str">
        <f t="shared" si="269"/>
        <v/>
      </c>
    </row>
    <row r="1692" spans="2:30" x14ac:dyDescent="0.45">
      <c r="B1692" s="145" t="str">
        <f t="shared" si="260"/>
        <v>NOT INCLUDED</v>
      </c>
      <c r="C1692" s="146" t="e">
        <f t="shared" si="261"/>
        <v>#N/A</v>
      </c>
      <c r="D1692" s="158" t="e">
        <f>AB1692&amp;"_"&amp;#REF!&amp;IF(afstemning_partner&lt;&gt;"","_"&amp;AC1692,"")</f>
        <v>#REF!</v>
      </c>
      <c r="E1692" s="158" t="str">
        <f t="shared" si="262"/>
        <v/>
      </c>
      <c r="F1692" s="158" t="e">
        <f t="shared" si="263"/>
        <v>#N/A</v>
      </c>
      <c r="G1692" s="158" t="str">
        <f>TRANSAKTIONER!Z1692&amp;IF(regnskab_filter_periode&gt;=AB1692,"INCLUDE"&amp;IF(regnskab_filter_land&lt;&gt;"",IF(regnskab_filter_land="EU",F1692,AD1692),""),"EXCLUDE")</f>
        <v>EXCLUDE</v>
      </c>
      <c r="H1692" s="158" t="str">
        <f t="shared" si="264"/>
        <v/>
      </c>
      <c r="I1692" s="158" t="str">
        <f>TRANSAKTIONER!Z1692&amp;IF(regnskab_filter_periode_partner&gt;=AB1692,"INCLUDE"&amp;IF(regnskab_filter_land_partner&lt;&gt;"",IF(regnskab_filter_land_partner="EU",F1692,AD1692),""),"EXCLUDE")&amp;AC1692</f>
        <v>EXCLUDE</v>
      </c>
      <c r="J1692" s="158" t="e">
        <f t="shared" si="265"/>
        <v>#N/A</v>
      </c>
      <c r="L1692" s="158" t="str">
        <f t="shared" si="266"/>
        <v>_EU</v>
      </c>
      <c r="P1692" s="340"/>
      <c r="Q1692" s="340"/>
      <c r="R1692" s="341"/>
      <c r="S1692" s="342"/>
      <c r="T1692" s="342"/>
      <c r="U1692" s="341"/>
      <c r="V1692" s="368"/>
      <c r="W1692" s="341"/>
      <c r="X1692" s="343"/>
      <c r="Y1692" s="340"/>
      <c r="Z1692" s="341"/>
      <c r="AA1692" s="348" t="str">
        <f t="shared" si="267"/>
        <v/>
      </c>
      <c r="AB1692" s="349" t="str">
        <f t="shared" si="268"/>
        <v/>
      </c>
      <c r="AC1692" s="341"/>
      <c r="AD1692" s="350" t="str">
        <f t="shared" si="269"/>
        <v/>
      </c>
    </row>
    <row r="1693" spans="2:30" x14ac:dyDescent="0.45">
      <c r="B1693" s="145" t="str">
        <f t="shared" si="260"/>
        <v>NOT INCLUDED</v>
      </c>
      <c r="C1693" s="146" t="e">
        <f t="shared" si="261"/>
        <v>#N/A</v>
      </c>
      <c r="D1693" s="158" t="e">
        <f>AB1693&amp;"_"&amp;#REF!&amp;IF(afstemning_partner&lt;&gt;"","_"&amp;AC1693,"")</f>
        <v>#REF!</v>
      </c>
      <c r="E1693" s="158" t="str">
        <f t="shared" si="262"/>
        <v/>
      </c>
      <c r="F1693" s="158" t="e">
        <f t="shared" si="263"/>
        <v>#N/A</v>
      </c>
      <c r="G1693" s="158" t="str">
        <f>TRANSAKTIONER!Z1693&amp;IF(regnskab_filter_periode&gt;=AB1693,"INCLUDE"&amp;IF(regnskab_filter_land&lt;&gt;"",IF(regnskab_filter_land="EU",F1693,AD1693),""),"EXCLUDE")</f>
        <v>EXCLUDE</v>
      </c>
      <c r="H1693" s="158" t="str">
        <f t="shared" si="264"/>
        <v/>
      </c>
      <c r="I1693" s="158" t="str">
        <f>TRANSAKTIONER!Z1693&amp;IF(regnskab_filter_periode_partner&gt;=AB1693,"INCLUDE"&amp;IF(regnskab_filter_land_partner&lt;&gt;"",IF(regnskab_filter_land_partner="EU",F1693,AD1693),""),"EXCLUDE")&amp;AC1693</f>
        <v>EXCLUDE</v>
      </c>
      <c r="J1693" s="158" t="e">
        <f t="shared" si="265"/>
        <v>#N/A</v>
      </c>
      <c r="L1693" s="158" t="str">
        <f t="shared" si="266"/>
        <v>_EU</v>
      </c>
      <c r="P1693" s="340"/>
      <c r="Q1693" s="340"/>
      <c r="R1693" s="341"/>
      <c r="S1693" s="342"/>
      <c r="T1693" s="342"/>
      <c r="U1693" s="341"/>
      <c r="V1693" s="368"/>
      <c r="W1693" s="341"/>
      <c r="X1693" s="343"/>
      <c r="Y1693" s="340"/>
      <c r="Z1693" s="341"/>
      <c r="AA1693" s="348" t="str">
        <f t="shared" si="267"/>
        <v/>
      </c>
      <c r="AB1693" s="349" t="str">
        <f t="shared" si="268"/>
        <v/>
      </c>
      <c r="AC1693" s="341"/>
      <c r="AD1693" s="350" t="str">
        <f t="shared" si="269"/>
        <v/>
      </c>
    </row>
    <row r="1694" spans="2:30" x14ac:dyDescent="0.45">
      <c r="B1694" s="145" t="str">
        <f t="shared" si="260"/>
        <v>NOT INCLUDED</v>
      </c>
      <c r="C1694" s="146" t="e">
        <f t="shared" si="261"/>
        <v>#N/A</v>
      </c>
      <c r="D1694" s="158" t="e">
        <f>AB1694&amp;"_"&amp;#REF!&amp;IF(afstemning_partner&lt;&gt;"","_"&amp;AC1694,"")</f>
        <v>#REF!</v>
      </c>
      <c r="E1694" s="158" t="str">
        <f t="shared" si="262"/>
        <v/>
      </c>
      <c r="F1694" s="158" t="e">
        <f t="shared" si="263"/>
        <v>#N/A</v>
      </c>
      <c r="G1694" s="158" t="str">
        <f>TRANSAKTIONER!Z1694&amp;IF(regnskab_filter_periode&gt;=AB1694,"INCLUDE"&amp;IF(regnskab_filter_land&lt;&gt;"",IF(regnskab_filter_land="EU",F1694,AD1694),""),"EXCLUDE")</f>
        <v>EXCLUDE</v>
      </c>
      <c r="H1694" s="158" t="str">
        <f t="shared" si="264"/>
        <v/>
      </c>
      <c r="I1694" s="158" t="str">
        <f>TRANSAKTIONER!Z1694&amp;IF(regnskab_filter_periode_partner&gt;=AB1694,"INCLUDE"&amp;IF(regnskab_filter_land_partner&lt;&gt;"",IF(regnskab_filter_land_partner="EU",F1694,AD1694),""),"EXCLUDE")&amp;AC1694</f>
        <v>EXCLUDE</v>
      </c>
      <c r="J1694" s="158" t="e">
        <f t="shared" si="265"/>
        <v>#N/A</v>
      </c>
      <c r="L1694" s="158" t="str">
        <f t="shared" si="266"/>
        <v>_EU</v>
      </c>
      <c r="P1694" s="340"/>
      <c r="Q1694" s="340"/>
      <c r="R1694" s="341"/>
      <c r="S1694" s="342"/>
      <c r="T1694" s="342"/>
      <c r="U1694" s="341"/>
      <c r="V1694" s="368"/>
      <c r="W1694" s="341"/>
      <c r="X1694" s="343"/>
      <c r="Y1694" s="340"/>
      <c r="Z1694" s="341"/>
      <c r="AA1694" s="348" t="str">
        <f t="shared" si="267"/>
        <v/>
      </c>
      <c r="AB1694" s="349" t="str">
        <f t="shared" si="268"/>
        <v/>
      </c>
      <c r="AC1694" s="341"/>
      <c r="AD1694" s="350" t="str">
        <f t="shared" si="269"/>
        <v/>
      </c>
    </row>
    <row r="1695" spans="2:30" x14ac:dyDescent="0.45">
      <c r="B1695" s="145" t="str">
        <f t="shared" si="260"/>
        <v>NOT INCLUDED</v>
      </c>
      <c r="C1695" s="146" t="e">
        <f t="shared" si="261"/>
        <v>#N/A</v>
      </c>
      <c r="D1695" s="158" t="e">
        <f>AB1695&amp;"_"&amp;#REF!&amp;IF(afstemning_partner&lt;&gt;"","_"&amp;AC1695,"")</f>
        <v>#REF!</v>
      </c>
      <c r="E1695" s="158" t="str">
        <f t="shared" si="262"/>
        <v/>
      </c>
      <c r="F1695" s="158" t="e">
        <f t="shared" si="263"/>
        <v>#N/A</v>
      </c>
      <c r="G1695" s="158" t="str">
        <f>TRANSAKTIONER!Z1695&amp;IF(regnskab_filter_periode&gt;=AB1695,"INCLUDE"&amp;IF(regnskab_filter_land&lt;&gt;"",IF(regnskab_filter_land="EU",F1695,AD1695),""),"EXCLUDE")</f>
        <v>EXCLUDE</v>
      </c>
      <c r="H1695" s="158" t="str">
        <f t="shared" si="264"/>
        <v/>
      </c>
      <c r="I1695" s="158" t="str">
        <f>TRANSAKTIONER!Z1695&amp;IF(regnskab_filter_periode_partner&gt;=AB1695,"INCLUDE"&amp;IF(regnskab_filter_land_partner&lt;&gt;"",IF(regnskab_filter_land_partner="EU",F1695,AD1695),""),"EXCLUDE")&amp;AC1695</f>
        <v>EXCLUDE</v>
      </c>
      <c r="J1695" s="158" t="e">
        <f t="shared" si="265"/>
        <v>#N/A</v>
      </c>
      <c r="L1695" s="158" t="str">
        <f t="shared" si="266"/>
        <v>_EU</v>
      </c>
      <c r="P1695" s="340"/>
      <c r="Q1695" s="340"/>
      <c r="R1695" s="341"/>
      <c r="S1695" s="342"/>
      <c r="T1695" s="342"/>
      <c r="U1695" s="341"/>
      <c r="V1695" s="368"/>
      <c r="W1695" s="341"/>
      <c r="X1695" s="343"/>
      <c r="Y1695" s="340"/>
      <c r="Z1695" s="341"/>
      <c r="AA1695" s="348" t="str">
        <f t="shared" si="267"/>
        <v/>
      </c>
      <c r="AB1695" s="349" t="str">
        <f t="shared" si="268"/>
        <v/>
      </c>
      <c r="AC1695" s="341"/>
      <c r="AD1695" s="350" t="str">
        <f t="shared" si="269"/>
        <v/>
      </c>
    </row>
    <row r="1696" spans="2:30" x14ac:dyDescent="0.45">
      <c r="B1696" s="145" t="str">
        <f t="shared" si="260"/>
        <v>NOT INCLUDED</v>
      </c>
      <c r="C1696" s="146" t="e">
        <f t="shared" si="261"/>
        <v>#N/A</v>
      </c>
      <c r="D1696" s="158" t="e">
        <f>AB1696&amp;"_"&amp;#REF!&amp;IF(afstemning_partner&lt;&gt;"","_"&amp;AC1696,"")</f>
        <v>#REF!</v>
      </c>
      <c r="E1696" s="158" t="str">
        <f t="shared" si="262"/>
        <v/>
      </c>
      <c r="F1696" s="158" t="e">
        <f t="shared" si="263"/>
        <v>#N/A</v>
      </c>
      <c r="G1696" s="158" t="str">
        <f>TRANSAKTIONER!Z1696&amp;IF(regnskab_filter_periode&gt;=AB1696,"INCLUDE"&amp;IF(regnskab_filter_land&lt;&gt;"",IF(regnskab_filter_land="EU",F1696,AD1696),""),"EXCLUDE")</f>
        <v>EXCLUDE</v>
      </c>
      <c r="H1696" s="158" t="str">
        <f t="shared" si="264"/>
        <v/>
      </c>
      <c r="I1696" s="158" t="str">
        <f>TRANSAKTIONER!Z1696&amp;IF(regnskab_filter_periode_partner&gt;=AB1696,"INCLUDE"&amp;IF(regnskab_filter_land_partner&lt;&gt;"",IF(regnskab_filter_land_partner="EU",F1696,AD1696),""),"EXCLUDE")&amp;AC1696</f>
        <v>EXCLUDE</v>
      </c>
      <c r="J1696" s="158" t="e">
        <f t="shared" si="265"/>
        <v>#N/A</v>
      </c>
      <c r="L1696" s="158" t="str">
        <f t="shared" si="266"/>
        <v>_EU</v>
      </c>
      <c r="P1696" s="340"/>
      <c r="Q1696" s="340"/>
      <c r="R1696" s="341"/>
      <c r="S1696" s="342"/>
      <c r="T1696" s="342"/>
      <c r="U1696" s="341"/>
      <c r="V1696" s="368"/>
      <c r="W1696" s="341"/>
      <c r="X1696" s="343"/>
      <c r="Y1696" s="340"/>
      <c r="Z1696" s="341"/>
      <c r="AA1696" s="348" t="str">
        <f t="shared" si="267"/>
        <v/>
      </c>
      <c r="AB1696" s="349" t="str">
        <f t="shared" si="268"/>
        <v/>
      </c>
      <c r="AC1696" s="341"/>
      <c r="AD1696" s="350" t="str">
        <f t="shared" si="269"/>
        <v/>
      </c>
    </row>
    <row r="1697" spans="2:30" x14ac:dyDescent="0.45">
      <c r="B1697" s="145" t="str">
        <f t="shared" si="260"/>
        <v>NOT INCLUDED</v>
      </c>
      <c r="C1697" s="146" t="e">
        <f t="shared" si="261"/>
        <v>#N/A</v>
      </c>
      <c r="D1697" s="158" t="e">
        <f>AB1697&amp;"_"&amp;#REF!&amp;IF(afstemning_partner&lt;&gt;"","_"&amp;AC1697,"")</f>
        <v>#REF!</v>
      </c>
      <c r="E1697" s="158" t="str">
        <f t="shared" si="262"/>
        <v/>
      </c>
      <c r="F1697" s="158" t="e">
        <f t="shared" si="263"/>
        <v>#N/A</v>
      </c>
      <c r="G1697" s="158" t="str">
        <f>TRANSAKTIONER!Z1697&amp;IF(regnskab_filter_periode&gt;=AB1697,"INCLUDE"&amp;IF(regnskab_filter_land&lt;&gt;"",IF(regnskab_filter_land="EU",F1697,AD1697),""),"EXCLUDE")</f>
        <v>EXCLUDE</v>
      </c>
      <c r="H1697" s="158" t="str">
        <f t="shared" si="264"/>
        <v/>
      </c>
      <c r="I1697" s="158" t="str">
        <f>TRANSAKTIONER!Z1697&amp;IF(regnskab_filter_periode_partner&gt;=AB1697,"INCLUDE"&amp;IF(regnskab_filter_land_partner&lt;&gt;"",IF(regnskab_filter_land_partner="EU",F1697,AD1697),""),"EXCLUDE")&amp;AC1697</f>
        <v>EXCLUDE</v>
      </c>
      <c r="J1697" s="158" t="e">
        <f t="shared" si="265"/>
        <v>#N/A</v>
      </c>
      <c r="L1697" s="158" t="str">
        <f t="shared" si="266"/>
        <v>_EU</v>
      </c>
      <c r="P1697" s="340"/>
      <c r="Q1697" s="340"/>
      <c r="R1697" s="341"/>
      <c r="S1697" s="342"/>
      <c r="T1697" s="342"/>
      <c r="U1697" s="341"/>
      <c r="V1697" s="368"/>
      <c r="W1697" s="341"/>
      <c r="X1697" s="343"/>
      <c r="Y1697" s="340"/>
      <c r="Z1697" s="341"/>
      <c r="AA1697" s="348" t="str">
        <f t="shared" si="267"/>
        <v/>
      </c>
      <c r="AB1697" s="349" t="str">
        <f t="shared" si="268"/>
        <v/>
      </c>
      <c r="AC1697" s="341"/>
      <c r="AD1697" s="350" t="str">
        <f t="shared" si="269"/>
        <v/>
      </c>
    </row>
    <row r="1698" spans="2:30" x14ac:dyDescent="0.45">
      <c r="B1698" s="145" t="str">
        <f t="shared" si="260"/>
        <v>NOT INCLUDED</v>
      </c>
      <c r="C1698" s="146" t="e">
        <f t="shared" si="261"/>
        <v>#N/A</v>
      </c>
      <c r="D1698" s="158" t="e">
        <f>AB1698&amp;"_"&amp;#REF!&amp;IF(afstemning_partner&lt;&gt;"","_"&amp;AC1698,"")</f>
        <v>#REF!</v>
      </c>
      <c r="E1698" s="158" t="str">
        <f t="shared" si="262"/>
        <v/>
      </c>
      <c r="F1698" s="158" t="e">
        <f t="shared" si="263"/>
        <v>#N/A</v>
      </c>
      <c r="G1698" s="158" t="str">
        <f>TRANSAKTIONER!Z1698&amp;IF(regnskab_filter_periode&gt;=AB1698,"INCLUDE"&amp;IF(regnskab_filter_land&lt;&gt;"",IF(regnskab_filter_land="EU",F1698,AD1698),""),"EXCLUDE")</f>
        <v>EXCLUDE</v>
      </c>
      <c r="H1698" s="158" t="str">
        <f t="shared" si="264"/>
        <v/>
      </c>
      <c r="I1698" s="158" t="str">
        <f>TRANSAKTIONER!Z1698&amp;IF(regnskab_filter_periode_partner&gt;=AB1698,"INCLUDE"&amp;IF(regnskab_filter_land_partner&lt;&gt;"",IF(regnskab_filter_land_partner="EU",F1698,AD1698),""),"EXCLUDE")&amp;AC1698</f>
        <v>EXCLUDE</v>
      </c>
      <c r="J1698" s="158" t="e">
        <f t="shared" si="265"/>
        <v>#N/A</v>
      </c>
      <c r="L1698" s="158" t="str">
        <f t="shared" si="266"/>
        <v>_EU</v>
      </c>
      <c r="P1698" s="340"/>
      <c r="Q1698" s="340"/>
      <c r="R1698" s="341"/>
      <c r="S1698" s="342"/>
      <c r="T1698" s="342"/>
      <c r="U1698" s="341"/>
      <c r="V1698" s="368"/>
      <c r="W1698" s="341"/>
      <c r="X1698" s="343"/>
      <c r="Y1698" s="340"/>
      <c r="Z1698" s="341"/>
      <c r="AA1698" s="348" t="str">
        <f t="shared" si="267"/>
        <v/>
      </c>
      <c r="AB1698" s="349" t="str">
        <f t="shared" si="268"/>
        <v/>
      </c>
      <c r="AC1698" s="341"/>
      <c r="AD1698" s="350" t="str">
        <f t="shared" si="269"/>
        <v/>
      </c>
    </row>
    <row r="1699" spans="2:30" x14ac:dyDescent="0.45">
      <c r="B1699" s="145" t="str">
        <f t="shared" si="260"/>
        <v>NOT INCLUDED</v>
      </c>
      <c r="C1699" s="146" t="e">
        <f t="shared" si="261"/>
        <v>#N/A</v>
      </c>
      <c r="D1699" s="158" t="e">
        <f>AB1699&amp;"_"&amp;#REF!&amp;IF(afstemning_partner&lt;&gt;"","_"&amp;AC1699,"")</f>
        <v>#REF!</v>
      </c>
      <c r="E1699" s="158" t="str">
        <f t="shared" si="262"/>
        <v/>
      </c>
      <c r="F1699" s="158" t="e">
        <f t="shared" si="263"/>
        <v>#N/A</v>
      </c>
      <c r="G1699" s="158" t="str">
        <f>TRANSAKTIONER!Z1699&amp;IF(regnskab_filter_periode&gt;=AB1699,"INCLUDE"&amp;IF(regnskab_filter_land&lt;&gt;"",IF(regnskab_filter_land="EU",F1699,AD1699),""),"EXCLUDE")</f>
        <v>EXCLUDE</v>
      </c>
      <c r="H1699" s="158" t="str">
        <f t="shared" si="264"/>
        <v/>
      </c>
      <c r="I1699" s="158" t="str">
        <f>TRANSAKTIONER!Z1699&amp;IF(regnskab_filter_periode_partner&gt;=AB1699,"INCLUDE"&amp;IF(regnskab_filter_land_partner&lt;&gt;"",IF(regnskab_filter_land_partner="EU",F1699,AD1699),""),"EXCLUDE")&amp;AC1699</f>
        <v>EXCLUDE</v>
      </c>
      <c r="J1699" s="158" t="e">
        <f t="shared" si="265"/>
        <v>#N/A</v>
      </c>
      <c r="L1699" s="158" t="str">
        <f t="shared" si="266"/>
        <v>_EU</v>
      </c>
      <c r="P1699" s="340"/>
      <c r="Q1699" s="340"/>
      <c r="R1699" s="341"/>
      <c r="S1699" s="342"/>
      <c r="T1699" s="342"/>
      <c r="U1699" s="341"/>
      <c r="V1699" s="368"/>
      <c r="W1699" s="341"/>
      <c r="X1699" s="343"/>
      <c r="Y1699" s="340"/>
      <c r="Z1699" s="341"/>
      <c r="AA1699" s="348" t="str">
        <f t="shared" si="267"/>
        <v/>
      </c>
      <c r="AB1699" s="349" t="str">
        <f t="shared" si="268"/>
        <v/>
      </c>
      <c r="AC1699" s="341"/>
      <c r="AD1699" s="350" t="str">
        <f t="shared" si="269"/>
        <v/>
      </c>
    </row>
    <row r="1700" spans="2:30" x14ac:dyDescent="0.45">
      <c r="B1700" s="145" t="str">
        <f t="shared" si="260"/>
        <v>NOT INCLUDED</v>
      </c>
      <c r="C1700" s="146" t="e">
        <f t="shared" si="261"/>
        <v>#N/A</v>
      </c>
      <c r="D1700" s="158" t="e">
        <f>AB1700&amp;"_"&amp;#REF!&amp;IF(afstemning_partner&lt;&gt;"","_"&amp;AC1700,"")</f>
        <v>#REF!</v>
      </c>
      <c r="E1700" s="158" t="str">
        <f t="shared" si="262"/>
        <v/>
      </c>
      <c r="F1700" s="158" t="e">
        <f t="shared" si="263"/>
        <v>#N/A</v>
      </c>
      <c r="G1700" s="158" t="str">
        <f>TRANSAKTIONER!Z1700&amp;IF(regnskab_filter_periode&gt;=AB1700,"INCLUDE"&amp;IF(regnskab_filter_land&lt;&gt;"",IF(regnskab_filter_land="EU",F1700,AD1700),""),"EXCLUDE")</f>
        <v>EXCLUDE</v>
      </c>
      <c r="H1700" s="158" t="str">
        <f t="shared" si="264"/>
        <v/>
      </c>
      <c r="I1700" s="158" t="str">
        <f>TRANSAKTIONER!Z1700&amp;IF(regnskab_filter_periode_partner&gt;=AB1700,"INCLUDE"&amp;IF(regnskab_filter_land_partner&lt;&gt;"",IF(regnskab_filter_land_partner="EU",F1700,AD1700),""),"EXCLUDE")&amp;AC1700</f>
        <v>EXCLUDE</v>
      </c>
      <c r="J1700" s="158" t="e">
        <f t="shared" si="265"/>
        <v>#N/A</v>
      </c>
      <c r="L1700" s="158" t="str">
        <f t="shared" si="266"/>
        <v>_EU</v>
      </c>
      <c r="P1700" s="340"/>
      <c r="Q1700" s="340"/>
      <c r="R1700" s="341"/>
      <c r="S1700" s="342"/>
      <c r="T1700" s="342"/>
      <c r="U1700" s="341"/>
      <c r="V1700" s="368"/>
      <c r="W1700" s="341"/>
      <c r="X1700" s="343"/>
      <c r="Y1700" s="340"/>
      <c r="Z1700" s="341"/>
      <c r="AA1700" s="348" t="str">
        <f t="shared" si="267"/>
        <v/>
      </c>
      <c r="AB1700" s="349" t="str">
        <f t="shared" si="268"/>
        <v/>
      </c>
      <c r="AC1700" s="341"/>
      <c r="AD1700" s="350" t="str">
        <f t="shared" si="269"/>
        <v/>
      </c>
    </row>
    <row r="1701" spans="2:30" x14ac:dyDescent="0.45">
      <c r="B1701" s="145" t="str">
        <f t="shared" si="260"/>
        <v>NOT INCLUDED</v>
      </c>
      <c r="C1701" s="146" t="e">
        <f t="shared" si="261"/>
        <v>#N/A</v>
      </c>
      <c r="D1701" s="158" t="e">
        <f>AB1701&amp;"_"&amp;#REF!&amp;IF(afstemning_partner&lt;&gt;"","_"&amp;AC1701,"")</f>
        <v>#REF!</v>
      </c>
      <c r="E1701" s="158" t="str">
        <f t="shared" si="262"/>
        <v/>
      </c>
      <c r="F1701" s="158" t="e">
        <f t="shared" si="263"/>
        <v>#N/A</v>
      </c>
      <c r="G1701" s="158" t="str">
        <f>TRANSAKTIONER!Z1701&amp;IF(regnskab_filter_periode&gt;=AB1701,"INCLUDE"&amp;IF(regnskab_filter_land&lt;&gt;"",IF(regnskab_filter_land="EU",F1701,AD1701),""),"EXCLUDE")</f>
        <v>EXCLUDE</v>
      </c>
      <c r="H1701" s="158" t="str">
        <f t="shared" si="264"/>
        <v/>
      </c>
      <c r="I1701" s="158" t="str">
        <f>TRANSAKTIONER!Z1701&amp;IF(regnskab_filter_periode_partner&gt;=AB1701,"INCLUDE"&amp;IF(regnskab_filter_land_partner&lt;&gt;"",IF(regnskab_filter_land_partner="EU",F1701,AD1701),""),"EXCLUDE")&amp;AC1701</f>
        <v>EXCLUDE</v>
      </c>
      <c r="J1701" s="158" t="e">
        <f t="shared" si="265"/>
        <v>#N/A</v>
      </c>
      <c r="L1701" s="158" t="str">
        <f t="shared" si="266"/>
        <v>_EU</v>
      </c>
      <c r="P1701" s="340"/>
      <c r="Q1701" s="340"/>
      <c r="R1701" s="341"/>
      <c r="S1701" s="342"/>
      <c r="T1701" s="342"/>
      <c r="U1701" s="341"/>
      <c r="V1701" s="368"/>
      <c r="W1701" s="341"/>
      <c r="X1701" s="343"/>
      <c r="Y1701" s="340"/>
      <c r="Z1701" s="341"/>
      <c r="AA1701" s="348" t="str">
        <f t="shared" si="267"/>
        <v/>
      </c>
      <c r="AB1701" s="349" t="str">
        <f t="shared" si="268"/>
        <v/>
      </c>
      <c r="AC1701" s="341"/>
      <c r="AD1701" s="350" t="str">
        <f t="shared" si="269"/>
        <v/>
      </c>
    </row>
    <row r="1702" spans="2:30" x14ac:dyDescent="0.45">
      <c r="B1702" s="145" t="str">
        <f t="shared" si="260"/>
        <v>NOT INCLUDED</v>
      </c>
      <c r="C1702" s="146" t="e">
        <f t="shared" si="261"/>
        <v>#N/A</v>
      </c>
      <c r="D1702" s="158" t="e">
        <f>AB1702&amp;"_"&amp;#REF!&amp;IF(afstemning_partner&lt;&gt;"","_"&amp;AC1702,"")</f>
        <v>#REF!</v>
      </c>
      <c r="E1702" s="158" t="str">
        <f t="shared" si="262"/>
        <v/>
      </c>
      <c r="F1702" s="158" t="e">
        <f t="shared" si="263"/>
        <v>#N/A</v>
      </c>
      <c r="G1702" s="158" t="str">
        <f>TRANSAKTIONER!Z1702&amp;IF(regnskab_filter_periode&gt;=AB1702,"INCLUDE"&amp;IF(regnskab_filter_land&lt;&gt;"",IF(regnskab_filter_land="EU",F1702,AD1702),""),"EXCLUDE")</f>
        <v>EXCLUDE</v>
      </c>
      <c r="H1702" s="158" t="str">
        <f t="shared" si="264"/>
        <v/>
      </c>
      <c r="I1702" s="158" t="str">
        <f>TRANSAKTIONER!Z1702&amp;IF(regnskab_filter_periode_partner&gt;=AB1702,"INCLUDE"&amp;IF(regnskab_filter_land_partner&lt;&gt;"",IF(regnskab_filter_land_partner="EU",F1702,AD1702),""),"EXCLUDE")&amp;AC1702</f>
        <v>EXCLUDE</v>
      </c>
      <c r="J1702" s="158" t="e">
        <f t="shared" si="265"/>
        <v>#N/A</v>
      </c>
      <c r="L1702" s="158" t="str">
        <f t="shared" si="266"/>
        <v>_EU</v>
      </c>
      <c r="P1702" s="340"/>
      <c r="Q1702" s="340"/>
      <c r="R1702" s="341"/>
      <c r="S1702" s="342"/>
      <c r="T1702" s="342"/>
      <c r="U1702" s="341"/>
      <c r="V1702" s="368"/>
      <c r="W1702" s="341"/>
      <c r="X1702" s="343"/>
      <c r="Y1702" s="340"/>
      <c r="Z1702" s="341"/>
      <c r="AA1702" s="348" t="str">
        <f t="shared" si="267"/>
        <v/>
      </c>
      <c r="AB1702" s="349" t="str">
        <f t="shared" si="268"/>
        <v/>
      </c>
      <c r="AC1702" s="341"/>
      <c r="AD1702" s="350" t="str">
        <f t="shared" si="269"/>
        <v/>
      </c>
    </row>
    <row r="1703" spans="2:30" x14ac:dyDescent="0.45">
      <c r="B1703" s="145" t="str">
        <f t="shared" si="260"/>
        <v>NOT INCLUDED</v>
      </c>
      <c r="C1703" s="146" t="e">
        <f t="shared" si="261"/>
        <v>#N/A</v>
      </c>
      <c r="D1703" s="158" t="e">
        <f>AB1703&amp;"_"&amp;#REF!&amp;IF(afstemning_partner&lt;&gt;"","_"&amp;AC1703,"")</f>
        <v>#REF!</v>
      </c>
      <c r="E1703" s="158" t="str">
        <f t="shared" si="262"/>
        <v/>
      </c>
      <c r="F1703" s="158" t="e">
        <f t="shared" si="263"/>
        <v>#N/A</v>
      </c>
      <c r="G1703" s="158" t="str">
        <f>TRANSAKTIONER!Z1703&amp;IF(regnskab_filter_periode&gt;=AB1703,"INCLUDE"&amp;IF(regnskab_filter_land&lt;&gt;"",IF(regnskab_filter_land="EU",F1703,AD1703),""),"EXCLUDE")</f>
        <v>EXCLUDE</v>
      </c>
      <c r="H1703" s="158" t="str">
        <f t="shared" si="264"/>
        <v/>
      </c>
      <c r="I1703" s="158" t="str">
        <f>TRANSAKTIONER!Z1703&amp;IF(regnskab_filter_periode_partner&gt;=AB1703,"INCLUDE"&amp;IF(regnskab_filter_land_partner&lt;&gt;"",IF(regnskab_filter_land_partner="EU",F1703,AD1703),""),"EXCLUDE")&amp;AC1703</f>
        <v>EXCLUDE</v>
      </c>
      <c r="J1703" s="158" t="e">
        <f t="shared" si="265"/>
        <v>#N/A</v>
      </c>
      <c r="L1703" s="158" t="str">
        <f t="shared" si="266"/>
        <v>_EU</v>
      </c>
      <c r="P1703" s="340"/>
      <c r="Q1703" s="340"/>
      <c r="R1703" s="341"/>
      <c r="S1703" s="342"/>
      <c r="T1703" s="342"/>
      <c r="U1703" s="341"/>
      <c r="V1703" s="368"/>
      <c r="W1703" s="341"/>
      <c r="X1703" s="343"/>
      <c r="Y1703" s="340"/>
      <c r="Z1703" s="341"/>
      <c r="AA1703" s="348" t="str">
        <f t="shared" si="267"/>
        <v/>
      </c>
      <c r="AB1703" s="349" t="str">
        <f t="shared" si="268"/>
        <v/>
      </c>
      <c r="AC1703" s="341"/>
      <c r="AD1703" s="350" t="str">
        <f t="shared" si="269"/>
        <v/>
      </c>
    </row>
    <row r="1704" spans="2:30" x14ac:dyDescent="0.45">
      <c r="B1704" s="145" t="str">
        <f t="shared" si="260"/>
        <v>NOT INCLUDED</v>
      </c>
      <c r="C1704" s="146" t="e">
        <f t="shared" si="261"/>
        <v>#N/A</v>
      </c>
      <c r="D1704" s="158" t="e">
        <f>AB1704&amp;"_"&amp;#REF!&amp;IF(afstemning_partner&lt;&gt;"","_"&amp;AC1704,"")</f>
        <v>#REF!</v>
      </c>
      <c r="E1704" s="158" t="str">
        <f t="shared" si="262"/>
        <v/>
      </c>
      <c r="F1704" s="158" t="e">
        <f t="shared" si="263"/>
        <v>#N/A</v>
      </c>
      <c r="G1704" s="158" t="str">
        <f>TRANSAKTIONER!Z1704&amp;IF(regnskab_filter_periode&gt;=AB1704,"INCLUDE"&amp;IF(regnskab_filter_land&lt;&gt;"",IF(regnskab_filter_land="EU",F1704,AD1704),""),"EXCLUDE")</f>
        <v>EXCLUDE</v>
      </c>
      <c r="H1704" s="158" t="str">
        <f t="shared" si="264"/>
        <v/>
      </c>
      <c r="I1704" s="158" t="str">
        <f>TRANSAKTIONER!Z1704&amp;IF(regnskab_filter_periode_partner&gt;=AB1704,"INCLUDE"&amp;IF(regnskab_filter_land_partner&lt;&gt;"",IF(regnskab_filter_land_partner="EU",F1704,AD1704),""),"EXCLUDE")&amp;AC1704</f>
        <v>EXCLUDE</v>
      </c>
      <c r="J1704" s="158" t="e">
        <f t="shared" si="265"/>
        <v>#N/A</v>
      </c>
      <c r="L1704" s="158" t="str">
        <f t="shared" si="266"/>
        <v>_EU</v>
      </c>
      <c r="P1704" s="340"/>
      <c r="Q1704" s="340"/>
      <c r="R1704" s="341"/>
      <c r="S1704" s="342"/>
      <c r="T1704" s="342"/>
      <c r="U1704" s="341"/>
      <c r="V1704" s="368"/>
      <c r="W1704" s="341"/>
      <c r="X1704" s="343"/>
      <c r="Y1704" s="340"/>
      <c r="Z1704" s="341"/>
      <c r="AA1704" s="348" t="str">
        <f t="shared" si="267"/>
        <v/>
      </c>
      <c r="AB1704" s="349" t="str">
        <f t="shared" si="268"/>
        <v/>
      </c>
      <c r="AC1704" s="341"/>
      <c r="AD1704" s="350" t="str">
        <f t="shared" si="269"/>
        <v/>
      </c>
    </row>
    <row r="1705" spans="2:30" x14ac:dyDescent="0.45">
      <c r="B1705" s="145" t="str">
        <f t="shared" si="260"/>
        <v>NOT INCLUDED</v>
      </c>
      <c r="C1705" s="146" t="e">
        <f t="shared" si="261"/>
        <v>#N/A</v>
      </c>
      <c r="D1705" s="158" t="e">
        <f>AB1705&amp;"_"&amp;#REF!&amp;IF(afstemning_partner&lt;&gt;"","_"&amp;AC1705,"")</f>
        <v>#REF!</v>
      </c>
      <c r="E1705" s="158" t="str">
        <f t="shared" si="262"/>
        <v/>
      </c>
      <c r="F1705" s="158" t="e">
        <f t="shared" si="263"/>
        <v>#N/A</v>
      </c>
      <c r="G1705" s="158" t="str">
        <f>TRANSAKTIONER!Z1705&amp;IF(regnskab_filter_periode&gt;=AB1705,"INCLUDE"&amp;IF(regnskab_filter_land&lt;&gt;"",IF(regnskab_filter_land="EU",F1705,AD1705),""),"EXCLUDE")</f>
        <v>EXCLUDE</v>
      </c>
      <c r="H1705" s="158" t="str">
        <f t="shared" si="264"/>
        <v/>
      </c>
      <c r="I1705" s="158" t="str">
        <f>TRANSAKTIONER!Z1705&amp;IF(regnskab_filter_periode_partner&gt;=AB1705,"INCLUDE"&amp;IF(regnskab_filter_land_partner&lt;&gt;"",IF(regnskab_filter_land_partner="EU",F1705,AD1705),""),"EXCLUDE")&amp;AC1705</f>
        <v>EXCLUDE</v>
      </c>
      <c r="J1705" s="158" t="e">
        <f t="shared" si="265"/>
        <v>#N/A</v>
      </c>
      <c r="L1705" s="158" t="str">
        <f t="shared" si="266"/>
        <v>_EU</v>
      </c>
      <c r="P1705" s="340"/>
      <c r="Q1705" s="340"/>
      <c r="R1705" s="341"/>
      <c r="S1705" s="342"/>
      <c r="T1705" s="342"/>
      <c r="U1705" s="341"/>
      <c r="V1705" s="368"/>
      <c r="W1705" s="341"/>
      <c r="X1705" s="343"/>
      <c r="Y1705" s="340"/>
      <c r="Z1705" s="341"/>
      <c r="AA1705" s="348" t="str">
        <f t="shared" si="267"/>
        <v/>
      </c>
      <c r="AB1705" s="349" t="str">
        <f t="shared" si="268"/>
        <v/>
      </c>
      <c r="AC1705" s="341"/>
      <c r="AD1705" s="350" t="str">
        <f t="shared" si="269"/>
        <v/>
      </c>
    </row>
    <row r="1706" spans="2:30" x14ac:dyDescent="0.45">
      <c r="B1706" s="145" t="str">
        <f t="shared" si="260"/>
        <v>NOT INCLUDED</v>
      </c>
      <c r="C1706" s="146" t="e">
        <f t="shared" si="261"/>
        <v>#N/A</v>
      </c>
      <c r="D1706" s="158" t="e">
        <f>AB1706&amp;"_"&amp;#REF!&amp;IF(afstemning_partner&lt;&gt;"","_"&amp;AC1706,"")</f>
        <v>#REF!</v>
      </c>
      <c r="E1706" s="158" t="str">
        <f t="shared" si="262"/>
        <v/>
      </c>
      <c r="F1706" s="158" t="e">
        <f t="shared" si="263"/>
        <v>#N/A</v>
      </c>
      <c r="G1706" s="158" t="str">
        <f>TRANSAKTIONER!Z1706&amp;IF(regnskab_filter_periode&gt;=AB1706,"INCLUDE"&amp;IF(regnskab_filter_land&lt;&gt;"",IF(regnskab_filter_land="EU",F1706,AD1706),""),"EXCLUDE")</f>
        <v>EXCLUDE</v>
      </c>
      <c r="H1706" s="158" t="str">
        <f t="shared" si="264"/>
        <v/>
      </c>
      <c r="I1706" s="158" t="str">
        <f>TRANSAKTIONER!Z1706&amp;IF(regnskab_filter_periode_partner&gt;=AB1706,"INCLUDE"&amp;IF(regnskab_filter_land_partner&lt;&gt;"",IF(regnskab_filter_land_partner="EU",F1706,AD1706),""),"EXCLUDE")&amp;AC1706</f>
        <v>EXCLUDE</v>
      </c>
      <c r="J1706" s="158" t="e">
        <f t="shared" si="265"/>
        <v>#N/A</v>
      </c>
      <c r="L1706" s="158" t="str">
        <f t="shared" si="266"/>
        <v>_EU</v>
      </c>
      <c r="P1706" s="340"/>
      <c r="Q1706" s="340"/>
      <c r="R1706" s="341"/>
      <c r="S1706" s="342"/>
      <c r="T1706" s="342"/>
      <c r="U1706" s="341"/>
      <c r="V1706" s="368"/>
      <c r="W1706" s="341"/>
      <c r="X1706" s="343"/>
      <c r="Y1706" s="340"/>
      <c r="Z1706" s="341"/>
      <c r="AA1706" s="348" t="str">
        <f t="shared" si="267"/>
        <v/>
      </c>
      <c r="AB1706" s="349" t="str">
        <f t="shared" si="268"/>
        <v/>
      </c>
      <c r="AC1706" s="341"/>
      <c r="AD1706" s="350" t="str">
        <f t="shared" si="269"/>
        <v/>
      </c>
    </row>
    <row r="1707" spans="2:30" x14ac:dyDescent="0.45">
      <c r="B1707" s="145" t="str">
        <f t="shared" si="260"/>
        <v>NOT INCLUDED</v>
      </c>
      <c r="C1707" s="146" t="e">
        <f t="shared" si="261"/>
        <v>#N/A</v>
      </c>
      <c r="D1707" s="158" t="e">
        <f>AB1707&amp;"_"&amp;#REF!&amp;IF(afstemning_partner&lt;&gt;"","_"&amp;AC1707,"")</f>
        <v>#REF!</v>
      </c>
      <c r="E1707" s="158" t="str">
        <f t="shared" si="262"/>
        <v/>
      </c>
      <c r="F1707" s="158" t="e">
        <f t="shared" si="263"/>
        <v>#N/A</v>
      </c>
      <c r="G1707" s="158" t="str">
        <f>TRANSAKTIONER!Z1707&amp;IF(regnskab_filter_periode&gt;=AB1707,"INCLUDE"&amp;IF(regnskab_filter_land&lt;&gt;"",IF(regnskab_filter_land="EU",F1707,AD1707),""),"EXCLUDE")</f>
        <v>EXCLUDE</v>
      </c>
      <c r="H1707" s="158" t="str">
        <f t="shared" si="264"/>
        <v/>
      </c>
      <c r="I1707" s="158" t="str">
        <f>TRANSAKTIONER!Z1707&amp;IF(regnskab_filter_periode_partner&gt;=AB1707,"INCLUDE"&amp;IF(regnskab_filter_land_partner&lt;&gt;"",IF(regnskab_filter_land_partner="EU",F1707,AD1707),""),"EXCLUDE")&amp;AC1707</f>
        <v>EXCLUDE</v>
      </c>
      <c r="J1707" s="158" t="e">
        <f t="shared" si="265"/>
        <v>#N/A</v>
      </c>
      <c r="L1707" s="158" t="str">
        <f t="shared" si="266"/>
        <v>_EU</v>
      </c>
      <c r="P1707" s="340"/>
      <c r="Q1707" s="340"/>
      <c r="R1707" s="341"/>
      <c r="S1707" s="342"/>
      <c r="T1707" s="342"/>
      <c r="U1707" s="341"/>
      <c r="V1707" s="368"/>
      <c r="W1707" s="341"/>
      <c r="X1707" s="343"/>
      <c r="Y1707" s="340"/>
      <c r="Z1707" s="341"/>
      <c r="AA1707" s="348" t="str">
        <f t="shared" si="267"/>
        <v/>
      </c>
      <c r="AB1707" s="349" t="str">
        <f t="shared" si="268"/>
        <v/>
      </c>
      <c r="AC1707" s="341"/>
      <c r="AD1707" s="350" t="str">
        <f t="shared" si="269"/>
        <v/>
      </c>
    </row>
    <row r="1708" spans="2:30" x14ac:dyDescent="0.45">
      <c r="B1708" s="145" t="str">
        <f t="shared" si="260"/>
        <v>NOT INCLUDED</v>
      </c>
      <c r="C1708" s="146" t="e">
        <f t="shared" si="261"/>
        <v>#N/A</v>
      </c>
      <c r="D1708" s="158" t="e">
        <f>AB1708&amp;"_"&amp;#REF!&amp;IF(afstemning_partner&lt;&gt;"","_"&amp;AC1708,"")</f>
        <v>#REF!</v>
      </c>
      <c r="E1708" s="158" t="str">
        <f t="shared" si="262"/>
        <v/>
      </c>
      <c r="F1708" s="158" t="e">
        <f t="shared" si="263"/>
        <v>#N/A</v>
      </c>
      <c r="G1708" s="158" t="str">
        <f>TRANSAKTIONER!Z1708&amp;IF(regnskab_filter_periode&gt;=AB1708,"INCLUDE"&amp;IF(regnskab_filter_land&lt;&gt;"",IF(regnskab_filter_land="EU",F1708,AD1708),""),"EXCLUDE")</f>
        <v>EXCLUDE</v>
      </c>
      <c r="H1708" s="158" t="str">
        <f t="shared" si="264"/>
        <v/>
      </c>
      <c r="I1708" s="158" t="str">
        <f>TRANSAKTIONER!Z1708&amp;IF(regnskab_filter_periode_partner&gt;=AB1708,"INCLUDE"&amp;IF(regnskab_filter_land_partner&lt;&gt;"",IF(regnskab_filter_land_partner="EU",F1708,AD1708),""),"EXCLUDE")&amp;AC1708</f>
        <v>EXCLUDE</v>
      </c>
      <c r="J1708" s="158" t="e">
        <f t="shared" si="265"/>
        <v>#N/A</v>
      </c>
      <c r="L1708" s="158" t="str">
        <f t="shared" si="266"/>
        <v>_EU</v>
      </c>
      <c r="P1708" s="340"/>
      <c r="Q1708" s="340"/>
      <c r="R1708" s="341"/>
      <c r="S1708" s="342"/>
      <c r="T1708" s="342"/>
      <c r="U1708" s="341"/>
      <c r="V1708" s="368"/>
      <c r="W1708" s="341"/>
      <c r="X1708" s="343"/>
      <c r="Y1708" s="340"/>
      <c r="Z1708" s="341"/>
      <c r="AA1708" s="348" t="str">
        <f t="shared" si="267"/>
        <v/>
      </c>
      <c r="AB1708" s="349" t="str">
        <f t="shared" si="268"/>
        <v/>
      </c>
      <c r="AC1708" s="341"/>
      <c r="AD1708" s="350" t="str">
        <f t="shared" si="269"/>
        <v/>
      </c>
    </row>
    <row r="1709" spans="2:30" x14ac:dyDescent="0.45">
      <c r="B1709" s="145" t="str">
        <f t="shared" si="260"/>
        <v>NOT INCLUDED</v>
      </c>
      <c r="C1709" s="146" t="e">
        <f t="shared" si="261"/>
        <v>#N/A</v>
      </c>
      <c r="D1709" s="158" t="e">
        <f>AB1709&amp;"_"&amp;#REF!&amp;IF(afstemning_partner&lt;&gt;"","_"&amp;AC1709,"")</f>
        <v>#REF!</v>
      </c>
      <c r="E1709" s="158" t="str">
        <f t="shared" si="262"/>
        <v/>
      </c>
      <c r="F1709" s="158" t="e">
        <f t="shared" si="263"/>
        <v>#N/A</v>
      </c>
      <c r="G1709" s="158" t="str">
        <f>TRANSAKTIONER!Z1709&amp;IF(regnskab_filter_periode&gt;=AB1709,"INCLUDE"&amp;IF(regnskab_filter_land&lt;&gt;"",IF(regnskab_filter_land="EU",F1709,AD1709),""),"EXCLUDE")</f>
        <v>EXCLUDE</v>
      </c>
      <c r="H1709" s="158" t="str">
        <f t="shared" si="264"/>
        <v/>
      </c>
      <c r="I1709" s="158" t="str">
        <f>TRANSAKTIONER!Z1709&amp;IF(regnskab_filter_periode_partner&gt;=AB1709,"INCLUDE"&amp;IF(regnskab_filter_land_partner&lt;&gt;"",IF(regnskab_filter_land_partner="EU",F1709,AD1709),""),"EXCLUDE")&amp;AC1709</f>
        <v>EXCLUDE</v>
      </c>
      <c r="J1709" s="158" t="e">
        <f t="shared" si="265"/>
        <v>#N/A</v>
      </c>
      <c r="L1709" s="158" t="str">
        <f t="shared" si="266"/>
        <v>_EU</v>
      </c>
      <c r="P1709" s="340"/>
      <c r="Q1709" s="340"/>
      <c r="R1709" s="341"/>
      <c r="S1709" s="342"/>
      <c r="T1709" s="342"/>
      <c r="U1709" s="341"/>
      <c r="V1709" s="368"/>
      <c r="W1709" s="341"/>
      <c r="X1709" s="343"/>
      <c r="Y1709" s="340"/>
      <c r="Z1709" s="341"/>
      <c r="AA1709" s="348" t="str">
        <f t="shared" si="267"/>
        <v/>
      </c>
      <c r="AB1709" s="349" t="str">
        <f t="shared" si="268"/>
        <v/>
      </c>
      <c r="AC1709" s="341"/>
      <c r="AD1709" s="350" t="str">
        <f t="shared" si="269"/>
        <v/>
      </c>
    </row>
    <row r="1710" spans="2:30" x14ac:dyDescent="0.45">
      <c r="B1710" s="145" t="str">
        <f t="shared" si="260"/>
        <v>NOT INCLUDED</v>
      </c>
      <c r="C1710" s="146" t="e">
        <f t="shared" si="261"/>
        <v>#N/A</v>
      </c>
      <c r="D1710" s="158" t="e">
        <f>AB1710&amp;"_"&amp;#REF!&amp;IF(afstemning_partner&lt;&gt;"","_"&amp;AC1710,"")</f>
        <v>#REF!</v>
      </c>
      <c r="E1710" s="158" t="str">
        <f t="shared" si="262"/>
        <v/>
      </c>
      <c r="F1710" s="158" t="e">
        <f t="shared" si="263"/>
        <v>#N/A</v>
      </c>
      <c r="G1710" s="158" t="str">
        <f>TRANSAKTIONER!Z1710&amp;IF(regnskab_filter_periode&gt;=AB1710,"INCLUDE"&amp;IF(regnskab_filter_land&lt;&gt;"",IF(regnskab_filter_land="EU",F1710,AD1710),""),"EXCLUDE")</f>
        <v>EXCLUDE</v>
      </c>
      <c r="H1710" s="158" t="str">
        <f t="shared" si="264"/>
        <v/>
      </c>
      <c r="I1710" s="158" t="str">
        <f>TRANSAKTIONER!Z1710&amp;IF(regnskab_filter_periode_partner&gt;=AB1710,"INCLUDE"&amp;IF(regnskab_filter_land_partner&lt;&gt;"",IF(regnskab_filter_land_partner="EU",F1710,AD1710),""),"EXCLUDE")&amp;AC1710</f>
        <v>EXCLUDE</v>
      </c>
      <c r="J1710" s="158" t="e">
        <f t="shared" si="265"/>
        <v>#N/A</v>
      </c>
      <c r="L1710" s="158" t="str">
        <f t="shared" si="266"/>
        <v>_EU</v>
      </c>
      <c r="P1710" s="340"/>
      <c r="Q1710" s="340"/>
      <c r="R1710" s="341"/>
      <c r="S1710" s="342"/>
      <c r="T1710" s="342"/>
      <c r="U1710" s="341"/>
      <c r="V1710" s="368"/>
      <c r="W1710" s="341"/>
      <c r="X1710" s="343"/>
      <c r="Y1710" s="340"/>
      <c r="Z1710" s="341"/>
      <c r="AA1710" s="348" t="str">
        <f t="shared" si="267"/>
        <v/>
      </c>
      <c r="AB1710" s="349" t="str">
        <f t="shared" si="268"/>
        <v/>
      </c>
      <c r="AC1710" s="341"/>
      <c r="AD1710" s="350" t="str">
        <f t="shared" si="269"/>
        <v/>
      </c>
    </row>
    <row r="1711" spans="2:30" x14ac:dyDescent="0.45">
      <c r="B1711" s="145" t="str">
        <f t="shared" si="260"/>
        <v>NOT INCLUDED</v>
      </c>
      <c r="C1711" s="146" t="e">
        <f t="shared" si="261"/>
        <v>#N/A</v>
      </c>
      <c r="D1711" s="158" t="e">
        <f>AB1711&amp;"_"&amp;#REF!&amp;IF(afstemning_partner&lt;&gt;"","_"&amp;AC1711,"")</f>
        <v>#REF!</v>
      </c>
      <c r="E1711" s="158" t="str">
        <f t="shared" si="262"/>
        <v/>
      </c>
      <c r="F1711" s="158" t="e">
        <f t="shared" si="263"/>
        <v>#N/A</v>
      </c>
      <c r="G1711" s="158" t="str">
        <f>TRANSAKTIONER!Z1711&amp;IF(regnskab_filter_periode&gt;=AB1711,"INCLUDE"&amp;IF(regnskab_filter_land&lt;&gt;"",IF(regnskab_filter_land="EU",F1711,AD1711),""),"EXCLUDE")</f>
        <v>EXCLUDE</v>
      </c>
      <c r="H1711" s="158" t="str">
        <f t="shared" si="264"/>
        <v/>
      </c>
      <c r="I1711" s="158" t="str">
        <f>TRANSAKTIONER!Z1711&amp;IF(regnskab_filter_periode_partner&gt;=AB1711,"INCLUDE"&amp;IF(regnskab_filter_land_partner&lt;&gt;"",IF(regnskab_filter_land_partner="EU",F1711,AD1711),""),"EXCLUDE")&amp;AC1711</f>
        <v>EXCLUDE</v>
      </c>
      <c r="J1711" s="158" t="e">
        <f t="shared" si="265"/>
        <v>#N/A</v>
      </c>
      <c r="L1711" s="158" t="str">
        <f t="shared" si="266"/>
        <v>_EU</v>
      </c>
      <c r="P1711" s="340"/>
      <c r="Q1711" s="340"/>
      <c r="R1711" s="341"/>
      <c r="S1711" s="342"/>
      <c r="T1711" s="342"/>
      <c r="U1711" s="341"/>
      <c r="V1711" s="368"/>
      <c r="W1711" s="341"/>
      <c r="X1711" s="343"/>
      <c r="Y1711" s="340"/>
      <c r="Z1711" s="341"/>
      <c r="AA1711" s="348" t="str">
        <f t="shared" si="267"/>
        <v/>
      </c>
      <c r="AB1711" s="349" t="str">
        <f t="shared" si="268"/>
        <v/>
      </c>
      <c r="AC1711" s="341"/>
      <c r="AD1711" s="350" t="str">
        <f t="shared" si="269"/>
        <v/>
      </c>
    </row>
    <row r="1712" spans="2:30" x14ac:dyDescent="0.45">
      <c r="B1712" s="145" t="str">
        <f t="shared" si="260"/>
        <v>NOT INCLUDED</v>
      </c>
      <c r="C1712" s="146" t="e">
        <f t="shared" si="261"/>
        <v>#N/A</v>
      </c>
      <c r="D1712" s="158" t="e">
        <f>AB1712&amp;"_"&amp;#REF!&amp;IF(afstemning_partner&lt;&gt;"","_"&amp;AC1712,"")</f>
        <v>#REF!</v>
      </c>
      <c r="E1712" s="158" t="str">
        <f t="shared" si="262"/>
        <v/>
      </c>
      <c r="F1712" s="158" t="e">
        <f t="shared" si="263"/>
        <v>#N/A</v>
      </c>
      <c r="G1712" s="158" t="str">
        <f>TRANSAKTIONER!Z1712&amp;IF(regnskab_filter_periode&gt;=AB1712,"INCLUDE"&amp;IF(regnskab_filter_land&lt;&gt;"",IF(regnskab_filter_land="EU",F1712,AD1712),""),"EXCLUDE")</f>
        <v>EXCLUDE</v>
      </c>
      <c r="H1712" s="158" t="str">
        <f t="shared" si="264"/>
        <v/>
      </c>
      <c r="I1712" s="158" t="str">
        <f>TRANSAKTIONER!Z1712&amp;IF(regnskab_filter_periode_partner&gt;=AB1712,"INCLUDE"&amp;IF(regnskab_filter_land_partner&lt;&gt;"",IF(regnskab_filter_land_partner="EU",F1712,AD1712),""),"EXCLUDE")&amp;AC1712</f>
        <v>EXCLUDE</v>
      </c>
      <c r="J1712" s="158" t="e">
        <f t="shared" si="265"/>
        <v>#N/A</v>
      </c>
      <c r="L1712" s="158" t="str">
        <f t="shared" si="266"/>
        <v>_EU</v>
      </c>
      <c r="P1712" s="340"/>
      <c r="Q1712" s="340"/>
      <c r="R1712" s="341"/>
      <c r="S1712" s="342"/>
      <c r="T1712" s="342"/>
      <c r="U1712" s="341"/>
      <c r="V1712" s="368"/>
      <c r="W1712" s="341"/>
      <c r="X1712" s="343"/>
      <c r="Y1712" s="340"/>
      <c r="Z1712" s="341"/>
      <c r="AA1712" s="348" t="str">
        <f t="shared" si="267"/>
        <v/>
      </c>
      <c r="AB1712" s="349" t="str">
        <f t="shared" si="268"/>
        <v/>
      </c>
      <c r="AC1712" s="341"/>
      <c r="AD1712" s="350" t="str">
        <f t="shared" si="269"/>
        <v/>
      </c>
    </row>
    <row r="1713" spans="2:30" x14ac:dyDescent="0.45">
      <c r="B1713" s="145" t="str">
        <f t="shared" si="260"/>
        <v>NOT INCLUDED</v>
      </c>
      <c r="C1713" s="146" t="e">
        <f t="shared" si="261"/>
        <v>#N/A</v>
      </c>
      <c r="D1713" s="158" t="e">
        <f>AB1713&amp;"_"&amp;#REF!&amp;IF(afstemning_partner&lt;&gt;"","_"&amp;AC1713,"")</f>
        <v>#REF!</v>
      </c>
      <c r="E1713" s="158" t="str">
        <f t="shared" si="262"/>
        <v/>
      </c>
      <c r="F1713" s="158" t="e">
        <f t="shared" si="263"/>
        <v>#N/A</v>
      </c>
      <c r="G1713" s="158" t="str">
        <f>TRANSAKTIONER!Z1713&amp;IF(regnskab_filter_periode&gt;=AB1713,"INCLUDE"&amp;IF(regnskab_filter_land&lt;&gt;"",IF(regnskab_filter_land="EU",F1713,AD1713),""),"EXCLUDE")</f>
        <v>EXCLUDE</v>
      </c>
      <c r="H1713" s="158" t="str">
        <f t="shared" si="264"/>
        <v/>
      </c>
      <c r="I1713" s="158" t="str">
        <f>TRANSAKTIONER!Z1713&amp;IF(regnskab_filter_periode_partner&gt;=AB1713,"INCLUDE"&amp;IF(regnskab_filter_land_partner&lt;&gt;"",IF(regnskab_filter_land_partner="EU",F1713,AD1713),""),"EXCLUDE")&amp;AC1713</f>
        <v>EXCLUDE</v>
      </c>
      <c r="J1713" s="158" t="e">
        <f t="shared" si="265"/>
        <v>#N/A</v>
      </c>
      <c r="L1713" s="158" t="str">
        <f t="shared" si="266"/>
        <v>_EU</v>
      </c>
      <c r="P1713" s="340"/>
      <c r="Q1713" s="340"/>
      <c r="R1713" s="341"/>
      <c r="S1713" s="342"/>
      <c r="T1713" s="342"/>
      <c r="U1713" s="341"/>
      <c r="V1713" s="368"/>
      <c r="W1713" s="341"/>
      <c r="X1713" s="343"/>
      <c r="Y1713" s="340"/>
      <c r="Z1713" s="341"/>
      <c r="AA1713" s="348" t="str">
        <f t="shared" si="267"/>
        <v/>
      </c>
      <c r="AB1713" s="349" t="str">
        <f t="shared" si="268"/>
        <v/>
      </c>
      <c r="AC1713" s="341"/>
      <c r="AD1713" s="350" t="str">
        <f t="shared" si="269"/>
        <v/>
      </c>
    </row>
    <row r="1714" spans="2:30" x14ac:dyDescent="0.45">
      <c r="B1714" s="145" t="str">
        <f t="shared" si="260"/>
        <v>NOT INCLUDED</v>
      </c>
      <c r="C1714" s="146" t="e">
        <f t="shared" si="261"/>
        <v>#N/A</v>
      </c>
      <c r="D1714" s="158" t="e">
        <f>AB1714&amp;"_"&amp;#REF!&amp;IF(afstemning_partner&lt;&gt;"","_"&amp;AC1714,"")</f>
        <v>#REF!</v>
      </c>
      <c r="E1714" s="158" t="str">
        <f t="shared" si="262"/>
        <v/>
      </c>
      <c r="F1714" s="158" t="e">
        <f t="shared" si="263"/>
        <v>#N/A</v>
      </c>
      <c r="G1714" s="158" t="str">
        <f>TRANSAKTIONER!Z1714&amp;IF(regnskab_filter_periode&gt;=AB1714,"INCLUDE"&amp;IF(regnskab_filter_land&lt;&gt;"",IF(regnskab_filter_land="EU",F1714,AD1714),""),"EXCLUDE")</f>
        <v>EXCLUDE</v>
      </c>
      <c r="H1714" s="158" t="str">
        <f t="shared" si="264"/>
        <v/>
      </c>
      <c r="I1714" s="158" t="str">
        <f>TRANSAKTIONER!Z1714&amp;IF(regnskab_filter_periode_partner&gt;=AB1714,"INCLUDE"&amp;IF(regnskab_filter_land_partner&lt;&gt;"",IF(regnskab_filter_land_partner="EU",F1714,AD1714),""),"EXCLUDE")&amp;AC1714</f>
        <v>EXCLUDE</v>
      </c>
      <c r="J1714" s="158" t="e">
        <f t="shared" si="265"/>
        <v>#N/A</v>
      </c>
      <c r="L1714" s="158" t="str">
        <f t="shared" si="266"/>
        <v>_EU</v>
      </c>
      <c r="P1714" s="340"/>
      <c r="Q1714" s="340"/>
      <c r="R1714" s="341"/>
      <c r="S1714" s="342"/>
      <c r="T1714" s="342"/>
      <c r="U1714" s="341"/>
      <c r="V1714" s="368"/>
      <c r="W1714" s="341"/>
      <c r="X1714" s="343"/>
      <c r="Y1714" s="340"/>
      <c r="Z1714" s="341"/>
      <c r="AA1714" s="348" t="str">
        <f t="shared" si="267"/>
        <v/>
      </c>
      <c r="AB1714" s="349" t="str">
        <f t="shared" si="268"/>
        <v/>
      </c>
      <c r="AC1714" s="341"/>
      <c r="AD1714" s="350" t="str">
        <f t="shared" si="269"/>
        <v/>
      </c>
    </row>
    <row r="1715" spans="2:30" x14ac:dyDescent="0.45">
      <c r="B1715" s="145" t="str">
        <f t="shared" si="260"/>
        <v>NOT INCLUDED</v>
      </c>
      <c r="C1715" s="146" t="e">
        <f t="shared" si="261"/>
        <v>#N/A</v>
      </c>
      <c r="D1715" s="158" t="e">
        <f>AB1715&amp;"_"&amp;#REF!&amp;IF(afstemning_partner&lt;&gt;"","_"&amp;AC1715,"")</f>
        <v>#REF!</v>
      </c>
      <c r="E1715" s="158" t="str">
        <f t="shared" si="262"/>
        <v/>
      </c>
      <c r="F1715" s="158" t="e">
        <f t="shared" si="263"/>
        <v>#N/A</v>
      </c>
      <c r="G1715" s="158" t="str">
        <f>TRANSAKTIONER!Z1715&amp;IF(regnskab_filter_periode&gt;=AB1715,"INCLUDE"&amp;IF(regnskab_filter_land&lt;&gt;"",IF(regnskab_filter_land="EU",F1715,AD1715),""),"EXCLUDE")</f>
        <v>EXCLUDE</v>
      </c>
      <c r="H1715" s="158" t="str">
        <f t="shared" si="264"/>
        <v/>
      </c>
      <c r="I1715" s="158" t="str">
        <f>TRANSAKTIONER!Z1715&amp;IF(regnskab_filter_periode_partner&gt;=AB1715,"INCLUDE"&amp;IF(regnskab_filter_land_partner&lt;&gt;"",IF(regnskab_filter_land_partner="EU",F1715,AD1715),""),"EXCLUDE")&amp;AC1715</f>
        <v>EXCLUDE</v>
      </c>
      <c r="J1715" s="158" t="e">
        <f t="shared" si="265"/>
        <v>#N/A</v>
      </c>
      <c r="L1715" s="158" t="str">
        <f t="shared" si="266"/>
        <v>_EU</v>
      </c>
      <c r="P1715" s="340"/>
      <c r="Q1715" s="340"/>
      <c r="R1715" s="341"/>
      <c r="S1715" s="342"/>
      <c r="T1715" s="342"/>
      <c r="U1715" s="341"/>
      <c r="V1715" s="368"/>
      <c r="W1715" s="341"/>
      <c r="X1715" s="343"/>
      <c r="Y1715" s="340"/>
      <c r="Z1715" s="341"/>
      <c r="AA1715" s="348" t="str">
        <f t="shared" si="267"/>
        <v/>
      </c>
      <c r="AB1715" s="349" t="str">
        <f t="shared" si="268"/>
        <v/>
      </c>
      <c r="AC1715" s="341"/>
      <c r="AD1715" s="350" t="str">
        <f t="shared" si="269"/>
        <v/>
      </c>
    </row>
    <row r="1716" spans="2:30" x14ac:dyDescent="0.45">
      <c r="B1716" s="145" t="str">
        <f t="shared" si="260"/>
        <v>NOT INCLUDED</v>
      </c>
      <c r="C1716" s="146" t="e">
        <f t="shared" si="261"/>
        <v>#N/A</v>
      </c>
      <c r="D1716" s="158" t="e">
        <f>AB1716&amp;"_"&amp;#REF!&amp;IF(afstemning_partner&lt;&gt;"","_"&amp;AC1716,"")</f>
        <v>#REF!</v>
      </c>
      <c r="E1716" s="158" t="str">
        <f t="shared" si="262"/>
        <v/>
      </c>
      <c r="F1716" s="158" t="e">
        <f t="shared" si="263"/>
        <v>#N/A</v>
      </c>
      <c r="G1716" s="158" t="str">
        <f>TRANSAKTIONER!Z1716&amp;IF(regnskab_filter_periode&gt;=AB1716,"INCLUDE"&amp;IF(regnskab_filter_land&lt;&gt;"",IF(regnskab_filter_land="EU",F1716,AD1716),""),"EXCLUDE")</f>
        <v>EXCLUDE</v>
      </c>
      <c r="H1716" s="158" t="str">
        <f t="shared" si="264"/>
        <v/>
      </c>
      <c r="I1716" s="158" t="str">
        <f>TRANSAKTIONER!Z1716&amp;IF(regnskab_filter_periode_partner&gt;=AB1716,"INCLUDE"&amp;IF(regnskab_filter_land_partner&lt;&gt;"",IF(regnskab_filter_land_partner="EU",F1716,AD1716),""),"EXCLUDE")&amp;AC1716</f>
        <v>EXCLUDE</v>
      </c>
      <c r="J1716" s="158" t="e">
        <f t="shared" si="265"/>
        <v>#N/A</v>
      </c>
      <c r="L1716" s="158" t="str">
        <f t="shared" si="266"/>
        <v>_EU</v>
      </c>
      <c r="P1716" s="340"/>
      <c r="Q1716" s="340"/>
      <c r="R1716" s="341"/>
      <c r="S1716" s="342"/>
      <c r="T1716" s="342"/>
      <c r="U1716" s="341"/>
      <c r="V1716" s="368"/>
      <c r="W1716" s="341"/>
      <c r="X1716" s="343"/>
      <c r="Y1716" s="340"/>
      <c r="Z1716" s="341"/>
      <c r="AA1716" s="348" t="str">
        <f t="shared" si="267"/>
        <v/>
      </c>
      <c r="AB1716" s="349" t="str">
        <f t="shared" si="268"/>
        <v/>
      </c>
      <c r="AC1716" s="341"/>
      <c r="AD1716" s="350" t="str">
        <f t="shared" si="269"/>
        <v/>
      </c>
    </row>
    <row r="1717" spans="2:30" x14ac:dyDescent="0.45">
      <c r="B1717" s="145" t="str">
        <f t="shared" si="260"/>
        <v>NOT INCLUDED</v>
      </c>
      <c r="C1717" s="146" t="e">
        <f t="shared" si="261"/>
        <v>#N/A</v>
      </c>
      <c r="D1717" s="158" t="e">
        <f>AB1717&amp;"_"&amp;#REF!&amp;IF(afstemning_partner&lt;&gt;"","_"&amp;AC1717,"")</f>
        <v>#REF!</v>
      </c>
      <c r="E1717" s="158" t="str">
        <f t="shared" si="262"/>
        <v/>
      </c>
      <c r="F1717" s="158" t="e">
        <f t="shared" si="263"/>
        <v>#N/A</v>
      </c>
      <c r="G1717" s="158" t="str">
        <f>TRANSAKTIONER!Z1717&amp;IF(regnskab_filter_periode&gt;=AB1717,"INCLUDE"&amp;IF(regnskab_filter_land&lt;&gt;"",IF(regnskab_filter_land="EU",F1717,AD1717),""),"EXCLUDE")</f>
        <v>EXCLUDE</v>
      </c>
      <c r="H1717" s="158" t="str">
        <f t="shared" si="264"/>
        <v/>
      </c>
      <c r="I1717" s="158" t="str">
        <f>TRANSAKTIONER!Z1717&amp;IF(regnskab_filter_periode_partner&gt;=AB1717,"INCLUDE"&amp;IF(regnskab_filter_land_partner&lt;&gt;"",IF(regnskab_filter_land_partner="EU",F1717,AD1717),""),"EXCLUDE")&amp;AC1717</f>
        <v>EXCLUDE</v>
      </c>
      <c r="J1717" s="158" t="e">
        <f t="shared" si="265"/>
        <v>#N/A</v>
      </c>
      <c r="L1717" s="158" t="str">
        <f t="shared" si="266"/>
        <v>_EU</v>
      </c>
      <c r="P1717" s="340"/>
      <c r="Q1717" s="340"/>
      <c r="R1717" s="341"/>
      <c r="S1717" s="342"/>
      <c r="T1717" s="342"/>
      <c r="U1717" s="341"/>
      <c r="V1717" s="368"/>
      <c r="W1717" s="341"/>
      <c r="X1717" s="343"/>
      <c r="Y1717" s="340"/>
      <c r="Z1717" s="341"/>
      <c r="AA1717" s="348" t="str">
        <f t="shared" si="267"/>
        <v/>
      </c>
      <c r="AB1717" s="349" t="str">
        <f t="shared" si="268"/>
        <v/>
      </c>
      <c r="AC1717" s="341"/>
      <c r="AD1717" s="350" t="str">
        <f t="shared" si="269"/>
        <v/>
      </c>
    </row>
    <row r="1718" spans="2:30" x14ac:dyDescent="0.45">
      <c r="B1718" s="145" t="str">
        <f t="shared" si="260"/>
        <v>NOT INCLUDED</v>
      </c>
      <c r="C1718" s="146" t="e">
        <f t="shared" si="261"/>
        <v>#N/A</v>
      </c>
      <c r="D1718" s="158" t="e">
        <f>AB1718&amp;"_"&amp;#REF!&amp;IF(afstemning_partner&lt;&gt;"","_"&amp;AC1718,"")</f>
        <v>#REF!</v>
      </c>
      <c r="E1718" s="158" t="str">
        <f t="shared" si="262"/>
        <v/>
      </c>
      <c r="F1718" s="158" t="e">
        <f t="shared" si="263"/>
        <v>#N/A</v>
      </c>
      <c r="G1718" s="158" t="str">
        <f>TRANSAKTIONER!Z1718&amp;IF(regnskab_filter_periode&gt;=AB1718,"INCLUDE"&amp;IF(regnskab_filter_land&lt;&gt;"",IF(regnskab_filter_land="EU",F1718,AD1718),""),"EXCLUDE")</f>
        <v>EXCLUDE</v>
      </c>
      <c r="H1718" s="158" t="str">
        <f t="shared" si="264"/>
        <v/>
      </c>
      <c r="I1718" s="158" t="str">
        <f>TRANSAKTIONER!Z1718&amp;IF(regnskab_filter_periode_partner&gt;=AB1718,"INCLUDE"&amp;IF(regnskab_filter_land_partner&lt;&gt;"",IF(regnskab_filter_land_partner="EU",F1718,AD1718),""),"EXCLUDE")&amp;AC1718</f>
        <v>EXCLUDE</v>
      </c>
      <c r="J1718" s="158" t="e">
        <f t="shared" si="265"/>
        <v>#N/A</v>
      </c>
      <c r="L1718" s="158" t="str">
        <f t="shared" si="266"/>
        <v>_EU</v>
      </c>
      <c r="P1718" s="340"/>
      <c r="Q1718" s="340"/>
      <c r="R1718" s="341"/>
      <c r="S1718" s="342"/>
      <c r="T1718" s="342"/>
      <c r="U1718" s="341"/>
      <c r="V1718" s="368"/>
      <c r="W1718" s="341"/>
      <c r="X1718" s="343"/>
      <c r="Y1718" s="340"/>
      <c r="Z1718" s="341"/>
      <c r="AA1718" s="348" t="str">
        <f t="shared" si="267"/>
        <v/>
      </c>
      <c r="AB1718" s="349" t="str">
        <f t="shared" si="268"/>
        <v/>
      </c>
      <c r="AC1718" s="341"/>
      <c r="AD1718" s="350" t="str">
        <f t="shared" si="269"/>
        <v/>
      </c>
    </row>
    <row r="1719" spans="2:30" x14ac:dyDescent="0.45">
      <c r="B1719" s="145" t="str">
        <f t="shared" si="260"/>
        <v>NOT INCLUDED</v>
      </c>
      <c r="C1719" s="146" t="e">
        <f t="shared" si="261"/>
        <v>#N/A</v>
      </c>
      <c r="D1719" s="158" t="e">
        <f>AB1719&amp;"_"&amp;#REF!&amp;IF(afstemning_partner&lt;&gt;"","_"&amp;AC1719,"")</f>
        <v>#REF!</v>
      </c>
      <c r="E1719" s="158" t="str">
        <f t="shared" si="262"/>
        <v/>
      </c>
      <c r="F1719" s="158" t="e">
        <f t="shared" si="263"/>
        <v>#N/A</v>
      </c>
      <c r="G1719" s="158" t="str">
        <f>TRANSAKTIONER!Z1719&amp;IF(regnskab_filter_periode&gt;=AB1719,"INCLUDE"&amp;IF(regnskab_filter_land&lt;&gt;"",IF(regnskab_filter_land="EU",F1719,AD1719),""),"EXCLUDE")</f>
        <v>EXCLUDE</v>
      </c>
      <c r="H1719" s="158" t="str">
        <f t="shared" si="264"/>
        <v/>
      </c>
      <c r="I1719" s="158" t="str">
        <f>TRANSAKTIONER!Z1719&amp;IF(regnskab_filter_periode_partner&gt;=AB1719,"INCLUDE"&amp;IF(regnskab_filter_land_partner&lt;&gt;"",IF(regnskab_filter_land_partner="EU",F1719,AD1719),""),"EXCLUDE")&amp;AC1719</f>
        <v>EXCLUDE</v>
      </c>
      <c r="J1719" s="158" t="e">
        <f t="shared" si="265"/>
        <v>#N/A</v>
      </c>
      <c r="L1719" s="158" t="str">
        <f t="shared" si="266"/>
        <v>_EU</v>
      </c>
      <c r="P1719" s="340"/>
      <c r="Q1719" s="340"/>
      <c r="R1719" s="341"/>
      <c r="S1719" s="342"/>
      <c r="T1719" s="342"/>
      <c r="U1719" s="341"/>
      <c r="V1719" s="368"/>
      <c r="W1719" s="341"/>
      <c r="X1719" s="343"/>
      <c r="Y1719" s="340"/>
      <c r="Z1719" s="341"/>
      <c r="AA1719" s="348" t="str">
        <f t="shared" si="267"/>
        <v/>
      </c>
      <c r="AB1719" s="349" t="str">
        <f t="shared" si="268"/>
        <v/>
      </c>
      <c r="AC1719" s="341"/>
      <c r="AD1719" s="350" t="str">
        <f t="shared" si="269"/>
        <v/>
      </c>
    </row>
    <row r="1720" spans="2:30" x14ac:dyDescent="0.45">
      <c r="B1720" s="145" t="str">
        <f t="shared" si="260"/>
        <v>NOT INCLUDED</v>
      </c>
      <c r="C1720" s="146" t="e">
        <f t="shared" si="261"/>
        <v>#N/A</v>
      </c>
      <c r="D1720" s="158" t="e">
        <f>AB1720&amp;"_"&amp;#REF!&amp;IF(afstemning_partner&lt;&gt;"","_"&amp;AC1720,"")</f>
        <v>#REF!</v>
      </c>
      <c r="E1720" s="158" t="str">
        <f t="shared" si="262"/>
        <v/>
      </c>
      <c r="F1720" s="158" t="e">
        <f t="shared" si="263"/>
        <v>#N/A</v>
      </c>
      <c r="G1720" s="158" t="str">
        <f>TRANSAKTIONER!Z1720&amp;IF(regnskab_filter_periode&gt;=AB1720,"INCLUDE"&amp;IF(regnskab_filter_land&lt;&gt;"",IF(regnskab_filter_land="EU",F1720,AD1720),""),"EXCLUDE")</f>
        <v>EXCLUDE</v>
      </c>
      <c r="H1720" s="158" t="str">
        <f t="shared" si="264"/>
        <v/>
      </c>
      <c r="I1720" s="158" t="str">
        <f>TRANSAKTIONER!Z1720&amp;IF(regnskab_filter_periode_partner&gt;=AB1720,"INCLUDE"&amp;IF(regnskab_filter_land_partner&lt;&gt;"",IF(regnskab_filter_land_partner="EU",F1720,AD1720),""),"EXCLUDE")&amp;AC1720</f>
        <v>EXCLUDE</v>
      </c>
      <c r="J1720" s="158" t="e">
        <f t="shared" si="265"/>
        <v>#N/A</v>
      </c>
      <c r="L1720" s="158" t="str">
        <f t="shared" si="266"/>
        <v>_EU</v>
      </c>
      <c r="P1720" s="340"/>
      <c r="Q1720" s="340"/>
      <c r="R1720" s="341"/>
      <c r="S1720" s="342"/>
      <c r="T1720" s="342"/>
      <c r="U1720" s="341"/>
      <c r="V1720" s="368"/>
      <c r="W1720" s="341"/>
      <c r="X1720" s="343"/>
      <c r="Y1720" s="340"/>
      <c r="Z1720" s="341"/>
      <c r="AA1720" s="348" t="str">
        <f t="shared" si="267"/>
        <v/>
      </c>
      <c r="AB1720" s="349" t="str">
        <f t="shared" si="268"/>
        <v/>
      </c>
      <c r="AC1720" s="341"/>
      <c r="AD1720" s="350" t="str">
        <f t="shared" si="269"/>
        <v/>
      </c>
    </row>
    <row r="1721" spans="2:30" x14ac:dyDescent="0.45">
      <c r="B1721" s="145" t="str">
        <f t="shared" si="260"/>
        <v>NOT INCLUDED</v>
      </c>
      <c r="C1721" s="146" t="e">
        <f t="shared" si="261"/>
        <v>#N/A</v>
      </c>
      <c r="D1721" s="158" t="e">
        <f>AB1721&amp;"_"&amp;#REF!&amp;IF(afstemning_partner&lt;&gt;"","_"&amp;AC1721,"")</f>
        <v>#REF!</v>
      </c>
      <c r="E1721" s="158" t="str">
        <f t="shared" si="262"/>
        <v/>
      </c>
      <c r="F1721" s="158" t="e">
        <f t="shared" si="263"/>
        <v>#N/A</v>
      </c>
      <c r="G1721" s="158" t="str">
        <f>TRANSAKTIONER!Z1721&amp;IF(regnskab_filter_periode&gt;=AB1721,"INCLUDE"&amp;IF(regnskab_filter_land&lt;&gt;"",IF(regnskab_filter_land="EU",F1721,AD1721),""),"EXCLUDE")</f>
        <v>EXCLUDE</v>
      </c>
      <c r="H1721" s="158" t="str">
        <f t="shared" si="264"/>
        <v/>
      </c>
      <c r="I1721" s="158" t="str">
        <f>TRANSAKTIONER!Z1721&amp;IF(regnskab_filter_periode_partner&gt;=AB1721,"INCLUDE"&amp;IF(regnskab_filter_land_partner&lt;&gt;"",IF(regnskab_filter_land_partner="EU",F1721,AD1721),""),"EXCLUDE")&amp;AC1721</f>
        <v>EXCLUDE</v>
      </c>
      <c r="J1721" s="158" t="e">
        <f t="shared" si="265"/>
        <v>#N/A</v>
      </c>
      <c r="L1721" s="158" t="str">
        <f t="shared" si="266"/>
        <v>_EU</v>
      </c>
      <c r="P1721" s="340"/>
      <c r="Q1721" s="340"/>
      <c r="R1721" s="341"/>
      <c r="S1721" s="342"/>
      <c r="T1721" s="342"/>
      <c r="U1721" s="341"/>
      <c r="V1721" s="368"/>
      <c r="W1721" s="341"/>
      <c r="X1721" s="343"/>
      <c r="Y1721" s="340"/>
      <c r="Z1721" s="341"/>
      <c r="AA1721" s="348" t="str">
        <f t="shared" si="267"/>
        <v/>
      </c>
      <c r="AB1721" s="349" t="str">
        <f t="shared" si="268"/>
        <v/>
      </c>
      <c r="AC1721" s="341"/>
      <c r="AD1721" s="350" t="str">
        <f t="shared" si="269"/>
        <v/>
      </c>
    </row>
    <row r="1722" spans="2:30" x14ac:dyDescent="0.45">
      <c r="B1722" s="145" t="str">
        <f t="shared" si="260"/>
        <v>NOT INCLUDED</v>
      </c>
      <c r="C1722" s="146" t="e">
        <f t="shared" si="261"/>
        <v>#N/A</v>
      </c>
      <c r="D1722" s="158" t="e">
        <f>AB1722&amp;"_"&amp;#REF!&amp;IF(afstemning_partner&lt;&gt;"","_"&amp;AC1722,"")</f>
        <v>#REF!</v>
      </c>
      <c r="E1722" s="158" t="str">
        <f t="shared" si="262"/>
        <v/>
      </c>
      <c r="F1722" s="158" t="e">
        <f t="shared" si="263"/>
        <v>#N/A</v>
      </c>
      <c r="G1722" s="158" t="str">
        <f>TRANSAKTIONER!Z1722&amp;IF(regnskab_filter_periode&gt;=AB1722,"INCLUDE"&amp;IF(regnskab_filter_land&lt;&gt;"",IF(regnskab_filter_land="EU",F1722,AD1722),""),"EXCLUDE")</f>
        <v>EXCLUDE</v>
      </c>
      <c r="H1722" s="158" t="str">
        <f t="shared" si="264"/>
        <v/>
      </c>
      <c r="I1722" s="158" t="str">
        <f>TRANSAKTIONER!Z1722&amp;IF(regnskab_filter_periode_partner&gt;=AB1722,"INCLUDE"&amp;IF(regnskab_filter_land_partner&lt;&gt;"",IF(regnskab_filter_land_partner="EU",F1722,AD1722),""),"EXCLUDE")&amp;AC1722</f>
        <v>EXCLUDE</v>
      </c>
      <c r="J1722" s="158" t="e">
        <f t="shared" si="265"/>
        <v>#N/A</v>
      </c>
      <c r="L1722" s="158" t="str">
        <f t="shared" si="266"/>
        <v>_EU</v>
      </c>
      <c r="P1722" s="340"/>
      <c r="Q1722" s="340"/>
      <c r="R1722" s="341"/>
      <c r="S1722" s="342"/>
      <c r="T1722" s="342"/>
      <c r="U1722" s="341"/>
      <c r="V1722" s="368"/>
      <c r="W1722" s="341"/>
      <c r="X1722" s="343"/>
      <c r="Y1722" s="340"/>
      <c r="Z1722" s="341"/>
      <c r="AA1722" s="348" t="str">
        <f t="shared" si="267"/>
        <v/>
      </c>
      <c r="AB1722" s="349" t="str">
        <f t="shared" si="268"/>
        <v/>
      </c>
      <c r="AC1722" s="341"/>
      <c r="AD1722" s="350" t="str">
        <f t="shared" si="269"/>
        <v/>
      </c>
    </row>
    <row r="1723" spans="2:30" x14ac:dyDescent="0.45">
      <c r="B1723" s="145" t="str">
        <f t="shared" si="260"/>
        <v>NOT INCLUDED</v>
      </c>
      <c r="C1723" s="146" t="e">
        <f t="shared" si="261"/>
        <v>#N/A</v>
      </c>
      <c r="D1723" s="158" t="e">
        <f>AB1723&amp;"_"&amp;#REF!&amp;IF(afstemning_partner&lt;&gt;"","_"&amp;AC1723,"")</f>
        <v>#REF!</v>
      </c>
      <c r="E1723" s="158" t="str">
        <f t="shared" si="262"/>
        <v/>
      </c>
      <c r="F1723" s="158" t="e">
        <f t="shared" si="263"/>
        <v>#N/A</v>
      </c>
      <c r="G1723" s="158" t="str">
        <f>TRANSAKTIONER!Z1723&amp;IF(regnskab_filter_periode&gt;=AB1723,"INCLUDE"&amp;IF(regnskab_filter_land&lt;&gt;"",IF(regnskab_filter_land="EU",F1723,AD1723),""),"EXCLUDE")</f>
        <v>EXCLUDE</v>
      </c>
      <c r="H1723" s="158" t="str">
        <f t="shared" si="264"/>
        <v/>
      </c>
      <c r="I1723" s="158" t="str">
        <f>TRANSAKTIONER!Z1723&amp;IF(regnskab_filter_periode_partner&gt;=AB1723,"INCLUDE"&amp;IF(regnskab_filter_land_partner&lt;&gt;"",IF(regnskab_filter_land_partner="EU",F1723,AD1723),""),"EXCLUDE")&amp;AC1723</f>
        <v>EXCLUDE</v>
      </c>
      <c r="J1723" s="158" t="e">
        <f t="shared" si="265"/>
        <v>#N/A</v>
      </c>
      <c r="L1723" s="158" t="str">
        <f t="shared" si="266"/>
        <v>_EU</v>
      </c>
      <c r="P1723" s="340"/>
      <c r="Q1723" s="340"/>
      <c r="R1723" s="341"/>
      <c r="S1723" s="342"/>
      <c r="T1723" s="342"/>
      <c r="U1723" s="341"/>
      <c r="V1723" s="368"/>
      <c r="W1723" s="341"/>
      <c r="X1723" s="343"/>
      <c r="Y1723" s="340"/>
      <c r="Z1723" s="341"/>
      <c r="AA1723" s="348" t="str">
        <f t="shared" si="267"/>
        <v/>
      </c>
      <c r="AB1723" s="349" t="str">
        <f t="shared" si="268"/>
        <v/>
      </c>
      <c r="AC1723" s="341"/>
      <c r="AD1723" s="350" t="str">
        <f t="shared" si="269"/>
        <v/>
      </c>
    </row>
    <row r="1724" spans="2:30" x14ac:dyDescent="0.45">
      <c r="B1724" s="145" t="str">
        <f t="shared" si="260"/>
        <v>NOT INCLUDED</v>
      </c>
      <c r="C1724" s="146" t="e">
        <f t="shared" si="261"/>
        <v>#N/A</v>
      </c>
      <c r="D1724" s="158" t="e">
        <f>AB1724&amp;"_"&amp;#REF!&amp;IF(afstemning_partner&lt;&gt;"","_"&amp;AC1724,"")</f>
        <v>#REF!</v>
      </c>
      <c r="E1724" s="158" t="str">
        <f t="shared" si="262"/>
        <v/>
      </c>
      <c r="F1724" s="158" t="e">
        <f t="shared" si="263"/>
        <v>#N/A</v>
      </c>
      <c r="G1724" s="158" t="str">
        <f>TRANSAKTIONER!Z1724&amp;IF(regnskab_filter_periode&gt;=AB1724,"INCLUDE"&amp;IF(regnskab_filter_land&lt;&gt;"",IF(regnskab_filter_land="EU",F1724,AD1724),""),"EXCLUDE")</f>
        <v>EXCLUDE</v>
      </c>
      <c r="H1724" s="158" t="str">
        <f t="shared" si="264"/>
        <v/>
      </c>
      <c r="I1724" s="158" t="str">
        <f>TRANSAKTIONER!Z1724&amp;IF(regnskab_filter_periode_partner&gt;=AB1724,"INCLUDE"&amp;IF(regnskab_filter_land_partner&lt;&gt;"",IF(regnskab_filter_land_partner="EU",F1724,AD1724),""),"EXCLUDE")&amp;AC1724</f>
        <v>EXCLUDE</v>
      </c>
      <c r="J1724" s="158" t="e">
        <f t="shared" si="265"/>
        <v>#N/A</v>
      </c>
      <c r="L1724" s="158" t="str">
        <f t="shared" si="266"/>
        <v>_EU</v>
      </c>
      <c r="P1724" s="340"/>
      <c r="Q1724" s="340"/>
      <c r="R1724" s="341"/>
      <c r="S1724" s="342"/>
      <c r="T1724" s="342"/>
      <c r="U1724" s="341"/>
      <c r="V1724" s="368"/>
      <c r="W1724" s="341"/>
      <c r="X1724" s="343"/>
      <c r="Y1724" s="340"/>
      <c r="Z1724" s="341"/>
      <c r="AA1724" s="348" t="str">
        <f t="shared" si="267"/>
        <v/>
      </c>
      <c r="AB1724" s="349" t="str">
        <f t="shared" si="268"/>
        <v/>
      </c>
      <c r="AC1724" s="341"/>
      <c r="AD1724" s="350" t="str">
        <f t="shared" si="269"/>
        <v/>
      </c>
    </row>
    <row r="1725" spans="2:30" x14ac:dyDescent="0.45">
      <c r="B1725" s="145" t="str">
        <f t="shared" si="260"/>
        <v>NOT INCLUDED</v>
      </c>
      <c r="C1725" s="146" t="e">
        <f t="shared" si="261"/>
        <v>#N/A</v>
      </c>
      <c r="D1725" s="158" t="e">
        <f>AB1725&amp;"_"&amp;#REF!&amp;IF(afstemning_partner&lt;&gt;"","_"&amp;AC1725,"")</f>
        <v>#REF!</v>
      </c>
      <c r="E1725" s="158" t="str">
        <f t="shared" si="262"/>
        <v/>
      </c>
      <c r="F1725" s="158" t="e">
        <f t="shared" si="263"/>
        <v>#N/A</v>
      </c>
      <c r="G1725" s="158" t="str">
        <f>TRANSAKTIONER!Z1725&amp;IF(regnskab_filter_periode&gt;=AB1725,"INCLUDE"&amp;IF(regnskab_filter_land&lt;&gt;"",IF(regnskab_filter_land="EU",F1725,AD1725),""),"EXCLUDE")</f>
        <v>EXCLUDE</v>
      </c>
      <c r="H1725" s="158" t="str">
        <f t="shared" si="264"/>
        <v/>
      </c>
      <c r="I1725" s="158" t="str">
        <f>TRANSAKTIONER!Z1725&amp;IF(regnskab_filter_periode_partner&gt;=AB1725,"INCLUDE"&amp;IF(regnskab_filter_land_partner&lt;&gt;"",IF(regnskab_filter_land_partner="EU",F1725,AD1725),""),"EXCLUDE")&amp;AC1725</f>
        <v>EXCLUDE</v>
      </c>
      <c r="J1725" s="158" t="e">
        <f t="shared" si="265"/>
        <v>#N/A</v>
      </c>
      <c r="L1725" s="158" t="str">
        <f t="shared" si="266"/>
        <v>_EU</v>
      </c>
      <c r="P1725" s="340"/>
      <c r="Q1725" s="340"/>
      <c r="R1725" s="341"/>
      <c r="S1725" s="342"/>
      <c r="T1725" s="342"/>
      <c r="U1725" s="341"/>
      <c r="V1725" s="368"/>
      <c r="W1725" s="341"/>
      <c r="X1725" s="343"/>
      <c r="Y1725" s="340"/>
      <c r="Z1725" s="341"/>
      <c r="AA1725" s="348" t="str">
        <f t="shared" si="267"/>
        <v/>
      </c>
      <c r="AB1725" s="349" t="str">
        <f t="shared" si="268"/>
        <v/>
      </c>
      <c r="AC1725" s="341"/>
      <c r="AD1725" s="350" t="str">
        <f t="shared" si="269"/>
        <v/>
      </c>
    </row>
    <row r="1726" spans="2:30" x14ac:dyDescent="0.45">
      <c r="B1726" s="145" t="str">
        <f t="shared" si="260"/>
        <v>NOT INCLUDED</v>
      </c>
      <c r="C1726" s="146" t="e">
        <f t="shared" si="261"/>
        <v>#N/A</v>
      </c>
      <c r="D1726" s="158" t="e">
        <f>AB1726&amp;"_"&amp;#REF!&amp;IF(afstemning_partner&lt;&gt;"","_"&amp;AC1726,"")</f>
        <v>#REF!</v>
      </c>
      <c r="E1726" s="158" t="str">
        <f t="shared" si="262"/>
        <v/>
      </c>
      <c r="F1726" s="158" t="e">
        <f t="shared" si="263"/>
        <v>#N/A</v>
      </c>
      <c r="G1726" s="158" t="str">
        <f>TRANSAKTIONER!Z1726&amp;IF(regnskab_filter_periode&gt;=AB1726,"INCLUDE"&amp;IF(regnskab_filter_land&lt;&gt;"",IF(regnskab_filter_land="EU",F1726,AD1726),""),"EXCLUDE")</f>
        <v>EXCLUDE</v>
      </c>
      <c r="H1726" s="158" t="str">
        <f t="shared" si="264"/>
        <v/>
      </c>
      <c r="I1726" s="158" t="str">
        <f>TRANSAKTIONER!Z1726&amp;IF(regnskab_filter_periode_partner&gt;=AB1726,"INCLUDE"&amp;IF(regnskab_filter_land_partner&lt;&gt;"",IF(regnskab_filter_land_partner="EU",F1726,AD1726),""),"EXCLUDE")&amp;AC1726</f>
        <v>EXCLUDE</v>
      </c>
      <c r="J1726" s="158" t="e">
        <f t="shared" si="265"/>
        <v>#N/A</v>
      </c>
      <c r="L1726" s="158" t="str">
        <f t="shared" si="266"/>
        <v>_EU</v>
      </c>
      <c r="P1726" s="340"/>
      <c r="Q1726" s="340"/>
      <c r="R1726" s="341"/>
      <c r="S1726" s="342"/>
      <c r="T1726" s="342"/>
      <c r="U1726" s="341"/>
      <c r="V1726" s="368"/>
      <c r="W1726" s="341"/>
      <c r="X1726" s="343"/>
      <c r="Y1726" s="340"/>
      <c r="Z1726" s="341"/>
      <c r="AA1726" s="348" t="str">
        <f t="shared" si="267"/>
        <v/>
      </c>
      <c r="AB1726" s="349" t="str">
        <f t="shared" si="268"/>
        <v/>
      </c>
      <c r="AC1726" s="341"/>
      <c r="AD1726" s="350" t="str">
        <f t="shared" si="269"/>
        <v/>
      </c>
    </row>
    <row r="1727" spans="2:30" x14ac:dyDescent="0.45">
      <c r="B1727" s="145" t="str">
        <f t="shared" si="260"/>
        <v>NOT INCLUDED</v>
      </c>
      <c r="C1727" s="146" t="e">
        <f t="shared" si="261"/>
        <v>#N/A</v>
      </c>
      <c r="D1727" s="158" t="e">
        <f>AB1727&amp;"_"&amp;#REF!&amp;IF(afstemning_partner&lt;&gt;"","_"&amp;AC1727,"")</f>
        <v>#REF!</v>
      </c>
      <c r="E1727" s="158" t="str">
        <f t="shared" si="262"/>
        <v/>
      </c>
      <c r="F1727" s="158" t="e">
        <f t="shared" si="263"/>
        <v>#N/A</v>
      </c>
      <c r="G1727" s="158" t="str">
        <f>TRANSAKTIONER!Z1727&amp;IF(regnskab_filter_periode&gt;=AB1727,"INCLUDE"&amp;IF(regnskab_filter_land&lt;&gt;"",IF(regnskab_filter_land="EU",F1727,AD1727),""),"EXCLUDE")</f>
        <v>EXCLUDE</v>
      </c>
      <c r="H1727" s="158" t="str">
        <f t="shared" si="264"/>
        <v/>
      </c>
      <c r="I1727" s="158" t="str">
        <f>TRANSAKTIONER!Z1727&amp;IF(regnskab_filter_periode_partner&gt;=AB1727,"INCLUDE"&amp;IF(regnskab_filter_land_partner&lt;&gt;"",IF(regnskab_filter_land_partner="EU",F1727,AD1727),""),"EXCLUDE")&amp;AC1727</f>
        <v>EXCLUDE</v>
      </c>
      <c r="J1727" s="158" t="e">
        <f t="shared" si="265"/>
        <v>#N/A</v>
      </c>
      <c r="L1727" s="158" t="str">
        <f t="shared" si="266"/>
        <v>_EU</v>
      </c>
      <c r="P1727" s="340"/>
      <c r="Q1727" s="340"/>
      <c r="R1727" s="341"/>
      <c r="S1727" s="342"/>
      <c r="T1727" s="342"/>
      <c r="U1727" s="341"/>
      <c r="V1727" s="368"/>
      <c r="W1727" s="341"/>
      <c r="X1727" s="343"/>
      <c r="Y1727" s="340"/>
      <c r="Z1727" s="341"/>
      <c r="AA1727" s="348" t="str">
        <f t="shared" si="267"/>
        <v/>
      </c>
      <c r="AB1727" s="349" t="str">
        <f t="shared" si="268"/>
        <v/>
      </c>
      <c r="AC1727" s="341"/>
      <c r="AD1727" s="350" t="str">
        <f t="shared" si="269"/>
        <v/>
      </c>
    </row>
    <row r="1728" spans="2:30" x14ac:dyDescent="0.45">
      <c r="B1728" s="145" t="str">
        <f t="shared" si="260"/>
        <v>NOT INCLUDED</v>
      </c>
      <c r="C1728" s="146" t="e">
        <f t="shared" si="261"/>
        <v>#N/A</v>
      </c>
      <c r="D1728" s="158" t="e">
        <f>AB1728&amp;"_"&amp;#REF!&amp;IF(afstemning_partner&lt;&gt;"","_"&amp;AC1728,"")</f>
        <v>#REF!</v>
      </c>
      <c r="E1728" s="158" t="str">
        <f t="shared" si="262"/>
        <v/>
      </c>
      <c r="F1728" s="158" t="e">
        <f t="shared" si="263"/>
        <v>#N/A</v>
      </c>
      <c r="G1728" s="158" t="str">
        <f>TRANSAKTIONER!Z1728&amp;IF(regnskab_filter_periode&gt;=AB1728,"INCLUDE"&amp;IF(regnskab_filter_land&lt;&gt;"",IF(regnskab_filter_land="EU",F1728,AD1728),""),"EXCLUDE")</f>
        <v>EXCLUDE</v>
      </c>
      <c r="H1728" s="158" t="str">
        <f t="shared" si="264"/>
        <v/>
      </c>
      <c r="I1728" s="158" t="str">
        <f>TRANSAKTIONER!Z1728&amp;IF(regnskab_filter_periode_partner&gt;=AB1728,"INCLUDE"&amp;IF(regnskab_filter_land_partner&lt;&gt;"",IF(regnskab_filter_land_partner="EU",F1728,AD1728),""),"EXCLUDE")&amp;AC1728</f>
        <v>EXCLUDE</v>
      </c>
      <c r="J1728" s="158" t="e">
        <f t="shared" si="265"/>
        <v>#N/A</v>
      </c>
      <c r="L1728" s="158" t="str">
        <f t="shared" si="266"/>
        <v>_EU</v>
      </c>
      <c r="P1728" s="340"/>
      <c r="Q1728" s="340"/>
      <c r="R1728" s="341"/>
      <c r="S1728" s="342"/>
      <c r="T1728" s="342"/>
      <c r="U1728" s="341"/>
      <c r="V1728" s="368"/>
      <c r="W1728" s="341"/>
      <c r="X1728" s="343"/>
      <c r="Y1728" s="340"/>
      <c r="Z1728" s="341"/>
      <c r="AA1728" s="348" t="str">
        <f t="shared" si="267"/>
        <v/>
      </c>
      <c r="AB1728" s="349" t="str">
        <f t="shared" si="268"/>
        <v/>
      </c>
      <c r="AC1728" s="341"/>
      <c r="AD1728" s="350" t="str">
        <f t="shared" si="269"/>
        <v/>
      </c>
    </row>
    <row r="1729" spans="2:30" x14ac:dyDescent="0.45">
      <c r="B1729" s="145" t="str">
        <f t="shared" si="260"/>
        <v>NOT INCLUDED</v>
      </c>
      <c r="C1729" s="146" t="e">
        <f t="shared" si="261"/>
        <v>#N/A</v>
      </c>
      <c r="D1729" s="158" t="e">
        <f>AB1729&amp;"_"&amp;#REF!&amp;IF(afstemning_partner&lt;&gt;"","_"&amp;AC1729,"")</f>
        <v>#REF!</v>
      </c>
      <c r="E1729" s="158" t="str">
        <f t="shared" si="262"/>
        <v/>
      </c>
      <c r="F1729" s="158" t="e">
        <f t="shared" si="263"/>
        <v>#N/A</v>
      </c>
      <c r="G1729" s="158" t="str">
        <f>TRANSAKTIONER!Z1729&amp;IF(regnskab_filter_periode&gt;=AB1729,"INCLUDE"&amp;IF(regnskab_filter_land&lt;&gt;"",IF(regnskab_filter_land="EU",F1729,AD1729),""),"EXCLUDE")</f>
        <v>EXCLUDE</v>
      </c>
      <c r="H1729" s="158" t="str">
        <f t="shared" si="264"/>
        <v/>
      </c>
      <c r="I1729" s="158" t="str">
        <f>TRANSAKTIONER!Z1729&amp;IF(regnskab_filter_periode_partner&gt;=AB1729,"INCLUDE"&amp;IF(regnskab_filter_land_partner&lt;&gt;"",IF(regnskab_filter_land_partner="EU",F1729,AD1729),""),"EXCLUDE")&amp;AC1729</f>
        <v>EXCLUDE</v>
      </c>
      <c r="J1729" s="158" t="e">
        <f t="shared" si="265"/>
        <v>#N/A</v>
      </c>
      <c r="L1729" s="158" t="str">
        <f t="shared" si="266"/>
        <v>_EU</v>
      </c>
      <c r="P1729" s="340"/>
      <c r="Q1729" s="340"/>
      <c r="R1729" s="341"/>
      <c r="S1729" s="342"/>
      <c r="T1729" s="342"/>
      <c r="U1729" s="341"/>
      <c r="V1729" s="368"/>
      <c r="W1729" s="341"/>
      <c r="X1729" s="343"/>
      <c r="Y1729" s="340"/>
      <c r="Z1729" s="341"/>
      <c r="AA1729" s="348" t="str">
        <f t="shared" si="267"/>
        <v/>
      </c>
      <c r="AB1729" s="349" t="str">
        <f t="shared" si="268"/>
        <v/>
      </c>
      <c r="AC1729" s="341"/>
      <c r="AD1729" s="350" t="str">
        <f t="shared" si="269"/>
        <v/>
      </c>
    </row>
    <row r="1730" spans="2:30" x14ac:dyDescent="0.45">
      <c r="B1730" s="145" t="str">
        <f t="shared" si="260"/>
        <v>NOT INCLUDED</v>
      </c>
      <c r="C1730" s="146" t="e">
        <f t="shared" si="261"/>
        <v>#N/A</v>
      </c>
      <c r="D1730" s="158" t="e">
        <f>AB1730&amp;"_"&amp;#REF!&amp;IF(afstemning_partner&lt;&gt;"","_"&amp;AC1730,"")</f>
        <v>#REF!</v>
      </c>
      <c r="E1730" s="158" t="str">
        <f t="shared" si="262"/>
        <v/>
      </c>
      <c r="F1730" s="158" t="e">
        <f t="shared" si="263"/>
        <v>#N/A</v>
      </c>
      <c r="G1730" s="158" t="str">
        <f>TRANSAKTIONER!Z1730&amp;IF(regnskab_filter_periode&gt;=AB1730,"INCLUDE"&amp;IF(regnskab_filter_land&lt;&gt;"",IF(regnskab_filter_land="EU",F1730,AD1730),""),"EXCLUDE")</f>
        <v>EXCLUDE</v>
      </c>
      <c r="H1730" s="158" t="str">
        <f t="shared" si="264"/>
        <v/>
      </c>
      <c r="I1730" s="158" t="str">
        <f>TRANSAKTIONER!Z1730&amp;IF(regnskab_filter_periode_partner&gt;=AB1730,"INCLUDE"&amp;IF(regnskab_filter_land_partner&lt;&gt;"",IF(regnskab_filter_land_partner="EU",F1730,AD1730),""),"EXCLUDE")&amp;AC1730</f>
        <v>EXCLUDE</v>
      </c>
      <c r="J1730" s="158" t="e">
        <f t="shared" si="265"/>
        <v>#N/A</v>
      </c>
      <c r="L1730" s="158" t="str">
        <f t="shared" si="266"/>
        <v>_EU</v>
      </c>
      <c r="P1730" s="340"/>
      <c r="Q1730" s="340"/>
      <c r="R1730" s="341"/>
      <c r="S1730" s="342"/>
      <c r="T1730" s="342"/>
      <c r="U1730" s="341"/>
      <c r="V1730" s="368"/>
      <c r="W1730" s="341"/>
      <c r="X1730" s="343"/>
      <c r="Y1730" s="340"/>
      <c r="Z1730" s="341"/>
      <c r="AA1730" s="348" t="str">
        <f t="shared" si="267"/>
        <v/>
      </c>
      <c r="AB1730" s="349" t="str">
        <f t="shared" si="268"/>
        <v/>
      </c>
      <c r="AC1730" s="341"/>
      <c r="AD1730" s="350" t="str">
        <f t="shared" si="269"/>
        <v/>
      </c>
    </row>
    <row r="1731" spans="2:30" x14ac:dyDescent="0.45">
      <c r="B1731" s="145" t="str">
        <f t="shared" si="260"/>
        <v>NOT INCLUDED</v>
      </c>
      <c r="C1731" s="146" t="e">
        <f t="shared" si="261"/>
        <v>#N/A</v>
      </c>
      <c r="D1731" s="158" t="e">
        <f>AB1731&amp;"_"&amp;#REF!&amp;IF(afstemning_partner&lt;&gt;"","_"&amp;AC1731,"")</f>
        <v>#REF!</v>
      </c>
      <c r="E1731" s="158" t="str">
        <f t="shared" si="262"/>
        <v/>
      </c>
      <c r="F1731" s="158" t="e">
        <f t="shared" si="263"/>
        <v>#N/A</v>
      </c>
      <c r="G1731" s="158" t="str">
        <f>TRANSAKTIONER!Z1731&amp;IF(regnskab_filter_periode&gt;=AB1731,"INCLUDE"&amp;IF(regnskab_filter_land&lt;&gt;"",IF(regnskab_filter_land="EU",F1731,AD1731),""),"EXCLUDE")</f>
        <v>EXCLUDE</v>
      </c>
      <c r="H1731" s="158" t="str">
        <f t="shared" si="264"/>
        <v/>
      </c>
      <c r="I1731" s="158" t="str">
        <f>TRANSAKTIONER!Z1731&amp;IF(regnskab_filter_periode_partner&gt;=AB1731,"INCLUDE"&amp;IF(regnskab_filter_land_partner&lt;&gt;"",IF(regnskab_filter_land_partner="EU",F1731,AD1731),""),"EXCLUDE")&amp;AC1731</f>
        <v>EXCLUDE</v>
      </c>
      <c r="J1731" s="158" t="e">
        <f t="shared" si="265"/>
        <v>#N/A</v>
      </c>
      <c r="L1731" s="158" t="str">
        <f t="shared" si="266"/>
        <v>_EU</v>
      </c>
      <c r="P1731" s="340"/>
      <c r="Q1731" s="340"/>
      <c r="R1731" s="341"/>
      <c r="S1731" s="342"/>
      <c r="T1731" s="342"/>
      <c r="U1731" s="341"/>
      <c r="V1731" s="368"/>
      <c r="W1731" s="341"/>
      <c r="X1731" s="343"/>
      <c r="Y1731" s="340"/>
      <c r="Z1731" s="341"/>
      <c r="AA1731" s="348" t="str">
        <f t="shared" si="267"/>
        <v/>
      </c>
      <c r="AB1731" s="349" t="str">
        <f t="shared" si="268"/>
        <v/>
      </c>
      <c r="AC1731" s="341"/>
      <c r="AD1731" s="350" t="str">
        <f t="shared" si="269"/>
        <v/>
      </c>
    </row>
    <row r="1732" spans="2:30" x14ac:dyDescent="0.45">
      <c r="B1732" s="145" t="str">
        <f t="shared" si="260"/>
        <v>NOT INCLUDED</v>
      </c>
      <c r="C1732" s="146" t="e">
        <f t="shared" si="261"/>
        <v>#N/A</v>
      </c>
      <c r="D1732" s="158" t="e">
        <f>AB1732&amp;"_"&amp;#REF!&amp;IF(afstemning_partner&lt;&gt;"","_"&amp;AC1732,"")</f>
        <v>#REF!</v>
      </c>
      <c r="E1732" s="158" t="str">
        <f t="shared" si="262"/>
        <v/>
      </c>
      <c r="F1732" s="158" t="e">
        <f t="shared" si="263"/>
        <v>#N/A</v>
      </c>
      <c r="G1732" s="158" t="str">
        <f>TRANSAKTIONER!Z1732&amp;IF(regnskab_filter_periode&gt;=AB1732,"INCLUDE"&amp;IF(regnskab_filter_land&lt;&gt;"",IF(regnskab_filter_land="EU",F1732,AD1732),""),"EXCLUDE")</f>
        <v>EXCLUDE</v>
      </c>
      <c r="H1732" s="158" t="str">
        <f t="shared" si="264"/>
        <v/>
      </c>
      <c r="I1732" s="158" t="str">
        <f>TRANSAKTIONER!Z1732&amp;IF(regnskab_filter_periode_partner&gt;=AB1732,"INCLUDE"&amp;IF(regnskab_filter_land_partner&lt;&gt;"",IF(regnskab_filter_land_partner="EU",F1732,AD1732),""),"EXCLUDE")&amp;AC1732</f>
        <v>EXCLUDE</v>
      </c>
      <c r="J1732" s="158" t="e">
        <f t="shared" si="265"/>
        <v>#N/A</v>
      </c>
      <c r="L1732" s="158" t="str">
        <f t="shared" si="266"/>
        <v>_EU</v>
      </c>
      <c r="P1732" s="340"/>
      <c r="Q1732" s="340"/>
      <c r="R1732" s="341"/>
      <c r="S1732" s="342"/>
      <c r="T1732" s="342"/>
      <c r="U1732" s="341"/>
      <c r="V1732" s="368"/>
      <c r="W1732" s="341"/>
      <c r="X1732" s="343"/>
      <c r="Y1732" s="340"/>
      <c r="Z1732" s="341"/>
      <c r="AA1732" s="348" t="str">
        <f t="shared" si="267"/>
        <v/>
      </c>
      <c r="AB1732" s="349" t="str">
        <f t="shared" si="268"/>
        <v/>
      </c>
      <c r="AC1732" s="341"/>
      <c r="AD1732" s="350" t="str">
        <f t="shared" si="269"/>
        <v/>
      </c>
    </row>
    <row r="1733" spans="2:30" x14ac:dyDescent="0.45">
      <c r="B1733" s="145" t="str">
        <f t="shared" si="260"/>
        <v>NOT INCLUDED</v>
      </c>
      <c r="C1733" s="146" t="e">
        <f t="shared" si="261"/>
        <v>#N/A</v>
      </c>
      <c r="D1733" s="158" t="e">
        <f>AB1733&amp;"_"&amp;#REF!&amp;IF(afstemning_partner&lt;&gt;"","_"&amp;AC1733,"")</f>
        <v>#REF!</v>
      </c>
      <c r="E1733" s="158" t="str">
        <f t="shared" si="262"/>
        <v/>
      </c>
      <c r="F1733" s="158" t="e">
        <f t="shared" si="263"/>
        <v>#N/A</v>
      </c>
      <c r="G1733" s="158" t="str">
        <f>TRANSAKTIONER!Z1733&amp;IF(regnskab_filter_periode&gt;=AB1733,"INCLUDE"&amp;IF(regnskab_filter_land&lt;&gt;"",IF(regnskab_filter_land="EU",F1733,AD1733),""),"EXCLUDE")</f>
        <v>EXCLUDE</v>
      </c>
      <c r="H1733" s="158" t="str">
        <f t="shared" si="264"/>
        <v/>
      </c>
      <c r="I1733" s="158" t="str">
        <f>TRANSAKTIONER!Z1733&amp;IF(regnskab_filter_periode_partner&gt;=AB1733,"INCLUDE"&amp;IF(regnskab_filter_land_partner&lt;&gt;"",IF(regnskab_filter_land_partner="EU",F1733,AD1733),""),"EXCLUDE")&amp;AC1733</f>
        <v>EXCLUDE</v>
      </c>
      <c r="J1733" s="158" t="e">
        <f t="shared" si="265"/>
        <v>#N/A</v>
      </c>
      <c r="L1733" s="158" t="str">
        <f t="shared" si="266"/>
        <v>_EU</v>
      </c>
      <c r="P1733" s="340"/>
      <c r="Q1733" s="340"/>
      <c r="R1733" s="341"/>
      <c r="S1733" s="342"/>
      <c r="T1733" s="342"/>
      <c r="U1733" s="341"/>
      <c r="V1733" s="368"/>
      <c r="W1733" s="341"/>
      <c r="X1733" s="343"/>
      <c r="Y1733" s="340"/>
      <c r="Z1733" s="341"/>
      <c r="AA1733" s="348" t="str">
        <f t="shared" si="267"/>
        <v/>
      </c>
      <c r="AB1733" s="349" t="str">
        <f t="shared" si="268"/>
        <v/>
      </c>
      <c r="AC1733" s="341"/>
      <c r="AD1733" s="350" t="str">
        <f t="shared" si="269"/>
        <v/>
      </c>
    </row>
    <row r="1734" spans="2:30" x14ac:dyDescent="0.45">
      <c r="B1734" s="145" t="str">
        <f t="shared" si="260"/>
        <v>NOT INCLUDED</v>
      </c>
      <c r="C1734" s="146" t="e">
        <f t="shared" si="261"/>
        <v>#N/A</v>
      </c>
      <c r="D1734" s="158" t="e">
        <f>AB1734&amp;"_"&amp;#REF!&amp;IF(afstemning_partner&lt;&gt;"","_"&amp;AC1734,"")</f>
        <v>#REF!</v>
      </c>
      <c r="E1734" s="158" t="str">
        <f t="shared" si="262"/>
        <v/>
      </c>
      <c r="F1734" s="158" t="e">
        <f t="shared" si="263"/>
        <v>#N/A</v>
      </c>
      <c r="G1734" s="158" t="str">
        <f>TRANSAKTIONER!Z1734&amp;IF(regnskab_filter_periode&gt;=AB1734,"INCLUDE"&amp;IF(regnskab_filter_land&lt;&gt;"",IF(regnskab_filter_land="EU",F1734,AD1734),""),"EXCLUDE")</f>
        <v>EXCLUDE</v>
      </c>
      <c r="H1734" s="158" t="str">
        <f t="shared" si="264"/>
        <v/>
      </c>
      <c r="I1734" s="158" t="str">
        <f>TRANSAKTIONER!Z1734&amp;IF(regnskab_filter_periode_partner&gt;=AB1734,"INCLUDE"&amp;IF(regnskab_filter_land_partner&lt;&gt;"",IF(regnskab_filter_land_partner="EU",F1734,AD1734),""),"EXCLUDE")&amp;AC1734</f>
        <v>EXCLUDE</v>
      </c>
      <c r="J1734" s="158" t="e">
        <f t="shared" si="265"/>
        <v>#N/A</v>
      </c>
      <c r="L1734" s="158" t="str">
        <f t="shared" si="266"/>
        <v>_EU</v>
      </c>
      <c r="P1734" s="340"/>
      <c r="Q1734" s="340"/>
      <c r="R1734" s="341"/>
      <c r="S1734" s="342"/>
      <c r="T1734" s="342"/>
      <c r="U1734" s="341"/>
      <c r="V1734" s="368"/>
      <c r="W1734" s="341"/>
      <c r="X1734" s="343"/>
      <c r="Y1734" s="340"/>
      <c r="Z1734" s="341"/>
      <c r="AA1734" s="348" t="str">
        <f t="shared" si="267"/>
        <v/>
      </c>
      <c r="AB1734" s="349" t="str">
        <f t="shared" si="268"/>
        <v/>
      </c>
      <c r="AC1734" s="341"/>
      <c r="AD1734" s="350" t="str">
        <f t="shared" si="269"/>
        <v/>
      </c>
    </row>
    <row r="1735" spans="2:30" x14ac:dyDescent="0.45">
      <c r="B1735" s="145" t="str">
        <f t="shared" ref="B1735:B1798" si="270">IF(AB1735=report_period,"INCLUDE_CURRENT",IF(AB1735&lt;report_period,"INCLUDE_PREVIOUS","NOT INCLUDED"))</f>
        <v>NOT INCLUDED</v>
      </c>
      <c r="C1735" s="146" t="e">
        <f t="shared" ref="C1735:C1798" si="271">B1735&amp;"_"&amp;VLOOKUP(AD1735,setup_country_group,3,FALSE)&amp;"_"&amp;Z1735</f>
        <v>#N/A</v>
      </c>
      <c r="D1735" s="158" t="e">
        <f>AB1735&amp;"_"&amp;#REF!&amp;IF(afstemning_partner&lt;&gt;"","_"&amp;AC1735,"")</f>
        <v>#REF!</v>
      </c>
      <c r="E1735" s="158" t="str">
        <f t="shared" ref="E1735:E1798" si="272">Z1735&amp;IF(regnskab_filter_periode&lt;&gt;"",AB1735,"")&amp;IF(regnskab_filter_land&lt;&gt;"",IF(regnskab_filter_land="EU",F1735,AD1735),"")</f>
        <v/>
      </c>
      <c r="F1735" s="158" t="e">
        <f t="shared" ref="F1735:F1798" si="273">VLOOKUP(AD1735,setup_country_group,3,FALSE)</f>
        <v>#N/A</v>
      </c>
      <c r="G1735" s="158" t="str">
        <f>TRANSAKTIONER!Z1735&amp;IF(regnskab_filter_periode&gt;=AB1735,"INCLUDE"&amp;IF(regnskab_filter_land&lt;&gt;"",IF(regnskab_filter_land="EU",F1735,AD1735),""),"EXCLUDE")</f>
        <v>EXCLUDE</v>
      </c>
      <c r="H1735" s="158" t="str">
        <f t="shared" ref="H1735:H1798" si="274">Z1735&amp;IF(regnskab_filter_periode_partner&lt;&gt;"",AB1735,"")&amp;IF(regnskab_filter_land_partner&lt;&gt;"",IF(regnskab_filter_land_partner="EU",F1735,AD1735),"")&amp;AC1735</f>
        <v/>
      </c>
      <c r="I1735" s="158" t="str">
        <f>TRANSAKTIONER!Z1735&amp;IF(regnskab_filter_periode_partner&gt;=AB1735,"INCLUDE"&amp;IF(regnskab_filter_land_partner&lt;&gt;"",IF(regnskab_filter_land_partner="EU",F1735,AD1735),""),"EXCLUDE")&amp;AC1735</f>
        <v>EXCLUDE</v>
      </c>
      <c r="J1735" s="158" t="e">
        <f t="shared" ref="J1735:J1798" si="275">C1735&amp;"_"&amp;AC1735</f>
        <v>#N/A</v>
      </c>
      <c r="L1735" s="158" t="str">
        <f t="shared" ref="L1735:L1798" si="276">Z1735&amp;"_"&amp;IF(AD1735&lt;&gt;"Norge","EU","Norge")</f>
        <v>_EU</v>
      </c>
      <c r="P1735" s="340"/>
      <c r="Q1735" s="340"/>
      <c r="R1735" s="341"/>
      <c r="S1735" s="342"/>
      <c r="T1735" s="342"/>
      <c r="U1735" s="341"/>
      <c r="V1735" s="368"/>
      <c r="W1735" s="341"/>
      <c r="X1735" s="343"/>
      <c r="Y1735" s="340"/>
      <c r="Z1735" s="341"/>
      <c r="AA1735" s="348" t="str">
        <f t="shared" ref="AA1735:AA1798" si="277">IF(OR(AB1735="",Y1735="",X1735=""),"",ROUND(X1735/VLOOKUP(AB1735,setup_currency,MATCH(Y1735&amp;"/EUR",setup_currency_header,0),FALSE),2))</f>
        <v/>
      </c>
      <c r="AB1735" s="349" t="str">
        <f t="shared" ref="AB1735:AB1798" si="278">IF(T1735="","",IF(OR(T1735&lt;setup_start_date,T1735&gt;setup_end_date),"INVALID DATE",VLOOKUP(T1735,setup_periods,2,TRUE)))</f>
        <v/>
      </c>
      <c r="AC1735" s="341"/>
      <c r="AD1735" s="350" t="str">
        <f t="shared" ref="AD1735:AD1798" si="279">IF(AC1735="","",VLOOKUP(AC1735,setup_partners,2,FALSE))</f>
        <v/>
      </c>
    </row>
    <row r="1736" spans="2:30" x14ac:dyDescent="0.45">
      <c r="B1736" s="145" t="str">
        <f t="shared" si="270"/>
        <v>NOT INCLUDED</v>
      </c>
      <c r="C1736" s="146" t="e">
        <f t="shared" si="271"/>
        <v>#N/A</v>
      </c>
      <c r="D1736" s="158" t="e">
        <f>AB1736&amp;"_"&amp;#REF!&amp;IF(afstemning_partner&lt;&gt;"","_"&amp;AC1736,"")</f>
        <v>#REF!</v>
      </c>
      <c r="E1736" s="158" t="str">
        <f t="shared" si="272"/>
        <v/>
      </c>
      <c r="F1736" s="158" t="e">
        <f t="shared" si="273"/>
        <v>#N/A</v>
      </c>
      <c r="G1736" s="158" t="str">
        <f>TRANSAKTIONER!Z1736&amp;IF(regnskab_filter_periode&gt;=AB1736,"INCLUDE"&amp;IF(regnskab_filter_land&lt;&gt;"",IF(regnskab_filter_land="EU",F1736,AD1736),""),"EXCLUDE")</f>
        <v>EXCLUDE</v>
      </c>
      <c r="H1736" s="158" t="str">
        <f t="shared" si="274"/>
        <v/>
      </c>
      <c r="I1736" s="158" t="str">
        <f>TRANSAKTIONER!Z1736&amp;IF(regnskab_filter_periode_partner&gt;=AB1736,"INCLUDE"&amp;IF(regnskab_filter_land_partner&lt;&gt;"",IF(regnskab_filter_land_partner="EU",F1736,AD1736),""),"EXCLUDE")&amp;AC1736</f>
        <v>EXCLUDE</v>
      </c>
      <c r="J1736" s="158" t="e">
        <f t="shared" si="275"/>
        <v>#N/A</v>
      </c>
      <c r="L1736" s="158" t="str">
        <f t="shared" si="276"/>
        <v>_EU</v>
      </c>
      <c r="P1736" s="340"/>
      <c r="Q1736" s="340"/>
      <c r="R1736" s="341"/>
      <c r="S1736" s="342"/>
      <c r="T1736" s="342"/>
      <c r="U1736" s="341"/>
      <c r="V1736" s="368"/>
      <c r="W1736" s="341"/>
      <c r="X1736" s="343"/>
      <c r="Y1736" s="340"/>
      <c r="Z1736" s="341"/>
      <c r="AA1736" s="348" t="str">
        <f t="shared" si="277"/>
        <v/>
      </c>
      <c r="AB1736" s="349" t="str">
        <f t="shared" si="278"/>
        <v/>
      </c>
      <c r="AC1736" s="341"/>
      <c r="AD1736" s="350" t="str">
        <f t="shared" si="279"/>
        <v/>
      </c>
    </row>
    <row r="1737" spans="2:30" x14ac:dyDescent="0.45">
      <c r="B1737" s="145" t="str">
        <f t="shared" si="270"/>
        <v>NOT INCLUDED</v>
      </c>
      <c r="C1737" s="146" t="e">
        <f t="shared" si="271"/>
        <v>#N/A</v>
      </c>
      <c r="D1737" s="158" t="e">
        <f>AB1737&amp;"_"&amp;#REF!&amp;IF(afstemning_partner&lt;&gt;"","_"&amp;AC1737,"")</f>
        <v>#REF!</v>
      </c>
      <c r="E1737" s="158" t="str">
        <f t="shared" si="272"/>
        <v/>
      </c>
      <c r="F1737" s="158" t="e">
        <f t="shared" si="273"/>
        <v>#N/A</v>
      </c>
      <c r="G1737" s="158" t="str">
        <f>TRANSAKTIONER!Z1737&amp;IF(regnskab_filter_periode&gt;=AB1737,"INCLUDE"&amp;IF(regnskab_filter_land&lt;&gt;"",IF(regnskab_filter_land="EU",F1737,AD1737),""),"EXCLUDE")</f>
        <v>EXCLUDE</v>
      </c>
      <c r="H1737" s="158" t="str">
        <f t="shared" si="274"/>
        <v/>
      </c>
      <c r="I1737" s="158" t="str">
        <f>TRANSAKTIONER!Z1737&amp;IF(regnskab_filter_periode_partner&gt;=AB1737,"INCLUDE"&amp;IF(regnskab_filter_land_partner&lt;&gt;"",IF(regnskab_filter_land_partner="EU",F1737,AD1737),""),"EXCLUDE")&amp;AC1737</f>
        <v>EXCLUDE</v>
      </c>
      <c r="J1737" s="158" t="e">
        <f t="shared" si="275"/>
        <v>#N/A</v>
      </c>
      <c r="L1737" s="158" t="str">
        <f t="shared" si="276"/>
        <v>_EU</v>
      </c>
      <c r="P1737" s="340"/>
      <c r="Q1737" s="340"/>
      <c r="R1737" s="341"/>
      <c r="S1737" s="342"/>
      <c r="T1737" s="342"/>
      <c r="U1737" s="341"/>
      <c r="V1737" s="368"/>
      <c r="W1737" s="341"/>
      <c r="X1737" s="343"/>
      <c r="Y1737" s="340"/>
      <c r="Z1737" s="341"/>
      <c r="AA1737" s="348" t="str">
        <f t="shared" si="277"/>
        <v/>
      </c>
      <c r="AB1737" s="349" t="str">
        <f t="shared" si="278"/>
        <v/>
      </c>
      <c r="AC1737" s="341"/>
      <c r="AD1737" s="350" t="str">
        <f t="shared" si="279"/>
        <v/>
      </c>
    </row>
    <row r="1738" spans="2:30" x14ac:dyDescent="0.45">
      <c r="B1738" s="145" t="str">
        <f t="shared" si="270"/>
        <v>NOT INCLUDED</v>
      </c>
      <c r="C1738" s="146" t="e">
        <f t="shared" si="271"/>
        <v>#N/A</v>
      </c>
      <c r="D1738" s="158" t="e">
        <f>AB1738&amp;"_"&amp;#REF!&amp;IF(afstemning_partner&lt;&gt;"","_"&amp;AC1738,"")</f>
        <v>#REF!</v>
      </c>
      <c r="E1738" s="158" t="str">
        <f t="shared" si="272"/>
        <v/>
      </c>
      <c r="F1738" s="158" t="e">
        <f t="shared" si="273"/>
        <v>#N/A</v>
      </c>
      <c r="G1738" s="158" t="str">
        <f>TRANSAKTIONER!Z1738&amp;IF(regnskab_filter_periode&gt;=AB1738,"INCLUDE"&amp;IF(regnskab_filter_land&lt;&gt;"",IF(regnskab_filter_land="EU",F1738,AD1738),""),"EXCLUDE")</f>
        <v>EXCLUDE</v>
      </c>
      <c r="H1738" s="158" t="str">
        <f t="shared" si="274"/>
        <v/>
      </c>
      <c r="I1738" s="158" t="str">
        <f>TRANSAKTIONER!Z1738&amp;IF(regnskab_filter_periode_partner&gt;=AB1738,"INCLUDE"&amp;IF(regnskab_filter_land_partner&lt;&gt;"",IF(regnskab_filter_land_partner="EU",F1738,AD1738),""),"EXCLUDE")&amp;AC1738</f>
        <v>EXCLUDE</v>
      </c>
      <c r="J1738" s="158" t="e">
        <f t="shared" si="275"/>
        <v>#N/A</v>
      </c>
      <c r="L1738" s="158" t="str">
        <f t="shared" si="276"/>
        <v>_EU</v>
      </c>
      <c r="P1738" s="340"/>
      <c r="Q1738" s="340"/>
      <c r="R1738" s="341"/>
      <c r="S1738" s="342"/>
      <c r="T1738" s="342"/>
      <c r="U1738" s="341"/>
      <c r="V1738" s="368"/>
      <c r="W1738" s="341"/>
      <c r="X1738" s="343"/>
      <c r="Y1738" s="340"/>
      <c r="Z1738" s="341"/>
      <c r="AA1738" s="348" t="str">
        <f t="shared" si="277"/>
        <v/>
      </c>
      <c r="AB1738" s="349" t="str">
        <f t="shared" si="278"/>
        <v/>
      </c>
      <c r="AC1738" s="341"/>
      <c r="AD1738" s="350" t="str">
        <f t="shared" si="279"/>
        <v/>
      </c>
    </row>
    <row r="1739" spans="2:30" x14ac:dyDescent="0.45">
      <c r="B1739" s="145" t="str">
        <f t="shared" si="270"/>
        <v>NOT INCLUDED</v>
      </c>
      <c r="C1739" s="146" t="e">
        <f t="shared" si="271"/>
        <v>#N/A</v>
      </c>
      <c r="D1739" s="158" t="e">
        <f>AB1739&amp;"_"&amp;#REF!&amp;IF(afstemning_partner&lt;&gt;"","_"&amp;AC1739,"")</f>
        <v>#REF!</v>
      </c>
      <c r="E1739" s="158" t="str">
        <f t="shared" si="272"/>
        <v/>
      </c>
      <c r="F1739" s="158" t="e">
        <f t="shared" si="273"/>
        <v>#N/A</v>
      </c>
      <c r="G1739" s="158" t="str">
        <f>TRANSAKTIONER!Z1739&amp;IF(regnskab_filter_periode&gt;=AB1739,"INCLUDE"&amp;IF(regnskab_filter_land&lt;&gt;"",IF(regnskab_filter_land="EU",F1739,AD1739),""),"EXCLUDE")</f>
        <v>EXCLUDE</v>
      </c>
      <c r="H1739" s="158" t="str">
        <f t="shared" si="274"/>
        <v/>
      </c>
      <c r="I1739" s="158" t="str">
        <f>TRANSAKTIONER!Z1739&amp;IF(regnskab_filter_periode_partner&gt;=AB1739,"INCLUDE"&amp;IF(regnskab_filter_land_partner&lt;&gt;"",IF(regnskab_filter_land_partner="EU",F1739,AD1739),""),"EXCLUDE")&amp;AC1739</f>
        <v>EXCLUDE</v>
      </c>
      <c r="J1739" s="158" t="e">
        <f t="shared" si="275"/>
        <v>#N/A</v>
      </c>
      <c r="L1739" s="158" t="str">
        <f t="shared" si="276"/>
        <v>_EU</v>
      </c>
      <c r="P1739" s="340"/>
      <c r="Q1739" s="340"/>
      <c r="R1739" s="341"/>
      <c r="S1739" s="342"/>
      <c r="T1739" s="342"/>
      <c r="U1739" s="341"/>
      <c r="V1739" s="368"/>
      <c r="W1739" s="341"/>
      <c r="X1739" s="343"/>
      <c r="Y1739" s="340"/>
      <c r="Z1739" s="341"/>
      <c r="AA1739" s="348" t="str">
        <f t="shared" si="277"/>
        <v/>
      </c>
      <c r="AB1739" s="349" t="str">
        <f t="shared" si="278"/>
        <v/>
      </c>
      <c r="AC1739" s="341"/>
      <c r="AD1739" s="350" t="str">
        <f t="shared" si="279"/>
        <v/>
      </c>
    </row>
    <row r="1740" spans="2:30" x14ac:dyDescent="0.45">
      <c r="B1740" s="145" t="str">
        <f t="shared" si="270"/>
        <v>NOT INCLUDED</v>
      </c>
      <c r="C1740" s="146" t="e">
        <f t="shared" si="271"/>
        <v>#N/A</v>
      </c>
      <c r="D1740" s="158" t="e">
        <f>AB1740&amp;"_"&amp;#REF!&amp;IF(afstemning_partner&lt;&gt;"","_"&amp;AC1740,"")</f>
        <v>#REF!</v>
      </c>
      <c r="E1740" s="158" t="str">
        <f t="shared" si="272"/>
        <v/>
      </c>
      <c r="F1740" s="158" t="e">
        <f t="shared" si="273"/>
        <v>#N/A</v>
      </c>
      <c r="G1740" s="158" t="str">
        <f>TRANSAKTIONER!Z1740&amp;IF(regnskab_filter_periode&gt;=AB1740,"INCLUDE"&amp;IF(regnskab_filter_land&lt;&gt;"",IF(regnskab_filter_land="EU",F1740,AD1740),""),"EXCLUDE")</f>
        <v>EXCLUDE</v>
      </c>
      <c r="H1740" s="158" t="str">
        <f t="shared" si="274"/>
        <v/>
      </c>
      <c r="I1740" s="158" t="str">
        <f>TRANSAKTIONER!Z1740&amp;IF(regnskab_filter_periode_partner&gt;=AB1740,"INCLUDE"&amp;IF(regnskab_filter_land_partner&lt;&gt;"",IF(regnskab_filter_land_partner="EU",F1740,AD1740),""),"EXCLUDE")&amp;AC1740</f>
        <v>EXCLUDE</v>
      </c>
      <c r="J1740" s="158" t="e">
        <f t="shared" si="275"/>
        <v>#N/A</v>
      </c>
      <c r="L1740" s="158" t="str">
        <f t="shared" si="276"/>
        <v>_EU</v>
      </c>
      <c r="P1740" s="340"/>
      <c r="Q1740" s="340"/>
      <c r="R1740" s="341"/>
      <c r="S1740" s="342"/>
      <c r="T1740" s="342"/>
      <c r="U1740" s="341"/>
      <c r="V1740" s="368"/>
      <c r="W1740" s="341"/>
      <c r="X1740" s="343"/>
      <c r="Y1740" s="340"/>
      <c r="Z1740" s="341"/>
      <c r="AA1740" s="348" t="str">
        <f t="shared" si="277"/>
        <v/>
      </c>
      <c r="AB1740" s="349" t="str">
        <f t="shared" si="278"/>
        <v/>
      </c>
      <c r="AC1740" s="341"/>
      <c r="AD1740" s="350" t="str">
        <f t="shared" si="279"/>
        <v/>
      </c>
    </row>
    <row r="1741" spans="2:30" x14ac:dyDescent="0.45">
      <c r="B1741" s="145" t="str">
        <f t="shared" si="270"/>
        <v>NOT INCLUDED</v>
      </c>
      <c r="C1741" s="146" t="e">
        <f t="shared" si="271"/>
        <v>#N/A</v>
      </c>
      <c r="D1741" s="158" t="e">
        <f>AB1741&amp;"_"&amp;#REF!&amp;IF(afstemning_partner&lt;&gt;"","_"&amp;AC1741,"")</f>
        <v>#REF!</v>
      </c>
      <c r="E1741" s="158" t="str">
        <f t="shared" si="272"/>
        <v/>
      </c>
      <c r="F1741" s="158" t="e">
        <f t="shared" si="273"/>
        <v>#N/A</v>
      </c>
      <c r="G1741" s="158" t="str">
        <f>TRANSAKTIONER!Z1741&amp;IF(regnskab_filter_periode&gt;=AB1741,"INCLUDE"&amp;IF(regnskab_filter_land&lt;&gt;"",IF(regnskab_filter_land="EU",F1741,AD1741),""),"EXCLUDE")</f>
        <v>EXCLUDE</v>
      </c>
      <c r="H1741" s="158" t="str">
        <f t="shared" si="274"/>
        <v/>
      </c>
      <c r="I1741" s="158" t="str">
        <f>TRANSAKTIONER!Z1741&amp;IF(regnskab_filter_periode_partner&gt;=AB1741,"INCLUDE"&amp;IF(regnskab_filter_land_partner&lt;&gt;"",IF(regnskab_filter_land_partner="EU",F1741,AD1741),""),"EXCLUDE")&amp;AC1741</f>
        <v>EXCLUDE</v>
      </c>
      <c r="J1741" s="158" t="e">
        <f t="shared" si="275"/>
        <v>#N/A</v>
      </c>
      <c r="L1741" s="158" t="str">
        <f t="shared" si="276"/>
        <v>_EU</v>
      </c>
      <c r="P1741" s="340"/>
      <c r="Q1741" s="340"/>
      <c r="R1741" s="341"/>
      <c r="S1741" s="342"/>
      <c r="T1741" s="342"/>
      <c r="U1741" s="341"/>
      <c r="V1741" s="368"/>
      <c r="W1741" s="341"/>
      <c r="X1741" s="343"/>
      <c r="Y1741" s="340"/>
      <c r="Z1741" s="341"/>
      <c r="AA1741" s="348" t="str">
        <f t="shared" si="277"/>
        <v/>
      </c>
      <c r="AB1741" s="349" t="str">
        <f t="shared" si="278"/>
        <v/>
      </c>
      <c r="AC1741" s="341"/>
      <c r="AD1741" s="350" t="str">
        <f t="shared" si="279"/>
        <v/>
      </c>
    </row>
    <row r="1742" spans="2:30" x14ac:dyDescent="0.45">
      <c r="B1742" s="145" t="str">
        <f t="shared" si="270"/>
        <v>NOT INCLUDED</v>
      </c>
      <c r="C1742" s="146" t="e">
        <f t="shared" si="271"/>
        <v>#N/A</v>
      </c>
      <c r="D1742" s="158" t="e">
        <f>AB1742&amp;"_"&amp;#REF!&amp;IF(afstemning_partner&lt;&gt;"","_"&amp;AC1742,"")</f>
        <v>#REF!</v>
      </c>
      <c r="E1742" s="158" t="str">
        <f t="shared" si="272"/>
        <v/>
      </c>
      <c r="F1742" s="158" t="e">
        <f t="shared" si="273"/>
        <v>#N/A</v>
      </c>
      <c r="G1742" s="158" t="str">
        <f>TRANSAKTIONER!Z1742&amp;IF(regnskab_filter_periode&gt;=AB1742,"INCLUDE"&amp;IF(regnskab_filter_land&lt;&gt;"",IF(regnskab_filter_land="EU",F1742,AD1742),""),"EXCLUDE")</f>
        <v>EXCLUDE</v>
      </c>
      <c r="H1742" s="158" t="str">
        <f t="shared" si="274"/>
        <v/>
      </c>
      <c r="I1742" s="158" t="str">
        <f>TRANSAKTIONER!Z1742&amp;IF(regnskab_filter_periode_partner&gt;=AB1742,"INCLUDE"&amp;IF(regnskab_filter_land_partner&lt;&gt;"",IF(regnskab_filter_land_partner="EU",F1742,AD1742),""),"EXCLUDE")&amp;AC1742</f>
        <v>EXCLUDE</v>
      </c>
      <c r="J1742" s="158" t="e">
        <f t="shared" si="275"/>
        <v>#N/A</v>
      </c>
      <c r="L1742" s="158" t="str">
        <f t="shared" si="276"/>
        <v>_EU</v>
      </c>
      <c r="P1742" s="340"/>
      <c r="Q1742" s="340"/>
      <c r="R1742" s="341"/>
      <c r="S1742" s="342"/>
      <c r="T1742" s="342"/>
      <c r="U1742" s="341"/>
      <c r="V1742" s="368"/>
      <c r="W1742" s="341"/>
      <c r="X1742" s="343"/>
      <c r="Y1742" s="340"/>
      <c r="Z1742" s="341"/>
      <c r="AA1742" s="348" t="str">
        <f t="shared" si="277"/>
        <v/>
      </c>
      <c r="AB1742" s="349" t="str">
        <f t="shared" si="278"/>
        <v/>
      </c>
      <c r="AC1742" s="341"/>
      <c r="AD1742" s="350" t="str">
        <f t="shared" si="279"/>
        <v/>
      </c>
    </row>
    <row r="1743" spans="2:30" x14ac:dyDescent="0.45">
      <c r="B1743" s="145" t="str">
        <f t="shared" si="270"/>
        <v>NOT INCLUDED</v>
      </c>
      <c r="C1743" s="146" t="e">
        <f t="shared" si="271"/>
        <v>#N/A</v>
      </c>
      <c r="D1743" s="158" t="e">
        <f>AB1743&amp;"_"&amp;#REF!&amp;IF(afstemning_partner&lt;&gt;"","_"&amp;AC1743,"")</f>
        <v>#REF!</v>
      </c>
      <c r="E1743" s="158" t="str">
        <f t="shared" si="272"/>
        <v/>
      </c>
      <c r="F1743" s="158" t="e">
        <f t="shared" si="273"/>
        <v>#N/A</v>
      </c>
      <c r="G1743" s="158" t="str">
        <f>TRANSAKTIONER!Z1743&amp;IF(regnskab_filter_periode&gt;=AB1743,"INCLUDE"&amp;IF(regnskab_filter_land&lt;&gt;"",IF(regnskab_filter_land="EU",F1743,AD1743),""),"EXCLUDE")</f>
        <v>EXCLUDE</v>
      </c>
      <c r="H1743" s="158" t="str">
        <f t="shared" si="274"/>
        <v/>
      </c>
      <c r="I1743" s="158" t="str">
        <f>TRANSAKTIONER!Z1743&amp;IF(regnskab_filter_periode_partner&gt;=AB1743,"INCLUDE"&amp;IF(regnskab_filter_land_partner&lt;&gt;"",IF(regnskab_filter_land_partner="EU",F1743,AD1743),""),"EXCLUDE")&amp;AC1743</f>
        <v>EXCLUDE</v>
      </c>
      <c r="J1743" s="158" t="e">
        <f t="shared" si="275"/>
        <v>#N/A</v>
      </c>
      <c r="L1743" s="158" t="str">
        <f t="shared" si="276"/>
        <v>_EU</v>
      </c>
      <c r="P1743" s="340"/>
      <c r="Q1743" s="340"/>
      <c r="R1743" s="341"/>
      <c r="S1743" s="342"/>
      <c r="T1743" s="342"/>
      <c r="U1743" s="341"/>
      <c r="V1743" s="368"/>
      <c r="W1743" s="341"/>
      <c r="X1743" s="343"/>
      <c r="Y1743" s="340"/>
      <c r="Z1743" s="341"/>
      <c r="AA1743" s="348" t="str">
        <f t="shared" si="277"/>
        <v/>
      </c>
      <c r="AB1743" s="349" t="str">
        <f t="shared" si="278"/>
        <v/>
      </c>
      <c r="AC1743" s="341"/>
      <c r="AD1743" s="350" t="str">
        <f t="shared" si="279"/>
        <v/>
      </c>
    </row>
    <row r="1744" spans="2:30" x14ac:dyDescent="0.45">
      <c r="B1744" s="145" t="str">
        <f t="shared" si="270"/>
        <v>NOT INCLUDED</v>
      </c>
      <c r="C1744" s="146" t="e">
        <f t="shared" si="271"/>
        <v>#N/A</v>
      </c>
      <c r="D1744" s="158" t="e">
        <f>AB1744&amp;"_"&amp;#REF!&amp;IF(afstemning_partner&lt;&gt;"","_"&amp;AC1744,"")</f>
        <v>#REF!</v>
      </c>
      <c r="E1744" s="158" t="str">
        <f t="shared" si="272"/>
        <v/>
      </c>
      <c r="F1744" s="158" t="e">
        <f t="shared" si="273"/>
        <v>#N/A</v>
      </c>
      <c r="G1744" s="158" t="str">
        <f>TRANSAKTIONER!Z1744&amp;IF(regnskab_filter_periode&gt;=AB1744,"INCLUDE"&amp;IF(regnskab_filter_land&lt;&gt;"",IF(regnskab_filter_land="EU",F1744,AD1744),""),"EXCLUDE")</f>
        <v>EXCLUDE</v>
      </c>
      <c r="H1744" s="158" t="str">
        <f t="shared" si="274"/>
        <v/>
      </c>
      <c r="I1744" s="158" t="str">
        <f>TRANSAKTIONER!Z1744&amp;IF(regnskab_filter_periode_partner&gt;=AB1744,"INCLUDE"&amp;IF(regnskab_filter_land_partner&lt;&gt;"",IF(regnskab_filter_land_partner="EU",F1744,AD1744),""),"EXCLUDE")&amp;AC1744</f>
        <v>EXCLUDE</v>
      </c>
      <c r="J1744" s="158" t="e">
        <f t="shared" si="275"/>
        <v>#N/A</v>
      </c>
      <c r="L1744" s="158" t="str">
        <f t="shared" si="276"/>
        <v>_EU</v>
      </c>
      <c r="P1744" s="340"/>
      <c r="Q1744" s="340"/>
      <c r="R1744" s="341"/>
      <c r="S1744" s="342"/>
      <c r="T1744" s="342"/>
      <c r="U1744" s="341"/>
      <c r="V1744" s="368"/>
      <c r="W1744" s="341"/>
      <c r="X1744" s="343"/>
      <c r="Y1744" s="340"/>
      <c r="Z1744" s="341"/>
      <c r="AA1744" s="348" t="str">
        <f t="shared" si="277"/>
        <v/>
      </c>
      <c r="AB1744" s="349" t="str">
        <f t="shared" si="278"/>
        <v/>
      </c>
      <c r="AC1744" s="341"/>
      <c r="AD1744" s="350" t="str">
        <f t="shared" si="279"/>
        <v/>
      </c>
    </row>
    <row r="1745" spans="2:30" x14ac:dyDescent="0.45">
      <c r="B1745" s="145" t="str">
        <f t="shared" si="270"/>
        <v>NOT INCLUDED</v>
      </c>
      <c r="C1745" s="146" t="e">
        <f t="shared" si="271"/>
        <v>#N/A</v>
      </c>
      <c r="D1745" s="158" t="e">
        <f>AB1745&amp;"_"&amp;#REF!&amp;IF(afstemning_partner&lt;&gt;"","_"&amp;AC1745,"")</f>
        <v>#REF!</v>
      </c>
      <c r="E1745" s="158" t="str">
        <f t="shared" si="272"/>
        <v/>
      </c>
      <c r="F1745" s="158" t="e">
        <f t="shared" si="273"/>
        <v>#N/A</v>
      </c>
      <c r="G1745" s="158" t="str">
        <f>TRANSAKTIONER!Z1745&amp;IF(regnskab_filter_periode&gt;=AB1745,"INCLUDE"&amp;IF(regnskab_filter_land&lt;&gt;"",IF(regnskab_filter_land="EU",F1745,AD1745),""),"EXCLUDE")</f>
        <v>EXCLUDE</v>
      </c>
      <c r="H1745" s="158" t="str">
        <f t="shared" si="274"/>
        <v/>
      </c>
      <c r="I1745" s="158" t="str">
        <f>TRANSAKTIONER!Z1745&amp;IF(regnskab_filter_periode_partner&gt;=AB1745,"INCLUDE"&amp;IF(regnskab_filter_land_partner&lt;&gt;"",IF(regnskab_filter_land_partner="EU",F1745,AD1745),""),"EXCLUDE")&amp;AC1745</f>
        <v>EXCLUDE</v>
      </c>
      <c r="J1745" s="158" t="e">
        <f t="shared" si="275"/>
        <v>#N/A</v>
      </c>
      <c r="L1745" s="158" t="str">
        <f t="shared" si="276"/>
        <v>_EU</v>
      </c>
      <c r="P1745" s="340"/>
      <c r="Q1745" s="340"/>
      <c r="R1745" s="341"/>
      <c r="S1745" s="342"/>
      <c r="T1745" s="342"/>
      <c r="U1745" s="341"/>
      <c r="V1745" s="368"/>
      <c r="W1745" s="341"/>
      <c r="X1745" s="343"/>
      <c r="Y1745" s="340"/>
      <c r="Z1745" s="341"/>
      <c r="AA1745" s="348" t="str">
        <f t="shared" si="277"/>
        <v/>
      </c>
      <c r="AB1745" s="349" t="str">
        <f t="shared" si="278"/>
        <v/>
      </c>
      <c r="AC1745" s="341"/>
      <c r="AD1745" s="350" t="str">
        <f t="shared" si="279"/>
        <v/>
      </c>
    </row>
    <row r="1746" spans="2:30" x14ac:dyDescent="0.45">
      <c r="B1746" s="145" t="str">
        <f t="shared" si="270"/>
        <v>NOT INCLUDED</v>
      </c>
      <c r="C1746" s="146" t="e">
        <f t="shared" si="271"/>
        <v>#N/A</v>
      </c>
      <c r="D1746" s="158" t="e">
        <f>AB1746&amp;"_"&amp;#REF!&amp;IF(afstemning_partner&lt;&gt;"","_"&amp;AC1746,"")</f>
        <v>#REF!</v>
      </c>
      <c r="E1746" s="158" t="str">
        <f t="shared" si="272"/>
        <v/>
      </c>
      <c r="F1746" s="158" t="e">
        <f t="shared" si="273"/>
        <v>#N/A</v>
      </c>
      <c r="G1746" s="158" t="str">
        <f>TRANSAKTIONER!Z1746&amp;IF(regnskab_filter_periode&gt;=AB1746,"INCLUDE"&amp;IF(regnskab_filter_land&lt;&gt;"",IF(regnskab_filter_land="EU",F1746,AD1746),""),"EXCLUDE")</f>
        <v>EXCLUDE</v>
      </c>
      <c r="H1746" s="158" t="str">
        <f t="shared" si="274"/>
        <v/>
      </c>
      <c r="I1746" s="158" t="str">
        <f>TRANSAKTIONER!Z1746&amp;IF(regnskab_filter_periode_partner&gt;=AB1746,"INCLUDE"&amp;IF(regnskab_filter_land_partner&lt;&gt;"",IF(regnskab_filter_land_partner="EU",F1746,AD1746),""),"EXCLUDE")&amp;AC1746</f>
        <v>EXCLUDE</v>
      </c>
      <c r="J1746" s="158" t="e">
        <f t="shared" si="275"/>
        <v>#N/A</v>
      </c>
      <c r="L1746" s="158" t="str">
        <f t="shared" si="276"/>
        <v>_EU</v>
      </c>
      <c r="P1746" s="340"/>
      <c r="Q1746" s="340"/>
      <c r="R1746" s="341"/>
      <c r="S1746" s="342"/>
      <c r="T1746" s="342"/>
      <c r="U1746" s="341"/>
      <c r="V1746" s="368"/>
      <c r="W1746" s="341"/>
      <c r="X1746" s="343"/>
      <c r="Y1746" s="340"/>
      <c r="Z1746" s="341"/>
      <c r="AA1746" s="348" t="str">
        <f t="shared" si="277"/>
        <v/>
      </c>
      <c r="AB1746" s="349" t="str">
        <f t="shared" si="278"/>
        <v/>
      </c>
      <c r="AC1746" s="341"/>
      <c r="AD1746" s="350" t="str">
        <f t="shared" si="279"/>
        <v/>
      </c>
    </row>
    <row r="1747" spans="2:30" x14ac:dyDescent="0.45">
      <c r="B1747" s="145" t="str">
        <f t="shared" si="270"/>
        <v>NOT INCLUDED</v>
      </c>
      <c r="C1747" s="146" t="e">
        <f t="shared" si="271"/>
        <v>#N/A</v>
      </c>
      <c r="D1747" s="158" t="e">
        <f>AB1747&amp;"_"&amp;#REF!&amp;IF(afstemning_partner&lt;&gt;"","_"&amp;AC1747,"")</f>
        <v>#REF!</v>
      </c>
      <c r="E1747" s="158" t="str">
        <f t="shared" si="272"/>
        <v/>
      </c>
      <c r="F1747" s="158" t="e">
        <f t="shared" si="273"/>
        <v>#N/A</v>
      </c>
      <c r="G1747" s="158" t="str">
        <f>TRANSAKTIONER!Z1747&amp;IF(regnskab_filter_periode&gt;=AB1747,"INCLUDE"&amp;IF(regnskab_filter_land&lt;&gt;"",IF(regnskab_filter_land="EU",F1747,AD1747),""),"EXCLUDE")</f>
        <v>EXCLUDE</v>
      </c>
      <c r="H1747" s="158" t="str">
        <f t="shared" si="274"/>
        <v/>
      </c>
      <c r="I1747" s="158" t="str">
        <f>TRANSAKTIONER!Z1747&amp;IF(regnskab_filter_periode_partner&gt;=AB1747,"INCLUDE"&amp;IF(regnskab_filter_land_partner&lt;&gt;"",IF(regnskab_filter_land_partner="EU",F1747,AD1747),""),"EXCLUDE")&amp;AC1747</f>
        <v>EXCLUDE</v>
      </c>
      <c r="J1747" s="158" t="e">
        <f t="shared" si="275"/>
        <v>#N/A</v>
      </c>
      <c r="L1747" s="158" t="str">
        <f t="shared" si="276"/>
        <v>_EU</v>
      </c>
      <c r="P1747" s="340"/>
      <c r="Q1747" s="340"/>
      <c r="R1747" s="341"/>
      <c r="S1747" s="342"/>
      <c r="T1747" s="342"/>
      <c r="U1747" s="341"/>
      <c r="V1747" s="368"/>
      <c r="W1747" s="341"/>
      <c r="X1747" s="343"/>
      <c r="Y1747" s="340"/>
      <c r="Z1747" s="341"/>
      <c r="AA1747" s="348" t="str">
        <f t="shared" si="277"/>
        <v/>
      </c>
      <c r="AB1747" s="349" t="str">
        <f t="shared" si="278"/>
        <v/>
      </c>
      <c r="AC1747" s="341"/>
      <c r="AD1747" s="350" t="str">
        <f t="shared" si="279"/>
        <v/>
      </c>
    </row>
    <row r="1748" spans="2:30" x14ac:dyDescent="0.45">
      <c r="B1748" s="145" t="str">
        <f t="shared" si="270"/>
        <v>NOT INCLUDED</v>
      </c>
      <c r="C1748" s="146" t="e">
        <f t="shared" si="271"/>
        <v>#N/A</v>
      </c>
      <c r="D1748" s="158" t="e">
        <f>AB1748&amp;"_"&amp;#REF!&amp;IF(afstemning_partner&lt;&gt;"","_"&amp;AC1748,"")</f>
        <v>#REF!</v>
      </c>
      <c r="E1748" s="158" t="str">
        <f t="shared" si="272"/>
        <v/>
      </c>
      <c r="F1748" s="158" t="e">
        <f t="shared" si="273"/>
        <v>#N/A</v>
      </c>
      <c r="G1748" s="158" t="str">
        <f>TRANSAKTIONER!Z1748&amp;IF(regnskab_filter_periode&gt;=AB1748,"INCLUDE"&amp;IF(regnskab_filter_land&lt;&gt;"",IF(regnskab_filter_land="EU",F1748,AD1748),""),"EXCLUDE")</f>
        <v>EXCLUDE</v>
      </c>
      <c r="H1748" s="158" t="str">
        <f t="shared" si="274"/>
        <v/>
      </c>
      <c r="I1748" s="158" t="str">
        <f>TRANSAKTIONER!Z1748&amp;IF(regnskab_filter_periode_partner&gt;=AB1748,"INCLUDE"&amp;IF(regnskab_filter_land_partner&lt;&gt;"",IF(regnskab_filter_land_partner="EU",F1748,AD1748),""),"EXCLUDE")&amp;AC1748</f>
        <v>EXCLUDE</v>
      </c>
      <c r="J1748" s="158" t="e">
        <f t="shared" si="275"/>
        <v>#N/A</v>
      </c>
      <c r="L1748" s="158" t="str">
        <f t="shared" si="276"/>
        <v>_EU</v>
      </c>
      <c r="P1748" s="340"/>
      <c r="Q1748" s="340"/>
      <c r="R1748" s="341"/>
      <c r="S1748" s="342"/>
      <c r="T1748" s="342"/>
      <c r="U1748" s="341"/>
      <c r="V1748" s="368"/>
      <c r="W1748" s="341"/>
      <c r="X1748" s="343"/>
      <c r="Y1748" s="340"/>
      <c r="Z1748" s="341"/>
      <c r="AA1748" s="348" t="str">
        <f t="shared" si="277"/>
        <v/>
      </c>
      <c r="AB1748" s="349" t="str">
        <f t="shared" si="278"/>
        <v/>
      </c>
      <c r="AC1748" s="341"/>
      <c r="AD1748" s="350" t="str">
        <f t="shared" si="279"/>
        <v/>
      </c>
    </row>
    <row r="1749" spans="2:30" x14ac:dyDescent="0.45">
      <c r="B1749" s="145" t="str">
        <f t="shared" si="270"/>
        <v>NOT INCLUDED</v>
      </c>
      <c r="C1749" s="146" t="e">
        <f t="shared" si="271"/>
        <v>#N/A</v>
      </c>
      <c r="D1749" s="158" t="e">
        <f>AB1749&amp;"_"&amp;#REF!&amp;IF(afstemning_partner&lt;&gt;"","_"&amp;AC1749,"")</f>
        <v>#REF!</v>
      </c>
      <c r="E1749" s="158" t="str">
        <f t="shared" si="272"/>
        <v/>
      </c>
      <c r="F1749" s="158" t="e">
        <f t="shared" si="273"/>
        <v>#N/A</v>
      </c>
      <c r="G1749" s="158" t="str">
        <f>TRANSAKTIONER!Z1749&amp;IF(regnskab_filter_periode&gt;=AB1749,"INCLUDE"&amp;IF(regnskab_filter_land&lt;&gt;"",IF(regnskab_filter_land="EU",F1749,AD1749),""),"EXCLUDE")</f>
        <v>EXCLUDE</v>
      </c>
      <c r="H1749" s="158" t="str">
        <f t="shared" si="274"/>
        <v/>
      </c>
      <c r="I1749" s="158" t="str">
        <f>TRANSAKTIONER!Z1749&amp;IF(regnskab_filter_periode_partner&gt;=AB1749,"INCLUDE"&amp;IF(regnskab_filter_land_partner&lt;&gt;"",IF(regnskab_filter_land_partner="EU",F1749,AD1749),""),"EXCLUDE")&amp;AC1749</f>
        <v>EXCLUDE</v>
      </c>
      <c r="J1749" s="158" t="e">
        <f t="shared" si="275"/>
        <v>#N/A</v>
      </c>
      <c r="L1749" s="158" t="str">
        <f t="shared" si="276"/>
        <v>_EU</v>
      </c>
      <c r="P1749" s="340"/>
      <c r="Q1749" s="340"/>
      <c r="R1749" s="341"/>
      <c r="S1749" s="342"/>
      <c r="T1749" s="342"/>
      <c r="U1749" s="341"/>
      <c r="V1749" s="368"/>
      <c r="W1749" s="341"/>
      <c r="X1749" s="343"/>
      <c r="Y1749" s="340"/>
      <c r="Z1749" s="341"/>
      <c r="AA1749" s="348" t="str">
        <f t="shared" si="277"/>
        <v/>
      </c>
      <c r="AB1749" s="349" t="str">
        <f t="shared" si="278"/>
        <v/>
      </c>
      <c r="AC1749" s="341"/>
      <c r="AD1749" s="350" t="str">
        <f t="shared" si="279"/>
        <v/>
      </c>
    </row>
    <row r="1750" spans="2:30" x14ac:dyDescent="0.45">
      <c r="B1750" s="145" t="str">
        <f t="shared" si="270"/>
        <v>NOT INCLUDED</v>
      </c>
      <c r="C1750" s="146" t="e">
        <f t="shared" si="271"/>
        <v>#N/A</v>
      </c>
      <c r="D1750" s="158" t="e">
        <f>AB1750&amp;"_"&amp;#REF!&amp;IF(afstemning_partner&lt;&gt;"","_"&amp;AC1750,"")</f>
        <v>#REF!</v>
      </c>
      <c r="E1750" s="158" t="str">
        <f t="shared" si="272"/>
        <v/>
      </c>
      <c r="F1750" s="158" t="e">
        <f t="shared" si="273"/>
        <v>#N/A</v>
      </c>
      <c r="G1750" s="158" t="str">
        <f>TRANSAKTIONER!Z1750&amp;IF(regnskab_filter_periode&gt;=AB1750,"INCLUDE"&amp;IF(regnskab_filter_land&lt;&gt;"",IF(regnskab_filter_land="EU",F1750,AD1750),""),"EXCLUDE")</f>
        <v>EXCLUDE</v>
      </c>
      <c r="H1750" s="158" t="str">
        <f t="shared" si="274"/>
        <v/>
      </c>
      <c r="I1750" s="158" t="str">
        <f>TRANSAKTIONER!Z1750&amp;IF(regnskab_filter_periode_partner&gt;=AB1750,"INCLUDE"&amp;IF(regnskab_filter_land_partner&lt;&gt;"",IF(regnskab_filter_land_partner="EU",F1750,AD1750),""),"EXCLUDE")&amp;AC1750</f>
        <v>EXCLUDE</v>
      </c>
      <c r="J1750" s="158" t="e">
        <f t="shared" si="275"/>
        <v>#N/A</v>
      </c>
      <c r="L1750" s="158" t="str">
        <f t="shared" si="276"/>
        <v>_EU</v>
      </c>
      <c r="P1750" s="340"/>
      <c r="Q1750" s="340"/>
      <c r="R1750" s="341"/>
      <c r="S1750" s="342"/>
      <c r="T1750" s="342"/>
      <c r="U1750" s="341"/>
      <c r="V1750" s="368"/>
      <c r="W1750" s="341"/>
      <c r="X1750" s="343"/>
      <c r="Y1750" s="340"/>
      <c r="Z1750" s="341"/>
      <c r="AA1750" s="348" t="str">
        <f t="shared" si="277"/>
        <v/>
      </c>
      <c r="AB1750" s="349" t="str">
        <f t="shared" si="278"/>
        <v/>
      </c>
      <c r="AC1750" s="341"/>
      <c r="AD1750" s="350" t="str">
        <f t="shared" si="279"/>
        <v/>
      </c>
    </row>
    <row r="1751" spans="2:30" x14ac:dyDescent="0.45">
      <c r="B1751" s="145" t="str">
        <f t="shared" si="270"/>
        <v>NOT INCLUDED</v>
      </c>
      <c r="C1751" s="146" t="e">
        <f t="shared" si="271"/>
        <v>#N/A</v>
      </c>
      <c r="D1751" s="158" t="e">
        <f>AB1751&amp;"_"&amp;#REF!&amp;IF(afstemning_partner&lt;&gt;"","_"&amp;AC1751,"")</f>
        <v>#REF!</v>
      </c>
      <c r="E1751" s="158" t="str">
        <f t="shared" si="272"/>
        <v/>
      </c>
      <c r="F1751" s="158" t="e">
        <f t="shared" si="273"/>
        <v>#N/A</v>
      </c>
      <c r="G1751" s="158" t="str">
        <f>TRANSAKTIONER!Z1751&amp;IF(regnskab_filter_periode&gt;=AB1751,"INCLUDE"&amp;IF(regnskab_filter_land&lt;&gt;"",IF(regnskab_filter_land="EU",F1751,AD1751),""),"EXCLUDE")</f>
        <v>EXCLUDE</v>
      </c>
      <c r="H1751" s="158" t="str">
        <f t="shared" si="274"/>
        <v/>
      </c>
      <c r="I1751" s="158" t="str">
        <f>TRANSAKTIONER!Z1751&amp;IF(regnskab_filter_periode_partner&gt;=AB1751,"INCLUDE"&amp;IF(regnskab_filter_land_partner&lt;&gt;"",IF(regnskab_filter_land_partner="EU",F1751,AD1751),""),"EXCLUDE")&amp;AC1751</f>
        <v>EXCLUDE</v>
      </c>
      <c r="J1751" s="158" t="e">
        <f t="shared" si="275"/>
        <v>#N/A</v>
      </c>
      <c r="L1751" s="158" t="str">
        <f t="shared" si="276"/>
        <v>_EU</v>
      </c>
      <c r="P1751" s="340"/>
      <c r="Q1751" s="340"/>
      <c r="R1751" s="341"/>
      <c r="S1751" s="342"/>
      <c r="T1751" s="342"/>
      <c r="U1751" s="341"/>
      <c r="V1751" s="368"/>
      <c r="W1751" s="341"/>
      <c r="X1751" s="343"/>
      <c r="Y1751" s="340"/>
      <c r="Z1751" s="341"/>
      <c r="AA1751" s="348" t="str">
        <f t="shared" si="277"/>
        <v/>
      </c>
      <c r="AB1751" s="349" t="str">
        <f t="shared" si="278"/>
        <v/>
      </c>
      <c r="AC1751" s="341"/>
      <c r="AD1751" s="350" t="str">
        <f t="shared" si="279"/>
        <v/>
      </c>
    </row>
    <row r="1752" spans="2:30" x14ac:dyDescent="0.45">
      <c r="B1752" s="145" t="str">
        <f t="shared" si="270"/>
        <v>NOT INCLUDED</v>
      </c>
      <c r="C1752" s="146" t="e">
        <f t="shared" si="271"/>
        <v>#N/A</v>
      </c>
      <c r="D1752" s="158" t="e">
        <f>AB1752&amp;"_"&amp;#REF!&amp;IF(afstemning_partner&lt;&gt;"","_"&amp;AC1752,"")</f>
        <v>#REF!</v>
      </c>
      <c r="E1752" s="158" t="str">
        <f t="shared" si="272"/>
        <v/>
      </c>
      <c r="F1752" s="158" t="e">
        <f t="shared" si="273"/>
        <v>#N/A</v>
      </c>
      <c r="G1752" s="158" t="str">
        <f>TRANSAKTIONER!Z1752&amp;IF(regnskab_filter_periode&gt;=AB1752,"INCLUDE"&amp;IF(regnskab_filter_land&lt;&gt;"",IF(regnskab_filter_land="EU",F1752,AD1752),""),"EXCLUDE")</f>
        <v>EXCLUDE</v>
      </c>
      <c r="H1752" s="158" t="str">
        <f t="shared" si="274"/>
        <v/>
      </c>
      <c r="I1752" s="158" t="str">
        <f>TRANSAKTIONER!Z1752&amp;IF(regnskab_filter_periode_partner&gt;=AB1752,"INCLUDE"&amp;IF(regnskab_filter_land_partner&lt;&gt;"",IF(regnskab_filter_land_partner="EU",F1752,AD1752),""),"EXCLUDE")&amp;AC1752</f>
        <v>EXCLUDE</v>
      </c>
      <c r="J1752" s="158" t="e">
        <f t="shared" si="275"/>
        <v>#N/A</v>
      </c>
      <c r="L1752" s="158" t="str">
        <f t="shared" si="276"/>
        <v>_EU</v>
      </c>
      <c r="P1752" s="340"/>
      <c r="Q1752" s="340"/>
      <c r="R1752" s="341"/>
      <c r="S1752" s="342"/>
      <c r="T1752" s="342"/>
      <c r="U1752" s="341"/>
      <c r="V1752" s="368"/>
      <c r="W1752" s="341"/>
      <c r="X1752" s="343"/>
      <c r="Y1752" s="340"/>
      <c r="Z1752" s="341"/>
      <c r="AA1752" s="348" t="str">
        <f t="shared" si="277"/>
        <v/>
      </c>
      <c r="AB1752" s="349" t="str">
        <f t="shared" si="278"/>
        <v/>
      </c>
      <c r="AC1752" s="341"/>
      <c r="AD1752" s="350" t="str">
        <f t="shared" si="279"/>
        <v/>
      </c>
    </row>
    <row r="1753" spans="2:30" x14ac:dyDescent="0.45">
      <c r="B1753" s="145" t="str">
        <f t="shared" si="270"/>
        <v>NOT INCLUDED</v>
      </c>
      <c r="C1753" s="146" t="e">
        <f t="shared" si="271"/>
        <v>#N/A</v>
      </c>
      <c r="D1753" s="158" t="e">
        <f>AB1753&amp;"_"&amp;#REF!&amp;IF(afstemning_partner&lt;&gt;"","_"&amp;AC1753,"")</f>
        <v>#REF!</v>
      </c>
      <c r="E1753" s="158" t="str">
        <f t="shared" si="272"/>
        <v/>
      </c>
      <c r="F1753" s="158" t="e">
        <f t="shared" si="273"/>
        <v>#N/A</v>
      </c>
      <c r="G1753" s="158" t="str">
        <f>TRANSAKTIONER!Z1753&amp;IF(regnskab_filter_periode&gt;=AB1753,"INCLUDE"&amp;IF(regnskab_filter_land&lt;&gt;"",IF(regnskab_filter_land="EU",F1753,AD1753),""),"EXCLUDE")</f>
        <v>EXCLUDE</v>
      </c>
      <c r="H1753" s="158" t="str">
        <f t="shared" si="274"/>
        <v/>
      </c>
      <c r="I1753" s="158" t="str">
        <f>TRANSAKTIONER!Z1753&amp;IF(regnskab_filter_periode_partner&gt;=AB1753,"INCLUDE"&amp;IF(regnskab_filter_land_partner&lt;&gt;"",IF(regnskab_filter_land_partner="EU",F1753,AD1753),""),"EXCLUDE")&amp;AC1753</f>
        <v>EXCLUDE</v>
      </c>
      <c r="J1753" s="158" t="e">
        <f t="shared" si="275"/>
        <v>#N/A</v>
      </c>
      <c r="L1753" s="158" t="str">
        <f t="shared" si="276"/>
        <v>_EU</v>
      </c>
      <c r="P1753" s="340"/>
      <c r="Q1753" s="340"/>
      <c r="R1753" s="341"/>
      <c r="S1753" s="342"/>
      <c r="T1753" s="342"/>
      <c r="U1753" s="341"/>
      <c r="V1753" s="368"/>
      <c r="W1753" s="341"/>
      <c r="X1753" s="343"/>
      <c r="Y1753" s="340"/>
      <c r="Z1753" s="341"/>
      <c r="AA1753" s="348" t="str">
        <f t="shared" si="277"/>
        <v/>
      </c>
      <c r="AB1753" s="349" t="str">
        <f t="shared" si="278"/>
        <v/>
      </c>
      <c r="AC1753" s="341"/>
      <c r="AD1753" s="350" t="str">
        <f t="shared" si="279"/>
        <v/>
      </c>
    </row>
    <row r="1754" spans="2:30" x14ac:dyDescent="0.45">
      <c r="B1754" s="145" t="str">
        <f t="shared" si="270"/>
        <v>NOT INCLUDED</v>
      </c>
      <c r="C1754" s="146" t="e">
        <f t="shared" si="271"/>
        <v>#N/A</v>
      </c>
      <c r="D1754" s="158" t="e">
        <f>AB1754&amp;"_"&amp;#REF!&amp;IF(afstemning_partner&lt;&gt;"","_"&amp;AC1754,"")</f>
        <v>#REF!</v>
      </c>
      <c r="E1754" s="158" t="str">
        <f t="shared" si="272"/>
        <v/>
      </c>
      <c r="F1754" s="158" t="e">
        <f t="shared" si="273"/>
        <v>#N/A</v>
      </c>
      <c r="G1754" s="158" t="str">
        <f>TRANSAKTIONER!Z1754&amp;IF(regnskab_filter_periode&gt;=AB1754,"INCLUDE"&amp;IF(regnskab_filter_land&lt;&gt;"",IF(regnskab_filter_land="EU",F1754,AD1754),""),"EXCLUDE")</f>
        <v>EXCLUDE</v>
      </c>
      <c r="H1754" s="158" t="str">
        <f t="shared" si="274"/>
        <v/>
      </c>
      <c r="I1754" s="158" t="str">
        <f>TRANSAKTIONER!Z1754&amp;IF(regnskab_filter_periode_partner&gt;=AB1754,"INCLUDE"&amp;IF(regnskab_filter_land_partner&lt;&gt;"",IF(regnskab_filter_land_partner="EU",F1754,AD1754),""),"EXCLUDE")&amp;AC1754</f>
        <v>EXCLUDE</v>
      </c>
      <c r="J1754" s="158" t="e">
        <f t="shared" si="275"/>
        <v>#N/A</v>
      </c>
      <c r="L1754" s="158" t="str">
        <f t="shared" si="276"/>
        <v>_EU</v>
      </c>
      <c r="P1754" s="340"/>
      <c r="Q1754" s="340"/>
      <c r="R1754" s="341"/>
      <c r="S1754" s="342"/>
      <c r="T1754" s="342"/>
      <c r="U1754" s="341"/>
      <c r="V1754" s="368"/>
      <c r="W1754" s="341"/>
      <c r="X1754" s="343"/>
      <c r="Y1754" s="340"/>
      <c r="Z1754" s="341"/>
      <c r="AA1754" s="348" t="str">
        <f t="shared" si="277"/>
        <v/>
      </c>
      <c r="AB1754" s="349" t="str">
        <f t="shared" si="278"/>
        <v/>
      </c>
      <c r="AC1754" s="341"/>
      <c r="AD1754" s="350" t="str">
        <f t="shared" si="279"/>
        <v/>
      </c>
    </row>
    <row r="1755" spans="2:30" x14ac:dyDescent="0.45">
      <c r="B1755" s="145" t="str">
        <f t="shared" si="270"/>
        <v>NOT INCLUDED</v>
      </c>
      <c r="C1755" s="146" t="e">
        <f t="shared" si="271"/>
        <v>#N/A</v>
      </c>
      <c r="D1755" s="158" t="e">
        <f>AB1755&amp;"_"&amp;#REF!&amp;IF(afstemning_partner&lt;&gt;"","_"&amp;AC1755,"")</f>
        <v>#REF!</v>
      </c>
      <c r="E1755" s="158" t="str">
        <f t="shared" si="272"/>
        <v/>
      </c>
      <c r="F1755" s="158" t="e">
        <f t="shared" si="273"/>
        <v>#N/A</v>
      </c>
      <c r="G1755" s="158" t="str">
        <f>TRANSAKTIONER!Z1755&amp;IF(regnskab_filter_periode&gt;=AB1755,"INCLUDE"&amp;IF(regnskab_filter_land&lt;&gt;"",IF(regnskab_filter_land="EU",F1755,AD1755),""),"EXCLUDE")</f>
        <v>EXCLUDE</v>
      </c>
      <c r="H1755" s="158" t="str">
        <f t="shared" si="274"/>
        <v/>
      </c>
      <c r="I1755" s="158" t="str">
        <f>TRANSAKTIONER!Z1755&amp;IF(regnskab_filter_periode_partner&gt;=AB1755,"INCLUDE"&amp;IF(regnskab_filter_land_partner&lt;&gt;"",IF(regnskab_filter_land_partner="EU",F1755,AD1755),""),"EXCLUDE")&amp;AC1755</f>
        <v>EXCLUDE</v>
      </c>
      <c r="J1755" s="158" t="e">
        <f t="shared" si="275"/>
        <v>#N/A</v>
      </c>
      <c r="L1755" s="158" t="str">
        <f t="shared" si="276"/>
        <v>_EU</v>
      </c>
      <c r="P1755" s="340"/>
      <c r="Q1755" s="340"/>
      <c r="R1755" s="341"/>
      <c r="S1755" s="342"/>
      <c r="T1755" s="342"/>
      <c r="U1755" s="341"/>
      <c r="V1755" s="368"/>
      <c r="W1755" s="341"/>
      <c r="X1755" s="343"/>
      <c r="Y1755" s="340"/>
      <c r="Z1755" s="341"/>
      <c r="AA1755" s="348" t="str">
        <f t="shared" si="277"/>
        <v/>
      </c>
      <c r="AB1755" s="349" t="str">
        <f t="shared" si="278"/>
        <v/>
      </c>
      <c r="AC1755" s="341"/>
      <c r="AD1755" s="350" t="str">
        <f t="shared" si="279"/>
        <v/>
      </c>
    </row>
    <row r="1756" spans="2:30" x14ac:dyDescent="0.45">
      <c r="B1756" s="145" t="str">
        <f t="shared" si="270"/>
        <v>NOT INCLUDED</v>
      </c>
      <c r="C1756" s="146" t="e">
        <f t="shared" si="271"/>
        <v>#N/A</v>
      </c>
      <c r="D1756" s="158" t="e">
        <f>AB1756&amp;"_"&amp;#REF!&amp;IF(afstemning_partner&lt;&gt;"","_"&amp;AC1756,"")</f>
        <v>#REF!</v>
      </c>
      <c r="E1756" s="158" t="str">
        <f t="shared" si="272"/>
        <v/>
      </c>
      <c r="F1756" s="158" t="e">
        <f t="shared" si="273"/>
        <v>#N/A</v>
      </c>
      <c r="G1756" s="158" t="str">
        <f>TRANSAKTIONER!Z1756&amp;IF(regnskab_filter_periode&gt;=AB1756,"INCLUDE"&amp;IF(regnskab_filter_land&lt;&gt;"",IF(regnskab_filter_land="EU",F1756,AD1756),""),"EXCLUDE")</f>
        <v>EXCLUDE</v>
      </c>
      <c r="H1756" s="158" t="str">
        <f t="shared" si="274"/>
        <v/>
      </c>
      <c r="I1756" s="158" t="str">
        <f>TRANSAKTIONER!Z1756&amp;IF(regnskab_filter_periode_partner&gt;=AB1756,"INCLUDE"&amp;IF(regnskab_filter_land_partner&lt;&gt;"",IF(regnskab_filter_land_partner="EU",F1756,AD1756),""),"EXCLUDE")&amp;AC1756</f>
        <v>EXCLUDE</v>
      </c>
      <c r="J1756" s="158" t="e">
        <f t="shared" si="275"/>
        <v>#N/A</v>
      </c>
      <c r="L1756" s="158" t="str">
        <f t="shared" si="276"/>
        <v>_EU</v>
      </c>
      <c r="P1756" s="340"/>
      <c r="Q1756" s="340"/>
      <c r="R1756" s="341"/>
      <c r="S1756" s="342"/>
      <c r="T1756" s="342"/>
      <c r="U1756" s="341"/>
      <c r="V1756" s="368"/>
      <c r="W1756" s="341"/>
      <c r="X1756" s="343"/>
      <c r="Y1756" s="340"/>
      <c r="Z1756" s="341"/>
      <c r="AA1756" s="348" t="str">
        <f t="shared" si="277"/>
        <v/>
      </c>
      <c r="AB1756" s="349" t="str">
        <f t="shared" si="278"/>
        <v/>
      </c>
      <c r="AC1756" s="341"/>
      <c r="AD1756" s="350" t="str">
        <f t="shared" si="279"/>
        <v/>
      </c>
    </row>
    <row r="1757" spans="2:30" x14ac:dyDescent="0.45">
      <c r="B1757" s="145" t="str">
        <f t="shared" si="270"/>
        <v>NOT INCLUDED</v>
      </c>
      <c r="C1757" s="146" t="e">
        <f t="shared" si="271"/>
        <v>#N/A</v>
      </c>
      <c r="D1757" s="158" t="e">
        <f>AB1757&amp;"_"&amp;#REF!&amp;IF(afstemning_partner&lt;&gt;"","_"&amp;AC1757,"")</f>
        <v>#REF!</v>
      </c>
      <c r="E1757" s="158" t="str">
        <f t="shared" si="272"/>
        <v/>
      </c>
      <c r="F1757" s="158" t="e">
        <f t="shared" si="273"/>
        <v>#N/A</v>
      </c>
      <c r="G1757" s="158" t="str">
        <f>TRANSAKTIONER!Z1757&amp;IF(regnskab_filter_periode&gt;=AB1757,"INCLUDE"&amp;IF(regnskab_filter_land&lt;&gt;"",IF(regnskab_filter_land="EU",F1757,AD1757),""),"EXCLUDE")</f>
        <v>EXCLUDE</v>
      </c>
      <c r="H1757" s="158" t="str">
        <f t="shared" si="274"/>
        <v/>
      </c>
      <c r="I1757" s="158" t="str">
        <f>TRANSAKTIONER!Z1757&amp;IF(regnskab_filter_periode_partner&gt;=AB1757,"INCLUDE"&amp;IF(regnskab_filter_land_partner&lt;&gt;"",IF(regnskab_filter_land_partner="EU",F1757,AD1757),""),"EXCLUDE")&amp;AC1757</f>
        <v>EXCLUDE</v>
      </c>
      <c r="J1757" s="158" t="e">
        <f t="shared" si="275"/>
        <v>#N/A</v>
      </c>
      <c r="L1757" s="158" t="str">
        <f t="shared" si="276"/>
        <v>_EU</v>
      </c>
      <c r="P1757" s="340"/>
      <c r="Q1757" s="340"/>
      <c r="R1757" s="341"/>
      <c r="S1757" s="342"/>
      <c r="T1757" s="342"/>
      <c r="U1757" s="341"/>
      <c r="V1757" s="368"/>
      <c r="W1757" s="341"/>
      <c r="X1757" s="343"/>
      <c r="Y1757" s="340"/>
      <c r="Z1757" s="341"/>
      <c r="AA1757" s="348" t="str">
        <f t="shared" si="277"/>
        <v/>
      </c>
      <c r="AB1757" s="349" t="str">
        <f t="shared" si="278"/>
        <v/>
      </c>
      <c r="AC1757" s="341"/>
      <c r="AD1757" s="350" t="str">
        <f t="shared" si="279"/>
        <v/>
      </c>
    </row>
    <row r="1758" spans="2:30" x14ac:dyDescent="0.45">
      <c r="B1758" s="145" t="str">
        <f t="shared" si="270"/>
        <v>NOT INCLUDED</v>
      </c>
      <c r="C1758" s="146" t="e">
        <f t="shared" si="271"/>
        <v>#N/A</v>
      </c>
      <c r="D1758" s="158" t="e">
        <f>AB1758&amp;"_"&amp;#REF!&amp;IF(afstemning_partner&lt;&gt;"","_"&amp;AC1758,"")</f>
        <v>#REF!</v>
      </c>
      <c r="E1758" s="158" t="str">
        <f t="shared" si="272"/>
        <v/>
      </c>
      <c r="F1758" s="158" t="e">
        <f t="shared" si="273"/>
        <v>#N/A</v>
      </c>
      <c r="G1758" s="158" t="str">
        <f>TRANSAKTIONER!Z1758&amp;IF(regnskab_filter_periode&gt;=AB1758,"INCLUDE"&amp;IF(regnskab_filter_land&lt;&gt;"",IF(regnskab_filter_land="EU",F1758,AD1758),""),"EXCLUDE")</f>
        <v>EXCLUDE</v>
      </c>
      <c r="H1758" s="158" t="str">
        <f t="shared" si="274"/>
        <v/>
      </c>
      <c r="I1758" s="158" t="str">
        <f>TRANSAKTIONER!Z1758&amp;IF(regnskab_filter_periode_partner&gt;=AB1758,"INCLUDE"&amp;IF(regnskab_filter_land_partner&lt;&gt;"",IF(regnskab_filter_land_partner="EU",F1758,AD1758),""),"EXCLUDE")&amp;AC1758</f>
        <v>EXCLUDE</v>
      </c>
      <c r="J1758" s="158" t="e">
        <f t="shared" si="275"/>
        <v>#N/A</v>
      </c>
      <c r="L1758" s="158" t="str">
        <f t="shared" si="276"/>
        <v>_EU</v>
      </c>
      <c r="P1758" s="340"/>
      <c r="Q1758" s="340"/>
      <c r="R1758" s="341"/>
      <c r="S1758" s="342"/>
      <c r="T1758" s="342"/>
      <c r="U1758" s="341"/>
      <c r="V1758" s="368"/>
      <c r="W1758" s="341"/>
      <c r="X1758" s="343"/>
      <c r="Y1758" s="340"/>
      <c r="Z1758" s="341"/>
      <c r="AA1758" s="348" t="str">
        <f t="shared" si="277"/>
        <v/>
      </c>
      <c r="AB1758" s="349" t="str">
        <f t="shared" si="278"/>
        <v/>
      </c>
      <c r="AC1758" s="341"/>
      <c r="AD1758" s="350" t="str">
        <f t="shared" si="279"/>
        <v/>
      </c>
    </row>
    <row r="1759" spans="2:30" x14ac:dyDescent="0.45">
      <c r="B1759" s="145" t="str">
        <f t="shared" si="270"/>
        <v>NOT INCLUDED</v>
      </c>
      <c r="C1759" s="146" t="e">
        <f t="shared" si="271"/>
        <v>#N/A</v>
      </c>
      <c r="D1759" s="158" t="e">
        <f>AB1759&amp;"_"&amp;#REF!&amp;IF(afstemning_partner&lt;&gt;"","_"&amp;AC1759,"")</f>
        <v>#REF!</v>
      </c>
      <c r="E1759" s="158" t="str">
        <f t="shared" si="272"/>
        <v/>
      </c>
      <c r="F1759" s="158" t="e">
        <f t="shared" si="273"/>
        <v>#N/A</v>
      </c>
      <c r="G1759" s="158" t="str">
        <f>TRANSAKTIONER!Z1759&amp;IF(regnskab_filter_periode&gt;=AB1759,"INCLUDE"&amp;IF(regnskab_filter_land&lt;&gt;"",IF(regnskab_filter_land="EU",F1759,AD1759),""),"EXCLUDE")</f>
        <v>EXCLUDE</v>
      </c>
      <c r="H1759" s="158" t="str">
        <f t="shared" si="274"/>
        <v/>
      </c>
      <c r="I1759" s="158" t="str">
        <f>TRANSAKTIONER!Z1759&amp;IF(regnskab_filter_periode_partner&gt;=AB1759,"INCLUDE"&amp;IF(regnskab_filter_land_partner&lt;&gt;"",IF(regnskab_filter_land_partner="EU",F1759,AD1759),""),"EXCLUDE")&amp;AC1759</f>
        <v>EXCLUDE</v>
      </c>
      <c r="J1759" s="158" t="e">
        <f t="shared" si="275"/>
        <v>#N/A</v>
      </c>
      <c r="L1759" s="158" t="str">
        <f t="shared" si="276"/>
        <v>_EU</v>
      </c>
      <c r="P1759" s="340"/>
      <c r="Q1759" s="340"/>
      <c r="R1759" s="341"/>
      <c r="S1759" s="342"/>
      <c r="T1759" s="342"/>
      <c r="U1759" s="341"/>
      <c r="V1759" s="368"/>
      <c r="W1759" s="341"/>
      <c r="X1759" s="343"/>
      <c r="Y1759" s="340"/>
      <c r="Z1759" s="341"/>
      <c r="AA1759" s="348" t="str">
        <f t="shared" si="277"/>
        <v/>
      </c>
      <c r="AB1759" s="349" t="str">
        <f t="shared" si="278"/>
        <v/>
      </c>
      <c r="AC1759" s="341"/>
      <c r="AD1759" s="350" t="str">
        <f t="shared" si="279"/>
        <v/>
      </c>
    </row>
    <row r="1760" spans="2:30" x14ac:dyDescent="0.45">
      <c r="B1760" s="145" t="str">
        <f t="shared" si="270"/>
        <v>NOT INCLUDED</v>
      </c>
      <c r="C1760" s="146" t="e">
        <f t="shared" si="271"/>
        <v>#N/A</v>
      </c>
      <c r="D1760" s="158" t="e">
        <f>AB1760&amp;"_"&amp;#REF!&amp;IF(afstemning_partner&lt;&gt;"","_"&amp;AC1760,"")</f>
        <v>#REF!</v>
      </c>
      <c r="E1760" s="158" t="str">
        <f t="shared" si="272"/>
        <v/>
      </c>
      <c r="F1760" s="158" t="e">
        <f t="shared" si="273"/>
        <v>#N/A</v>
      </c>
      <c r="G1760" s="158" t="str">
        <f>TRANSAKTIONER!Z1760&amp;IF(regnskab_filter_periode&gt;=AB1760,"INCLUDE"&amp;IF(regnskab_filter_land&lt;&gt;"",IF(regnskab_filter_land="EU",F1760,AD1760),""),"EXCLUDE")</f>
        <v>EXCLUDE</v>
      </c>
      <c r="H1760" s="158" t="str">
        <f t="shared" si="274"/>
        <v/>
      </c>
      <c r="I1760" s="158" t="str">
        <f>TRANSAKTIONER!Z1760&amp;IF(regnskab_filter_periode_partner&gt;=AB1760,"INCLUDE"&amp;IF(regnskab_filter_land_partner&lt;&gt;"",IF(regnskab_filter_land_partner="EU",F1760,AD1760),""),"EXCLUDE")&amp;AC1760</f>
        <v>EXCLUDE</v>
      </c>
      <c r="J1760" s="158" t="e">
        <f t="shared" si="275"/>
        <v>#N/A</v>
      </c>
      <c r="L1760" s="158" t="str">
        <f t="shared" si="276"/>
        <v>_EU</v>
      </c>
      <c r="P1760" s="340"/>
      <c r="Q1760" s="340"/>
      <c r="R1760" s="341"/>
      <c r="S1760" s="342"/>
      <c r="T1760" s="342"/>
      <c r="U1760" s="341"/>
      <c r="V1760" s="368"/>
      <c r="W1760" s="341"/>
      <c r="X1760" s="343"/>
      <c r="Y1760" s="340"/>
      <c r="Z1760" s="341"/>
      <c r="AA1760" s="348" t="str">
        <f t="shared" si="277"/>
        <v/>
      </c>
      <c r="AB1760" s="349" t="str">
        <f t="shared" si="278"/>
        <v/>
      </c>
      <c r="AC1760" s="341"/>
      <c r="AD1760" s="350" t="str">
        <f t="shared" si="279"/>
        <v/>
      </c>
    </row>
    <row r="1761" spans="2:30" x14ac:dyDescent="0.45">
      <c r="B1761" s="145" t="str">
        <f t="shared" si="270"/>
        <v>NOT INCLUDED</v>
      </c>
      <c r="C1761" s="146" t="e">
        <f t="shared" si="271"/>
        <v>#N/A</v>
      </c>
      <c r="D1761" s="158" t="e">
        <f>AB1761&amp;"_"&amp;#REF!&amp;IF(afstemning_partner&lt;&gt;"","_"&amp;AC1761,"")</f>
        <v>#REF!</v>
      </c>
      <c r="E1761" s="158" t="str">
        <f t="shared" si="272"/>
        <v/>
      </c>
      <c r="F1761" s="158" t="e">
        <f t="shared" si="273"/>
        <v>#N/A</v>
      </c>
      <c r="G1761" s="158" t="str">
        <f>TRANSAKTIONER!Z1761&amp;IF(regnskab_filter_periode&gt;=AB1761,"INCLUDE"&amp;IF(regnskab_filter_land&lt;&gt;"",IF(regnskab_filter_land="EU",F1761,AD1761),""),"EXCLUDE")</f>
        <v>EXCLUDE</v>
      </c>
      <c r="H1761" s="158" t="str">
        <f t="shared" si="274"/>
        <v/>
      </c>
      <c r="I1761" s="158" t="str">
        <f>TRANSAKTIONER!Z1761&amp;IF(regnskab_filter_periode_partner&gt;=AB1761,"INCLUDE"&amp;IF(regnskab_filter_land_partner&lt;&gt;"",IF(regnskab_filter_land_partner="EU",F1761,AD1761),""),"EXCLUDE")&amp;AC1761</f>
        <v>EXCLUDE</v>
      </c>
      <c r="J1761" s="158" t="e">
        <f t="shared" si="275"/>
        <v>#N/A</v>
      </c>
      <c r="L1761" s="158" t="str">
        <f t="shared" si="276"/>
        <v>_EU</v>
      </c>
      <c r="P1761" s="340"/>
      <c r="Q1761" s="340"/>
      <c r="R1761" s="341"/>
      <c r="S1761" s="342"/>
      <c r="T1761" s="342"/>
      <c r="U1761" s="341"/>
      <c r="V1761" s="368"/>
      <c r="W1761" s="341"/>
      <c r="X1761" s="343"/>
      <c r="Y1761" s="340"/>
      <c r="Z1761" s="341"/>
      <c r="AA1761" s="348" t="str">
        <f t="shared" si="277"/>
        <v/>
      </c>
      <c r="AB1761" s="349" t="str">
        <f t="shared" si="278"/>
        <v/>
      </c>
      <c r="AC1761" s="341"/>
      <c r="AD1761" s="350" t="str">
        <f t="shared" si="279"/>
        <v/>
      </c>
    </row>
    <row r="1762" spans="2:30" x14ac:dyDescent="0.45">
      <c r="B1762" s="145" t="str">
        <f t="shared" si="270"/>
        <v>NOT INCLUDED</v>
      </c>
      <c r="C1762" s="146" t="e">
        <f t="shared" si="271"/>
        <v>#N/A</v>
      </c>
      <c r="D1762" s="158" t="e">
        <f>AB1762&amp;"_"&amp;#REF!&amp;IF(afstemning_partner&lt;&gt;"","_"&amp;AC1762,"")</f>
        <v>#REF!</v>
      </c>
      <c r="E1762" s="158" t="str">
        <f t="shared" si="272"/>
        <v/>
      </c>
      <c r="F1762" s="158" t="e">
        <f t="shared" si="273"/>
        <v>#N/A</v>
      </c>
      <c r="G1762" s="158" t="str">
        <f>TRANSAKTIONER!Z1762&amp;IF(regnskab_filter_periode&gt;=AB1762,"INCLUDE"&amp;IF(regnskab_filter_land&lt;&gt;"",IF(regnskab_filter_land="EU",F1762,AD1762),""),"EXCLUDE")</f>
        <v>EXCLUDE</v>
      </c>
      <c r="H1762" s="158" t="str">
        <f t="shared" si="274"/>
        <v/>
      </c>
      <c r="I1762" s="158" t="str">
        <f>TRANSAKTIONER!Z1762&amp;IF(regnskab_filter_periode_partner&gt;=AB1762,"INCLUDE"&amp;IF(regnskab_filter_land_partner&lt;&gt;"",IF(regnskab_filter_land_partner="EU",F1762,AD1762),""),"EXCLUDE")&amp;AC1762</f>
        <v>EXCLUDE</v>
      </c>
      <c r="J1762" s="158" t="e">
        <f t="shared" si="275"/>
        <v>#N/A</v>
      </c>
      <c r="L1762" s="158" t="str">
        <f t="shared" si="276"/>
        <v>_EU</v>
      </c>
      <c r="P1762" s="340"/>
      <c r="Q1762" s="340"/>
      <c r="R1762" s="341"/>
      <c r="S1762" s="342"/>
      <c r="T1762" s="342"/>
      <c r="U1762" s="341"/>
      <c r="V1762" s="368"/>
      <c r="W1762" s="341"/>
      <c r="X1762" s="343"/>
      <c r="Y1762" s="340"/>
      <c r="Z1762" s="341"/>
      <c r="AA1762" s="348" t="str">
        <f t="shared" si="277"/>
        <v/>
      </c>
      <c r="AB1762" s="349" t="str">
        <f t="shared" si="278"/>
        <v/>
      </c>
      <c r="AC1762" s="341"/>
      <c r="AD1762" s="350" t="str">
        <f t="shared" si="279"/>
        <v/>
      </c>
    </row>
    <row r="1763" spans="2:30" x14ac:dyDescent="0.45">
      <c r="B1763" s="145" t="str">
        <f t="shared" si="270"/>
        <v>NOT INCLUDED</v>
      </c>
      <c r="C1763" s="146" t="e">
        <f t="shared" si="271"/>
        <v>#N/A</v>
      </c>
      <c r="D1763" s="158" t="e">
        <f>AB1763&amp;"_"&amp;#REF!&amp;IF(afstemning_partner&lt;&gt;"","_"&amp;AC1763,"")</f>
        <v>#REF!</v>
      </c>
      <c r="E1763" s="158" t="str">
        <f t="shared" si="272"/>
        <v/>
      </c>
      <c r="F1763" s="158" t="e">
        <f t="shared" si="273"/>
        <v>#N/A</v>
      </c>
      <c r="G1763" s="158" t="str">
        <f>TRANSAKTIONER!Z1763&amp;IF(regnskab_filter_periode&gt;=AB1763,"INCLUDE"&amp;IF(regnskab_filter_land&lt;&gt;"",IF(regnskab_filter_land="EU",F1763,AD1763),""),"EXCLUDE")</f>
        <v>EXCLUDE</v>
      </c>
      <c r="H1763" s="158" t="str">
        <f t="shared" si="274"/>
        <v/>
      </c>
      <c r="I1763" s="158" t="str">
        <f>TRANSAKTIONER!Z1763&amp;IF(regnskab_filter_periode_partner&gt;=AB1763,"INCLUDE"&amp;IF(regnskab_filter_land_partner&lt;&gt;"",IF(regnskab_filter_land_partner="EU",F1763,AD1763),""),"EXCLUDE")&amp;AC1763</f>
        <v>EXCLUDE</v>
      </c>
      <c r="J1763" s="158" t="e">
        <f t="shared" si="275"/>
        <v>#N/A</v>
      </c>
      <c r="L1763" s="158" t="str">
        <f t="shared" si="276"/>
        <v>_EU</v>
      </c>
      <c r="P1763" s="340"/>
      <c r="Q1763" s="340"/>
      <c r="R1763" s="341"/>
      <c r="S1763" s="342"/>
      <c r="T1763" s="342"/>
      <c r="U1763" s="341"/>
      <c r="V1763" s="368"/>
      <c r="W1763" s="341"/>
      <c r="X1763" s="343"/>
      <c r="Y1763" s="340"/>
      <c r="Z1763" s="341"/>
      <c r="AA1763" s="348" t="str">
        <f t="shared" si="277"/>
        <v/>
      </c>
      <c r="AB1763" s="349" t="str">
        <f t="shared" si="278"/>
        <v/>
      </c>
      <c r="AC1763" s="341"/>
      <c r="AD1763" s="350" t="str">
        <f t="shared" si="279"/>
        <v/>
      </c>
    </row>
    <row r="1764" spans="2:30" x14ac:dyDescent="0.45">
      <c r="B1764" s="145" t="str">
        <f t="shared" si="270"/>
        <v>NOT INCLUDED</v>
      </c>
      <c r="C1764" s="146" t="e">
        <f t="shared" si="271"/>
        <v>#N/A</v>
      </c>
      <c r="D1764" s="158" t="e">
        <f>AB1764&amp;"_"&amp;#REF!&amp;IF(afstemning_partner&lt;&gt;"","_"&amp;AC1764,"")</f>
        <v>#REF!</v>
      </c>
      <c r="E1764" s="158" t="str">
        <f t="shared" si="272"/>
        <v/>
      </c>
      <c r="F1764" s="158" t="e">
        <f t="shared" si="273"/>
        <v>#N/A</v>
      </c>
      <c r="G1764" s="158" t="str">
        <f>TRANSAKTIONER!Z1764&amp;IF(regnskab_filter_periode&gt;=AB1764,"INCLUDE"&amp;IF(regnskab_filter_land&lt;&gt;"",IF(regnskab_filter_land="EU",F1764,AD1764),""),"EXCLUDE")</f>
        <v>EXCLUDE</v>
      </c>
      <c r="H1764" s="158" t="str">
        <f t="shared" si="274"/>
        <v/>
      </c>
      <c r="I1764" s="158" t="str">
        <f>TRANSAKTIONER!Z1764&amp;IF(regnskab_filter_periode_partner&gt;=AB1764,"INCLUDE"&amp;IF(regnskab_filter_land_partner&lt;&gt;"",IF(regnskab_filter_land_partner="EU",F1764,AD1764),""),"EXCLUDE")&amp;AC1764</f>
        <v>EXCLUDE</v>
      </c>
      <c r="J1764" s="158" t="e">
        <f t="shared" si="275"/>
        <v>#N/A</v>
      </c>
      <c r="L1764" s="158" t="str">
        <f t="shared" si="276"/>
        <v>_EU</v>
      </c>
      <c r="P1764" s="340"/>
      <c r="Q1764" s="340"/>
      <c r="R1764" s="341"/>
      <c r="S1764" s="342"/>
      <c r="T1764" s="342"/>
      <c r="U1764" s="341"/>
      <c r="V1764" s="368"/>
      <c r="W1764" s="341"/>
      <c r="X1764" s="343"/>
      <c r="Y1764" s="340"/>
      <c r="Z1764" s="341"/>
      <c r="AA1764" s="348" t="str">
        <f t="shared" si="277"/>
        <v/>
      </c>
      <c r="AB1764" s="349" t="str">
        <f t="shared" si="278"/>
        <v/>
      </c>
      <c r="AC1764" s="341"/>
      <c r="AD1764" s="350" t="str">
        <f t="shared" si="279"/>
        <v/>
      </c>
    </row>
    <row r="1765" spans="2:30" x14ac:dyDescent="0.45">
      <c r="B1765" s="145" t="str">
        <f t="shared" si="270"/>
        <v>NOT INCLUDED</v>
      </c>
      <c r="C1765" s="146" t="e">
        <f t="shared" si="271"/>
        <v>#N/A</v>
      </c>
      <c r="D1765" s="158" t="e">
        <f>AB1765&amp;"_"&amp;#REF!&amp;IF(afstemning_partner&lt;&gt;"","_"&amp;AC1765,"")</f>
        <v>#REF!</v>
      </c>
      <c r="E1765" s="158" t="str">
        <f t="shared" si="272"/>
        <v/>
      </c>
      <c r="F1765" s="158" t="e">
        <f t="shared" si="273"/>
        <v>#N/A</v>
      </c>
      <c r="G1765" s="158" t="str">
        <f>TRANSAKTIONER!Z1765&amp;IF(regnskab_filter_periode&gt;=AB1765,"INCLUDE"&amp;IF(regnskab_filter_land&lt;&gt;"",IF(regnskab_filter_land="EU",F1765,AD1765),""),"EXCLUDE")</f>
        <v>EXCLUDE</v>
      </c>
      <c r="H1765" s="158" t="str">
        <f t="shared" si="274"/>
        <v/>
      </c>
      <c r="I1765" s="158" t="str">
        <f>TRANSAKTIONER!Z1765&amp;IF(regnskab_filter_periode_partner&gt;=AB1765,"INCLUDE"&amp;IF(regnskab_filter_land_partner&lt;&gt;"",IF(regnskab_filter_land_partner="EU",F1765,AD1765),""),"EXCLUDE")&amp;AC1765</f>
        <v>EXCLUDE</v>
      </c>
      <c r="J1765" s="158" t="e">
        <f t="shared" si="275"/>
        <v>#N/A</v>
      </c>
      <c r="L1765" s="158" t="str">
        <f t="shared" si="276"/>
        <v>_EU</v>
      </c>
      <c r="P1765" s="340"/>
      <c r="Q1765" s="340"/>
      <c r="R1765" s="341"/>
      <c r="S1765" s="342"/>
      <c r="T1765" s="342"/>
      <c r="U1765" s="341"/>
      <c r="V1765" s="368"/>
      <c r="W1765" s="341"/>
      <c r="X1765" s="343"/>
      <c r="Y1765" s="340"/>
      <c r="Z1765" s="341"/>
      <c r="AA1765" s="348" t="str">
        <f t="shared" si="277"/>
        <v/>
      </c>
      <c r="AB1765" s="349" t="str">
        <f t="shared" si="278"/>
        <v/>
      </c>
      <c r="AC1765" s="341"/>
      <c r="AD1765" s="350" t="str">
        <f t="shared" si="279"/>
        <v/>
      </c>
    </row>
    <row r="1766" spans="2:30" x14ac:dyDescent="0.45">
      <c r="B1766" s="145" t="str">
        <f t="shared" si="270"/>
        <v>NOT INCLUDED</v>
      </c>
      <c r="C1766" s="146" t="e">
        <f t="shared" si="271"/>
        <v>#N/A</v>
      </c>
      <c r="D1766" s="158" t="e">
        <f>AB1766&amp;"_"&amp;#REF!&amp;IF(afstemning_partner&lt;&gt;"","_"&amp;AC1766,"")</f>
        <v>#REF!</v>
      </c>
      <c r="E1766" s="158" t="str">
        <f t="shared" si="272"/>
        <v/>
      </c>
      <c r="F1766" s="158" t="e">
        <f t="shared" si="273"/>
        <v>#N/A</v>
      </c>
      <c r="G1766" s="158" t="str">
        <f>TRANSAKTIONER!Z1766&amp;IF(regnskab_filter_periode&gt;=AB1766,"INCLUDE"&amp;IF(regnskab_filter_land&lt;&gt;"",IF(regnskab_filter_land="EU",F1766,AD1766),""),"EXCLUDE")</f>
        <v>EXCLUDE</v>
      </c>
      <c r="H1766" s="158" t="str">
        <f t="shared" si="274"/>
        <v/>
      </c>
      <c r="I1766" s="158" t="str">
        <f>TRANSAKTIONER!Z1766&amp;IF(regnskab_filter_periode_partner&gt;=AB1766,"INCLUDE"&amp;IF(regnskab_filter_land_partner&lt;&gt;"",IF(regnskab_filter_land_partner="EU",F1766,AD1766),""),"EXCLUDE")&amp;AC1766</f>
        <v>EXCLUDE</v>
      </c>
      <c r="J1766" s="158" t="e">
        <f t="shared" si="275"/>
        <v>#N/A</v>
      </c>
      <c r="L1766" s="158" t="str">
        <f t="shared" si="276"/>
        <v>_EU</v>
      </c>
      <c r="P1766" s="340"/>
      <c r="Q1766" s="340"/>
      <c r="R1766" s="341"/>
      <c r="S1766" s="342"/>
      <c r="T1766" s="342"/>
      <c r="U1766" s="341"/>
      <c r="V1766" s="368"/>
      <c r="W1766" s="341"/>
      <c r="X1766" s="343"/>
      <c r="Y1766" s="340"/>
      <c r="Z1766" s="341"/>
      <c r="AA1766" s="348" t="str">
        <f t="shared" si="277"/>
        <v/>
      </c>
      <c r="AB1766" s="349" t="str">
        <f t="shared" si="278"/>
        <v/>
      </c>
      <c r="AC1766" s="341"/>
      <c r="AD1766" s="350" t="str">
        <f t="shared" si="279"/>
        <v/>
      </c>
    </row>
    <row r="1767" spans="2:30" x14ac:dyDescent="0.45">
      <c r="B1767" s="145" t="str">
        <f t="shared" si="270"/>
        <v>NOT INCLUDED</v>
      </c>
      <c r="C1767" s="146" t="e">
        <f t="shared" si="271"/>
        <v>#N/A</v>
      </c>
      <c r="D1767" s="158" t="e">
        <f>AB1767&amp;"_"&amp;#REF!&amp;IF(afstemning_partner&lt;&gt;"","_"&amp;AC1767,"")</f>
        <v>#REF!</v>
      </c>
      <c r="E1767" s="158" t="str">
        <f t="shared" si="272"/>
        <v/>
      </c>
      <c r="F1767" s="158" t="e">
        <f t="shared" si="273"/>
        <v>#N/A</v>
      </c>
      <c r="G1767" s="158" t="str">
        <f>TRANSAKTIONER!Z1767&amp;IF(regnskab_filter_periode&gt;=AB1767,"INCLUDE"&amp;IF(regnskab_filter_land&lt;&gt;"",IF(regnskab_filter_land="EU",F1767,AD1767),""),"EXCLUDE")</f>
        <v>EXCLUDE</v>
      </c>
      <c r="H1767" s="158" t="str">
        <f t="shared" si="274"/>
        <v/>
      </c>
      <c r="I1767" s="158" t="str">
        <f>TRANSAKTIONER!Z1767&amp;IF(regnskab_filter_periode_partner&gt;=AB1767,"INCLUDE"&amp;IF(regnskab_filter_land_partner&lt;&gt;"",IF(regnskab_filter_land_partner="EU",F1767,AD1767),""),"EXCLUDE")&amp;AC1767</f>
        <v>EXCLUDE</v>
      </c>
      <c r="J1767" s="158" t="e">
        <f t="shared" si="275"/>
        <v>#N/A</v>
      </c>
      <c r="L1767" s="158" t="str">
        <f t="shared" si="276"/>
        <v>_EU</v>
      </c>
      <c r="P1767" s="340"/>
      <c r="Q1767" s="340"/>
      <c r="R1767" s="341"/>
      <c r="S1767" s="342"/>
      <c r="T1767" s="342"/>
      <c r="U1767" s="341"/>
      <c r="V1767" s="368"/>
      <c r="W1767" s="341"/>
      <c r="X1767" s="343"/>
      <c r="Y1767" s="340"/>
      <c r="Z1767" s="341"/>
      <c r="AA1767" s="348" t="str">
        <f t="shared" si="277"/>
        <v/>
      </c>
      <c r="AB1767" s="349" t="str">
        <f t="shared" si="278"/>
        <v/>
      </c>
      <c r="AC1767" s="341"/>
      <c r="AD1767" s="350" t="str">
        <f t="shared" si="279"/>
        <v/>
      </c>
    </row>
    <row r="1768" spans="2:30" x14ac:dyDescent="0.45">
      <c r="B1768" s="145" t="str">
        <f t="shared" si="270"/>
        <v>NOT INCLUDED</v>
      </c>
      <c r="C1768" s="146" t="e">
        <f t="shared" si="271"/>
        <v>#N/A</v>
      </c>
      <c r="D1768" s="158" t="e">
        <f>AB1768&amp;"_"&amp;#REF!&amp;IF(afstemning_partner&lt;&gt;"","_"&amp;AC1768,"")</f>
        <v>#REF!</v>
      </c>
      <c r="E1768" s="158" t="str">
        <f t="shared" si="272"/>
        <v/>
      </c>
      <c r="F1768" s="158" t="e">
        <f t="shared" si="273"/>
        <v>#N/A</v>
      </c>
      <c r="G1768" s="158" t="str">
        <f>TRANSAKTIONER!Z1768&amp;IF(regnskab_filter_periode&gt;=AB1768,"INCLUDE"&amp;IF(regnskab_filter_land&lt;&gt;"",IF(regnskab_filter_land="EU",F1768,AD1768),""),"EXCLUDE")</f>
        <v>EXCLUDE</v>
      </c>
      <c r="H1768" s="158" t="str">
        <f t="shared" si="274"/>
        <v/>
      </c>
      <c r="I1768" s="158" t="str">
        <f>TRANSAKTIONER!Z1768&amp;IF(regnskab_filter_periode_partner&gt;=AB1768,"INCLUDE"&amp;IF(regnskab_filter_land_partner&lt;&gt;"",IF(regnskab_filter_land_partner="EU",F1768,AD1768),""),"EXCLUDE")&amp;AC1768</f>
        <v>EXCLUDE</v>
      </c>
      <c r="J1768" s="158" t="e">
        <f t="shared" si="275"/>
        <v>#N/A</v>
      </c>
      <c r="L1768" s="158" t="str">
        <f t="shared" si="276"/>
        <v>_EU</v>
      </c>
      <c r="P1768" s="340"/>
      <c r="Q1768" s="340"/>
      <c r="R1768" s="341"/>
      <c r="S1768" s="342"/>
      <c r="T1768" s="342"/>
      <c r="U1768" s="341"/>
      <c r="V1768" s="368"/>
      <c r="W1768" s="341"/>
      <c r="X1768" s="343"/>
      <c r="Y1768" s="340"/>
      <c r="Z1768" s="341"/>
      <c r="AA1768" s="348" t="str">
        <f t="shared" si="277"/>
        <v/>
      </c>
      <c r="AB1768" s="349" t="str">
        <f t="shared" si="278"/>
        <v/>
      </c>
      <c r="AC1768" s="341"/>
      <c r="AD1768" s="350" t="str">
        <f t="shared" si="279"/>
        <v/>
      </c>
    </row>
    <row r="1769" spans="2:30" x14ac:dyDescent="0.45">
      <c r="B1769" s="145" t="str">
        <f t="shared" si="270"/>
        <v>NOT INCLUDED</v>
      </c>
      <c r="C1769" s="146" t="e">
        <f t="shared" si="271"/>
        <v>#N/A</v>
      </c>
      <c r="D1769" s="158" t="e">
        <f>AB1769&amp;"_"&amp;#REF!&amp;IF(afstemning_partner&lt;&gt;"","_"&amp;AC1769,"")</f>
        <v>#REF!</v>
      </c>
      <c r="E1769" s="158" t="str">
        <f t="shared" si="272"/>
        <v/>
      </c>
      <c r="F1769" s="158" t="e">
        <f t="shared" si="273"/>
        <v>#N/A</v>
      </c>
      <c r="G1769" s="158" t="str">
        <f>TRANSAKTIONER!Z1769&amp;IF(regnskab_filter_periode&gt;=AB1769,"INCLUDE"&amp;IF(regnskab_filter_land&lt;&gt;"",IF(regnskab_filter_land="EU",F1769,AD1769),""),"EXCLUDE")</f>
        <v>EXCLUDE</v>
      </c>
      <c r="H1769" s="158" t="str">
        <f t="shared" si="274"/>
        <v/>
      </c>
      <c r="I1769" s="158" t="str">
        <f>TRANSAKTIONER!Z1769&amp;IF(regnskab_filter_periode_partner&gt;=AB1769,"INCLUDE"&amp;IF(regnskab_filter_land_partner&lt;&gt;"",IF(regnskab_filter_land_partner="EU",F1769,AD1769),""),"EXCLUDE")&amp;AC1769</f>
        <v>EXCLUDE</v>
      </c>
      <c r="J1769" s="158" t="e">
        <f t="shared" si="275"/>
        <v>#N/A</v>
      </c>
      <c r="L1769" s="158" t="str">
        <f t="shared" si="276"/>
        <v>_EU</v>
      </c>
      <c r="P1769" s="340"/>
      <c r="Q1769" s="340"/>
      <c r="R1769" s="341"/>
      <c r="S1769" s="342"/>
      <c r="T1769" s="342"/>
      <c r="U1769" s="341"/>
      <c r="V1769" s="368"/>
      <c r="W1769" s="341"/>
      <c r="X1769" s="343"/>
      <c r="Y1769" s="340"/>
      <c r="Z1769" s="341"/>
      <c r="AA1769" s="348" t="str">
        <f t="shared" si="277"/>
        <v/>
      </c>
      <c r="AB1769" s="349" t="str">
        <f t="shared" si="278"/>
        <v/>
      </c>
      <c r="AC1769" s="341"/>
      <c r="AD1769" s="350" t="str">
        <f t="shared" si="279"/>
        <v/>
      </c>
    </row>
    <row r="1770" spans="2:30" x14ac:dyDescent="0.45">
      <c r="B1770" s="145" t="str">
        <f t="shared" si="270"/>
        <v>NOT INCLUDED</v>
      </c>
      <c r="C1770" s="146" t="e">
        <f t="shared" si="271"/>
        <v>#N/A</v>
      </c>
      <c r="D1770" s="158" t="e">
        <f>AB1770&amp;"_"&amp;#REF!&amp;IF(afstemning_partner&lt;&gt;"","_"&amp;AC1770,"")</f>
        <v>#REF!</v>
      </c>
      <c r="E1770" s="158" t="str">
        <f t="shared" si="272"/>
        <v/>
      </c>
      <c r="F1770" s="158" t="e">
        <f t="shared" si="273"/>
        <v>#N/A</v>
      </c>
      <c r="G1770" s="158" t="str">
        <f>TRANSAKTIONER!Z1770&amp;IF(regnskab_filter_periode&gt;=AB1770,"INCLUDE"&amp;IF(regnskab_filter_land&lt;&gt;"",IF(regnskab_filter_land="EU",F1770,AD1770),""),"EXCLUDE")</f>
        <v>EXCLUDE</v>
      </c>
      <c r="H1770" s="158" t="str">
        <f t="shared" si="274"/>
        <v/>
      </c>
      <c r="I1770" s="158" t="str">
        <f>TRANSAKTIONER!Z1770&amp;IF(regnskab_filter_periode_partner&gt;=AB1770,"INCLUDE"&amp;IF(regnskab_filter_land_partner&lt;&gt;"",IF(regnskab_filter_land_partner="EU",F1770,AD1770),""),"EXCLUDE")&amp;AC1770</f>
        <v>EXCLUDE</v>
      </c>
      <c r="J1770" s="158" t="e">
        <f t="shared" si="275"/>
        <v>#N/A</v>
      </c>
      <c r="L1770" s="158" t="str">
        <f t="shared" si="276"/>
        <v>_EU</v>
      </c>
      <c r="P1770" s="340"/>
      <c r="Q1770" s="340"/>
      <c r="R1770" s="341"/>
      <c r="S1770" s="342"/>
      <c r="T1770" s="342"/>
      <c r="U1770" s="341"/>
      <c r="V1770" s="368"/>
      <c r="W1770" s="341"/>
      <c r="X1770" s="343"/>
      <c r="Y1770" s="340"/>
      <c r="Z1770" s="341"/>
      <c r="AA1770" s="348" t="str">
        <f t="shared" si="277"/>
        <v/>
      </c>
      <c r="AB1770" s="349" t="str">
        <f t="shared" si="278"/>
        <v/>
      </c>
      <c r="AC1770" s="341"/>
      <c r="AD1770" s="350" t="str">
        <f t="shared" si="279"/>
        <v/>
      </c>
    </row>
    <row r="1771" spans="2:30" x14ac:dyDescent="0.45">
      <c r="B1771" s="145" t="str">
        <f t="shared" si="270"/>
        <v>NOT INCLUDED</v>
      </c>
      <c r="C1771" s="146" t="e">
        <f t="shared" si="271"/>
        <v>#N/A</v>
      </c>
      <c r="D1771" s="158" t="e">
        <f>AB1771&amp;"_"&amp;#REF!&amp;IF(afstemning_partner&lt;&gt;"","_"&amp;AC1771,"")</f>
        <v>#REF!</v>
      </c>
      <c r="E1771" s="158" t="str">
        <f t="shared" si="272"/>
        <v/>
      </c>
      <c r="F1771" s="158" t="e">
        <f t="shared" si="273"/>
        <v>#N/A</v>
      </c>
      <c r="G1771" s="158" t="str">
        <f>TRANSAKTIONER!Z1771&amp;IF(regnskab_filter_periode&gt;=AB1771,"INCLUDE"&amp;IF(regnskab_filter_land&lt;&gt;"",IF(regnskab_filter_land="EU",F1771,AD1771),""),"EXCLUDE")</f>
        <v>EXCLUDE</v>
      </c>
      <c r="H1771" s="158" t="str">
        <f t="shared" si="274"/>
        <v/>
      </c>
      <c r="I1771" s="158" t="str">
        <f>TRANSAKTIONER!Z1771&amp;IF(regnskab_filter_periode_partner&gt;=AB1771,"INCLUDE"&amp;IF(regnskab_filter_land_partner&lt;&gt;"",IF(regnskab_filter_land_partner="EU",F1771,AD1771),""),"EXCLUDE")&amp;AC1771</f>
        <v>EXCLUDE</v>
      </c>
      <c r="J1771" s="158" t="e">
        <f t="shared" si="275"/>
        <v>#N/A</v>
      </c>
      <c r="L1771" s="158" t="str">
        <f t="shared" si="276"/>
        <v>_EU</v>
      </c>
      <c r="P1771" s="340"/>
      <c r="Q1771" s="340"/>
      <c r="R1771" s="341"/>
      <c r="S1771" s="342"/>
      <c r="T1771" s="342"/>
      <c r="U1771" s="341"/>
      <c r="V1771" s="368"/>
      <c r="W1771" s="341"/>
      <c r="X1771" s="343"/>
      <c r="Y1771" s="340"/>
      <c r="Z1771" s="341"/>
      <c r="AA1771" s="348" t="str">
        <f t="shared" si="277"/>
        <v/>
      </c>
      <c r="AB1771" s="349" t="str">
        <f t="shared" si="278"/>
        <v/>
      </c>
      <c r="AC1771" s="341"/>
      <c r="AD1771" s="350" t="str">
        <f t="shared" si="279"/>
        <v/>
      </c>
    </row>
    <row r="1772" spans="2:30" x14ac:dyDescent="0.45">
      <c r="B1772" s="145" t="str">
        <f t="shared" si="270"/>
        <v>NOT INCLUDED</v>
      </c>
      <c r="C1772" s="146" t="e">
        <f t="shared" si="271"/>
        <v>#N/A</v>
      </c>
      <c r="D1772" s="158" t="e">
        <f>AB1772&amp;"_"&amp;#REF!&amp;IF(afstemning_partner&lt;&gt;"","_"&amp;AC1772,"")</f>
        <v>#REF!</v>
      </c>
      <c r="E1772" s="158" t="str">
        <f t="shared" si="272"/>
        <v/>
      </c>
      <c r="F1772" s="158" t="e">
        <f t="shared" si="273"/>
        <v>#N/A</v>
      </c>
      <c r="G1772" s="158" t="str">
        <f>TRANSAKTIONER!Z1772&amp;IF(regnskab_filter_periode&gt;=AB1772,"INCLUDE"&amp;IF(regnskab_filter_land&lt;&gt;"",IF(regnskab_filter_land="EU",F1772,AD1772),""),"EXCLUDE")</f>
        <v>EXCLUDE</v>
      </c>
      <c r="H1772" s="158" t="str">
        <f t="shared" si="274"/>
        <v/>
      </c>
      <c r="I1772" s="158" t="str">
        <f>TRANSAKTIONER!Z1772&amp;IF(regnskab_filter_periode_partner&gt;=AB1772,"INCLUDE"&amp;IF(regnskab_filter_land_partner&lt;&gt;"",IF(regnskab_filter_land_partner="EU",F1772,AD1772),""),"EXCLUDE")&amp;AC1772</f>
        <v>EXCLUDE</v>
      </c>
      <c r="J1772" s="158" t="e">
        <f t="shared" si="275"/>
        <v>#N/A</v>
      </c>
      <c r="L1772" s="158" t="str">
        <f t="shared" si="276"/>
        <v>_EU</v>
      </c>
      <c r="P1772" s="340"/>
      <c r="Q1772" s="340"/>
      <c r="R1772" s="341"/>
      <c r="S1772" s="342"/>
      <c r="T1772" s="342"/>
      <c r="U1772" s="341"/>
      <c r="V1772" s="368"/>
      <c r="W1772" s="341"/>
      <c r="X1772" s="343"/>
      <c r="Y1772" s="340"/>
      <c r="Z1772" s="341"/>
      <c r="AA1772" s="348" t="str">
        <f t="shared" si="277"/>
        <v/>
      </c>
      <c r="AB1772" s="349" t="str">
        <f t="shared" si="278"/>
        <v/>
      </c>
      <c r="AC1772" s="341"/>
      <c r="AD1772" s="350" t="str">
        <f t="shared" si="279"/>
        <v/>
      </c>
    </row>
    <row r="1773" spans="2:30" x14ac:dyDescent="0.45">
      <c r="B1773" s="145" t="str">
        <f t="shared" si="270"/>
        <v>NOT INCLUDED</v>
      </c>
      <c r="C1773" s="146" t="e">
        <f t="shared" si="271"/>
        <v>#N/A</v>
      </c>
      <c r="D1773" s="158" t="e">
        <f>AB1773&amp;"_"&amp;#REF!&amp;IF(afstemning_partner&lt;&gt;"","_"&amp;AC1773,"")</f>
        <v>#REF!</v>
      </c>
      <c r="E1773" s="158" t="str">
        <f t="shared" si="272"/>
        <v/>
      </c>
      <c r="F1773" s="158" t="e">
        <f t="shared" si="273"/>
        <v>#N/A</v>
      </c>
      <c r="G1773" s="158" t="str">
        <f>TRANSAKTIONER!Z1773&amp;IF(regnskab_filter_periode&gt;=AB1773,"INCLUDE"&amp;IF(regnskab_filter_land&lt;&gt;"",IF(regnskab_filter_land="EU",F1773,AD1773),""),"EXCLUDE")</f>
        <v>EXCLUDE</v>
      </c>
      <c r="H1773" s="158" t="str">
        <f t="shared" si="274"/>
        <v/>
      </c>
      <c r="I1773" s="158" t="str">
        <f>TRANSAKTIONER!Z1773&amp;IF(regnskab_filter_periode_partner&gt;=AB1773,"INCLUDE"&amp;IF(regnskab_filter_land_partner&lt;&gt;"",IF(regnskab_filter_land_partner="EU",F1773,AD1773),""),"EXCLUDE")&amp;AC1773</f>
        <v>EXCLUDE</v>
      </c>
      <c r="J1773" s="158" t="e">
        <f t="shared" si="275"/>
        <v>#N/A</v>
      </c>
      <c r="L1773" s="158" t="str">
        <f t="shared" si="276"/>
        <v>_EU</v>
      </c>
      <c r="P1773" s="340"/>
      <c r="Q1773" s="340"/>
      <c r="R1773" s="341"/>
      <c r="S1773" s="342"/>
      <c r="T1773" s="342"/>
      <c r="U1773" s="341"/>
      <c r="V1773" s="368"/>
      <c r="W1773" s="341"/>
      <c r="X1773" s="343"/>
      <c r="Y1773" s="340"/>
      <c r="Z1773" s="341"/>
      <c r="AA1773" s="348" t="str">
        <f t="shared" si="277"/>
        <v/>
      </c>
      <c r="AB1773" s="349" t="str">
        <f t="shared" si="278"/>
        <v/>
      </c>
      <c r="AC1773" s="341"/>
      <c r="AD1773" s="350" t="str">
        <f t="shared" si="279"/>
        <v/>
      </c>
    </row>
    <row r="1774" spans="2:30" x14ac:dyDescent="0.45">
      <c r="B1774" s="145" t="str">
        <f t="shared" si="270"/>
        <v>NOT INCLUDED</v>
      </c>
      <c r="C1774" s="146" t="e">
        <f t="shared" si="271"/>
        <v>#N/A</v>
      </c>
      <c r="D1774" s="158" t="e">
        <f>AB1774&amp;"_"&amp;#REF!&amp;IF(afstemning_partner&lt;&gt;"","_"&amp;AC1774,"")</f>
        <v>#REF!</v>
      </c>
      <c r="E1774" s="158" t="str">
        <f t="shared" si="272"/>
        <v/>
      </c>
      <c r="F1774" s="158" t="e">
        <f t="shared" si="273"/>
        <v>#N/A</v>
      </c>
      <c r="G1774" s="158" t="str">
        <f>TRANSAKTIONER!Z1774&amp;IF(regnskab_filter_periode&gt;=AB1774,"INCLUDE"&amp;IF(regnskab_filter_land&lt;&gt;"",IF(regnskab_filter_land="EU",F1774,AD1774),""),"EXCLUDE")</f>
        <v>EXCLUDE</v>
      </c>
      <c r="H1774" s="158" t="str">
        <f t="shared" si="274"/>
        <v/>
      </c>
      <c r="I1774" s="158" t="str">
        <f>TRANSAKTIONER!Z1774&amp;IF(regnskab_filter_periode_partner&gt;=AB1774,"INCLUDE"&amp;IF(regnskab_filter_land_partner&lt;&gt;"",IF(regnskab_filter_land_partner="EU",F1774,AD1774),""),"EXCLUDE")&amp;AC1774</f>
        <v>EXCLUDE</v>
      </c>
      <c r="J1774" s="158" t="e">
        <f t="shared" si="275"/>
        <v>#N/A</v>
      </c>
      <c r="L1774" s="158" t="str">
        <f t="shared" si="276"/>
        <v>_EU</v>
      </c>
      <c r="P1774" s="340"/>
      <c r="Q1774" s="340"/>
      <c r="R1774" s="341"/>
      <c r="S1774" s="342"/>
      <c r="T1774" s="342"/>
      <c r="U1774" s="341"/>
      <c r="V1774" s="368"/>
      <c r="W1774" s="341"/>
      <c r="X1774" s="343"/>
      <c r="Y1774" s="340"/>
      <c r="Z1774" s="341"/>
      <c r="AA1774" s="348" t="str">
        <f t="shared" si="277"/>
        <v/>
      </c>
      <c r="AB1774" s="349" t="str">
        <f t="shared" si="278"/>
        <v/>
      </c>
      <c r="AC1774" s="341"/>
      <c r="AD1774" s="350" t="str">
        <f t="shared" si="279"/>
        <v/>
      </c>
    </row>
    <row r="1775" spans="2:30" x14ac:dyDescent="0.45">
      <c r="B1775" s="145" t="str">
        <f t="shared" si="270"/>
        <v>NOT INCLUDED</v>
      </c>
      <c r="C1775" s="146" t="e">
        <f t="shared" si="271"/>
        <v>#N/A</v>
      </c>
      <c r="D1775" s="158" t="e">
        <f>AB1775&amp;"_"&amp;#REF!&amp;IF(afstemning_partner&lt;&gt;"","_"&amp;AC1775,"")</f>
        <v>#REF!</v>
      </c>
      <c r="E1775" s="158" t="str">
        <f t="shared" si="272"/>
        <v/>
      </c>
      <c r="F1775" s="158" t="e">
        <f t="shared" si="273"/>
        <v>#N/A</v>
      </c>
      <c r="G1775" s="158" t="str">
        <f>TRANSAKTIONER!Z1775&amp;IF(regnskab_filter_periode&gt;=AB1775,"INCLUDE"&amp;IF(regnskab_filter_land&lt;&gt;"",IF(regnskab_filter_land="EU",F1775,AD1775),""),"EXCLUDE")</f>
        <v>EXCLUDE</v>
      </c>
      <c r="H1775" s="158" t="str">
        <f t="shared" si="274"/>
        <v/>
      </c>
      <c r="I1775" s="158" t="str">
        <f>TRANSAKTIONER!Z1775&amp;IF(regnskab_filter_periode_partner&gt;=AB1775,"INCLUDE"&amp;IF(regnskab_filter_land_partner&lt;&gt;"",IF(regnskab_filter_land_partner="EU",F1775,AD1775),""),"EXCLUDE")&amp;AC1775</f>
        <v>EXCLUDE</v>
      </c>
      <c r="J1775" s="158" t="e">
        <f t="shared" si="275"/>
        <v>#N/A</v>
      </c>
      <c r="L1775" s="158" t="str">
        <f t="shared" si="276"/>
        <v>_EU</v>
      </c>
      <c r="P1775" s="340"/>
      <c r="Q1775" s="340"/>
      <c r="R1775" s="341"/>
      <c r="S1775" s="342"/>
      <c r="T1775" s="342"/>
      <c r="U1775" s="341"/>
      <c r="V1775" s="368"/>
      <c r="W1775" s="341"/>
      <c r="X1775" s="343"/>
      <c r="Y1775" s="340"/>
      <c r="Z1775" s="341"/>
      <c r="AA1775" s="348" t="str">
        <f t="shared" si="277"/>
        <v/>
      </c>
      <c r="AB1775" s="349" t="str">
        <f t="shared" si="278"/>
        <v/>
      </c>
      <c r="AC1775" s="341"/>
      <c r="AD1775" s="350" t="str">
        <f t="shared" si="279"/>
        <v/>
      </c>
    </row>
    <row r="1776" spans="2:30" x14ac:dyDescent="0.45">
      <c r="B1776" s="145" t="str">
        <f t="shared" si="270"/>
        <v>NOT INCLUDED</v>
      </c>
      <c r="C1776" s="146" t="e">
        <f t="shared" si="271"/>
        <v>#N/A</v>
      </c>
      <c r="D1776" s="158" t="e">
        <f>AB1776&amp;"_"&amp;#REF!&amp;IF(afstemning_partner&lt;&gt;"","_"&amp;AC1776,"")</f>
        <v>#REF!</v>
      </c>
      <c r="E1776" s="158" t="str">
        <f t="shared" si="272"/>
        <v/>
      </c>
      <c r="F1776" s="158" t="e">
        <f t="shared" si="273"/>
        <v>#N/A</v>
      </c>
      <c r="G1776" s="158" t="str">
        <f>TRANSAKTIONER!Z1776&amp;IF(regnskab_filter_periode&gt;=AB1776,"INCLUDE"&amp;IF(regnskab_filter_land&lt;&gt;"",IF(regnskab_filter_land="EU",F1776,AD1776),""),"EXCLUDE")</f>
        <v>EXCLUDE</v>
      </c>
      <c r="H1776" s="158" t="str">
        <f t="shared" si="274"/>
        <v/>
      </c>
      <c r="I1776" s="158" t="str">
        <f>TRANSAKTIONER!Z1776&amp;IF(regnskab_filter_periode_partner&gt;=AB1776,"INCLUDE"&amp;IF(regnskab_filter_land_partner&lt;&gt;"",IF(regnskab_filter_land_partner="EU",F1776,AD1776),""),"EXCLUDE")&amp;AC1776</f>
        <v>EXCLUDE</v>
      </c>
      <c r="J1776" s="158" t="e">
        <f t="shared" si="275"/>
        <v>#N/A</v>
      </c>
      <c r="L1776" s="158" t="str">
        <f t="shared" si="276"/>
        <v>_EU</v>
      </c>
      <c r="P1776" s="340"/>
      <c r="Q1776" s="340"/>
      <c r="R1776" s="341"/>
      <c r="S1776" s="342"/>
      <c r="T1776" s="342"/>
      <c r="U1776" s="341"/>
      <c r="V1776" s="368"/>
      <c r="W1776" s="341"/>
      <c r="X1776" s="343"/>
      <c r="Y1776" s="340"/>
      <c r="Z1776" s="341"/>
      <c r="AA1776" s="348" t="str">
        <f t="shared" si="277"/>
        <v/>
      </c>
      <c r="AB1776" s="349" t="str">
        <f t="shared" si="278"/>
        <v/>
      </c>
      <c r="AC1776" s="341"/>
      <c r="AD1776" s="350" t="str">
        <f t="shared" si="279"/>
        <v/>
      </c>
    </row>
    <row r="1777" spans="2:30" x14ac:dyDescent="0.45">
      <c r="B1777" s="145" t="str">
        <f t="shared" si="270"/>
        <v>NOT INCLUDED</v>
      </c>
      <c r="C1777" s="146" t="e">
        <f t="shared" si="271"/>
        <v>#N/A</v>
      </c>
      <c r="D1777" s="158" t="e">
        <f>AB1777&amp;"_"&amp;#REF!&amp;IF(afstemning_partner&lt;&gt;"","_"&amp;AC1777,"")</f>
        <v>#REF!</v>
      </c>
      <c r="E1777" s="158" t="str">
        <f t="shared" si="272"/>
        <v/>
      </c>
      <c r="F1777" s="158" t="e">
        <f t="shared" si="273"/>
        <v>#N/A</v>
      </c>
      <c r="G1777" s="158" t="str">
        <f>TRANSAKTIONER!Z1777&amp;IF(regnskab_filter_periode&gt;=AB1777,"INCLUDE"&amp;IF(regnskab_filter_land&lt;&gt;"",IF(regnskab_filter_land="EU",F1777,AD1777),""),"EXCLUDE")</f>
        <v>EXCLUDE</v>
      </c>
      <c r="H1777" s="158" t="str">
        <f t="shared" si="274"/>
        <v/>
      </c>
      <c r="I1777" s="158" t="str">
        <f>TRANSAKTIONER!Z1777&amp;IF(regnskab_filter_periode_partner&gt;=AB1777,"INCLUDE"&amp;IF(regnskab_filter_land_partner&lt;&gt;"",IF(regnskab_filter_land_partner="EU",F1777,AD1777),""),"EXCLUDE")&amp;AC1777</f>
        <v>EXCLUDE</v>
      </c>
      <c r="J1777" s="158" t="e">
        <f t="shared" si="275"/>
        <v>#N/A</v>
      </c>
      <c r="L1777" s="158" t="str">
        <f t="shared" si="276"/>
        <v>_EU</v>
      </c>
      <c r="P1777" s="340"/>
      <c r="Q1777" s="340"/>
      <c r="R1777" s="341"/>
      <c r="S1777" s="342"/>
      <c r="T1777" s="342"/>
      <c r="U1777" s="341"/>
      <c r="V1777" s="368"/>
      <c r="W1777" s="341"/>
      <c r="X1777" s="343"/>
      <c r="Y1777" s="340"/>
      <c r="Z1777" s="341"/>
      <c r="AA1777" s="348" t="str">
        <f t="shared" si="277"/>
        <v/>
      </c>
      <c r="AB1777" s="349" t="str">
        <f t="shared" si="278"/>
        <v/>
      </c>
      <c r="AC1777" s="341"/>
      <c r="AD1777" s="350" t="str">
        <f t="shared" si="279"/>
        <v/>
      </c>
    </row>
    <row r="1778" spans="2:30" x14ac:dyDescent="0.45">
      <c r="B1778" s="145" t="str">
        <f t="shared" si="270"/>
        <v>NOT INCLUDED</v>
      </c>
      <c r="C1778" s="146" t="e">
        <f t="shared" si="271"/>
        <v>#N/A</v>
      </c>
      <c r="D1778" s="158" t="e">
        <f>AB1778&amp;"_"&amp;#REF!&amp;IF(afstemning_partner&lt;&gt;"","_"&amp;AC1778,"")</f>
        <v>#REF!</v>
      </c>
      <c r="E1778" s="158" t="str">
        <f t="shared" si="272"/>
        <v/>
      </c>
      <c r="F1778" s="158" t="e">
        <f t="shared" si="273"/>
        <v>#N/A</v>
      </c>
      <c r="G1778" s="158" t="str">
        <f>TRANSAKTIONER!Z1778&amp;IF(regnskab_filter_periode&gt;=AB1778,"INCLUDE"&amp;IF(regnskab_filter_land&lt;&gt;"",IF(regnskab_filter_land="EU",F1778,AD1778),""),"EXCLUDE")</f>
        <v>EXCLUDE</v>
      </c>
      <c r="H1778" s="158" t="str">
        <f t="shared" si="274"/>
        <v/>
      </c>
      <c r="I1778" s="158" t="str">
        <f>TRANSAKTIONER!Z1778&amp;IF(regnskab_filter_periode_partner&gt;=AB1778,"INCLUDE"&amp;IF(regnskab_filter_land_partner&lt;&gt;"",IF(regnskab_filter_land_partner="EU",F1778,AD1778),""),"EXCLUDE")&amp;AC1778</f>
        <v>EXCLUDE</v>
      </c>
      <c r="J1778" s="158" t="e">
        <f t="shared" si="275"/>
        <v>#N/A</v>
      </c>
      <c r="L1778" s="158" t="str">
        <f t="shared" si="276"/>
        <v>_EU</v>
      </c>
      <c r="P1778" s="340"/>
      <c r="Q1778" s="340"/>
      <c r="R1778" s="341"/>
      <c r="S1778" s="342"/>
      <c r="T1778" s="342"/>
      <c r="U1778" s="341"/>
      <c r="V1778" s="368"/>
      <c r="W1778" s="341"/>
      <c r="X1778" s="343"/>
      <c r="Y1778" s="340"/>
      <c r="Z1778" s="341"/>
      <c r="AA1778" s="348" t="str">
        <f t="shared" si="277"/>
        <v/>
      </c>
      <c r="AB1778" s="349" t="str">
        <f t="shared" si="278"/>
        <v/>
      </c>
      <c r="AC1778" s="341"/>
      <c r="AD1778" s="350" t="str">
        <f t="shared" si="279"/>
        <v/>
      </c>
    </row>
    <row r="1779" spans="2:30" x14ac:dyDescent="0.45">
      <c r="B1779" s="145" t="str">
        <f t="shared" si="270"/>
        <v>NOT INCLUDED</v>
      </c>
      <c r="C1779" s="146" t="e">
        <f t="shared" si="271"/>
        <v>#N/A</v>
      </c>
      <c r="D1779" s="158" t="e">
        <f>AB1779&amp;"_"&amp;#REF!&amp;IF(afstemning_partner&lt;&gt;"","_"&amp;AC1779,"")</f>
        <v>#REF!</v>
      </c>
      <c r="E1779" s="158" t="str">
        <f t="shared" si="272"/>
        <v/>
      </c>
      <c r="F1779" s="158" t="e">
        <f t="shared" si="273"/>
        <v>#N/A</v>
      </c>
      <c r="G1779" s="158" t="str">
        <f>TRANSAKTIONER!Z1779&amp;IF(regnskab_filter_periode&gt;=AB1779,"INCLUDE"&amp;IF(regnskab_filter_land&lt;&gt;"",IF(regnskab_filter_land="EU",F1779,AD1779),""),"EXCLUDE")</f>
        <v>EXCLUDE</v>
      </c>
      <c r="H1779" s="158" t="str">
        <f t="shared" si="274"/>
        <v/>
      </c>
      <c r="I1779" s="158" t="str">
        <f>TRANSAKTIONER!Z1779&amp;IF(regnskab_filter_periode_partner&gt;=AB1779,"INCLUDE"&amp;IF(regnskab_filter_land_partner&lt;&gt;"",IF(regnskab_filter_land_partner="EU",F1779,AD1779),""),"EXCLUDE")&amp;AC1779</f>
        <v>EXCLUDE</v>
      </c>
      <c r="J1779" s="158" t="e">
        <f t="shared" si="275"/>
        <v>#N/A</v>
      </c>
      <c r="L1779" s="158" t="str">
        <f t="shared" si="276"/>
        <v>_EU</v>
      </c>
      <c r="P1779" s="340"/>
      <c r="Q1779" s="340"/>
      <c r="R1779" s="341"/>
      <c r="S1779" s="342"/>
      <c r="T1779" s="342"/>
      <c r="U1779" s="341"/>
      <c r="V1779" s="368"/>
      <c r="W1779" s="341"/>
      <c r="X1779" s="343"/>
      <c r="Y1779" s="340"/>
      <c r="Z1779" s="341"/>
      <c r="AA1779" s="348" t="str">
        <f t="shared" si="277"/>
        <v/>
      </c>
      <c r="AB1779" s="349" t="str">
        <f t="shared" si="278"/>
        <v/>
      </c>
      <c r="AC1779" s="341"/>
      <c r="AD1779" s="350" t="str">
        <f t="shared" si="279"/>
        <v/>
      </c>
    </row>
    <row r="1780" spans="2:30" x14ac:dyDescent="0.45">
      <c r="B1780" s="145" t="str">
        <f t="shared" si="270"/>
        <v>NOT INCLUDED</v>
      </c>
      <c r="C1780" s="146" t="e">
        <f t="shared" si="271"/>
        <v>#N/A</v>
      </c>
      <c r="D1780" s="158" t="e">
        <f>AB1780&amp;"_"&amp;#REF!&amp;IF(afstemning_partner&lt;&gt;"","_"&amp;AC1780,"")</f>
        <v>#REF!</v>
      </c>
      <c r="E1780" s="158" t="str">
        <f t="shared" si="272"/>
        <v/>
      </c>
      <c r="F1780" s="158" t="e">
        <f t="shared" si="273"/>
        <v>#N/A</v>
      </c>
      <c r="G1780" s="158" t="str">
        <f>TRANSAKTIONER!Z1780&amp;IF(regnskab_filter_periode&gt;=AB1780,"INCLUDE"&amp;IF(regnskab_filter_land&lt;&gt;"",IF(regnskab_filter_land="EU",F1780,AD1780),""),"EXCLUDE")</f>
        <v>EXCLUDE</v>
      </c>
      <c r="H1780" s="158" t="str">
        <f t="shared" si="274"/>
        <v/>
      </c>
      <c r="I1780" s="158" t="str">
        <f>TRANSAKTIONER!Z1780&amp;IF(regnskab_filter_periode_partner&gt;=AB1780,"INCLUDE"&amp;IF(regnskab_filter_land_partner&lt;&gt;"",IF(regnskab_filter_land_partner="EU",F1780,AD1780),""),"EXCLUDE")&amp;AC1780</f>
        <v>EXCLUDE</v>
      </c>
      <c r="J1780" s="158" t="e">
        <f t="shared" si="275"/>
        <v>#N/A</v>
      </c>
      <c r="L1780" s="158" t="str">
        <f t="shared" si="276"/>
        <v>_EU</v>
      </c>
      <c r="P1780" s="340"/>
      <c r="Q1780" s="340"/>
      <c r="R1780" s="341"/>
      <c r="S1780" s="342"/>
      <c r="T1780" s="342"/>
      <c r="U1780" s="341"/>
      <c r="V1780" s="368"/>
      <c r="W1780" s="341"/>
      <c r="X1780" s="343"/>
      <c r="Y1780" s="340"/>
      <c r="Z1780" s="341"/>
      <c r="AA1780" s="348" t="str">
        <f t="shared" si="277"/>
        <v/>
      </c>
      <c r="AB1780" s="349" t="str">
        <f t="shared" si="278"/>
        <v/>
      </c>
      <c r="AC1780" s="341"/>
      <c r="AD1780" s="350" t="str">
        <f t="shared" si="279"/>
        <v/>
      </c>
    </row>
    <row r="1781" spans="2:30" x14ac:dyDescent="0.45">
      <c r="B1781" s="145" t="str">
        <f t="shared" si="270"/>
        <v>NOT INCLUDED</v>
      </c>
      <c r="C1781" s="146" t="e">
        <f t="shared" si="271"/>
        <v>#N/A</v>
      </c>
      <c r="D1781" s="158" t="e">
        <f>AB1781&amp;"_"&amp;#REF!&amp;IF(afstemning_partner&lt;&gt;"","_"&amp;AC1781,"")</f>
        <v>#REF!</v>
      </c>
      <c r="E1781" s="158" t="str">
        <f t="shared" si="272"/>
        <v/>
      </c>
      <c r="F1781" s="158" t="e">
        <f t="shared" si="273"/>
        <v>#N/A</v>
      </c>
      <c r="G1781" s="158" t="str">
        <f>TRANSAKTIONER!Z1781&amp;IF(regnskab_filter_periode&gt;=AB1781,"INCLUDE"&amp;IF(regnskab_filter_land&lt;&gt;"",IF(regnskab_filter_land="EU",F1781,AD1781),""),"EXCLUDE")</f>
        <v>EXCLUDE</v>
      </c>
      <c r="H1781" s="158" t="str">
        <f t="shared" si="274"/>
        <v/>
      </c>
      <c r="I1781" s="158" t="str">
        <f>TRANSAKTIONER!Z1781&amp;IF(regnskab_filter_periode_partner&gt;=AB1781,"INCLUDE"&amp;IF(regnskab_filter_land_partner&lt;&gt;"",IF(regnskab_filter_land_partner="EU",F1781,AD1781),""),"EXCLUDE")&amp;AC1781</f>
        <v>EXCLUDE</v>
      </c>
      <c r="J1781" s="158" t="e">
        <f t="shared" si="275"/>
        <v>#N/A</v>
      </c>
      <c r="L1781" s="158" t="str">
        <f t="shared" si="276"/>
        <v>_EU</v>
      </c>
      <c r="P1781" s="340"/>
      <c r="Q1781" s="340"/>
      <c r="R1781" s="341"/>
      <c r="S1781" s="342"/>
      <c r="T1781" s="342"/>
      <c r="U1781" s="341"/>
      <c r="V1781" s="368"/>
      <c r="W1781" s="341"/>
      <c r="X1781" s="343"/>
      <c r="Y1781" s="340"/>
      <c r="Z1781" s="341"/>
      <c r="AA1781" s="348" t="str">
        <f t="shared" si="277"/>
        <v/>
      </c>
      <c r="AB1781" s="349" t="str">
        <f t="shared" si="278"/>
        <v/>
      </c>
      <c r="AC1781" s="341"/>
      <c r="AD1781" s="350" t="str">
        <f t="shared" si="279"/>
        <v/>
      </c>
    </row>
    <row r="1782" spans="2:30" x14ac:dyDescent="0.45">
      <c r="B1782" s="145" t="str">
        <f t="shared" si="270"/>
        <v>NOT INCLUDED</v>
      </c>
      <c r="C1782" s="146" t="e">
        <f t="shared" si="271"/>
        <v>#N/A</v>
      </c>
      <c r="D1782" s="158" t="e">
        <f>AB1782&amp;"_"&amp;#REF!&amp;IF(afstemning_partner&lt;&gt;"","_"&amp;AC1782,"")</f>
        <v>#REF!</v>
      </c>
      <c r="E1782" s="158" t="str">
        <f t="shared" si="272"/>
        <v/>
      </c>
      <c r="F1782" s="158" t="e">
        <f t="shared" si="273"/>
        <v>#N/A</v>
      </c>
      <c r="G1782" s="158" t="str">
        <f>TRANSAKTIONER!Z1782&amp;IF(regnskab_filter_periode&gt;=AB1782,"INCLUDE"&amp;IF(regnskab_filter_land&lt;&gt;"",IF(regnskab_filter_land="EU",F1782,AD1782),""),"EXCLUDE")</f>
        <v>EXCLUDE</v>
      </c>
      <c r="H1782" s="158" t="str">
        <f t="shared" si="274"/>
        <v/>
      </c>
      <c r="I1782" s="158" t="str">
        <f>TRANSAKTIONER!Z1782&amp;IF(regnskab_filter_periode_partner&gt;=AB1782,"INCLUDE"&amp;IF(regnskab_filter_land_partner&lt;&gt;"",IF(regnskab_filter_land_partner="EU",F1782,AD1782),""),"EXCLUDE")&amp;AC1782</f>
        <v>EXCLUDE</v>
      </c>
      <c r="J1782" s="158" t="e">
        <f t="shared" si="275"/>
        <v>#N/A</v>
      </c>
      <c r="L1782" s="158" t="str">
        <f t="shared" si="276"/>
        <v>_EU</v>
      </c>
      <c r="P1782" s="340"/>
      <c r="Q1782" s="340"/>
      <c r="R1782" s="341"/>
      <c r="S1782" s="342"/>
      <c r="T1782" s="342"/>
      <c r="U1782" s="341"/>
      <c r="V1782" s="368"/>
      <c r="W1782" s="341"/>
      <c r="X1782" s="343"/>
      <c r="Y1782" s="340"/>
      <c r="Z1782" s="341"/>
      <c r="AA1782" s="348" t="str">
        <f t="shared" si="277"/>
        <v/>
      </c>
      <c r="AB1782" s="349" t="str">
        <f t="shared" si="278"/>
        <v/>
      </c>
      <c r="AC1782" s="341"/>
      <c r="AD1782" s="350" t="str">
        <f t="shared" si="279"/>
        <v/>
      </c>
    </row>
    <row r="1783" spans="2:30" x14ac:dyDescent="0.45">
      <c r="B1783" s="145" t="str">
        <f t="shared" si="270"/>
        <v>NOT INCLUDED</v>
      </c>
      <c r="C1783" s="146" t="e">
        <f t="shared" si="271"/>
        <v>#N/A</v>
      </c>
      <c r="D1783" s="158" t="e">
        <f>AB1783&amp;"_"&amp;#REF!&amp;IF(afstemning_partner&lt;&gt;"","_"&amp;AC1783,"")</f>
        <v>#REF!</v>
      </c>
      <c r="E1783" s="158" t="str">
        <f t="shared" si="272"/>
        <v/>
      </c>
      <c r="F1783" s="158" t="e">
        <f t="shared" si="273"/>
        <v>#N/A</v>
      </c>
      <c r="G1783" s="158" t="str">
        <f>TRANSAKTIONER!Z1783&amp;IF(regnskab_filter_periode&gt;=AB1783,"INCLUDE"&amp;IF(regnskab_filter_land&lt;&gt;"",IF(regnskab_filter_land="EU",F1783,AD1783),""),"EXCLUDE")</f>
        <v>EXCLUDE</v>
      </c>
      <c r="H1783" s="158" t="str">
        <f t="shared" si="274"/>
        <v/>
      </c>
      <c r="I1783" s="158" t="str">
        <f>TRANSAKTIONER!Z1783&amp;IF(regnskab_filter_periode_partner&gt;=AB1783,"INCLUDE"&amp;IF(regnskab_filter_land_partner&lt;&gt;"",IF(regnskab_filter_land_partner="EU",F1783,AD1783),""),"EXCLUDE")&amp;AC1783</f>
        <v>EXCLUDE</v>
      </c>
      <c r="J1783" s="158" t="e">
        <f t="shared" si="275"/>
        <v>#N/A</v>
      </c>
      <c r="L1783" s="158" t="str">
        <f t="shared" si="276"/>
        <v>_EU</v>
      </c>
      <c r="P1783" s="340"/>
      <c r="Q1783" s="340"/>
      <c r="R1783" s="341"/>
      <c r="S1783" s="342"/>
      <c r="T1783" s="342"/>
      <c r="U1783" s="341"/>
      <c r="V1783" s="368"/>
      <c r="W1783" s="341"/>
      <c r="X1783" s="343"/>
      <c r="Y1783" s="340"/>
      <c r="Z1783" s="341"/>
      <c r="AA1783" s="348" t="str">
        <f t="shared" si="277"/>
        <v/>
      </c>
      <c r="AB1783" s="349" t="str">
        <f t="shared" si="278"/>
        <v/>
      </c>
      <c r="AC1783" s="341"/>
      <c r="AD1783" s="350" t="str">
        <f t="shared" si="279"/>
        <v/>
      </c>
    </row>
    <row r="1784" spans="2:30" x14ac:dyDescent="0.45">
      <c r="B1784" s="145" t="str">
        <f t="shared" si="270"/>
        <v>NOT INCLUDED</v>
      </c>
      <c r="C1784" s="146" t="e">
        <f t="shared" si="271"/>
        <v>#N/A</v>
      </c>
      <c r="D1784" s="158" t="e">
        <f>AB1784&amp;"_"&amp;#REF!&amp;IF(afstemning_partner&lt;&gt;"","_"&amp;AC1784,"")</f>
        <v>#REF!</v>
      </c>
      <c r="E1784" s="158" t="str">
        <f t="shared" si="272"/>
        <v/>
      </c>
      <c r="F1784" s="158" t="e">
        <f t="shared" si="273"/>
        <v>#N/A</v>
      </c>
      <c r="G1784" s="158" t="str">
        <f>TRANSAKTIONER!Z1784&amp;IF(regnskab_filter_periode&gt;=AB1784,"INCLUDE"&amp;IF(regnskab_filter_land&lt;&gt;"",IF(regnskab_filter_land="EU",F1784,AD1784),""),"EXCLUDE")</f>
        <v>EXCLUDE</v>
      </c>
      <c r="H1784" s="158" t="str">
        <f t="shared" si="274"/>
        <v/>
      </c>
      <c r="I1784" s="158" t="str">
        <f>TRANSAKTIONER!Z1784&amp;IF(regnskab_filter_periode_partner&gt;=AB1784,"INCLUDE"&amp;IF(regnskab_filter_land_partner&lt;&gt;"",IF(regnskab_filter_land_partner="EU",F1784,AD1784),""),"EXCLUDE")&amp;AC1784</f>
        <v>EXCLUDE</v>
      </c>
      <c r="J1784" s="158" t="e">
        <f t="shared" si="275"/>
        <v>#N/A</v>
      </c>
      <c r="L1784" s="158" t="str">
        <f t="shared" si="276"/>
        <v>_EU</v>
      </c>
      <c r="P1784" s="340"/>
      <c r="Q1784" s="340"/>
      <c r="R1784" s="341"/>
      <c r="S1784" s="342"/>
      <c r="T1784" s="342"/>
      <c r="U1784" s="341"/>
      <c r="V1784" s="368"/>
      <c r="W1784" s="341"/>
      <c r="X1784" s="343"/>
      <c r="Y1784" s="340"/>
      <c r="Z1784" s="341"/>
      <c r="AA1784" s="348" t="str">
        <f t="shared" si="277"/>
        <v/>
      </c>
      <c r="AB1784" s="349" t="str">
        <f t="shared" si="278"/>
        <v/>
      </c>
      <c r="AC1784" s="341"/>
      <c r="AD1784" s="350" t="str">
        <f t="shared" si="279"/>
        <v/>
      </c>
    </row>
    <row r="1785" spans="2:30" x14ac:dyDescent="0.45">
      <c r="B1785" s="145" t="str">
        <f t="shared" si="270"/>
        <v>NOT INCLUDED</v>
      </c>
      <c r="C1785" s="146" t="e">
        <f t="shared" si="271"/>
        <v>#N/A</v>
      </c>
      <c r="D1785" s="158" t="e">
        <f>AB1785&amp;"_"&amp;#REF!&amp;IF(afstemning_partner&lt;&gt;"","_"&amp;AC1785,"")</f>
        <v>#REF!</v>
      </c>
      <c r="E1785" s="158" t="str">
        <f t="shared" si="272"/>
        <v/>
      </c>
      <c r="F1785" s="158" t="e">
        <f t="shared" si="273"/>
        <v>#N/A</v>
      </c>
      <c r="G1785" s="158" t="str">
        <f>TRANSAKTIONER!Z1785&amp;IF(regnskab_filter_periode&gt;=AB1785,"INCLUDE"&amp;IF(regnskab_filter_land&lt;&gt;"",IF(regnskab_filter_land="EU",F1785,AD1785),""),"EXCLUDE")</f>
        <v>EXCLUDE</v>
      </c>
      <c r="H1785" s="158" t="str">
        <f t="shared" si="274"/>
        <v/>
      </c>
      <c r="I1785" s="158" t="str">
        <f>TRANSAKTIONER!Z1785&amp;IF(regnskab_filter_periode_partner&gt;=AB1785,"INCLUDE"&amp;IF(regnskab_filter_land_partner&lt;&gt;"",IF(regnskab_filter_land_partner="EU",F1785,AD1785),""),"EXCLUDE")&amp;AC1785</f>
        <v>EXCLUDE</v>
      </c>
      <c r="J1785" s="158" t="e">
        <f t="shared" si="275"/>
        <v>#N/A</v>
      </c>
      <c r="L1785" s="158" t="str">
        <f t="shared" si="276"/>
        <v>_EU</v>
      </c>
      <c r="P1785" s="340"/>
      <c r="Q1785" s="340"/>
      <c r="R1785" s="341"/>
      <c r="S1785" s="342"/>
      <c r="T1785" s="342"/>
      <c r="U1785" s="341"/>
      <c r="V1785" s="368"/>
      <c r="W1785" s="341"/>
      <c r="X1785" s="343"/>
      <c r="Y1785" s="340"/>
      <c r="Z1785" s="341"/>
      <c r="AA1785" s="348" t="str">
        <f t="shared" si="277"/>
        <v/>
      </c>
      <c r="AB1785" s="349" t="str">
        <f t="shared" si="278"/>
        <v/>
      </c>
      <c r="AC1785" s="341"/>
      <c r="AD1785" s="350" t="str">
        <f t="shared" si="279"/>
        <v/>
      </c>
    </row>
    <row r="1786" spans="2:30" x14ac:dyDescent="0.45">
      <c r="B1786" s="145" t="str">
        <f t="shared" si="270"/>
        <v>NOT INCLUDED</v>
      </c>
      <c r="C1786" s="146" t="e">
        <f t="shared" si="271"/>
        <v>#N/A</v>
      </c>
      <c r="D1786" s="158" t="e">
        <f>AB1786&amp;"_"&amp;#REF!&amp;IF(afstemning_partner&lt;&gt;"","_"&amp;AC1786,"")</f>
        <v>#REF!</v>
      </c>
      <c r="E1786" s="158" t="str">
        <f t="shared" si="272"/>
        <v/>
      </c>
      <c r="F1786" s="158" t="e">
        <f t="shared" si="273"/>
        <v>#N/A</v>
      </c>
      <c r="G1786" s="158" t="str">
        <f>TRANSAKTIONER!Z1786&amp;IF(regnskab_filter_periode&gt;=AB1786,"INCLUDE"&amp;IF(regnskab_filter_land&lt;&gt;"",IF(regnskab_filter_land="EU",F1786,AD1786),""),"EXCLUDE")</f>
        <v>EXCLUDE</v>
      </c>
      <c r="H1786" s="158" t="str">
        <f t="shared" si="274"/>
        <v/>
      </c>
      <c r="I1786" s="158" t="str">
        <f>TRANSAKTIONER!Z1786&amp;IF(regnskab_filter_periode_partner&gt;=AB1786,"INCLUDE"&amp;IF(regnskab_filter_land_partner&lt;&gt;"",IF(regnskab_filter_land_partner="EU",F1786,AD1786),""),"EXCLUDE")&amp;AC1786</f>
        <v>EXCLUDE</v>
      </c>
      <c r="J1786" s="158" t="e">
        <f t="shared" si="275"/>
        <v>#N/A</v>
      </c>
      <c r="L1786" s="158" t="str">
        <f t="shared" si="276"/>
        <v>_EU</v>
      </c>
      <c r="P1786" s="340"/>
      <c r="Q1786" s="340"/>
      <c r="R1786" s="341"/>
      <c r="S1786" s="342"/>
      <c r="T1786" s="342"/>
      <c r="U1786" s="341"/>
      <c r="V1786" s="368"/>
      <c r="W1786" s="341"/>
      <c r="X1786" s="343"/>
      <c r="Y1786" s="340"/>
      <c r="Z1786" s="341"/>
      <c r="AA1786" s="348" t="str">
        <f t="shared" si="277"/>
        <v/>
      </c>
      <c r="AB1786" s="349" t="str">
        <f t="shared" si="278"/>
        <v/>
      </c>
      <c r="AC1786" s="341"/>
      <c r="AD1786" s="350" t="str">
        <f t="shared" si="279"/>
        <v/>
      </c>
    </row>
    <row r="1787" spans="2:30" x14ac:dyDescent="0.45">
      <c r="B1787" s="145" t="str">
        <f t="shared" si="270"/>
        <v>NOT INCLUDED</v>
      </c>
      <c r="C1787" s="146" t="e">
        <f t="shared" si="271"/>
        <v>#N/A</v>
      </c>
      <c r="D1787" s="158" t="e">
        <f>AB1787&amp;"_"&amp;#REF!&amp;IF(afstemning_partner&lt;&gt;"","_"&amp;AC1787,"")</f>
        <v>#REF!</v>
      </c>
      <c r="E1787" s="158" t="str">
        <f t="shared" si="272"/>
        <v/>
      </c>
      <c r="F1787" s="158" t="e">
        <f t="shared" si="273"/>
        <v>#N/A</v>
      </c>
      <c r="G1787" s="158" t="str">
        <f>TRANSAKTIONER!Z1787&amp;IF(regnskab_filter_periode&gt;=AB1787,"INCLUDE"&amp;IF(regnskab_filter_land&lt;&gt;"",IF(regnskab_filter_land="EU",F1787,AD1787),""),"EXCLUDE")</f>
        <v>EXCLUDE</v>
      </c>
      <c r="H1787" s="158" t="str">
        <f t="shared" si="274"/>
        <v/>
      </c>
      <c r="I1787" s="158" t="str">
        <f>TRANSAKTIONER!Z1787&amp;IF(regnskab_filter_periode_partner&gt;=AB1787,"INCLUDE"&amp;IF(regnskab_filter_land_partner&lt;&gt;"",IF(regnskab_filter_land_partner="EU",F1787,AD1787),""),"EXCLUDE")&amp;AC1787</f>
        <v>EXCLUDE</v>
      </c>
      <c r="J1787" s="158" t="e">
        <f t="shared" si="275"/>
        <v>#N/A</v>
      </c>
      <c r="L1787" s="158" t="str">
        <f t="shared" si="276"/>
        <v>_EU</v>
      </c>
      <c r="P1787" s="340"/>
      <c r="Q1787" s="340"/>
      <c r="R1787" s="341"/>
      <c r="S1787" s="342"/>
      <c r="T1787" s="342"/>
      <c r="U1787" s="341"/>
      <c r="V1787" s="368"/>
      <c r="W1787" s="341"/>
      <c r="X1787" s="343"/>
      <c r="Y1787" s="340"/>
      <c r="Z1787" s="341"/>
      <c r="AA1787" s="348" t="str">
        <f t="shared" si="277"/>
        <v/>
      </c>
      <c r="AB1787" s="349" t="str">
        <f t="shared" si="278"/>
        <v/>
      </c>
      <c r="AC1787" s="341"/>
      <c r="AD1787" s="350" t="str">
        <f t="shared" si="279"/>
        <v/>
      </c>
    </row>
    <row r="1788" spans="2:30" x14ac:dyDescent="0.45">
      <c r="B1788" s="145" t="str">
        <f t="shared" si="270"/>
        <v>NOT INCLUDED</v>
      </c>
      <c r="C1788" s="146" t="e">
        <f t="shared" si="271"/>
        <v>#N/A</v>
      </c>
      <c r="D1788" s="158" t="e">
        <f>AB1788&amp;"_"&amp;#REF!&amp;IF(afstemning_partner&lt;&gt;"","_"&amp;AC1788,"")</f>
        <v>#REF!</v>
      </c>
      <c r="E1788" s="158" t="str">
        <f t="shared" si="272"/>
        <v/>
      </c>
      <c r="F1788" s="158" t="e">
        <f t="shared" si="273"/>
        <v>#N/A</v>
      </c>
      <c r="G1788" s="158" t="str">
        <f>TRANSAKTIONER!Z1788&amp;IF(regnskab_filter_periode&gt;=AB1788,"INCLUDE"&amp;IF(regnskab_filter_land&lt;&gt;"",IF(regnskab_filter_land="EU",F1788,AD1788),""),"EXCLUDE")</f>
        <v>EXCLUDE</v>
      </c>
      <c r="H1788" s="158" t="str">
        <f t="shared" si="274"/>
        <v/>
      </c>
      <c r="I1788" s="158" t="str">
        <f>TRANSAKTIONER!Z1788&amp;IF(regnskab_filter_periode_partner&gt;=AB1788,"INCLUDE"&amp;IF(regnskab_filter_land_partner&lt;&gt;"",IF(regnskab_filter_land_partner="EU",F1788,AD1788),""),"EXCLUDE")&amp;AC1788</f>
        <v>EXCLUDE</v>
      </c>
      <c r="J1788" s="158" t="e">
        <f t="shared" si="275"/>
        <v>#N/A</v>
      </c>
      <c r="L1788" s="158" t="str">
        <f t="shared" si="276"/>
        <v>_EU</v>
      </c>
      <c r="P1788" s="340"/>
      <c r="Q1788" s="340"/>
      <c r="R1788" s="341"/>
      <c r="S1788" s="342"/>
      <c r="T1788" s="342"/>
      <c r="U1788" s="341"/>
      <c r="V1788" s="368"/>
      <c r="W1788" s="341"/>
      <c r="X1788" s="343"/>
      <c r="Y1788" s="340"/>
      <c r="Z1788" s="341"/>
      <c r="AA1788" s="348" t="str">
        <f t="shared" si="277"/>
        <v/>
      </c>
      <c r="AB1788" s="349" t="str">
        <f t="shared" si="278"/>
        <v/>
      </c>
      <c r="AC1788" s="341"/>
      <c r="AD1788" s="350" t="str">
        <f t="shared" si="279"/>
        <v/>
      </c>
    </row>
    <row r="1789" spans="2:30" x14ac:dyDescent="0.45">
      <c r="B1789" s="145" t="str">
        <f t="shared" si="270"/>
        <v>NOT INCLUDED</v>
      </c>
      <c r="C1789" s="146" t="e">
        <f t="shared" si="271"/>
        <v>#N/A</v>
      </c>
      <c r="D1789" s="158" t="e">
        <f>AB1789&amp;"_"&amp;#REF!&amp;IF(afstemning_partner&lt;&gt;"","_"&amp;AC1789,"")</f>
        <v>#REF!</v>
      </c>
      <c r="E1789" s="158" t="str">
        <f t="shared" si="272"/>
        <v/>
      </c>
      <c r="F1789" s="158" t="e">
        <f t="shared" si="273"/>
        <v>#N/A</v>
      </c>
      <c r="G1789" s="158" t="str">
        <f>TRANSAKTIONER!Z1789&amp;IF(regnskab_filter_periode&gt;=AB1789,"INCLUDE"&amp;IF(regnskab_filter_land&lt;&gt;"",IF(regnskab_filter_land="EU",F1789,AD1789),""),"EXCLUDE")</f>
        <v>EXCLUDE</v>
      </c>
      <c r="H1789" s="158" t="str">
        <f t="shared" si="274"/>
        <v/>
      </c>
      <c r="I1789" s="158" t="str">
        <f>TRANSAKTIONER!Z1789&amp;IF(regnskab_filter_periode_partner&gt;=AB1789,"INCLUDE"&amp;IF(regnskab_filter_land_partner&lt;&gt;"",IF(regnskab_filter_land_partner="EU",F1789,AD1789),""),"EXCLUDE")&amp;AC1789</f>
        <v>EXCLUDE</v>
      </c>
      <c r="J1789" s="158" t="e">
        <f t="shared" si="275"/>
        <v>#N/A</v>
      </c>
      <c r="L1789" s="158" t="str">
        <f t="shared" si="276"/>
        <v>_EU</v>
      </c>
      <c r="P1789" s="340"/>
      <c r="Q1789" s="340"/>
      <c r="R1789" s="341"/>
      <c r="S1789" s="342"/>
      <c r="T1789" s="342"/>
      <c r="U1789" s="341"/>
      <c r="V1789" s="368"/>
      <c r="W1789" s="341"/>
      <c r="X1789" s="343"/>
      <c r="Y1789" s="340"/>
      <c r="Z1789" s="341"/>
      <c r="AA1789" s="348" t="str">
        <f t="shared" si="277"/>
        <v/>
      </c>
      <c r="AB1789" s="349" t="str">
        <f t="shared" si="278"/>
        <v/>
      </c>
      <c r="AC1789" s="341"/>
      <c r="AD1789" s="350" t="str">
        <f t="shared" si="279"/>
        <v/>
      </c>
    </row>
    <row r="1790" spans="2:30" x14ac:dyDescent="0.45">
      <c r="B1790" s="145" t="str">
        <f t="shared" si="270"/>
        <v>NOT INCLUDED</v>
      </c>
      <c r="C1790" s="146" t="e">
        <f t="shared" si="271"/>
        <v>#N/A</v>
      </c>
      <c r="D1790" s="158" t="e">
        <f>AB1790&amp;"_"&amp;#REF!&amp;IF(afstemning_partner&lt;&gt;"","_"&amp;AC1790,"")</f>
        <v>#REF!</v>
      </c>
      <c r="E1790" s="158" t="str">
        <f t="shared" si="272"/>
        <v/>
      </c>
      <c r="F1790" s="158" t="e">
        <f t="shared" si="273"/>
        <v>#N/A</v>
      </c>
      <c r="G1790" s="158" t="str">
        <f>TRANSAKTIONER!Z1790&amp;IF(regnskab_filter_periode&gt;=AB1790,"INCLUDE"&amp;IF(regnskab_filter_land&lt;&gt;"",IF(regnskab_filter_land="EU",F1790,AD1790),""),"EXCLUDE")</f>
        <v>EXCLUDE</v>
      </c>
      <c r="H1790" s="158" t="str">
        <f t="shared" si="274"/>
        <v/>
      </c>
      <c r="I1790" s="158" t="str">
        <f>TRANSAKTIONER!Z1790&amp;IF(regnskab_filter_periode_partner&gt;=AB1790,"INCLUDE"&amp;IF(regnskab_filter_land_partner&lt;&gt;"",IF(regnskab_filter_land_partner="EU",F1790,AD1790),""),"EXCLUDE")&amp;AC1790</f>
        <v>EXCLUDE</v>
      </c>
      <c r="J1790" s="158" t="e">
        <f t="shared" si="275"/>
        <v>#N/A</v>
      </c>
      <c r="L1790" s="158" t="str">
        <f t="shared" si="276"/>
        <v>_EU</v>
      </c>
      <c r="P1790" s="340"/>
      <c r="Q1790" s="340"/>
      <c r="R1790" s="341"/>
      <c r="S1790" s="342"/>
      <c r="T1790" s="342"/>
      <c r="U1790" s="341"/>
      <c r="V1790" s="368"/>
      <c r="W1790" s="341"/>
      <c r="X1790" s="343"/>
      <c r="Y1790" s="340"/>
      <c r="Z1790" s="341"/>
      <c r="AA1790" s="348" t="str">
        <f t="shared" si="277"/>
        <v/>
      </c>
      <c r="AB1790" s="349" t="str">
        <f t="shared" si="278"/>
        <v/>
      </c>
      <c r="AC1790" s="341"/>
      <c r="AD1790" s="350" t="str">
        <f t="shared" si="279"/>
        <v/>
      </c>
    </row>
    <row r="1791" spans="2:30" x14ac:dyDescent="0.45">
      <c r="B1791" s="145" t="str">
        <f t="shared" si="270"/>
        <v>NOT INCLUDED</v>
      </c>
      <c r="C1791" s="146" t="e">
        <f t="shared" si="271"/>
        <v>#N/A</v>
      </c>
      <c r="D1791" s="158" t="e">
        <f>AB1791&amp;"_"&amp;#REF!&amp;IF(afstemning_partner&lt;&gt;"","_"&amp;AC1791,"")</f>
        <v>#REF!</v>
      </c>
      <c r="E1791" s="158" t="str">
        <f t="shared" si="272"/>
        <v/>
      </c>
      <c r="F1791" s="158" t="e">
        <f t="shared" si="273"/>
        <v>#N/A</v>
      </c>
      <c r="G1791" s="158" t="str">
        <f>TRANSAKTIONER!Z1791&amp;IF(regnskab_filter_periode&gt;=AB1791,"INCLUDE"&amp;IF(regnskab_filter_land&lt;&gt;"",IF(regnskab_filter_land="EU",F1791,AD1791),""),"EXCLUDE")</f>
        <v>EXCLUDE</v>
      </c>
      <c r="H1791" s="158" t="str">
        <f t="shared" si="274"/>
        <v/>
      </c>
      <c r="I1791" s="158" t="str">
        <f>TRANSAKTIONER!Z1791&amp;IF(regnskab_filter_periode_partner&gt;=AB1791,"INCLUDE"&amp;IF(regnskab_filter_land_partner&lt;&gt;"",IF(regnskab_filter_land_partner="EU",F1791,AD1791),""),"EXCLUDE")&amp;AC1791</f>
        <v>EXCLUDE</v>
      </c>
      <c r="J1791" s="158" t="e">
        <f t="shared" si="275"/>
        <v>#N/A</v>
      </c>
      <c r="L1791" s="158" t="str">
        <f t="shared" si="276"/>
        <v>_EU</v>
      </c>
      <c r="P1791" s="340"/>
      <c r="Q1791" s="340"/>
      <c r="R1791" s="341"/>
      <c r="S1791" s="342"/>
      <c r="T1791" s="342"/>
      <c r="U1791" s="341"/>
      <c r="V1791" s="368"/>
      <c r="W1791" s="341"/>
      <c r="X1791" s="343"/>
      <c r="Y1791" s="340"/>
      <c r="Z1791" s="341"/>
      <c r="AA1791" s="348" t="str">
        <f t="shared" si="277"/>
        <v/>
      </c>
      <c r="AB1791" s="349" t="str">
        <f t="shared" si="278"/>
        <v/>
      </c>
      <c r="AC1791" s="341"/>
      <c r="AD1791" s="350" t="str">
        <f t="shared" si="279"/>
        <v/>
      </c>
    </row>
    <row r="1792" spans="2:30" x14ac:dyDescent="0.45">
      <c r="B1792" s="145" t="str">
        <f t="shared" si="270"/>
        <v>NOT INCLUDED</v>
      </c>
      <c r="C1792" s="146" t="e">
        <f t="shared" si="271"/>
        <v>#N/A</v>
      </c>
      <c r="D1792" s="158" t="e">
        <f>AB1792&amp;"_"&amp;#REF!&amp;IF(afstemning_partner&lt;&gt;"","_"&amp;AC1792,"")</f>
        <v>#REF!</v>
      </c>
      <c r="E1792" s="158" t="str">
        <f t="shared" si="272"/>
        <v/>
      </c>
      <c r="F1792" s="158" t="e">
        <f t="shared" si="273"/>
        <v>#N/A</v>
      </c>
      <c r="G1792" s="158" t="str">
        <f>TRANSAKTIONER!Z1792&amp;IF(regnskab_filter_periode&gt;=AB1792,"INCLUDE"&amp;IF(regnskab_filter_land&lt;&gt;"",IF(regnskab_filter_land="EU",F1792,AD1792),""),"EXCLUDE")</f>
        <v>EXCLUDE</v>
      </c>
      <c r="H1792" s="158" t="str">
        <f t="shared" si="274"/>
        <v/>
      </c>
      <c r="I1792" s="158" t="str">
        <f>TRANSAKTIONER!Z1792&amp;IF(regnskab_filter_periode_partner&gt;=AB1792,"INCLUDE"&amp;IF(regnskab_filter_land_partner&lt;&gt;"",IF(regnskab_filter_land_partner="EU",F1792,AD1792),""),"EXCLUDE")&amp;AC1792</f>
        <v>EXCLUDE</v>
      </c>
      <c r="J1792" s="158" t="e">
        <f t="shared" si="275"/>
        <v>#N/A</v>
      </c>
      <c r="L1792" s="158" t="str">
        <f t="shared" si="276"/>
        <v>_EU</v>
      </c>
      <c r="P1792" s="340"/>
      <c r="Q1792" s="340"/>
      <c r="R1792" s="341"/>
      <c r="S1792" s="342"/>
      <c r="T1792" s="342"/>
      <c r="U1792" s="341"/>
      <c r="V1792" s="368"/>
      <c r="W1792" s="341"/>
      <c r="X1792" s="343"/>
      <c r="Y1792" s="340"/>
      <c r="Z1792" s="341"/>
      <c r="AA1792" s="348" t="str">
        <f t="shared" si="277"/>
        <v/>
      </c>
      <c r="AB1792" s="349" t="str">
        <f t="shared" si="278"/>
        <v/>
      </c>
      <c r="AC1792" s="341"/>
      <c r="AD1792" s="350" t="str">
        <f t="shared" si="279"/>
        <v/>
      </c>
    </row>
    <row r="1793" spans="2:30" x14ac:dyDescent="0.45">
      <c r="B1793" s="145" t="str">
        <f t="shared" si="270"/>
        <v>NOT INCLUDED</v>
      </c>
      <c r="C1793" s="146" t="e">
        <f t="shared" si="271"/>
        <v>#N/A</v>
      </c>
      <c r="D1793" s="158" t="e">
        <f>AB1793&amp;"_"&amp;#REF!&amp;IF(afstemning_partner&lt;&gt;"","_"&amp;AC1793,"")</f>
        <v>#REF!</v>
      </c>
      <c r="E1793" s="158" t="str">
        <f t="shared" si="272"/>
        <v/>
      </c>
      <c r="F1793" s="158" t="e">
        <f t="shared" si="273"/>
        <v>#N/A</v>
      </c>
      <c r="G1793" s="158" t="str">
        <f>TRANSAKTIONER!Z1793&amp;IF(regnskab_filter_periode&gt;=AB1793,"INCLUDE"&amp;IF(regnskab_filter_land&lt;&gt;"",IF(regnskab_filter_land="EU",F1793,AD1793),""),"EXCLUDE")</f>
        <v>EXCLUDE</v>
      </c>
      <c r="H1793" s="158" t="str">
        <f t="shared" si="274"/>
        <v/>
      </c>
      <c r="I1793" s="158" t="str">
        <f>TRANSAKTIONER!Z1793&amp;IF(regnskab_filter_periode_partner&gt;=AB1793,"INCLUDE"&amp;IF(regnskab_filter_land_partner&lt;&gt;"",IF(regnskab_filter_land_partner="EU",F1793,AD1793),""),"EXCLUDE")&amp;AC1793</f>
        <v>EXCLUDE</v>
      </c>
      <c r="J1793" s="158" t="e">
        <f t="shared" si="275"/>
        <v>#N/A</v>
      </c>
      <c r="L1793" s="158" t="str">
        <f t="shared" si="276"/>
        <v>_EU</v>
      </c>
      <c r="P1793" s="340"/>
      <c r="Q1793" s="340"/>
      <c r="R1793" s="341"/>
      <c r="S1793" s="342"/>
      <c r="T1793" s="342"/>
      <c r="U1793" s="341"/>
      <c r="V1793" s="368"/>
      <c r="W1793" s="341"/>
      <c r="X1793" s="343"/>
      <c r="Y1793" s="340"/>
      <c r="Z1793" s="341"/>
      <c r="AA1793" s="348" t="str">
        <f t="shared" si="277"/>
        <v/>
      </c>
      <c r="AB1793" s="349" t="str">
        <f t="shared" si="278"/>
        <v/>
      </c>
      <c r="AC1793" s="341"/>
      <c r="AD1793" s="350" t="str">
        <f t="shared" si="279"/>
        <v/>
      </c>
    </row>
    <row r="1794" spans="2:30" x14ac:dyDescent="0.45">
      <c r="B1794" s="145" t="str">
        <f t="shared" si="270"/>
        <v>NOT INCLUDED</v>
      </c>
      <c r="C1794" s="146" t="e">
        <f t="shared" si="271"/>
        <v>#N/A</v>
      </c>
      <c r="D1794" s="158" t="e">
        <f>AB1794&amp;"_"&amp;#REF!&amp;IF(afstemning_partner&lt;&gt;"","_"&amp;AC1794,"")</f>
        <v>#REF!</v>
      </c>
      <c r="E1794" s="158" t="str">
        <f t="shared" si="272"/>
        <v/>
      </c>
      <c r="F1794" s="158" t="e">
        <f t="shared" si="273"/>
        <v>#N/A</v>
      </c>
      <c r="G1794" s="158" t="str">
        <f>TRANSAKTIONER!Z1794&amp;IF(regnskab_filter_periode&gt;=AB1794,"INCLUDE"&amp;IF(regnskab_filter_land&lt;&gt;"",IF(regnskab_filter_land="EU",F1794,AD1794),""),"EXCLUDE")</f>
        <v>EXCLUDE</v>
      </c>
      <c r="H1794" s="158" t="str">
        <f t="shared" si="274"/>
        <v/>
      </c>
      <c r="I1794" s="158" t="str">
        <f>TRANSAKTIONER!Z1794&amp;IF(regnskab_filter_periode_partner&gt;=AB1794,"INCLUDE"&amp;IF(regnskab_filter_land_partner&lt;&gt;"",IF(regnskab_filter_land_partner="EU",F1794,AD1794),""),"EXCLUDE")&amp;AC1794</f>
        <v>EXCLUDE</v>
      </c>
      <c r="J1794" s="158" t="e">
        <f t="shared" si="275"/>
        <v>#N/A</v>
      </c>
      <c r="L1794" s="158" t="str">
        <f t="shared" si="276"/>
        <v>_EU</v>
      </c>
      <c r="P1794" s="340"/>
      <c r="Q1794" s="340"/>
      <c r="R1794" s="341"/>
      <c r="S1794" s="342"/>
      <c r="T1794" s="342"/>
      <c r="U1794" s="341"/>
      <c r="V1794" s="368"/>
      <c r="W1794" s="341"/>
      <c r="X1794" s="343"/>
      <c r="Y1794" s="340"/>
      <c r="Z1794" s="341"/>
      <c r="AA1794" s="348" t="str">
        <f t="shared" si="277"/>
        <v/>
      </c>
      <c r="AB1794" s="349" t="str">
        <f t="shared" si="278"/>
        <v/>
      </c>
      <c r="AC1794" s="341"/>
      <c r="AD1794" s="350" t="str">
        <f t="shared" si="279"/>
        <v/>
      </c>
    </row>
    <row r="1795" spans="2:30" x14ac:dyDescent="0.45">
      <c r="B1795" s="145" t="str">
        <f t="shared" si="270"/>
        <v>NOT INCLUDED</v>
      </c>
      <c r="C1795" s="146" t="e">
        <f t="shared" si="271"/>
        <v>#N/A</v>
      </c>
      <c r="D1795" s="158" t="e">
        <f>AB1795&amp;"_"&amp;#REF!&amp;IF(afstemning_partner&lt;&gt;"","_"&amp;AC1795,"")</f>
        <v>#REF!</v>
      </c>
      <c r="E1795" s="158" t="str">
        <f t="shared" si="272"/>
        <v/>
      </c>
      <c r="F1795" s="158" t="e">
        <f t="shared" si="273"/>
        <v>#N/A</v>
      </c>
      <c r="G1795" s="158" t="str">
        <f>TRANSAKTIONER!Z1795&amp;IF(regnskab_filter_periode&gt;=AB1795,"INCLUDE"&amp;IF(regnskab_filter_land&lt;&gt;"",IF(regnskab_filter_land="EU",F1795,AD1795),""),"EXCLUDE")</f>
        <v>EXCLUDE</v>
      </c>
      <c r="H1795" s="158" t="str">
        <f t="shared" si="274"/>
        <v/>
      </c>
      <c r="I1795" s="158" t="str">
        <f>TRANSAKTIONER!Z1795&amp;IF(regnskab_filter_periode_partner&gt;=AB1795,"INCLUDE"&amp;IF(regnskab_filter_land_partner&lt;&gt;"",IF(regnskab_filter_land_partner="EU",F1795,AD1795),""),"EXCLUDE")&amp;AC1795</f>
        <v>EXCLUDE</v>
      </c>
      <c r="J1795" s="158" t="e">
        <f t="shared" si="275"/>
        <v>#N/A</v>
      </c>
      <c r="L1795" s="158" t="str">
        <f t="shared" si="276"/>
        <v>_EU</v>
      </c>
      <c r="P1795" s="340"/>
      <c r="Q1795" s="340"/>
      <c r="R1795" s="341"/>
      <c r="S1795" s="342"/>
      <c r="T1795" s="342"/>
      <c r="U1795" s="341"/>
      <c r="V1795" s="368"/>
      <c r="W1795" s="341"/>
      <c r="X1795" s="343"/>
      <c r="Y1795" s="340"/>
      <c r="Z1795" s="341"/>
      <c r="AA1795" s="348" t="str">
        <f t="shared" si="277"/>
        <v/>
      </c>
      <c r="AB1795" s="349" t="str">
        <f t="shared" si="278"/>
        <v/>
      </c>
      <c r="AC1795" s="341"/>
      <c r="AD1795" s="350" t="str">
        <f t="shared" si="279"/>
        <v/>
      </c>
    </row>
    <row r="1796" spans="2:30" x14ac:dyDescent="0.45">
      <c r="B1796" s="145" t="str">
        <f t="shared" si="270"/>
        <v>NOT INCLUDED</v>
      </c>
      <c r="C1796" s="146" t="e">
        <f t="shared" si="271"/>
        <v>#N/A</v>
      </c>
      <c r="D1796" s="158" t="e">
        <f>AB1796&amp;"_"&amp;#REF!&amp;IF(afstemning_partner&lt;&gt;"","_"&amp;AC1796,"")</f>
        <v>#REF!</v>
      </c>
      <c r="E1796" s="158" t="str">
        <f t="shared" si="272"/>
        <v/>
      </c>
      <c r="F1796" s="158" t="e">
        <f t="shared" si="273"/>
        <v>#N/A</v>
      </c>
      <c r="G1796" s="158" t="str">
        <f>TRANSAKTIONER!Z1796&amp;IF(regnskab_filter_periode&gt;=AB1796,"INCLUDE"&amp;IF(regnskab_filter_land&lt;&gt;"",IF(regnskab_filter_land="EU",F1796,AD1796),""),"EXCLUDE")</f>
        <v>EXCLUDE</v>
      </c>
      <c r="H1796" s="158" t="str">
        <f t="shared" si="274"/>
        <v/>
      </c>
      <c r="I1796" s="158" t="str">
        <f>TRANSAKTIONER!Z1796&amp;IF(regnskab_filter_periode_partner&gt;=AB1796,"INCLUDE"&amp;IF(regnskab_filter_land_partner&lt;&gt;"",IF(regnskab_filter_land_partner="EU",F1796,AD1796),""),"EXCLUDE")&amp;AC1796</f>
        <v>EXCLUDE</v>
      </c>
      <c r="J1796" s="158" t="e">
        <f t="shared" si="275"/>
        <v>#N/A</v>
      </c>
      <c r="L1796" s="158" t="str">
        <f t="shared" si="276"/>
        <v>_EU</v>
      </c>
      <c r="P1796" s="340"/>
      <c r="Q1796" s="340"/>
      <c r="R1796" s="341"/>
      <c r="S1796" s="342"/>
      <c r="T1796" s="342"/>
      <c r="U1796" s="341"/>
      <c r="V1796" s="368"/>
      <c r="W1796" s="341"/>
      <c r="X1796" s="343"/>
      <c r="Y1796" s="340"/>
      <c r="Z1796" s="341"/>
      <c r="AA1796" s="348" t="str">
        <f t="shared" si="277"/>
        <v/>
      </c>
      <c r="AB1796" s="349" t="str">
        <f t="shared" si="278"/>
        <v/>
      </c>
      <c r="AC1796" s="341"/>
      <c r="AD1796" s="350" t="str">
        <f t="shared" si="279"/>
        <v/>
      </c>
    </row>
    <row r="1797" spans="2:30" x14ac:dyDescent="0.45">
      <c r="B1797" s="145" t="str">
        <f t="shared" si="270"/>
        <v>NOT INCLUDED</v>
      </c>
      <c r="C1797" s="146" t="e">
        <f t="shared" si="271"/>
        <v>#N/A</v>
      </c>
      <c r="D1797" s="158" t="e">
        <f>AB1797&amp;"_"&amp;#REF!&amp;IF(afstemning_partner&lt;&gt;"","_"&amp;AC1797,"")</f>
        <v>#REF!</v>
      </c>
      <c r="E1797" s="158" t="str">
        <f t="shared" si="272"/>
        <v/>
      </c>
      <c r="F1797" s="158" t="e">
        <f t="shared" si="273"/>
        <v>#N/A</v>
      </c>
      <c r="G1797" s="158" t="str">
        <f>TRANSAKTIONER!Z1797&amp;IF(regnskab_filter_periode&gt;=AB1797,"INCLUDE"&amp;IF(regnskab_filter_land&lt;&gt;"",IF(regnskab_filter_land="EU",F1797,AD1797),""),"EXCLUDE")</f>
        <v>EXCLUDE</v>
      </c>
      <c r="H1797" s="158" t="str">
        <f t="shared" si="274"/>
        <v/>
      </c>
      <c r="I1797" s="158" t="str">
        <f>TRANSAKTIONER!Z1797&amp;IF(regnskab_filter_periode_partner&gt;=AB1797,"INCLUDE"&amp;IF(regnskab_filter_land_partner&lt;&gt;"",IF(regnskab_filter_land_partner="EU",F1797,AD1797),""),"EXCLUDE")&amp;AC1797</f>
        <v>EXCLUDE</v>
      </c>
      <c r="J1797" s="158" t="e">
        <f t="shared" si="275"/>
        <v>#N/A</v>
      </c>
      <c r="L1797" s="158" t="str">
        <f t="shared" si="276"/>
        <v>_EU</v>
      </c>
      <c r="P1797" s="340"/>
      <c r="Q1797" s="340"/>
      <c r="R1797" s="341"/>
      <c r="S1797" s="342"/>
      <c r="T1797" s="342"/>
      <c r="U1797" s="341"/>
      <c r="V1797" s="368"/>
      <c r="W1797" s="341"/>
      <c r="X1797" s="343"/>
      <c r="Y1797" s="340"/>
      <c r="Z1797" s="341"/>
      <c r="AA1797" s="348" t="str">
        <f t="shared" si="277"/>
        <v/>
      </c>
      <c r="AB1797" s="349" t="str">
        <f t="shared" si="278"/>
        <v/>
      </c>
      <c r="AC1797" s="341"/>
      <c r="AD1797" s="350" t="str">
        <f t="shared" si="279"/>
        <v/>
      </c>
    </row>
    <row r="1798" spans="2:30" x14ac:dyDescent="0.45">
      <c r="B1798" s="145" t="str">
        <f t="shared" si="270"/>
        <v>NOT INCLUDED</v>
      </c>
      <c r="C1798" s="146" t="e">
        <f t="shared" si="271"/>
        <v>#N/A</v>
      </c>
      <c r="D1798" s="158" t="e">
        <f>AB1798&amp;"_"&amp;#REF!&amp;IF(afstemning_partner&lt;&gt;"","_"&amp;AC1798,"")</f>
        <v>#REF!</v>
      </c>
      <c r="E1798" s="158" t="str">
        <f t="shared" si="272"/>
        <v/>
      </c>
      <c r="F1798" s="158" t="e">
        <f t="shared" si="273"/>
        <v>#N/A</v>
      </c>
      <c r="G1798" s="158" t="str">
        <f>TRANSAKTIONER!Z1798&amp;IF(regnskab_filter_periode&gt;=AB1798,"INCLUDE"&amp;IF(regnskab_filter_land&lt;&gt;"",IF(regnskab_filter_land="EU",F1798,AD1798),""),"EXCLUDE")</f>
        <v>EXCLUDE</v>
      </c>
      <c r="H1798" s="158" t="str">
        <f t="shared" si="274"/>
        <v/>
      </c>
      <c r="I1798" s="158" t="str">
        <f>TRANSAKTIONER!Z1798&amp;IF(regnskab_filter_periode_partner&gt;=AB1798,"INCLUDE"&amp;IF(regnskab_filter_land_partner&lt;&gt;"",IF(regnskab_filter_land_partner="EU",F1798,AD1798),""),"EXCLUDE")&amp;AC1798</f>
        <v>EXCLUDE</v>
      </c>
      <c r="J1798" s="158" t="e">
        <f t="shared" si="275"/>
        <v>#N/A</v>
      </c>
      <c r="L1798" s="158" t="str">
        <f t="shared" si="276"/>
        <v>_EU</v>
      </c>
      <c r="P1798" s="340"/>
      <c r="Q1798" s="340"/>
      <c r="R1798" s="341"/>
      <c r="S1798" s="342"/>
      <c r="T1798" s="342"/>
      <c r="U1798" s="341"/>
      <c r="V1798" s="368"/>
      <c r="W1798" s="341"/>
      <c r="X1798" s="343"/>
      <c r="Y1798" s="340"/>
      <c r="Z1798" s="341"/>
      <c r="AA1798" s="348" t="str">
        <f t="shared" si="277"/>
        <v/>
      </c>
      <c r="AB1798" s="349" t="str">
        <f t="shared" si="278"/>
        <v/>
      </c>
      <c r="AC1798" s="341"/>
      <c r="AD1798" s="350" t="str">
        <f t="shared" si="279"/>
        <v/>
      </c>
    </row>
    <row r="1799" spans="2:30" x14ac:dyDescent="0.45">
      <c r="B1799" s="145" t="str">
        <f t="shared" ref="B1799:B1862" si="280">IF(AB1799=report_period,"INCLUDE_CURRENT",IF(AB1799&lt;report_period,"INCLUDE_PREVIOUS","NOT INCLUDED"))</f>
        <v>NOT INCLUDED</v>
      </c>
      <c r="C1799" s="146" t="e">
        <f t="shared" ref="C1799:C1862" si="281">B1799&amp;"_"&amp;VLOOKUP(AD1799,setup_country_group,3,FALSE)&amp;"_"&amp;Z1799</f>
        <v>#N/A</v>
      </c>
      <c r="D1799" s="158" t="e">
        <f>AB1799&amp;"_"&amp;#REF!&amp;IF(afstemning_partner&lt;&gt;"","_"&amp;AC1799,"")</f>
        <v>#REF!</v>
      </c>
      <c r="E1799" s="158" t="str">
        <f t="shared" ref="E1799:E1862" si="282">Z1799&amp;IF(regnskab_filter_periode&lt;&gt;"",AB1799,"")&amp;IF(regnskab_filter_land&lt;&gt;"",IF(regnskab_filter_land="EU",F1799,AD1799),"")</f>
        <v/>
      </c>
      <c r="F1799" s="158" t="e">
        <f t="shared" ref="F1799:F1862" si="283">VLOOKUP(AD1799,setup_country_group,3,FALSE)</f>
        <v>#N/A</v>
      </c>
      <c r="G1799" s="158" t="str">
        <f>TRANSAKTIONER!Z1799&amp;IF(regnskab_filter_periode&gt;=AB1799,"INCLUDE"&amp;IF(regnskab_filter_land&lt;&gt;"",IF(regnskab_filter_land="EU",F1799,AD1799),""),"EXCLUDE")</f>
        <v>EXCLUDE</v>
      </c>
      <c r="H1799" s="158" t="str">
        <f t="shared" ref="H1799:H1862" si="284">Z1799&amp;IF(regnskab_filter_periode_partner&lt;&gt;"",AB1799,"")&amp;IF(regnskab_filter_land_partner&lt;&gt;"",IF(regnskab_filter_land_partner="EU",F1799,AD1799),"")&amp;AC1799</f>
        <v/>
      </c>
      <c r="I1799" s="158" t="str">
        <f>TRANSAKTIONER!Z1799&amp;IF(regnskab_filter_periode_partner&gt;=AB1799,"INCLUDE"&amp;IF(regnskab_filter_land_partner&lt;&gt;"",IF(regnskab_filter_land_partner="EU",F1799,AD1799),""),"EXCLUDE")&amp;AC1799</f>
        <v>EXCLUDE</v>
      </c>
      <c r="J1799" s="158" t="e">
        <f t="shared" ref="J1799:J1862" si="285">C1799&amp;"_"&amp;AC1799</f>
        <v>#N/A</v>
      </c>
      <c r="L1799" s="158" t="str">
        <f t="shared" ref="L1799:L1862" si="286">Z1799&amp;"_"&amp;IF(AD1799&lt;&gt;"Norge","EU","Norge")</f>
        <v>_EU</v>
      </c>
      <c r="P1799" s="340"/>
      <c r="Q1799" s="340"/>
      <c r="R1799" s="341"/>
      <c r="S1799" s="342"/>
      <c r="T1799" s="342"/>
      <c r="U1799" s="341"/>
      <c r="V1799" s="368"/>
      <c r="W1799" s="341"/>
      <c r="X1799" s="343"/>
      <c r="Y1799" s="340"/>
      <c r="Z1799" s="341"/>
      <c r="AA1799" s="348" t="str">
        <f t="shared" ref="AA1799:AA1862" si="287">IF(OR(AB1799="",Y1799="",X1799=""),"",ROUND(X1799/VLOOKUP(AB1799,setup_currency,MATCH(Y1799&amp;"/EUR",setup_currency_header,0),FALSE),2))</f>
        <v/>
      </c>
      <c r="AB1799" s="349" t="str">
        <f t="shared" ref="AB1799:AB1862" si="288">IF(T1799="","",IF(OR(T1799&lt;setup_start_date,T1799&gt;setup_end_date),"INVALID DATE",VLOOKUP(T1799,setup_periods,2,TRUE)))</f>
        <v/>
      </c>
      <c r="AC1799" s="341"/>
      <c r="AD1799" s="350" t="str">
        <f t="shared" ref="AD1799:AD1862" si="289">IF(AC1799="","",VLOOKUP(AC1799,setup_partners,2,FALSE))</f>
        <v/>
      </c>
    </row>
    <row r="1800" spans="2:30" x14ac:dyDescent="0.45">
      <c r="B1800" s="145" t="str">
        <f t="shared" si="280"/>
        <v>NOT INCLUDED</v>
      </c>
      <c r="C1800" s="146" t="e">
        <f t="shared" si="281"/>
        <v>#N/A</v>
      </c>
      <c r="D1800" s="158" t="e">
        <f>AB1800&amp;"_"&amp;#REF!&amp;IF(afstemning_partner&lt;&gt;"","_"&amp;AC1800,"")</f>
        <v>#REF!</v>
      </c>
      <c r="E1800" s="158" t="str">
        <f t="shared" si="282"/>
        <v/>
      </c>
      <c r="F1800" s="158" t="e">
        <f t="shared" si="283"/>
        <v>#N/A</v>
      </c>
      <c r="G1800" s="158" t="str">
        <f>TRANSAKTIONER!Z1800&amp;IF(regnskab_filter_periode&gt;=AB1800,"INCLUDE"&amp;IF(regnskab_filter_land&lt;&gt;"",IF(regnskab_filter_land="EU",F1800,AD1800),""),"EXCLUDE")</f>
        <v>EXCLUDE</v>
      </c>
      <c r="H1800" s="158" t="str">
        <f t="shared" si="284"/>
        <v/>
      </c>
      <c r="I1800" s="158" t="str">
        <f>TRANSAKTIONER!Z1800&amp;IF(regnskab_filter_periode_partner&gt;=AB1800,"INCLUDE"&amp;IF(regnskab_filter_land_partner&lt;&gt;"",IF(regnskab_filter_land_partner="EU",F1800,AD1800),""),"EXCLUDE")&amp;AC1800</f>
        <v>EXCLUDE</v>
      </c>
      <c r="J1800" s="158" t="e">
        <f t="shared" si="285"/>
        <v>#N/A</v>
      </c>
      <c r="L1800" s="158" t="str">
        <f t="shared" si="286"/>
        <v>_EU</v>
      </c>
      <c r="P1800" s="340"/>
      <c r="Q1800" s="340"/>
      <c r="R1800" s="341"/>
      <c r="S1800" s="342"/>
      <c r="T1800" s="342"/>
      <c r="U1800" s="341"/>
      <c r="V1800" s="368"/>
      <c r="W1800" s="341"/>
      <c r="X1800" s="343"/>
      <c r="Y1800" s="340"/>
      <c r="Z1800" s="341"/>
      <c r="AA1800" s="348" t="str">
        <f t="shared" si="287"/>
        <v/>
      </c>
      <c r="AB1800" s="349" t="str">
        <f t="shared" si="288"/>
        <v/>
      </c>
      <c r="AC1800" s="341"/>
      <c r="AD1800" s="350" t="str">
        <f t="shared" si="289"/>
        <v/>
      </c>
    </row>
    <row r="1801" spans="2:30" x14ac:dyDescent="0.45">
      <c r="B1801" s="145" t="str">
        <f t="shared" si="280"/>
        <v>NOT INCLUDED</v>
      </c>
      <c r="C1801" s="146" t="e">
        <f t="shared" si="281"/>
        <v>#N/A</v>
      </c>
      <c r="D1801" s="158" t="e">
        <f>AB1801&amp;"_"&amp;#REF!&amp;IF(afstemning_partner&lt;&gt;"","_"&amp;AC1801,"")</f>
        <v>#REF!</v>
      </c>
      <c r="E1801" s="158" t="str">
        <f t="shared" si="282"/>
        <v/>
      </c>
      <c r="F1801" s="158" t="e">
        <f t="shared" si="283"/>
        <v>#N/A</v>
      </c>
      <c r="G1801" s="158" t="str">
        <f>TRANSAKTIONER!Z1801&amp;IF(regnskab_filter_periode&gt;=AB1801,"INCLUDE"&amp;IF(regnskab_filter_land&lt;&gt;"",IF(regnskab_filter_land="EU",F1801,AD1801),""),"EXCLUDE")</f>
        <v>EXCLUDE</v>
      </c>
      <c r="H1801" s="158" t="str">
        <f t="shared" si="284"/>
        <v/>
      </c>
      <c r="I1801" s="158" t="str">
        <f>TRANSAKTIONER!Z1801&amp;IF(regnskab_filter_periode_partner&gt;=AB1801,"INCLUDE"&amp;IF(regnskab_filter_land_partner&lt;&gt;"",IF(regnskab_filter_land_partner="EU",F1801,AD1801),""),"EXCLUDE")&amp;AC1801</f>
        <v>EXCLUDE</v>
      </c>
      <c r="J1801" s="158" t="e">
        <f t="shared" si="285"/>
        <v>#N/A</v>
      </c>
      <c r="L1801" s="158" t="str">
        <f t="shared" si="286"/>
        <v>_EU</v>
      </c>
      <c r="P1801" s="340"/>
      <c r="Q1801" s="340"/>
      <c r="R1801" s="341"/>
      <c r="S1801" s="342"/>
      <c r="T1801" s="342"/>
      <c r="U1801" s="341"/>
      <c r="V1801" s="368"/>
      <c r="W1801" s="341"/>
      <c r="X1801" s="343"/>
      <c r="Y1801" s="340"/>
      <c r="Z1801" s="341"/>
      <c r="AA1801" s="348" t="str">
        <f t="shared" si="287"/>
        <v/>
      </c>
      <c r="AB1801" s="349" t="str">
        <f t="shared" si="288"/>
        <v/>
      </c>
      <c r="AC1801" s="341"/>
      <c r="AD1801" s="350" t="str">
        <f t="shared" si="289"/>
        <v/>
      </c>
    </row>
    <row r="1802" spans="2:30" x14ac:dyDescent="0.45">
      <c r="B1802" s="145" t="str">
        <f t="shared" si="280"/>
        <v>NOT INCLUDED</v>
      </c>
      <c r="C1802" s="146" t="e">
        <f t="shared" si="281"/>
        <v>#N/A</v>
      </c>
      <c r="D1802" s="158" t="e">
        <f>AB1802&amp;"_"&amp;#REF!&amp;IF(afstemning_partner&lt;&gt;"","_"&amp;AC1802,"")</f>
        <v>#REF!</v>
      </c>
      <c r="E1802" s="158" t="str">
        <f t="shared" si="282"/>
        <v/>
      </c>
      <c r="F1802" s="158" t="e">
        <f t="shared" si="283"/>
        <v>#N/A</v>
      </c>
      <c r="G1802" s="158" t="str">
        <f>TRANSAKTIONER!Z1802&amp;IF(regnskab_filter_periode&gt;=AB1802,"INCLUDE"&amp;IF(regnskab_filter_land&lt;&gt;"",IF(regnskab_filter_land="EU",F1802,AD1802),""),"EXCLUDE")</f>
        <v>EXCLUDE</v>
      </c>
      <c r="H1802" s="158" t="str">
        <f t="shared" si="284"/>
        <v/>
      </c>
      <c r="I1802" s="158" t="str">
        <f>TRANSAKTIONER!Z1802&amp;IF(regnskab_filter_periode_partner&gt;=AB1802,"INCLUDE"&amp;IF(regnskab_filter_land_partner&lt;&gt;"",IF(regnskab_filter_land_partner="EU",F1802,AD1802),""),"EXCLUDE")&amp;AC1802</f>
        <v>EXCLUDE</v>
      </c>
      <c r="J1802" s="158" t="e">
        <f t="shared" si="285"/>
        <v>#N/A</v>
      </c>
      <c r="L1802" s="158" t="str">
        <f t="shared" si="286"/>
        <v>_EU</v>
      </c>
      <c r="P1802" s="340"/>
      <c r="Q1802" s="340"/>
      <c r="R1802" s="341"/>
      <c r="S1802" s="342"/>
      <c r="T1802" s="342"/>
      <c r="U1802" s="341"/>
      <c r="V1802" s="368"/>
      <c r="W1802" s="341"/>
      <c r="X1802" s="343"/>
      <c r="Y1802" s="340"/>
      <c r="Z1802" s="341"/>
      <c r="AA1802" s="348" t="str">
        <f t="shared" si="287"/>
        <v/>
      </c>
      <c r="AB1802" s="349" t="str">
        <f t="shared" si="288"/>
        <v/>
      </c>
      <c r="AC1802" s="341"/>
      <c r="AD1802" s="350" t="str">
        <f t="shared" si="289"/>
        <v/>
      </c>
    </row>
    <row r="1803" spans="2:30" x14ac:dyDescent="0.45">
      <c r="B1803" s="145" t="str">
        <f t="shared" si="280"/>
        <v>NOT INCLUDED</v>
      </c>
      <c r="C1803" s="146" t="e">
        <f t="shared" si="281"/>
        <v>#N/A</v>
      </c>
      <c r="D1803" s="158" t="e">
        <f>AB1803&amp;"_"&amp;#REF!&amp;IF(afstemning_partner&lt;&gt;"","_"&amp;AC1803,"")</f>
        <v>#REF!</v>
      </c>
      <c r="E1803" s="158" t="str">
        <f t="shared" si="282"/>
        <v/>
      </c>
      <c r="F1803" s="158" t="e">
        <f t="shared" si="283"/>
        <v>#N/A</v>
      </c>
      <c r="G1803" s="158" t="str">
        <f>TRANSAKTIONER!Z1803&amp;IF(regnskab_filter_periode&gt;=AB1803,"INCLUDE"&amp;IF(regnskab_filter_land&lt;&gt;"",IF(regnskab_filter_land="EU",F1803,AD1803),""),"EXCLUDE")</f>
        <v>EXCLUDE</v>
      </c>
      <c r="H1803" s="158" t="str">
        <f t="shared" si="284"/>
        <v/>
      </c>
      <c r="I1803" s="158" t="str">
        <f>TRANSAKTIONER!Z1803&amp;IF(regnskab_filter_periode_partner&gt;=AB1803,"INCLUDE"&amp;IF(regnskab_filter_land_partner&lt;&gt;"",IF(regnskab_filter_land_partner="EU",F1803,AD1803),""),"EXCLUDE")&amp;AC1803</f>
        <v>EXCLUDE</v>
      </c>
      <c r="J1803" s="158" t="e">
        <f t="shared" si="285"/>
        <v>#N/A</v>
      </c>
      <c r="L1803" s="158" t="str">
        <f t="shared" si="286"/>
        <v>_EU</v>
      </c>
      <c r="P1803" s="340"/>
      <c r="Q1803" s="340"/>
      <c r="R1803" s="341"/>
      <c r="S1803" s="342"/>
      <c r="T1803" s="342"/>
      <c r="U1803" s="341"/>
      <c r="V1803" s="368"/>
      <c r="W1803" s="341"/>
      <c r="X1803" s="343"/>
      <c r="Y1803" s="340"/>
      <c r="Z1803" s="341"/>
      <c r="AA1803" s="348" t="str">
        <f t="shared" si="287"/>
        <v/>
      </c>
      <c r="AB1803" s="349" t="str">
        <f t="shared" si="288"/>
        <v/>
      </c>
      <c r="AC1803" s="341"/>
      <c r="AD1803" s="350" t="str">
        <f t="shared" si="289"/>
        <v/>
      </c>
    </row>
    <row r="1804" spans="2:30" x14ac:dyDescent="0.45">
      <c r="B1804" s="145" t="str">
        <f t="shared" si="280"/>
        <v>NOT INCLUDED</v>
      </c>
      <c r="C1804" s="146" t="e">
        <f t="shared" si="281"/>
        <v>#N/A</v>
      </c>
      <c r="D1804" s="158" t="e">
        <f>AB1804&amp;"_"&amp;#REF!&amp;IF(afstemning_partner&lt;&gt;"","_"&amp;AC1804,"")</f>
        <v>#REF!</v>
      </c>
      <c r="E1804" s="158" t="str">
        <f t="shared" si="282"/>
        <v/>
      </c>
      <c r="F1804" s="158" t="e">
        <f t="shared" si="283"/>
        <v>#N/A</v>
      </c>
      <c r="G1804" s="158" t="str">
        <f>TRANSAKTIONER!Z1804&amp;IF(regnskab_filter_periode&gt;=AB1804,"INCLUDE"&amp;IF(regnskab_filter_land&lt;&gt;"",IF(regnskab_filter_land="EU",F1804,AD1804),""),"EXCLUDE")</f>
        <v>EXCLUDE</v>
      </c>
      <c r="H1804" s="158" t="str">
        <f t="shared" si="284"/>
        <v/>
      </c>
      <c r="I1804" s="158" t="str">
        <f>TRANSAKTIONER!Z1804&amp;IF(regnskab_filter_periode_partner&gt;=AB1804,"INCLUDE"&amp;IF(regnskab_filter_land_partner&lt;&gt;"",IF(regnskab_filter_land_partner="EU",F1804,AD1804),""),"EXCLUDE")&amp;AC1804</f>
        <v>EXCLUDE</v>
      </c>
      <c r="J1804" s="158" t="e">
        <f t="shared" si="285"/>
        <v>#N/A</v>
      </c>
      <c r="L1804" s="158" t="str">
        <f t="shared" si="286"/>
        <v>_EU</v>
      </c>
      <c r="P1804" s="340"/>
      <c r="Q1804" s="340"/>
      <c r="R1804" s="341"/>
      <c r="S1804" s="342"/>
      <c r="T1804" s="342"/>
      <c r="U1804" s="341"/>
      <c r="V1804" s="368"/>
      <c r="W1804" s="341"/>
      <c r="X1804" s="343"/>
      <c r="Y1804" s="340"/>
      <c r="Z1804" s="341"/>
      <c r="AA1804" s="348" t="str">
        <f t="shared" si="287"/>
        <v/>
      </c>
      <c r="AB1804" s="349" t="str">
        <f t="shared" si="288"/>
        <v/>
      </c>
      <c r="AC1804" s="341"/>
      <c r="AD1804" s="350" t="str">
        <f t="shared" si="289"/>
        <v/>
      </c>
    </row>
    <row r="1805" spans="2:30" x14ac:dyDescent="0.45">
      <c r="B1805" s="145" t="str">
        <f t="shared" si="280"/>
        <v>NOT INCLUDED</v>
      </c>
      <c r="C1805" s="146" t="e">
        <f t="shared" si="281"/>
        <v>#N/A</v>
      </c>
      <c r="D1805" s="158" t="e">
        <f>AB1805&amp;"_"&amp;#REF!&amp;IF(afstemning_partner&lt;&gt;"","_"&amp;AC1805,"")</f>
        <v>#REF!</v>
      </c>
      <c r="E1805" s="158" t="str">
        <f t="shared" si="282"/>
        <v/>
      </c>
      <c r="F1805" s="158" t="e">
        <f t="shared" si="283"/>
        <v>#N/A</v>
      </c>
      <c r="G1805" s="158" t="str">
        <f>TRANSAKTIONER!Z1805&amp;IF(regnskab_filter_periode&gt;=AB1805,"INCLUDE"&amp;IF(regnskab_filter_land&lt;&gt;"",IF(regnskab_filter_land="EU",F1805,AD1805),""),"EXCLUDE")</f>
        <v>EXCLUDE</v>
      </c>
      <c r="H1805" s="158" t="str">
        <f t="shared" si="284"/>
        <v/>
      </c>
      <c r="I1805" s="158" t="str">
        <f>TRANSAKTIONER!Z1805&amp;IF(regnskab_filter_periode_partner&gt;=AB1805,"INCLUDE"&amp;IF(regnskab_filter_land_partner&lt;&gt;"",IF(regnskab_filter_land_partner="EU",F1805,AD1805),""),"EXCLUDE")&amp;AC1805</f>
        <v>EXCLUDE</v>
      </c>
      <c r="J1805" s="158" t="e">
        <f t="shared" si="285"/>
        <v>#N/A</v>
      </c>
      <c r="L1805" s="158" t="str">
        <f t="shared" si="286"/>
        <v>_EU</v>
      </c>
      <c r="P1805" s="340"/>
      <c r="Q1805" s="340"/>
      <c r="R1805" s="341"/>
      <c r="S1805" s="342"/>
      <c r="T1805" s="342"/>
      <c r="U1805" s="341"/>
      <c r="V1805" s="368"/>
      <c r="W1805" s="341"/>
      <c r="X1805" s="343"/>
      <c r="Y1805" s="340"/>
      <c r="Z1805" s="341"/>
      <c r="AA1805" s="348" t="str">
        <f t="shared" si="287"/>
        <v/>
      </c>
      <c r="AB1805" s="349" t="str">
        <f t="shared" si="288"/>
        <v/>
      </c>
      <c r="AC1805" s="341"/>
      <c r="AD1805" s="350" t="str">
        <f t="shared" si="289"/>
        <v/>
      </c>
    </row>
    <row r="1806" spans="2:30" x14ac:dyDescent="0.45">
      <c r="B1806" s="145" t="str">
        <f t="shared" si="280"/>
        <v>NOT INCLUDED</v>
      </c>
      <c r="C1806" s="146" t="e">
        <f t="shared" si="281"/>
        <v>#N/A</v>
      </c>
      <c r="D1806" s="158" t="e">
        <f>AB1806&amp;"_"&amp;#REF!&amp;IF(afstemning_partner&lt;&gt;"","_"&amp;AC1806,"")</f>
        <v>#REF!</v>
      </c>
      <c r="E1806" s="158" t="str">
        <f t="shared" si="282"/>
        <v/>
      </c>
      <c r="F1806" s="158" t="e">
        <f t="shared" si="283"/>
        <v>#N/A</v>
      </c>
      <c r="G1806" s="158" t="str">
        <f>TRANSAKTIONER!Z1806&amp;IF(regnskab_filter_periode&gt;=AB1806,"INCLUDE"&amp;IF(regnskab_filter_land&lt;&gt;"",IF(regnskab_filter_land="EU",F1806,AD1806),""),"EXCLUDE")</f>
        <v>EXCLUDE</v>
      </c>
      <c r="H1806" s="158" t="str">
        <f t="shared" si="284"/>
        <v/>
      </c>
      <c r="I1806" s="158" t="str">
        <f>TRANSAKTIONER!Z1806&amp;IF(regnskab_filter_periode_partner&gt;=AB1806,"INCLUDE"&amp;IF(regnskab_filter_land_partner&lt;&gt;"",IF(regnskab_filter_land_partner="EU",F1806,AD1806),""),"EXCLUDE")&amp;AC1806</f>
        <v>EXCLUDE</v>
      </c>
      <c r="J1806" s="158" t="e">
        <f t="shared" si="285"/>
        <v>#N/A</v>
      </c>
      <c r="L1806" s="158" t="str">
        <f t="shared" si="286"/>
        <v>_EU</v>
      </c>
      <c r="P1806" s="340"/>
      <c r="Q1806" s="340"/>
      <c r="R1806" s="341"/>
      <c r="S1806" s="342"/>
      <c r="T1806" s="342"/>
      <c r="U1806" s="341"/>
      <c r="V1806" s="368"/>
      <c r="W1806" s="341"/>
      <c r="X1806" s="343"/>
      <c r="Y1806" s="340"/>
      <c r="Z1806" s="341"/>
      <c r="AA1806" s="348" t="str">
        <f t="shared" si="287"/>
        <v/>
      </c>
      <c r="AB1806" s="349" t="str">
        <f t="shared" si="288"/>
        <v/>
      </c>
      <c r="AC1806" s="341"/>
      <c r="AD1806" s="350" t="str">
        <f t="shared" si="289"/>
        <v/>
      </c>
    </row>
    <row r="1807" spans="2:30" x14ac:dyDescent="0.45">
      <c r="B1807" s="145" t="str">
        <f t="shared" si="280"/>
        <v>NOT INCLUDED</v>
      </c>
      <c r="C1807" s="146" t="e">
        <f t="shared" si="281"/>
        <v>#N/A</v>
      </c>
      <c r="D1807" s="158" t="e">
        <f>AB1807&amp;"_"&amp;#REF!&amp;IF(afstemning_partner&lt;&gt;"","_"&amp;AC1807,"")</f>
        <v>#REF!</v>
      </c>
      <c r="E1807" s="158" t="str">
        <f t="shared" si="282"/>
        <v/>
      </c>
      <c r="F1807" s="158" t="e">
        <f t="shared" si="283"/>
        <v>#N/A</v>
      </c>
      <c r="G1807" s="158" t="str">
        <f>TRANSAKTIONER!Z1807&amp;IF(regnskab_filter_periode&gt;=AB1807,"INCLUDE"&amp;IF(regnskab_filter_land&lt;&gt;"",IF(regnskab_filter_land="EU",F1807,AD1807),""),"EXCLUDE")</f>
        <v>EXCLUDE</v>
      </c>
      <c r="H1807" s="158" t="str">
        <f t="shared" si="284"/>
        <v/>
      </c>
      <c r="I1807" s="158" t="str">
        <f>TRANSAKTIONER!Z1807&amp;IF(regnskab_filter_periode_partner&gt;=AB1807,"INCLUDE"&amp;IF(regnskab_filter_land_partner&lt;&gt;"",IF(regnskab_filter_land_partner="EU",F1807,AD1807),""),"EXCLUDE")&amp;AC1807</f>
        <v>EXCLUDE</v>
      </c>
      <c r="J1807" s="158" t="e">
        <f t="shared" si="285"/>
        <v>#N/A</v>
      </c>
      <c r="L1807" s="158" t="str">
        <f t="shared" si="286"/>
        <v>_EU</v>
      </c>
      <c r="P1807" s="340"/>
      <c r="Q1807" s="340"/>
      <c r="R1807" s="341"/>
      <c r="S1807" s="342"/>
      <c r="T1807" s="342"/>
      <c r="U1807" s="341"/>
      <c r="V1807" s="368"/>
      <c r="W1807" s="341"/>
      <c r="X1807" s="343"/>
      <c r="Y1807" s="340"/>
      <c r="Z1807" s="341"/>
      <c r="AA1807" s="348" t="str">
        <f t="shared" si="287"/>
        <v/>
      </c>
      <c r="AB1807" s="349" t="str">
        <f t="shared" si="288"/>
        <v/>
      </c>
      <c r="AC1807" s="341"/>
      <c r="AD1807" s="350" t="str">
        <f t="shared" si="289"/>
        <v/>
      </c>
    </row>
    <row r="1808" spans="2:30" x14ac:dyDescent="0.45">
      <c r="B1808" s="145" t="str">
        <f t="shared" si="280"/>
        <v>NOT INCLUDED</v>
      </c>
      <c r="C1808" s="146" t="e">
        <f t="shared" si="281"/>
        <v>#N/A</v>
      </c>
      <c r="D1808" s="158" t="e">
        <f>AB1808&amp;"_"&amp;#REF!&amp;IF(afstemning_partner&lt;&gt;"","_"&amp;AC1808,"")</f>
        <v>#REF!</v>
      </c>
      <c r="E1808" s="158" t="str">
        <f t="shared" si="282"/>
        <v/>
      </c>
      <c r="F1808" s="158" t="e">
        <f t="shared" si="283"/>
        <v>#N/A</v>
      </c>
      <c r="G1808" s="158" t="str">
        <f>TRANSAKTIONER!Z1808&amp;IF(regnskab_filter_periode&gt;=AB1808,"INCLUDE"&amp;IF(regnskab_filter_land&lt;&gt;"",IF(regnskab_filter_land="EU",F1808,AD1808),""),"EXCLUDE")</f>
        <v>EXCLUDE</v>
      </c>
      <c r="H1808" s="158" t="str">
        <f t="shared" si="284"/>
        <v/>
      </c>
      <c r="I1808" s="158" t="str">
        <f>TRANSAKTIONER!Z1808&amp;IF(regnskab_filter_periode_partner&gt;=AB1808,"INCLUDE"&amp;IF(regnskab_filter_land_partner&lt;&gt;"",IF(regnskab_filter_land_partner="EU",F1808,AD1808),""),"EXCLUDE")&amp;AC1808</f>
        <v>EXCLUDE</v>
      </c>
      <c r="J1808" s="158" t="e">
        <f t="shared" si="285"/>
        <v>#N/A</v>
      </c>
      <c r="L1808" s="158" t="str">
        <f t="shared" si="286"/>
        <v>_EU</v>
      </c>
      <c r="P1808" s="340"/>
      <c r="Q1808" s="340"/>
      <c r="R1808" s="341"/>
      <c r="S1808" s="342"/>
      <c r="T1808" s="342"/>
      <c r="U1808" s="341"/>
      <c r="V1808" s="368"/>
      <c r="W1808" s="341"/>
      <c r="X1808" s="343"/>
      <c r="Y1808" s="340"/>
      <c r="Z1808" s="341"/>
      <c r="AA1808" s="348" t="str">
        <f t="shared" si="287"/>
        <v/>
      </c>
      <c r="AB1808" s="349" t="str">
        <f t="shared" si="288"/>
        <v/>
      </c>
      <c r="AC1808" s="341"/>
      <c r="AD1808" s="350" t="str">
        <f t="shared" si="289"/>
        <v/>
      </c>
    </row>
    <row r="1809" spans="2:30" x14ac:dyDescent="0.45">
      <c r="B1809" s="145" t="str">
        <f t="shared" si="280"/>
        <v>NOT INCLUDED</v>
      </c>
      <c r="C1809" s="146" t="e">
        <f t="shared" si="281"/>
        <v>#N/A</v>
      </c>
      <c r="D1809" s="158" t="e">
        <f>AB1809&amp;"_"&amp;#REF!&amp;IF(afstemning_partner&lt;&gt;"","_"&amp;AC1809,"")</f>
        <v>#REF!</v>
      </c>
      <c r="E1809" s="158" t="str">
        <f t="shared" si="282"/>
        <v/>
      </c>
      <c r="F1809" s="158" t="e">
        <f t="shared" si="283"/>
        <v>#N/A</v>
      </c>
      <c r="G1809" s="158" t="str">
        <f>TRANSAKTIONER!Z1809&amp;IF(regnskab_filter_periode&gt;=AB1809,"INCLUDE"&amp;IF(regnskab_filter_land&lt;&gt;"",IF(regnskab_filter_land="EU",F1809,AD1809),""),"EXCLUDE")</f>
        <v>EXCLUDE</v>
      </c>
      <c r="H1809" s="158" t="str">
        <f t="shared" si="284"/>
        <v/>
      </c>
      <c r="I1809" s="158" t="str">
        <f>TRANSAKTIONER!Z1809&amp;IF(regnskab_filter_periode_partner&gt;=AB1809,"INCLUDE"&amp;IF(regnskab_filter_land_partner&lt;&gt;"",IF(regnskab_filter_land_partner="EU",F1809,AD1809),""),"EXCLUDE")&amp;AC1809</f>
        <v>EXCLUDE</v>
      </c>
      <c r="J1809" s="158" t="e">
        <f t="shared" si="285"/>
        <v>#N/A</v>
      </c>
      <c r="L1809" s="158" t="str">
        <f t="shared" si="286"/>
        <v>_EU</v>
      </c>
      <c r="P1809" s="340"/>
      <c r="Q1809" s="340"/>
      <c r="R1809" s="341"/>
      <c r="S1809" s="342"/>
      <c r="T1809" s="342"/>
      <c r="U1809" s="341"/>
      <c r="V1809" s="368"/>
      <c r="W1809" s="341"/>
      <c r="X1809" s="343"/>
      <c r="Y1809" s="340"/>
      <c r="Z1809" s="341"/>
      <c r="AA1809" s="348" t="str">
        <f t="shared" si="287"/>
        <v/>
      </c>
      <c r="AB1809" s="349" t="str">
        <f t="shared" si="288"/>
        <v/>
      </c>
      <c r="AC1809" s="341"/>
      <c r="AD1809" s="350" t="str">
        <f t="shared" si="289"/>
        <v/>
      </c>
    </row>
    <row r="1810" spans="2:30" x14ac:dyDescent="0.45">
      <c r="B1810" s="145" t="str">
        <f t="shared" si="280"/>
        <v>NOT INCLUDED</v>
      </c>
      <c r="C1810" s="146" t="e">
        <f t="shared" si="281"/>
        <v>#N/A</v>
      </c>
      <c r="D1810" s="158" t="e">
        <f>AB1810&amp;"_"&amp;#REF!&amp;IF(afstemning_partner&lt;&gt;"","_"&amp;AC1810,"")</f>
        <v>#REF!</v>
      </c>
      <c r="E1810" s="158" t="str">
        <f t="shared" si="282"/>
        <v/>
      </c>
      <c r="F1810" s="158" t="e">
        <f t="shared" si="283"/>
        <v>#N/A</v>
      </c>
      <c r="G1810" s="158" t="str">
        <f>TRANSAKTIONER!Z1810&amp;IF(regnskab_filter_periode&gt;=AB1810,"INCLUDE"&amp;IF(regnskab_filter_land&lt;&gt;"",IF(regnskab_filter_land="EU",F1810,AD1810),""),"EXCLUDE")</f>
        <v>EXCLUDE</v>
      </c>
      <c r="H1810" s="158" t="str">
        <f t="shared" si="284"/>
        <v/>
      </c>
      <c r="I1810" s="158" t="str">
        <f>TRANSAKTIONER!Z1810&amp;IF(regnskab_filter_periode_partner&gt;=AB1810,"INCLUDE"&amp;IF(regnskab_filter_land_partner&lt;&gt;"",IF(regnskab_filter_land_partner="EU",F1810,AD1810),""),"EXCLUDE")&amp;AC1810</f>
        <v>EXCLUDE</v>
      </c>
      <c r="J1810" s="158" t="e">
        <f t="shared" si="285"/>
        <v>#N/A</v>
      </c>
      <c r="L1810" s="158" t="str">
        <f t="shared" si="286"/>
        <v>_EU</v>
      </c>
      <c r="P1810" s="340"/>
      <c r="Q1810" s="340"/>
      <c r="R1810" s="341"/>
      <c r="S1810" s="342"/>
      <c r="T1810" s="342"/>
      <c r="U1810" s="341"/>
      <c r="V1810" s="368"/>
      <c r="W1810" s="341"/>
      <c r="X1810" s="343"/>
      <c r="Y1810" s="340"/>
      <c r="Z1810" s="341"/>
      <c r="AA1810" s="348" t="str">
        <f t="shared" si="287"/>
        <v/>
      </c>
      <c r="AB1810" s="349" t="str">
        <f t="shared" si="288"/>
        <v/>
      </c>
      <c r="AC1810" s="341"/>
      <c r="AD1810" s="350" t="str">
        <f t="shared" si="289"/>
        <v/>
      </c>
    </row>
    <row r="1811" spans="2:30" x14ac:dyDescent="0.45">
      <c r="B1811" s="145" t="str">
        <f t="shared" si="280"/>
        <v>NOT INCLUDED</v>
      </c>
      <c r="C1811" s="146" t="e">
        <f t="shared" si="281"/>
        <v>#N/A</v>
      </c>
      <c r="D1811" s="158" t="e">
        <f>AB1811&amp;"_"&amp;#REF!&amp;IF(afstemning_partner&lt;&gt;"","_"&amp;AC1811,"")</f>
        <v>#REF!</v>
      </c>
      <c r="E1811" s="158" t="str">
        <f t="shared" si="282"/>
        <v/>
      </c>
      <c r="F1811" s="158" t="e">
        <f t="shared" si="283"/>
        <v>#N/A</v>
      </c>
      <c r="G1811" s="158" t="str">
        <f>TRANSAKTIONER!Z1811&amp;IF(regnskab_filter_periode&gt;=AB1811,"INCLUDE"&amp;IF(regnskab_filter_land&lt;&gt;"",IF(regnskab_filter_land="EU",F1811,AD1811),""),"EXCLUDE")</f>
        <v>EXCLUDE</v>
      </c>
      <c r="H1811" s="158" t="str">
        <f t="shared" si="284"/>
        <v/>
      </c>
      <c r="I1811" s="158" t="str">
        <f>TRANSAKTIONER!Z1811&amp;IF(regnskab_filter_periode_partner&gt;=AB1811,"INCLUDE"&amp;IF(regnskab_filter_land_partner&lt;&gt;"",IF(regnskab_filter_land_partner="EU",F1811,AD1811),""),"EXCLUDE")&amp;AC1811</f>
        <v>EXCLUDE</v>
      </c>
      <c r="J1811" s="158" t="e">
        <f t="shared" si="285"/>
        <v>#N/A</v>
      </c>
      <c r="L1811" s="158" t="str">
        <f t="shared" si="286"/>
        <v>_EU</v>
      </c>
      <c r="P1811" s="340"/>
      <c r="Q1811" s="340"/>
      <c r="R1811" s="341"/>
      <c r="S1811" s="342"/>
      <c r="T1811" s="342"/>
      <c r="U1811" s="341"/>
      <c r="V1811" s="368"/>
      <c r="W1811" s="341"/>
      <c r="X1811" s="343"/>
      <c r="Y1811" s="340"/>
      <c r="Z1811" s="341"/>
      <c r="AA1811" s="348" t="str">
        <f t="shared" si="287"/>
        <v/>
      </c>
      <c r="AB1811" s="349" t="str">
        <f t="shared" si="288"/>
        <v/>
      </c>
      <c r="AC1811" s="341"/>
      <c r="AD1811" s="350" t="str">
        <f t="shared" si="289"/>
        <v/>
      </c>
    </row>
    <row r="1812" spans="2:30" x14ac:dyDescent="0.45">
      <c r="B1812" s="145" t="str">
        <f t="shared" si="280"/>
        <v>NOT INCLUDED</v>
      </c>
      <c r="C1812" s="146" t="e">
        <f t="shared" si="281"/>
        <v>#N/A</v>
      </c>
      <c r="D1812" s="158" t="e">
        <f>AB1812&amp;"_"&amp;#REF!&amp;IF(afstemning_partner&lt;&gt;"","_"&amp;AC1812,"")</f>
        <v>#REF!</v>
      </c>
      <c r="E1812" s="158" t="str">
        <f t="shared" si="282"/>
        <v/>
      </c>
      <c r="F1812" s="158" t="e">
        <f t="shared" si="283"/>
        <v>#N/A</v>
      </c>
      <c r="G1812" s="158" t="str">
        <f>TRANSAKTIONER!Z1812&amp;IF(regnskab_filter_periode&gt;=AB1812,"INCLUDE"&amp;IF(regnskab_filter_land&lt;&gt;"",IF(regnskab_filter_land="EU",F1812,AD1812),""),"EXCLUDE")</f>
        <v>EXCLUDE</v>
      </c>
      <c r="H1812" s="158" t="str">
        <f t="shared" si="284"/>
        <v/>
      </c>
      <c r="I1812" s="158" t="str">
        <f>TRANSAKTIONER!Z1812&amp;IF(regnskab_filter_periode_partner&gt;=AB1812,"INCLUDE"&amp;IF(regnskab_filter_land_partner&lt;&gt;"",IF(regnskab_filter_land_partner="EU",F1812,AD1812),""),"EXCLUDE")&amp;AC1812</f>
        <v>EXCLUDE</v>
      </c>
      <c r="J1812" s="158" t="e">
        <f t="shared" si="285"/>
        <v>#N/A</v>
      </c>
      <c r="L1812" s="158" t="str">
        <f t="shared" si="286"/>
        <v>_EU</v>
      </c>
      <c r="P1812" s="340"/>
      <c r="Q1812" s="340"/>
      <c r="R1812" s="341"/>
      <c r="S1812" s="342"/>
      <c r="T1812" s="342"/>
      <c r="U1812" s="341"/>
      <c r="V1812" s="368"/>
      <c r="W1812" s="341"/>
      <c r="X1812" s="343"/>
      <c r="Y1812" s="340"/>
      <c r="Z1812" s="341"/>
      <c r="AA1812" s="348" t="str">
        <f t="shared" si="287"/>
        <v/>
      </c>
      <c r="AB1812" s="349" t="str">
        <f t="shared" si="288"/>
        <v/>
      </c>
      <c r="AC1812" s="341"/>
      <c r="AD1812" s="350" t="str">
        <f t="shared" si="289"/>
        <v/>
      </c>
    </row>
    <row r="1813" spans="2:30" x14ac:dyDescent="0.45">
      <c r="B1813" s="145" t="str">
        <f t="shared" si="280"/>
        <v>NOT INCLUDED</v>
      </c>
      <c r="C1813" s="146" t="e">
        <f t="shared" si="281"/>
        <v>#N/A</v>
      </c>
      <c r="D1813" s="158" t="e">
        <f>AB1813&amp;"_"&amp;#REF!&amp;IF(afstemning_partner&lt;&gt;"","_"&amp;AC1813,"")</f>
        <v>#REF!</v>
      </c>
      <c r="E1813" s="158" t="str">
        <f t="shared" si="282"/>
        <v/>
      </c>
      <c r="F1813" s="158" t="e">
        <f t="shared" si="283"/>
        <v>#N/A</v>
      </c>
      <c r="G1813" s="158" t="str">
        <f>TRANSAKTIONER!Z1813&amp;IF(regnskab_filter_periode&gt;=AB1813,"INCLUDE"&amp;IF(regnskab_filter_land&lt;&gt;"",IF(regnskab_filter_land="EU",F1813,AD1813),""),"EXCLUDE")</f>
        <v>EXCLUDE</v>
      </c>
      <c r="H1813" s="158" t="str">
        <f t="shared" si="284"/>
        <v/>
      </c>
      <c r="I1813" s="158" t="str">
        <f>TRANSAKTIONER!Z1813&amp;IF(regnskab_filter_periode_partner&gt;=AB1813,"INCLUDE"&amp;IF(regnskab_filter_land_partner&lt;&gt;"",IF(regnskab_filter_land_partner="EU",F1813,AD1813),""),"EXCLUDE")&amp;AC1813</f>
        <v>EXCLUDE</v>
      </c>
      <c r="J1813" s="158" t="e">
        <f t="shared" si="285"/>
        <v>#N/A</v>
      </c>
      <c r="L1813" s="158" t="str">
        <f t="shared" si="286"/>
        <v>_EU</v>
      </c>
      <c r="P1813" s="340"/>
      <c r="Q1813" s="340"/>
      <c r="R1813" s="341"/>
      <c r="S1813" s="342"/>
      <c r="T1813" s="342"/>
      <c r="U1813" s="341"/>
      <c r="V1813" s="368"/>
      <c r="W1813" s="341"/>
      <c r="X1813" s="343"/>
      <c r="Y1813" s="340"/>
      <c r="Z1813" s="341"/>
      <c r="AA1813" s="348" t="str">
        <f t="shared" si="287"/>
        <v/>
      </c>
      <c r="AB1813" s="349" t="str">
        <f t="shared" si="288"/>
        <v/>
      </c>
      <c r="AC1813" s="341"/>
      <c r="AD1813" s="350" t="str">
        <f t="shared" si="289"/>
        <v/>
      </c>
    </row>
    <row r="1814" spans="2:30" x14ac:dyDescent="0.45">
      <c r="B1814" s="145" t="str">
        <f t="shared" si="280"/>
        <v>NOT INCLUDED</v>
      </c>
      <c r="C1814" s="146" t="e">
        <f t="shared" si="281"/>
        <v>#N/A</v>
      </c>
      <c r="D1814" s="158" t="e">
        <f>AB1814&amp;"_"&amp;#REF!&amp;IF(afstemning_partner&lt;&gt;"","_"&amp;AC1814,"")</f>
        <v>#REF!</v>
      </c>
      <c r="E1814" s="158" t="str">
        <f t="shared" si="282"/>
        <v/>
      </c>
      <c r="F1814" s="158" t="e">
        <f t="shared" si="283"/>
        <v>#N/A</v>
      </c>
      <c r="G1814" s="158" t="str">
        <f>TRANSAKTIONER!Z1814&amp;IF(regnskab_filter_periode&gt;=AB1814,"INCLUDE"&amp;IF(regnskab_filter_land&lt;&gt;"",IF(regnskab_filter_land="EU",F1814,AD1814),""),"EXCLUDE")</f>
        <v>EXCLUDE</v>
      </c>
      <c r="H1814" s="158" t="str">
        <f t="shared" si="284"/>
        <v/>
      </c>
      <c r="I1814" s="158" t="str">
        <f>TRANSAKTIONER!Z1814&amp;IF(regnskab_filter_periode_partner&gt;=AB1814,"INCLUDE"&amp;IF(regnskab_filter_land_partner&lt;&gt;"",IF(regnskab_filter_land_partner="EU",F1814,AD1814),""),"EXCLUDE")&amp;AC1814</f>
        <v>EXCLUDE</v>
      </c>
      <c r="J1814" s="158" t="e">
        <f t="shared" si="285"/>
        <v>#N/A</v>
      </c>
      <c r="L1814" s="158" t="str">
        <f t="shared" si="286"/>
        <v>_EU</v>
      </c>
      <c r="P1814" s="340"/>
      <c r="Q1814" s="340"/>
      <c r="R1814" s="341"/>
      <c r="S1814" s="342"/>
      <c r="T1814" s="342"/>
      <c r="U1814" s="341"/>
      <c r="V1814" s="368"/>
      <c r="W1814" s="341"/>
      <c r="X1814" s="343"/>
      <c r="Y1814" s="340"/>
      <c r="Z1814" s="341"/>
      <c r="AA1814" s="348" t="str">
        <f t="shared" si="287"/>
        <v/>
      </c>
      <c r="AB1814" s="349" t="str">
        <f t="shared" si="288"/>
        <v/>
      </c>
      <c r="AC1814" s="341"/>
      <c r="AD1814" s="350" t="str">
        <f t="shared" si="289"/>
        <v/>
      </c>
    </row>
    <row r="1815" spans="2:30" x14ac:dyDescent="0.45">
      <c r="B1815" s="145" t="str">
        <f t="shared" si="280"/>
        <v>NOT INCLUDED</v>
      </c>
      <c r="C1815" s="146" t="e">
        <f t="shared" si="281"/>
        <v>#N/A</v>
      </c>
      <c r="D1815" s="158" t="e">
        <f>AB1815&amp;"_"&amp;#REF!&amp;IF(afstemning_partner&lt;&gt;"","_"&amp;AC1815,"")</f>
        <v>#REF!</v>
      </c>
      <c r="E1815" s="158" t="str">
        <f t="shared" si="282"/>
        <v/>
      </c>
      <c r="F1815" s="158" t="e">
        <f t="shared" si="283"/>
        <v>#N/A</v>
      </c>
      <c r="G1815" s="158" t="str">
        <f>TRANSAKTIONER!Z1815&amp;IF(regnskab_filter_periode&gt;=AB1815,"INCLUDE"&amp;IF(regnskab_filter_land&lt;&gt;"",IF(regnskab_filter_land="EU",F1815,AD1815),""),"EXCLUDE")</f>
        <v>EXCLUDE</v>
      </c>
      <c r="H1815" s="158" t="str">
        <f t="shared" si="284"/>
        <v/>
      </c>
      <c r="I1815" s="158" t="str">
        <f>TRANSAKTIONER!Z1815&amp;IF(regnskab_filter_periode_partner&gt;=AB1815,"INCLUDE"&amp;IF(regnskab_filter_land_partner&lt;&gt;"",IF(regnskab_filter_land_partner="EU",F1815,AD1815),""),"EXCLUDE")&amp;AC1815</f>
        <v>EXCLUDE</v>
      </c>
      <c r="J1815" s="158" t="e">
        <f t="shared" si="285"/>
        <v>#N/A</v>
      </c>
      <c r="L1815" s="158" t="str">
        <f t="shared" si="286"/>
        <v>_EU</v>
      </c>
      <c r="P1815" s="340"/>
      <c r="Q1815" s="340"/>
      <c r="R1815" s="341"/>
      <c r="S1815" s="342"/>
      <c r="T1815" s="342"/>
      <c r="U1815" s="341"/>
      <c r="V1815" s="368"/>
      <c r="W1815" s="341"/>
      <c r="X1815" s="343"/>
      <c r="Y1815" s="340"/>
      <c r="Z1815" s="341"/>
      <c r="AA1815" s="348" t="str">
        <f t="shared" si="287"/>
        <v/>
      </c>
      <c r="AB1815" s="349" t="str">
        <f t="shared" si="288"/>
        <v/>
      </c>
      <c r="AC1815" s="341"/>
      <c r="AD1815" s="350" t="str">
        <f t="shared" si="289"/>
        <v/>
      </c>
    </row>
    <row r="1816" spans="2:30" x14ac:dyDescent="0.45">
      <c r="B1816" s="145" t="str">
        <f t="shared" si="280"/>
        <v>NOT INCLUDED</v>
      </c>
      <c r="C1816" s="146" t="e">
        <f t="shared" si="281"/>
        <v>#N/A</v>
      </c>
      <c r="D1816" s="158" t="e">
        <f>AB1816&amp;"_"&amp;#REF!&amp;IF(afstemning_partner&lt;&gt;"","_"&amp;AC1816,"")</f>
        <v>#REF!</v>
      </c>
      <c r="E1816" s="158" t="str">
        <f t="shared" si="282"/>
        <v/>
      </c>
      <c r="F1816" s="158" t="e">
        <f t="shared" si="283"/>
        <v>#N/A</v>
      </c>
      <c r="G1816" s="158" t="str">
        <f>TRANSAKTIONER!Z1816&amp;IF(regnskab_filter_periode&gt;=AB1816,"INCLUDE"&amp;IF(regnskab_filter_land&lt;&gt;"",IF(regnskab_filter_land="EU",F1816,AD1816),""),"EXCLUDE")</f>
        <v>EXCLUDE</v>
      </c>
      <c r="H1816" s="158" t="str">
        <f t="shared" si="284"/>
        <v/>
      </c>
      <c r="I1816" s="158" t="str">
        <f>TRANSAKTIONER!Z1816&amp;IF(regnskab_filter_periode_partner&gt;=AB1816,"INCLUDE"&amp;IF(regnskab_filter_land_partner&lt;&gt;"",IF(regnskab_filter_land_partner="EU",F1816,AD1816),""),"EXCLUDE")&amp;AC1816</f>
        <v>EXCLUDE</v>
      </c>
      <c r="J1816" s="158" t="e">
        <f t="shared" si="285"/>
        <v>#N/A</v>
      </c>
      <c r="L1816" s="158" t="str">
        <f t="shared" si="286"/>
        <v>_EU</v>
      </c>
      <c r="P1816" s="340"/>
      <c r="Q1816" s="340"/>
      <c r="R1816" s="341"/>
      <c r="S1816" s="342"/>
      <c r="T1816" s="342"/>
      <c r="U1816" s="341"/>
      <c r="V1816" s="368"/>
      <c r="W1816" s="341"/>
      <c r="X1816" s="343"/>
      <c r="Y1816" s="340"/>
      <c r="Z1816" s="341"/>
      <c r="AA1816" s="348" t="str">
        <f t="shared" si="287"/>
        <v/>
      </c>
      <c r="AB1816" s="349" t="str">
        <f t="shared" si="288"/>
        <v/>
      </c>
      <c r="AC1816" s="341"/>
      <c r="AD1816" s="350" t="str">
        <f t="shared" si="289"/>
        <v/>
      </c>
    </row>
    <row r="1817" spans="2:30" x14ac:dyDescent="0.45">
      <c r="B1817" s="145" t="str">
        <f t="shared" si="280"/>
        <v>NOT INCLUDED</v>
      </c>
      <c r="C1817" s="146" t="e">
        <f t="shared" si="281"/>
        <v>#N/A</v>
      </c>
      <c r="D1817" s="158" t="e">
        <f>AB1817&amp;"_"&amp;#REF!&amp;IF(afstemning_partner&lt;&gt;"","_"&amp;AC1817,"")</f>
        <v>#REF!</v>
      </c>
      <c r="E1817" s="158" t="str">
        <f t="shared" si="282"/>
        <v/>
      </c>
      <c r="F1817" s="158" t="e">
        <f t="shared" si="283"/>
        <v>#N/A</v>
      </c>
      <c r="G1817" s="158" t="str">
        <f>TRANSAKTIONER!Z1817&amp;IF(regnskab_filter_periode&gt;=AB1817,"INCLUDE"&amp;IF(regnskab_filter_land&lt;&gt;"",IF(regnskab_filter_land="EU",F1817,AD1817),""),"EXCLUDE")</f>
        <v>EXCLUDE</v>
      </c>
      <c r="H1817" s="158" t="str">
        <f t="shared" si="284"/>
        <v/>
      </c>
      <c r="I1817" s="158" t="str">
        <f>TRANSAKTIONER!Z1817&amp;IF(regnskab_filter_periode_partner&gt;=AB1817,"INCLUDE"&amp;IF(regnskab_filter_land_partner&lt;&gt;"",IF(regnskab_filter_land_partner="EU",F1817,AD1817),""),"EXCLUDE")&amp;AC1817</f>
        <v>EXCLUDE</v>
      </c>
      <c r="J1817" s="158" t="e">
        <f t="shared" si="285"/>
        <v>#N/A</v>
      </c>
      <c r="L1817" s="158" t="str">
        <f t="shared" si="286"/>
        <v>_EU</v>
      </c>
      <c r="P1817" s="340"/>
      <c r="Q1817" s="340"/>
      <c r="R1817" s="341"/>
      <c r="S1817" s="342"/>
      <c r="T1817" s="342"/>
      <c r="U1817" s="341"/>
      <c r="V1817" s="368"/>
      <c r="W1817" s="341"/>
      <c r="X1817" s="343"/>
      <c r="Y1817" s="340"/>
      <c r="Z1817" s="341"/>
      <c r="AA1817" s="348" t="str">
        <f t="shared" si="287"/>
        <v/>
      </c>
      <c r="AB1817" s="349" t="str">
        <f t="shared" si="288"/>
        <v/>
      </c>
      <c r="AC1817" s="341"/>
      <c r="AD1817" s="350" t="str">
        <f t="shared" si="289"/>
        <v/>
      </c>
    </row>
    <row r="1818" spans="2:30" x14ac:dyDescent="0.45">
      <c r="B1818" s="145" t="str">
        <f t="shared" si="280"/>
        <v>NOT INCLUDED</v>
      </c>
      <c r="C1818" s="146" t="e">
        <f t="shared" si="281"/>
        <v>#N/A</v>
      </c>
      <c r="D1818" s="158" t="e">
        <f>AB1818&amp;"_"&amp;#REF!&amp;IF(afstemning_partner&lt;&gt;"","_"&amp;AC1818,"")</f>
        <v>#REF!</v>
      </c>
      <c r="E1818" s="158" t="str">
        <f t="shared" si="282"/>
        <v/>
      </c>
      <c r="F1818" s="158" t="e">
        <f t="shared" si="283"/>
        <v>#N/A</v>
      </c>
      <c r="G1818" s="158" t="str">
        <f>TRANSAKTIONER!Z1818&amp;IF(regnskab_filter_periode&gt;=AB1818,"INCLUDE"&amp;IF(regnskab_filter_land&lt;&gt;"",IF(regnskab_filter_land="EU",F1818,AD1818),""),"EXCLUDE")</f>
        <v>EXCLUDE</v>
      </c>
      <c r="H1818" s="158" t="str">
        <f t="shared" si="284"/>
        <v/>
      </c>
      <c r="I1818" s="158" t="str">
        <f>TRANSAKTIONER!Z1818&amp;IF(regnskab_filter_periode_partner&gt;=AB1818,"INCLUDE"&amp;IF(regnskab_filter_land_partner&lt;&gt;"",IF(regnskab_filter_land_partner="EU",F1818,AD1818),""),"EXCLUDE")&amp;AC1818</f>
        <v>EXCLUDE</v>
      </c>
      <c r="J1818" s="158" t="e">
        <f t="shared" si="285"/>
        <v>#N/A</v>
      </c>
      <c r="L1818" s="158" t="str">
        <f t="shared" si="286"/>
        <v>_EU</v>
      </c>
      <c r="P1818" s="340"/>
      <c r="Q1818" s="340"/>
      <c r="R1818" s="341"/>
      <c r="S1818" s="342"/>
      <c r="T1818" s="342"/>
      <c r="U1818" s="341"/>
      <c r="V1818" s="368"/>
      <c r="W1818" s="341"/>
      <c r="X1818" s="343"/>
      <c r="Y1818" s="340"/>
      <c r="Z1818" s="341"/>
      <c r="AA1818" s="348" t="str">
        <f t="shared" si="287"/>
        <v/>
      </c>
      <c r="AB1818" s="349" t="str">
        <f t="shared" si="288"/>
        <v/>
      </c>
      <c r="AC1818" s="341"/>
      <c r="AD1818" s="350" t="str">
        <f t="shared" si="289"/>
        <v/>
      </c>
    </row>
    <row r="1819" spans="2:30" x14ac:dyDescent="0.45">
      <c r="B1819" s="145" t="str">
        <f t="shared" si="280"/>
        <v>NOT INCLUDED</v>
      </c>
      <c r="C1819" s="146" t="e">
        <f t="shared" si="281"/>
        <v>#N/A</v>
      </c>
      <c r="D1819" s="158" t="e">
        <f>AB1819&amp;"_"&amp;#REF!&amp;IF(afstemning_partner&lt;&gt;"","_"&amp;AC1819,"")</f>
        <v>#REF!</v>
      </c>
      <c r="E1819" s="158" t="str">
        <f t="shared" si="282"/>
        <v/>
      </c>
      <c r="F1819" s="158" t="e">
        <f t="shared" si="283"/>
        <v>#N/A</v>
      </c>
      <c r="G1819" s="158" t="str">
        <f>TRANSAKTIONER!Z1819&amp;IF(regnskab_filter_periode&gt;=AB1819,"INCLUDE"&amp;IF(regnskab_filter_land&lt;&gt;"",IF(regnskab_filter_land="EU",F1819,AD1819),""),"EXCLUDE")</f>
        <v>EXCLUDE</v>
      </c>
      <c r="H1819" s="158" t="str">
        <f t="shared" si="284"/>
        <v/>
      </c>
      <c r="I1819" s="158" t="str">
        <f>TRANSAKTIONER!Z1819&amp;IF(regnskab_filter_periode_partner&gt;=AB1819,"INCLUDE"&amp;IF(regnskab_filter_land_partner&lt;&gt;"",IF(regnskab_filter_land_partner="EU",F1819,AD1819),""),"EXCLUDE")&amp;AC1819</f>
        <v>EXCLUDE</v>
      </c>
      <c r="J1819" s="158" t="e">
        <f t="shared" si="285"/>
        <v>#N/A</v>
      </c>
      <c r="L1819" s="158" t="str">
        <f t="shared" si="286"/>
        <v>_EU</v>
      </c>
      <c r="P1819" s="340"/>
      <c r="Q1819" s="340"/>
      <c r="R1819" s="341"/>
      <c r="S1819" s="342"/>
      <c r="T1819" s="342"/>
      <c r="U1819" s="341"/>
      <c r="V1819" s="368"/>
      <c r="W1819" s="341"/>
      <c r="X1819" s="343"/>
      <c r="Y1819" s="340"/>
      <c r="Z1819" s="341"/>
      <c r="AA1819" s="348" t="str">
        <f t="shared" si="287"/>
        <v/>
      </c>
      <c r="AB1819" s="349" t="str">
        <f t="shared" si="288"/>
        <v/>
      </c>
      <c r="AC1819" s="341"/>
      <c r="AD1819" s="350" t="str">
        <f t="shared" si="289"/>
        <v/>
      </c>
    </row>
    <row r="1820" spans="2:30" x14ac:dyDescent="0.45">
      <c r="B1820" s="145" t="str">
        <f t="shared" si="280"/>
        <v>NOT INCLUDED</v>
      </c>
      <c r="C1820" s="146" t="e">
        <f t="shared" si="281"/>
        <v>#N/A</v>
      </c>
      <c r="D1820" s="158" t="e">
        <f>AB1820&amp;"_"&amp;#REF!&amp;IF(afstemning_partner&lt;&gt;"","_"&amp;AC1820,"")</f>
        <v>#REF!</v>
      </c>
      <c r="E1820" s="158" t="str">
        <f t="shared" si="282"/>
        <v/>
      </c>
      <c r="F1820" s="158" t="e">
        <f t="shared" si="283"/>
        <v>#N/A</v>
      </c>
      <c r="G1820" s="158" t="str">
        <f>TRANSAKTIONER!Z1820&amp;IF(regnskab_filter_periode&gt;=AB1820,"INCLUDE"&amp;IF(regnskab_filter_land&lt;&gt;"",IF(regnskab_filter_land="EU",F1820,AD1820),""),"EXCLUDE")</f>
        <v>EXCLUDE</v>
      </c>
      <c r="H1820" s="158" t="str">
        <f t="shared" si="284"/>
        <v/>
      </c>
      <c r="I1820" s="158" t="str">
        <f>TRANSAKTIONER!Z1820&amp;IF(regnskab_filter_periode_partner&gt;=AB1820,"INCLUDE"&amp;IF(regnskab_filter_land_partner&lt;&gt;"",IF(regnskab_filter_land_partner="EU",F1820,AD1820),""),"EXCLUDE")&amp;AC1820</f>
        <v>EXCLUDE</v>
      </c>
      <c r="J1820" s="158" t="e">
        <f t="shared" si="285"/>
        <v>#N/A</v>
      </c>
      <c r="L1820" s="158" t="str">
        <f t="shared" si="286"/>
        <v>_EU</v>
      </c>
      <c r="P1820" s="340"/>
      <c r="Q1820" s="340"/>
      <c r="R1820" s="341"/>
      <c r="S1820" s="342"/>
      <c r="T1820" s="342"/>
      <c r="U1820" s="341"/>
      <c r="V1820" s="368"/>
      <c r="W1820" s="341"/>
      <c r="X1820" s="343"/>
      <c r="Y1820" s="340"/>
      <c r="Z1820" s="341"/>
      <c r="AA1820" s="348" t="str">
        <f t="shared" si="287"/>
        <v/>
      </c>
      <c r="AB1820" s="349" t="str">
        <f t="shared" si="288"/>
        <v/>
      </c>
      <c r="AC1820" s="341"/>
      <c r="AD1820" s="350" t="str">
        <f t="shared" si="289"/>
        <v/>
      </c>
    </row>
    <row r="1821" spans="2:30" x14ac:dyDescent="0.45">
      <c r="B1821" s="145" t="str">
        <f t="shared" si="280"/>
        <v>NOT INCLUDED</v>
      </c>
      <c r="C1821" s="146" t="e">
        <f t="shared" si="281"/>
        <v>#N/A</v>
      </c>
      <c r="D1821" s="158" t="e">
        <f>AB1821&amp;"_"&amp;#REF!&amp;IF(afstemning_partner&lt;&gt;"","_"&amp;AC1821,"")</f>
        <v>#REF!</v>
      </c>
      <c r="E1821" s="158" t="str">
        <f t="shared" si="282"/>
        <v/>
      </c>
      <c r="F1821" s="158" t="e">
        <f t="shared" si="283"/>
        <v>#N/A</v>
      </c>
      <c r="G1821" s="158" t="str">
        <f>TRANSAKTIONER!Z1821&amp;IF(regnskab_filter_periode&gt;=AB1821,"INCLUDE"&amp;IF(regnskab_filter_land&lt;&gt;"",IF(regnskab_filter_land="EU",F1821,AD1821),""),"EXCLUDE")</f>
        <v>EXCLUDE</v>
      </c>
      <c r="H1821" s="158" t="str">
        <f t="shared" si="284"/>
        <v/>
      </c>
      <c r="I1821" s="158" t="str">
        <f>TRANSAKTIONER!Z1821&amp;IF(regnskab_filter_periode_partner&gt;=AB1821,"INCLUDE"&amp;IF(regnskab_filter_land_partner&lt;&gt;"",IF(regnskab_filter_land_partner="EU",F1821,AD1821),""),"EXCLUDE")&amp;AC1821</f>
        <v>EXCLUDE</v>
      </c>
      <c r="J1821" s="158" t="e">
        <f t="shared" si="285"/>
        <v>#N/A</v>
      </c>
      <c r="L1821" s="158" t="str">
        <f t="shared" si="286"/>
        <v>_EU</v>
      </c>
      <c r="P1821" s="340"/>
      <c r="Q1821" s="340"/>
      <c r="R1821" s="341"/>
      <c r="S1821" s="342"/>
      <c r="T1821" s="342"/>
      <c r="U1821" s="341"/>
      <c r="V1821" s="368"/>
      <c r="W1821" s="341"/>
      <c r="X1821" s="343"/>
      <c r="Y1821" s="340"/>
      <c r="Z1821" s="341"/>
      <c r="AA1821" s="348" t="str">
        <f t="shared" si="287"/>
        <v/>
      </c>
      <c r="AB1821" s="349" t="str">
        <f t="shared" si="288"/>
        <v/>
      </c>
      <c r="AC1821" s="341"/>
      <c r="AD1821" s="350" t="str">
        <f t="shared" si="289"/>
        <v/>
      </c>
    </row>
    <row r="1822" spans="2:30" x14ac:dyDescent="0.45">
      <c r="B1822" s="145" t="str">
        <f t="shared" si="280"/>
        <v>NOT INCLUDED</v>
      </c>
      <c r="C1822" s="146" t="e">
        <f t="shared" si="281"/>
        <v>#N/A</v>
      </c>
      <c r="D1822" s="158" t="e">
        <f>AB1822&amp;"_"&amp;#REF!&amp;IF(afstemning_partner&lt;&gt;"","_"&amp;AC1822,"")</f>
        <v>#REF!</v>
      </c>
      <c r="E1822" s="158" t="str">
        <f t="shared" si="282"/>
        <v/>
      </c>
      <c r="F1822" s="158" t="e">
        <f t="shared" si="283"/>
        <v>#N/A</v>
      </c>
      <c r="G1822" s="158" t="str">
        <f>TRANSAKTIONER!Z1822&amp;IF(regnskab_filter_periode&gt;=AB1822,"INCLUDE"&amp;IF(regnskab_filter_land&lt;&gt;"",IF(regnskab_filter_land="EU",F1822,AD1822),""),"EXCLUDE")</f>
        <v>EXCLUDE</v>
      </c>
      <c r="H1822" s="158" t="str">
        <f t="shared" si="284"/>
        <v/>
      </c>
      <c r="I1822" s="158" t="str">
        <f>TRANSAKTIONER!Z1822&amp;IF(regnskab_filter_periode_partner&gt;=AB1822,"INCLUDE"&amp;IF(regnskab_filter_land_partner&lt;&gt;"",IF(regnskab_filter_land_partner="EU",F1822,AD1822),""),"EXCLUDE")&amp;AC1822</f>
        <v>EXCLUDE</v>
      </c>
      <c r="J1822" s="158" t="e">
        <f t="shared" si="285"/>
        <v>#N/A</v>
      </c>
      <c r="L1822" s="158" t="str">
        <f t="shared" si="286"/>
        <v>_EU</v>
      </c>
      <c r="P1822" s="340"/>
      <c r="Q1822" s="340"/>
      <c r="R1822" s="341"/>
      <c r="S1822" s="342"/>
      <c r="T1822" s="342"/>
      <c r="U1822" s="341"/>
      <c r="V1822" s="368"/>
      <c r="W1822" s="341"/>
      <c r="X1822" s="343"/>
      <c r="Y1822" s="340"/>
      <c r="Z1822" s="341"/>
      <c r="AA1822" s="348" t="str">
        <f t="shared" si="287"/>
        <v/>
      </c>
      <c r="AB1822" s="349" t="str">
        <f t="shared" si="288"/>
        <v/>
      </c>
      <c r="AC1822" s="341"/>
      <c r="AD1822" s="350" t="str">
        <f t="shared" si="289"/>
        <v/>
      </c>
    </row>
    <row r="1823" spans="2:30" x14ac:dyDescent="0.45">
      <c r="B1823" s="145" t="str">
        <f t="shared" si="280"/>
        <v>NOT INCLUDED</v>
      </c>
      <c r="C1823" s="146" t="e">
        <f t="shared" si="281"/>
        <v>#N/A</v>
      </c>
      <c r="D1823" s="158" t="e">
        <f>AB1823&amp;"_"&amp;#REF!&amp;IF(afstemning_partner&lt;&gt;"","_"&amp;AC1823,"")</f>
        <v>#REF!</v>
      </c>
      <c r="E1823" s="158" t="str">
        <f t="shared" si="282"/>
        <v/>
      </c>
      <c r="F1823" s="158" t="e">
        <f t="shared" si="283"/>
        <v>#N/A</v>
      </c>
      <c r="G1823" s="158" t="str">
        <f>TRANSAKTIONER!Z1823&amp;IF(regnskab_filter_periode&gt;=AB1823,"INCLUDE"&amp;IF(regnskab_filter_land&lt;&gt;"",IF(regnskab_filter_land="EU",F1823,AD1823),""),"EXCLUDE")</f>
        <v>EXCLUDE</v>
      </c>
      <c r="H1823" s="158" t="str">
        <f t="shared" si="284"/>
        <v/>
      </c>
      <c r="I1823" s="158" t="str">
        <f>TRANSAKTIONER!Z1823&amp;IF(regnskab_filter_periode_partner&gt;=AB1823,"INCLUDE"&amp;IF(regnskab_filter_land_partner&lt;&gt;"",IF(regnskab_filter_land_partner="EU",F1823,AD1823),""),"EXCLUDE")&amp;AC1823</f>
        <v>EXCLUDE</v>
      </c>
      <c r="J1823" s="158" t="e">
        <f t="shared" si="285"/>
        <v>#N/A</v>
      </c>
      <c r="L1823" s="158" t="str">
        <f t="shared" si="286"/>
        <v>_EU</v>
      </c>
      <c r="P1823" s="340"/>
      <c r="Q1823" s="340"/>
      <c r="R1823" s="341"/>
      <c r="S1823" s="342"/>
      <c r="T1823" s="342"/>
      <c r="U1823" s="341"/>
      <c r="V1823" s="368"/>
      <c r="W1823" s="341"/>
      <c r="X1823" s="343"/>
      <c r="Y1823" s="340"/>
      <c r="Z1823" s="341"/>
      <c r="AA1823" s="348" t="str">
        <f t="shared" si="287"/>
        <v/>
      </c>
      <c r="AB1823" s="349" t="str">
        <f t="shared" si="288"/>
        <v/>
      </c>
      <c r="AC1823" s="341"/>
      <c r="AD1823" s="350" t="str">
        <f t="shared" si="289"/>
        <v/>
      </c>
    </row>
    <row r="1824" spans="2:30" x14ac:dyDescent="0.45">
      <c r="B1824" s="145" t="str">
        <f t="shared" si="280"/>
        <v>NOT INCLUDED</v>
      </c>
      <c r="C1824" s="146" t="e">
        <f t="shared" si="281"/>
        <v>#N/A</v>
      </c>
      <c r="D1824" s="158" t="e">
        <f>AB1824&amp;"_"&amp;#REF!&amp;IF(afstemning_partner&lt;&gt;"","_"&amp;AC1824,"")</f>
        <v>#REF!</v>
      </c>
      <c r="E1824" s="158" t="str">
        <f t="shared" si="282"/>
        <v/>
      </c>
      <c r="F1824" s="158" t="e">
        <f t="shared" si="283"/>
        <v>#N/A</v>
      </c>
      <c r="G1824" s="158" t="str">
        <f>TRANSAKTIONER!Z1824&amp;IF(regnskab_filter_periode&gt;=AB1824,"INCLUDE"&amp;IF(regnskab_filter_land&lt;&gt;"",IF(regnskab_filter_land="EU",F1824,AD1824),""),"EXCLUDE")</f>
        <v>EXCLUDE</v>
      </c>
      <c r="H1824" s="158" t="str">
        <f t="shared" si="284"/>
        <v/>
      </c>
      <c r="I1824" s="158" t="str">
        <f>TRANSAKTIONER!Z1824&amp;IF(regnskab_filter_periode_partner&gt;=AB1824,"INCLUDE"&amp;IF(regnskab_filter_land_partner&lt;&gt;"",IF(regnskab_filter_land_partner="EU",F1824,AD1824),""),"EXCLUDE")&amp;AC1824</f>
        <v>EXCLUDE</v>
      </c>
      <c r="J1824" s="158" t="e">
        <f t="shared" si="285"/>
        <v>#N/A</v>
      </c>
      <c r="L1824" s="158" t="str">
        <f t="shared" si="286"/>
        <v>_EU</v>
      </c>
      <c r="P1824" s="340"/>
      <c r="Q1824" s="340"/>
      <c r="R1824" s="341"/>
      <c r="S1824" s="342"/>
      <c r="T1824" s="342"/>
      <c r="U1824" s="341"/>
      <c r="V1824" s="368"/>
      <c r="W1824" s="341"/>
      <c r="X1824" s="343"/>
      <c r="Y1824" s="340"/>
      <c r="Z1824" s="341"/>
      <c r="AA1824" s="348" t="str">
        <f t="shared" si="287"/>
        <v/>
      </c>
      <c r="AB1824" s="349" t="str">
        <f t="shared" si="288"/>
        <v/>
      </c>
      <c r="AC1824" s="341"/>
      <c r="AD1824" s="350" t="str">
        <f t="shared" si="289"/>
        <v/>
      </c>
    </row>
    <row r="1825" spans="2:30" x14ac:dyDescent="0.45">
      <c r="B1825" s="145" t="str">
        <f t="shared" si="280"/>
        <v>NOT INCLUDED</v>
      </c>
      <c r="C1825" s="146" t="e">
        <f t="shared" si="281"/>
        <v>#N/A</v>
      </c>
      <c r="D1825" s="158" t="e">
        <f>AB1825&amp;"_"&amp;#REF!&amp;IF(afstemning_partner&lt;&gt;"","_"&amp;AC1825,"")</f>
        <v>#REF!</v>
      </c>
      <c r="E1825" s="158" t="str">
        <f t="shared" si="282"/>
        <v/>
      </c>
      <c r="F1825" s="158" t="e">
        <f t="shared" si="283"/>
        <v>#N/A</v>
      </c>
      <c r="G1825" s="158" t="str">
        <f>TRANSAKTIONER!Z1825&amp;IF(regnskab_filter_periode&gt;=AB1825,"INCLUDE"&amp;IF(regnskab_filter_land&lt;&gt;"",IF(regnskab_filter_land="EU",F1825,AD1825),""),"EXCLUDE")</f>
        <v>EXCLUDE</v>
      </c>
      <c r="H1825" s="158" t="str">
        <f t="shared" si="284"/>
        <v/>
      </c>
      <c r="I1825" s="158" t="str">
        <f>TRANSAKTIONER!Z1825&amp;IF(regnskab_filter_periode_partner&gt;=AB1825,"INCLUDE"&amp;IF(regnskab_filter_land_partner&lt;&gt;"",IF(regnskab_filter_land_partner="EU",F1825,AD1825),""),"EXCLUDE")&amp;AC1825</f>
        <v>EXCLUDE</v>
      </c>
      <c r="J1825" s="158" t="e">
        <f t="shared" si="285"/>
        <v>#N/A</v>
      </c>
      <c r="L1825" s="158" t="str">
        <f t="shared" si="286"/>
        <v>_EU</v>
      </c>
      <c r="P1825" s="340"/>
      <c r="Q1825" s="340"/>
      <c r="R1825" s="341"/>
      <c r="S1825" s="342"/>
      <c r="T1825" s="342"/>
      <c r="U1825" s="341"/>
      <c r="V1825" s="368"/>
      <c r="W1825" s="341"/>
      <c r="X1825" s="343"/>
      <c r="Y1825" s="340"/>
      <c r="Z1825" s="341"/>
      <c r="AA1825" s="348" t="str">
        <f t="shared" si="287"/>
        <v/>
      </c>
      <c r="AB1825" s="349" t="str">
        <f t="shared" si="288"/>
        <v/>
      </c>
      <c r="AC1825" s="341"/>
      <c r="AD1825" s="350" t="str">
        <f t="shared" si="289"/>
        <v/>
      </c>
    </row>
    <row r="1826" spans="2:30" x14ac:dyDescent="0.45">
      <c r="B1826" s="145" t="str">
        <f t="shared" si="280"/>
        <v>NOT INCLUDED</v>
      </c>
      <c r="C1826" s="146" t="e">
        <f t="shared" si="281"/>
        <v>#N/A</v>
      </c>
      <c r="D1826" s="158" t="e">
        <f>AB1826&amp;"_"&amp;#REF!&amp;IF(afstemning_partner&lt;&gt;"","_"&amp;AC1826,"")</f>
        <v>#REF!</v>
      </c>
      <c r="E1826" s="158" t="str">
        <f t="shared" si="282"/>
        <v/>
      </c>
      <c r="F1826" s="158" t="e">
        <f t="shared" si="283"/>
        <v>#N/A</v>
      </c>
      <c r="G1826" s="158" t="str">
        <f>TRANSAKTIONER!Z1826&amp;IF(regnskab_filter_periode&gt;=AB1826,"INCLUDE"&amp;IF(regnskab_filter_land&lt;&gt;"",IF(regnskab_filter_land="EU",F1826,AD1826),""),"EXCLUDE")</f>
        <v>EXCLUDE</v>
      </c>
      <c r="H1826" s="158" t="str">
        <f t="shared" si="284"/>
        <v/>
      </c>
      <c r="I1826" s="158" t="str">
        <f>TRANSAKTIONER!Z1826&amp;IF(regnskab_filter_periode_partner&gt;=AB1826,"INCLUDE"&amp;IF(regnskab_filter_land_partner&lt;&gt;"",IF(regnskab_filter_land_partner="EU",F1826,AD1826),""),"EXCLUDE")&amp;AC1826</f>
        <v>EXCLUDE</v>
      </c>
      <c r="J1826" s="158" t="e">
        <f t="shared" si="285"/>
        <v>#N/A</v>
      </c>
      <c r="L1826" s="158" t="str">
        <f t="shared" si="286"/>
        <v>_EU</v>
      </c>
      <c r="P1826" s="340"/>
      <c r="Q1826" s="340"/>
      <c r="R1826" s="341"/>
      <c r="S1826" s="342"/>
      <c r="T1826" s="342"/>
      <c r="U1826" s="341"/>
      <c r="V1826" s="368"/>
      <c r="W1826" s="341"/>
      <c r="X1826" s="343"/>
      <c r="Y1826" s="340"/>
      <c r="Z1826" s="341"/>
      <c r="AA1826" s="348" t="str">
        <f t="shared" si="287"/>
        <v/>
      </c>
      <c r="AB1826" s="349" t="str">
        <f t="shared" si="288"/>
        <v/>
      </c>
      <c r="AC1826" s="341"/>
      <c r="AD1826" s="350" t="str">
        <f t="shared" si="289"/>
        <v/>
      </c>
    </row>
    <row r="1827" spans="2:30" x14ac:dyDescent="0.45">
      <c r="B1827" s="145" t="str">
        <f t="shared" si="280"/>
        <v>NOT INCLUDED</v>
      </c>
      <c r="C1827" s="146" t="e">
        <f t="shared" si="281"/>
        <v>#N/A</v>
      </c>
      <c r="D1827" s="158" t="e">
        <f>AB1827&amp;"_"&amp;#REF!&amp;IF(afstemning_partner&lt;&gt;"","_"&amp;AC1827,"")</f>
        <v>#REF!</v>
      </c>
      <c r="E1827" s="158" t="str">
        <f t="shared" si="282"/>
        <v/>
      </c>
      <c r="F1827" s="158" t="e">
        <f t="shared" si="283"/>
        <v>#N/A</v>
      </c>
      <c r="G1827" s="158" t="str">
        <f>TRANSAKTIONER!Z1827&amp;IF(regnskab_filter_periode&gt;=AB1827,"INCLUDE"&amp;IF(regnskab_filter_land&lt;&gt;"",IF(regnskab_filter_land="EU",F1827,AD1827),""),"EXCLUDE")</f>
        <v>EXCLUDE</v>
      </c>
      <c r="H1827" s="158" t="str">
        <f t="shared" si="284"/>
        <v/>
      </c>
      <c r="I1827" s="158" t="str">
        <f>TRANSAKTIONER!Z1827&amp;IF(regnskab_filter_periode_partner&gt;=AB1827,"INCLUDE"&amp;IF(regnskab_filter_land_partner&lt;&gt;"",IF(regnskab_filter_land_partner="EU",F1827,AD1827),""),"EXCLUDE")&amp;AC1827</f>
        <v>EXCLUDE</v>
      </c>
      <c r="J1827" s="158" t="e">
        <f t="shared" si="285"/>
        <v>#N/A</v>
      </c>
      <c r="L1827" s="158" t="str">
        <f t="shared" si="286"/>
        <v>_EU</v>
      </c>
      <c r="P1827" s="340"/>
      <c r="Q1827" s="340"/>
      <c r="R1827" s="341"/>
      <c r="S1827" s="342"/>
      <c r="T1827" s="342"/>
      <c r="U1827" s="341"/>
      <c r="V1827" s="368"/>
      <c r="W1827" s="341"/>
      <c r="X1827" s="343"/>
      <c r="Y1827" s="340"/>
      <c r="Z1827" s="341"/>
      <c r="AA1827" s="348" t="str">
        <f t="shared" si="287"/>
        <v/>
      </c>
      <c r="AB1827" s="349" t="str">
        <f t="shared" si="288"/>
        <v/>
      </c>
      <c r="AC1827" s="341"/>
      <c r="AD1827" s="350" t="str">
        <f t="shared" si="289"/>
        <v/>
      </c>
    </row>
    <row r="1828" spans="2:30" x14ac:dyDescent="0.45">
      <c r="B1828" s="145" t="str">
        <f t="shared" si="280"/>
        <v>NOT INCLUDED</v>
      </c>
      <c r="C1828" s="146" t="e">
        <f t="shared" si="281"/>
        <v>#N/A</v>
      </c>
      <c r="D1828" s="158" t="e">
        <f>AB1828&amp;"_"&amp;#REF!&amp;IF(afstemning_partner&lt;&gt;"","_"&amp;AC1828,"")</f>
        <v>#REF!</v>
      </c>
      <c r="E1828" s="158" t="str">
        <f t="shared" si="282"/>
        <v/>
      </c>
      <c r="F1828" s="158" t="e">
        <f t="shared" si="283"/>
        <v>#N/A</v>
      </c>
      <c r="G1828" s="158" t="str">
        <f>TRANSAKTIONER!Z1828&amp;IF(regnskab_filter_periode&gt;=AB1828,"INCLUDE"&amp;IF(regnskab_filter_land&lt;&gt;"",IF(regnskab_filter_land="EU",F1828,AD1828),""),"EXCLUDE")</f>
        <v>EXCLUDE</v>
      </c>
      <c r="H1828" s="158" t="str">
        <f t="shared" si="284"/>
        <v/>
      </c>
      <c r="I1828" s="158" t="str">
        <f>TRANSAKTIONER!Z1828&amp;IF(regnskab_filter_periode_partner&gt;=AB1828,"INCLUDE"&amp;IF(regnskab_filter_land_partner&lt;&gt;"",IF(regnskab_filter_land_partner="EU",F1828,AD1828),""),"EXCLUDE")&amp;AC1828</f>
        <v>EXCLUDE</v>
      </c>
      <c r="J1828" s="158" t="e">
        <f t="shared" si="285"/>
        <v>#N/A</v>
      </c>
      <c r="L1828" s="158" t="str">
        <f t="shared" si="286"/>
        <v>_EU</v>
      </c>
      <c r="P1828" s="340"/>
      <c r="Q1828" s="340"/>
      <c r="R1828" s="341"/>
      <c r="S1828" s="342"/>
      <c r="T1828" s="342"/>
      <c r="U1828" s="341"/>
      <c r="V1828" s="368"/>
      <c r="W1828" s="341"/>
      <c r="X1828" s="343"/>
      <c r="Y1828" s="340"/>
      <c r="Z1828" s="341"/>
      <c r="AA1828" s="348" t="str">
        <f t="shared" si="287"/>
        <v/>
      </c>
      <c r="AB1828" s="349" t="str">
        <f t="shared" si="288"/>
        <v/>
      </c>
      <c r="AC1828" s="341"/>
      <c r="AD1828" s="350" t="str">
        <f t="shared" si="289"/>
        <v/>
      </c>
    </row>
    <row r="1829" spans="2:30" x14ac:dyDescent="0.45">
      <c r="B1829" s="145" t="str">
        <f t="shared" si="280"/>
        <v>NOT INCLUDED</v>
      </c>
      <c r="C1829" s="146" t="e">
        <f t="shared" si="281"/>
        <v>#N/A</v>
      </c>
      <c r="D1829" s="158" t="e">
        <f>AB1829&amp;"_"&amp;#REF!&amp;IF(afstemning_partner&lt;&gt;"","_"&amp;AC1829,"")</f>
        <v>#REF!</v>
      </c>
      <c r="E1829" s="158" t="str">
        <f t="shared" si="282"/>
        <v/>
      </c>
      <c r="F1829" s="158" t="e">
        <f t="shared" si="283"/>
        <v>#N/A</v>
      </c>
      <c r="G1829" s="158" t="str">
        <f>TRANSAKTIONER!Z1829&amp;IF(regnskab_filter_periode&gt;=AB1829,"INCLUDE"&amp;IF(regnskab_filter_land&lt;&gt;"",IF(regnskab_filter_land="EU",F1829,AD1829),""),"EXCLUDE")</f>
        <v>EXCLUDE</v>
      </c>
      <c r="H1829" s="158" t="str">
        <f t="shared" si="284"/>
        <v/>
      </c>
      <c r="I1829" s="158" t="str">
        <f>TRANSAKTIONER!Z1829&amp;IF(regnskab_filter_periode_partner&gt;=AB1829,"INCLUDE"&amp;IF(regnskab_filter_land_partner&lt;&gt;"",IF(regnskab_filter_land_partner="EU",F1829,AD1829),""),"EXCLUDE")&amp;AC1829</f>
        <v>EXCLUDE</v>
      </c>
      <c r="J1829" s="158" t="e">
        <f t="shared" si="285"/>
        <v>#N/A</v>
      </c>
      <c r="L1829" s="158" t="str">
        <f t="shared" si="286"/>
        <v>_EU</v>
      </c>
      <c r="P1829" s="340"/>
      <c r="Q1829" s="340"/>
      <c r="R1829" s="341"/>
      <c r="S1829" s="342"/>
      <c r="T1829" s="342"/>
      <c r="U1829" s="341"/>
      <c r="V1829" s="368"/>
      <c r="W1829" s="341"/>
      <c r="X1829" s="343"/>
      <c r="Y1829" s="340"/>
      <c r="Z1829" s="341"/>
      <c r="AA1829" s="348" t="str">
        <f t="shared" si="287"/>
        <v/>
      </c>
      <c r="AB1829" s="349" t="str">
        <f t="shared" si="288"/>
        <v/>
      </c>
      <c r="AC1829" s="341"/>
      <c r="AD1829" s="350" t="str">
        <f t="shared" si="289"/>
        <v/>
      </c>
    </row>
    <row r="1830" spans="2:30" x14ac:dyDescent="0.45">
      <c r="B1830" s="145" t="str">
        <f t="shared" si="280"/>
        <v>NOT INCLUDED</v>
      </c>
      <c r="C1830" s="146" t="e">
        <f t="shared" si="281"/>
        <v>#N/A</v>
      </c>
      <c r="D1830" s="158" t="e">
        <f>AB1830&amp;"_"&amp;#REF!&amp;IF(afstemning_partner&lt;&gt;"","_"&amp;AC1830,"")</f>
        <v>#REF!</v>
      </c>
      <c r="E1830" s="158" t="str">
        <f t="shared" si="282"/>
        <v/>
      </c>
      <c r="F1830" s="158" t="e">
        <f t="shared" si="283"/>
        <v>#N/A</v>
      </c>
      <c r="G1830" s="158" t="str">
        <f>TRANSAKTIONER!Z1830&amp;IF(regnskab_filter_periode&gt;=AB1830,"INCLUDE"&amp;IF(regnskab_filter_land&lt;&gt;"",IF(regnskab_filter_land="EU",F1830,AD1830),""),"EXCLUDE")</f>
        <v>EXCLUDE</v>
      </c>
      <c r="H1830" s="158" t="str">
        <f t="shared" si="284"/>
        <v/>
      </c>
      <c r="I1830" s="158" t="str">
        <f>TRANSAKTIONER!Z1830&amp;IF(regnskab_filter_periode_partner&gt;=AB1830,"INCLUDE"&amp;IF(regnskab_filter_land_partner&lt;&gt;"",IF(regnskab_filter_land_partner="EU",F1830,AD1830),""),"EXCLUDE")&amp;AC1830</f>
        <v>EXCLUDE</v>
      </c>
      <c r="J1830" s="158" t="e">
        <f t="shared" si="285"/>
        <v>#N/A</v>
      </c>
      <c r="L1830" s="158" t="str">
        <f t="shared" si="286"/>
        <v>_EU</v>
      </c>
      <c r="P1830" s="340"/>
      <c r="Q1830" s="340"/>
      <c r="R1830" s="341"/>
      <c r="S1830" s="342"/>
      <c r="T1830" s="342"/>
      <c r="U1830" s="341"/>
      <c r="V1830" s="368"/>
      <c r="W1830" s="341"/>
      <c r="X1830" s="343"/>
      <c r="Y1830" s="340"/>
      <c r="Z1830" s="341"/>
      <c r="AA1830" s="348" t="str">
        <f t="shared" si="287"/>
        <v/>
      </c>
      <c r="AB1830" s="349" t="str">
        <f t="shared" si="288"/>
        <v/>
      </c>
      <c r="AC1830" s="341"/>
      <c r="AD1830" s="350" t="str">
        <f t="shared" si="289"/>
        <v/>
      </c>
    </row>
    <row r="1831" spans="2:30" x14ac:dyDescent="0.45">
      <c r="B1831" s="145" t="str">
        <f t="shared" si="280"/>
        <v>NOT INCLUDED</v>
      </c>
      <c r="C1831" s="146" t="e">
        <f t="shared" si="281"/>
        <v>#N/A</v>
      </c>
      <c r="D1831" s="158" t="e">
        <f>AB1831&amp;"_"&amp;#REF!&amp;IF(afstemning_partner&lt;&gt;"","_"&amp;AC1831,"")</f>
        <v>#REF!</v>
      </c>
      <c r="E1831" s="158" t="str">
        <f t="shared" si="282"/>
        <v/>
      </c>
      <c r="F1831" s="158" t="e">
        <f t="shared" si="283"/>
        <v>#N/A</v>
      </c>
      <c r="G1831" s="158" t="str">
        <f>TRANSAKTIONER!Z1831&amp;IF(regnskab_filter_periode&gt;=AB1831,"INCLUDE"&amp;IF(regnskab_filter_land&lt;&gt;"",IF(regnskab_filter_land="EU",F1831,AD1831),""),"EXCLUDE")</f>
        <v>EXCLUDE</v>
      </c>
      <c r="H1831" s="158" t="str">
        <f t="shared" si="284"/>
        <v/>
      </c>
      <c r="I1831" s="158" t="str">
        <f>TRANSAKTIONER!Z1831&amp;IF(regnskab_filter_periode_partner&gt;=AB1831,"INCLUDE"&amp;IF(regnskab_filter_land_partner&lt;&gt;"",IF(regnskab_filter_land_partner="EU",F1831,AD1831),""),"EXCLUDE")&amp;AC1831</f>
        <v>EXCLUDE</v>
      </c>
      <c r="J1831" s="158" t="e">
        <f t="shared" si="285"/>
        <v>#N/A</v>
      </c>
      <c r="L1831" s="158" t="str">
        <f t="shared" si="286"/>
        <v>_EU</v>
      </c>
      <c r="P1831" s="340"/>
      <c r="Q1831" s="340"/>
      <c r="R1831" s="341"/>
      <c r="S1831" s="342"/>
      <c r="T1831" s="342"/>
      <c r="U1831" s="341"/>
      <c r="V1831" s="368"/>
      <c r="W1831" s="341"/>
      <c r="X1831" s="343"/>
      <c r="Y1831" s="340"/>
      <c r="Z1831" s="341"/>
      <c r="AA1831" s="348" t="str">
        <f t="shared" si="287"/>
        <v/>
      </c>
      <c r="AB1831" s="349" t="str">
        <f t="shared" si="288"/>
        <v/>
      </c>
      <c r="AC1831" s="341"/>
      <c r="AD1831" s="350" t="str">
        <f t="shared" si="289"/>
        <v/>
      </c>
    </row>
    <row r="1832" spans="2:30" x14ac:dyDescent="0.45">
      <c r="B1832" s="145" t="str">
        <f t="shared" si="280"/>
        <v>NOT INCLUDED</v>
      </c>
      <c r="C1832" s="146" t="e">
        <f t="shared" si="281"/>
        <v>#N/A</v>
      </c>
      <c r="D1832" s="158" t="e">
        <f>AB1832&amp;"_"&amp;#REF!&amp;IF(afstemning_partner&lt;&gt;"","_"&amp;AC1832,"")</f>
        <v>#REF!</v>
      </c>
      <c r="E1832" s="158" t="str">
        <f t="shared" si="282"/>
        <v/>
      </c>
      <c r="F1832" s="158" t="e">
        <f t="shared" si="283"/>
        <v>#N/A</v>
      </c>
      <c r="G1832" s="158" t="str">
        <f>TRANSAKTIONER!Z1832&amp;IF(regnskab_filter_periode&gt;=AB1832,"INCLUDE"&amp;IF(regnskab_filter_land&lt;&gt;"",IF(regnskab_filter_land="EU",F1832,AD1832),""),"EXCLUDE")</f>
        <v>EXCLUDE</v>
      </c>
      <c r="H1832" s="158" t="str">
        <f t="shared" si="284"/>
        <v/>
      </c>
      <c r="I1832" s="158" t="str">
        <f>TRANSAKTIONER!Z1832&amp;IF(regnskab_filter_periode_partner&gt;=AB1832,"INCLUDE"&amp;IF(regnskab_filter_land_partner&lt;&gt;"",IF(regnskab_filter_land_partner="EU",F1832,AD1832),""),"EXCLUDE")&amp;AC1832</f>
        <v>EXCLUDE</v>
      </c>
      <c r="J1832" s="158" t="e">
        <f t="shared" si="285"/>
        <v>#N/A</v>
      </c>
      <c r="L1832" s="158" t="str">
        <f t="shared" si="286"/>
        <v>_EU</v>
      </c>
      <c r="P1832" s="340"/>
      <c r="Q1832" s="340"/>
      <c r="R1832" s="341"/>
      <c r="S1832" s="342"/>
      <c r="T1832" s="342"/>
      <c r="U1832" s="341"/>
      <c r="V1832" s="368"/>
      <c r="W1832" s="341"/>
      <c r="X1832" s="343"/>
      <c r="Y1832" s="340"/>
      <c r="Z1832" s="341"/>
      <c r="AA1832" s="348" t="str">
        <f t="shared" si="287"/>
        <v/>
      </c>
      <c r="AB1832" s="349" t="str">
        <f t="shared" si="288"/>
        <v/>
      </c>
      <c r="AC1832" s="341"/>
      <c r="AD1832" s="350" t="str">
        <f t="shared" si="289"/>
        <v/>
      </c>
    </row>
    <row r="1833" spans="2:30" x14ac:dyDescent="0.45">
      <c r="B1833" s="145" t="str">
        <f t="shared" si="280"/>
        <v>NOT INCLUDED</v>
      </c>
      <c r="C1833" s="146" t="e">
        <f t="shared" si="281"/>
        <v>#N/A</v>
      </c>
      <c r="D1833" s="158" t="e">
        <f>AB1833&amp;"_"&amp;#REF!&amp;IF(afstemning_partner&lt;&gt;"","_"&amp;AC1833,"")</f>
        <v>#REF!</v>
      </c>
      <c r="E1833" s="158" t="str">
        <f t="shared" si="282"/>
        <v/>
      </c>
      <c r="F1833" s="158" t="e">
        <f t="shared" si="283"/>
        <v>#N/A</v>
      </c>
      <c r="G1833" s="158" t="str">
        <f>TRANSAKTIONER!Z1833&amp;IF(regnskab_filter_periode&gt;=AB1833,"INCLUDE"&amp;IF(regnskab_filter_land&lt;&gt;"",IF(regnskab_filter_land="EU",F1833,AD1833),""),"EXCLUDE")</f>
        <v>EXCLUDE</v>
      </c>
      <c r="H1833" s="158" t="str">
        <f t="shared" si="284"/>
        <v/>
      </c>
      <c r="I1833" s="158" t="str">
        <f>TRANSAKTIONER!Z1833&amp;IF(regnskab_filter_periode_partner&gt;=AB1833,"INCLUDE"&amp;IF(regnskab_filter_land_partner&lt;&gt;"",IF(regnskab_filter_land_partner="EU",F1833,AD1833),""),"EXCLUDE")&amp;AC1833</f>
        <v>EXCLUDE</v>
      </c>
      <c r="J1833" s="158" t="e">
        <f t="shared" si="285"/>
        <v>#N/A</v>
      </c>
      <c r="L1833" s="158" t="str">
        <f t="shared" si="286"/>
        <v>_EU</v>
      </c>
      <c r="P1833" s="340"/>
      <c r="Q1833" s="340"/>
      <c r="R1833" s="341"/>
      <c r="S1833" s="342"/>
      <c r="T1833" s="342"/>
      <c r="U1833" s="341"/>
      <c r="V1833" s="368"/>
      <c r="W1833" s="341"/>
      <c r="X1833" s="343"/>
      <c r="Y1833" s="340"/>
      <c r="Z1833" s="341"/>
      <c r="AA1833" s="348" t="str">
        <f t="shared" si="287"/>
        <v/>
      </c>
      <c r="AB1833" s="349" t="str">
        <f t="shared" si="288"/>
        <v/>
      </c>
      <c r="AC1833" s="341"/>
      <c r="AD1833" s="350" t="str">
        <f t="shared" si="289"/>
        <v/>
      </c>
    </row>
    <row r="1834" spans="2:30" x14ac:dyDescent="0.45">
      <c r="B1834" s="145" t="str">
        <f t="shared" si="280"/>
        <v>NOT INCLUDED</v>
      </c>
      <c r="C1834" s="146" t="e">
        <f t="shared" si="281"/>
        <v>#N/A</v>
      </c>
      <c r="D1834" s="158" t="e">
        <f>AB1834&amp;"_"&amp;#REF!&amp;IF(afstemning_partner&lt;&gt;"","_"&amp;AC1834,"")</f>
        <v>#REF!</v>
      </c>
      <c r="E1834" s="158" t="str">
        <f t="shared" si="282"/>
        <v/>
      </c>
      <c r="F1834" s="158" t="e">
        <f t="shared" si="283"/>
        <v>#N/A</v>
      </c>
      <c r="G1834" s="158" t="str">
        <f>TRANSAKTIONER!Z1834&amp;IF(regnskab_filter_periode&gt;=AB1834,"INCLUDE"&amp;IF(regnskab_filter_land&lt;&gt;"",IF(regnskab_filter_land="EU",F1834,AD1834),""),"EXCLUDE")</f>
        <v>EXCLUDE</v>
      </c>
      <c r="H1834" s="158" t="str">
        <f t="shared" si="284"/>
        <v/>
      </c>
      <c r="I1834" s="158" t="str">
        <f>TRANSAKTIONER!Z1834&amp;IF(regnskab_filter_periode_partner&gt;=AB1834,"INCLUDE"&amp;IF(regnskab_filter_land_partner&lt;&gt;"",IF(regnskab_filter_land_partner="EU",F1834,AD1834),""),"EXCLUDE")&amp;AC1834</f>
        <v>EXCLUDE</v>
      </c>
      <c r="J1834" s="158" t="e">
        <f t="shared" si="285"/>
        <v>#N/A</v>
      </c>
      <c r="L1834" s="158" t="str">
        <f t="shared" si="286"/>
        <v>_EU</v>
      </c>
      <c r="P1834" s="340"/>
      <c r="Q1834" s="340"/>
      <c r="R1834" s="341"/>
      <c r="S1834" s="342"/>
      <c r="T1834" s="342"/>
      <c r="U1834" s="341"/>
      <c r="V1834" s="368"/>
      <c r="W1834" s="341"/>
      <c r="X1834" s="343"/>
      <c r="Y1834" s="340"/>
      <c r="Z1834" s="341"/>
      <c r="AA1834" s="348" t="str">
        <f t="shared" si="287"/>
        <v/>
      </c>
      <c r="AB1834" s="349" t="str">
        <f t="shared" si="288"/>
        <v/>
      </c>
      <c r="AC1834" s="341"/>
      <c r="AD1834" s="350" t="str">
        <f t="shared" si="289"/>
        <v/>
      </c>
    </row>
    <row r="1835" spans="2:30" x14ac:dyDescent="0.45">
      <c r="B1835" s="145" t="str">
        <f t="shared" si="280"/>
        <v>NOT INCLUDED</v>
      </c>
      <c r="C1835" s="146" t="e">
        <f t="shared" si="281"/>
        <v>#N/A</v>
      </c>
      <c r="D1835" s="158" t="e">
        <f>AB1835&amp;"_"&amp;#REF!&amp;IF(afstemning_partner&lt;&gt;"","_"&amp;AC1835,"")</f>
        <v>#REF!</v>
      </c>
      <c r="E1835" s="158" t="str">
        <f t="shared" si="282"/>
        <v/>
      </c>
      <c r="F1835" s="158" t="e">
        <f t="shared" si="283"/>
        <v>#N/A</v>
      </c>
      <c r="G1835" s="158" t="str">
        <f>TRANSAKTIONER!Z1835&amp;IF(regnskab_filter_periode&gt;=AB1835,"INCLUDE"&amp;IF(regnskab_filter_land&lt;&gt;"",IF(regnskab_filter_land="EU",F1835,AD1835),""),"EXCLUDE")</f>
        <v>EXCLUDE</v>
      </c>
      <c r="H1835" s="158" t="str">
        <f t="shared" si="284"/>
        <v/>
      </c>
      <c r="I1835" s="158" t="str">
        <f>TRANSAKTIONER!Z1835&amp;IF(regnskab_filter_periode_partner&gt;=AB1835,"INCLUDE"&amp;IF(regnskab_filter_land_partner&lt;&gt;"",IF(regnskab_filter_land_partner="EU",F1835,AD1835),""),"EXCLUDE")&amp;AC1835</f>
        <v>EXCLUDE</v>
      </c>
      <c r="J1835" s="158" t="e">
        <f t="shared" si="285"/>
        <v>#N/A</v>
      </c>
      <c r="L1835" s="158" t="str">
        <f t="shared" si="286"/>
        <v>_EU</v>
      </c>
      <c r="P1835" s="340"/>
      <c r="Q1835" s="340"/>
      <c r="R1835" s="341"/>
      <c r="S1835" s="342"/>
      <c r="T1835" s="342"/>
      <c r="U1835" s="341"/>
      <c r="V1835" s="368"/>
      <c r="W1835" s="341"/>
      <c r="X1835" s="343"/>
      <c r="Y1835" s="340"/>
      <c r="Z1835" s="341"/>
      <c r="AA1835" s="348" t="str">
        <f t="shared" si="287"/>
        <v/>
      </c>
      <c r="AB1835" s="349" t="str">
        <f t="shared" si="288"/>
        <v/>
      </c>
      <c r="AC1835" s="341"/>
      <c r="AD1835" s="350" t="str">
        <f t="shared" si="289"/>
        <v/>
      </c>
    </row>
    <row r="1836" spans="2:30" x14ac:dyDescent="0.45">
      <c r="B1836" s="145" t="str">
        <f t="shared" si="280"/>
        <v>NOT INCLUDED</v>
      </c>
      <c r="C1836" s="146" t="e">
        <f t="shared" si="281"/>
        <v>#N/A</v>
      </c>
      <c r="D1836" s="158" t="e">
        <f>AB1836&amp;"_"&amp;#REF!&amp;IF(afstemning_partner&lt;&gt;"","_"&amp;AC1836,"")</f>
        <v>#REF!</v>
      </c>
      <c r="E1836" s="158" t="str">
        <f t="shared" si="282"/>
        <v/>
      </c>
      <c r="F1836" s="158" t="e">
        <f t="shared" si="283"/>
        <v>#N/A</v>
      </c>
      <c r="G1836" s="158" t="str">
        <f>TRANSAKTIONER!Z1836&amp;IF(regnskab_filter_periode&gt;=AB1836,"INCLUDE"&amp;IF(regnskab_filter_land&lt;&gt;"",IF(regnskab_filter_land="EU",F1836,AD1836),""),"EXCLUDE")</f>
        <v>EXCLUDE</v>
      </c>
      <c r="H1836" s="158" t="str">
        <f t="shared" si="284"/>
        <v/>
      </c>
      <c r="I1836" s="158" t="str">
        <f>TRANSAKTIONER!Z1836&amp;IF(regnskab_filter_periode_partner&gt;=AB1836,"INCLUDE"&amp;IF(regnskab_filter_land_partner&lt;&gt;"",IF(regnskab_filter_land_partner="EU",F1836,AD1836),""),"EXCLUDE")&amp;AC1836</f>
        <v>EXCLUDE</v>
      </c>
      <c r="J1836" s="158" t="e">
        <f t="shared" si="285"/>
        <v>#N/A</v>
      </c>
      <c r="L1836" s="158" t="str">
        <f t="shared" si="286"/>
        <v>_EU</v>
      </c>
      <c r="P1836" s="340"/>
      <c r="Q1836" s="340"/>
      <c r="R1836" s="341"/>
      <c r="S1836" s="342"/>
      <c r="T1836" s="342"/>
      <c r="U1836" s="341"/>
      <c r="V1836" s="368"/>
      <c r="W1836" s="341"/>
      <c r="X1836" s="343"/>
      <c r="Y1836" s="340"/>
      <c r="Z1836" s="341"/>
      <c r="AA1836" s="348" t="str">
        <f t="shared" si="287"/>
        <v/>
      </c>
      <c r="AB1836" s="349" t="str">
        <f t="shared" si="288"/>
        <v/>
      </c>
      <c r="AC1836" s="341"/>
      <c r="AD1836" s="350" t="str">
        <f t="shared" si="289"/>
        <v/>
      </c>
    </row>
    <row r="1837" spans="2:30" x14ac:dyDescent="0.45">
      <c r="B1837" s="145" t="str">
        <f t="shared" si="280"/>
        <v>NOT INCLUDED</v>
      </c>
      <c r="C1837" s="146" t="e">
        <f t="shared" si="281"/>
        <v>#N/A</v>
      </c>
      <c r="D1837" s="158" t="e">
        <f>AB1837&amp;"_"&amp;#REF!&amp;IF(afstemning_partner&lt;&gt;"","_"&amp;AC1837,"")</f>
        <v>#REF!</v>
      </c>
      <c r="E1837" s="158" t="str">
        <f t="shared" si="282"/>
        <v/>
      </c>
      <c r="F1837" s="158" t="e">
        <f t="shared" si="283"/>
        <v>#N/A</v>
      </c>
      <c r="G1837" s="158" t="str">
        <f>TRANSAKTIONER!Z1837&amp;IF(regnskab_filter_periode&gt;=AB1837,"INCLUDE"&amp;IF(regnskab_filter_land&lt;&gt;"",IF(regnskab_filter_land="EU",F1837,AD1837),""),"EXCLUDE")</f>
        <v>EXCLUDE</v>
      </c>
      <c r="H1837" s="158" t="str">
        <f t="shared" si="284"/>
        <v/>
      </c>
      <c r="I1837" s="158" t="str">
        <f>TRANSAKTIONER!Z1837&amp;IF(regnskab_filter_periode_partner&gt;=AB1837,"INCLUDE"&amp;IF(regnskab_filter_land_partner&lt;&gt;"",IF(regnskab_filter_land_partner="EU",F1837,AD1837),""),"EXCLUDE")&amp;AC1837</f>
        <v>EXCLUDE</v>
      </c>
      <c r="J1837" s="158" t="e">
        <f t="shared" si="285"/>
        <v>#N/A</v>
      </c>
      <c r="L1837" s="158" t="str">
        <f t="shared" si="286"/>
        <v>_EU</v>
      </c>
      <c r="P1837" s="340"/>
      <c r="Q1837" s="340"/>
      <c r="R1837" s="341"/>
      <c r="S1837" s="342"/>
      <c r="T1837" s="342"/>
      <c r="U1837" s="341"/>
      <c r="V1837" s="368"/>
      <c r="W1837" s="341"/>
      <c r="X1837" s="343"/>
      <c r="Y1837" s="340"/>
      <c r="Z1837" s="341"/>
      <c r="AA1837" s="348" t="str">
        <f t="shared" si="287"/>
        <v/>
      </c>
      <c r="AB1837" s="349" t="str">
        <f t="shared" si="288"/>
        <v/>
      </c>
      <c r="AC1837" s="341"/>
      <c r="AD1837" s="350" t="str">
        <f t="shared" si="289"/>
        <v/>
      </c>
    </row>
    <row r="1838" spans="2:30" x14ac:dyDescent="0.45">
      <c r="B1838" s="145" t="str">
        <f t="shared" si="280"/>
        <v>NOT INCLUDED</v>
      </c>
      <c r="C1838" s="146" t="e">
        <f t="shared" si="281"/>
        <v>#N/A</v>
      </c>
      <c r="D1838" s="158" t="e">
        <f>AB1838&amp;"_"&amp;#REF!&amp;IF(afstemning_partner&lt;&gt;"","_"&amp;AC1838,"")</f>
        <v>#REF!</v>
      </c>
      <c r="E1838" s="158" t="str">
        <f t="shared" si="282"/>
        <v/>
      </c>
      <c r="F1838" s="158" t="e">
        <f t="shared" si="283"/>
        <v>#N/A</v>
      </c>
      <c r="G1838" s="158" t="str">
        <f>TRANSAKTIONER!Z1838&amp;IF(regnskab_filter_periode&gt;=AB1838,"INCLUDE"&amp;IF(regnskab_filter_land&lt;&gt;"",IF(regnskab_filter_land="EU",F1838,AD1838),""),"EXCLUDE")</f>
        <v>EXCLUDE</v>
      </c>
      <c r="H1838" s="158" t="str">
        <f t="shared" si="284"/>
        <v/>
      </c>
      <c r="I1838" s="158" t="str">
        <f>TRANSAKTIONER!Z1838&amp;IF(regnskab_filter_periode_partner&gt;=AB1838,"INCLUDE"&amp;IF(regnskab_filter_land_partner&lt;&gt;"",IF(regnskab_filter_land_partner="EU",F1838,AD1838),""),"EXCLUDE")&amp;AC1838</f>
        <v>EXCLUDE</v>
      </c>
      <c r="J1838" s="158" t="e">
        <f t="shared" si="285"/>
        <v>#N/A</v>
      </c>
      <c r="L1838" s="158" t="str">
        <f t="shared" si="286"/>
        <v>_EU</v>
      </c>
      <c r="P1838" s="340"/>
      <c r="Q1838" s="340"/>
      <c r="R1838" s="341"/>
      <c r="S1838" s="342"/>
      <c r="T1838" s="342"/>
      <c r="U1838" s="341"/>
      <c r="V1838" s="368"/>
      <c r="W1838" s="341"/>
      <c r="X1838" s="343"/>
      <c r="Y1838" s="340"/>
      <c r="Z1838" s="341"/>
      <c r="AA1838" s="348" t="str">
        <f t="shared" si="287"/>
        <v/>
      </c>
      <c r="AB1838" s="349" t="str">
        <f t="shared" si="288"/>
        <v/>
      </c>
      <c r="AC1838" s="341"/>
      <c r="AD1838" s="350" t="str">
        <f t="shared" si="289"/>
        <v/>
      </c>
    </row>
    <row r="1839" spans="2:30" x14ac:dyDescent="0.45">
      <c r="B1839" s="145" t="str">
        <f t="shared" si="280"/>
        <v>NOT INCLUDED</v>
      </c>
      <c r="C1839" s="146" t="e">
        <f t="shared" si="281"/>
        <v>#N/A</v>
      </c>
      <c r="D1839" s="158" t="e">
        <f>AB1839&amp;"_"&amp;#REF!&amp;IF(afstemning_partner&lt;&gt;"","_"&amp;AC1839,"")</f>
        <v>#REF!</v>
      </c>
      <c r="E1839" s="158" t="str">
        <f t="shared" si="282"/>
        <v/>
      </c>
      <c r="F1839" s="158" t="e">
        <f t="shared" si="283"/>
        <v>#N/A</v>
      </c>
      <c r="G1839" s="158" t="str">
        <f>TRANSAKTIONER!Z1839&amp;IF(regnskab_filter_periode&gt;=AB1839,"INCLUDE"&amp;IF(regnskab_filter_land&lt;&gt;"",IF(regnskab_filter_land="EU",F1839,AD1839),""),"EXCLUDE")</f>
        <v>EXCLUDE</v>
      </c>
      <c r="H1839" s="158" t="str">
        <f t="shared" si="284"/>
        <v/>
      </c>
      <c r="I1839" s="158" t="str">
        <f>TRANSAKTIONER!Z1839&amp;IF(regnskab_filter_periode_partner&gt;=AB1839,"INCLUDE"&amp;IF(regnskab_filter_land_partner&lt;&gt;"",IF(regnskab_filter_land_partner="EU",F1839,AD1839),""),"EXCLUDE")&amp;AC1839</f>
        <v>EXCLUDE</v>
      </c>
      <c r="J1839" s="158" t="e">
        <f t="shared" si="285"/>
        <v>#N/A</v>
      </c>
      <c r="L1839" s="158" t="str">
        <f t="shared" si="286"/>
        <v>_EU</v>
      </c>
      <c r="P1839" s="340"/>
      <c r="Q1839" s="340"/>
      <c r="R1839" s="341"/>
      <c r="S1839" s="342"/>
      <c r="T1839" s="342"/>
      <c r="U1839" s="341"/>
      <c r="V1839" s="368"/>
      <c r="W1839" s="341"/>
      <c r="X1839" s="343"/>
      <c r="Y1839" s="340"/>
      <c r="Z1839" s="341"/>
      <c r="AA1839" s="348" t="str">
        <f t="shared" si="287"/>
        <v/>
      </c>
      <c r="AB1839" s="349" t="str">
        <f t="shared" si="288"/>
        <v/>
      </c>
      <c r="AC1839" s="341"/>
      <c r="AD1839" s="350" t="str">
        <f t="shared" si="289"/>
        <v/>
      </c>
    </row>
    <row r="1840" spans="2:30" x14ac:dyDescent="0.45">
      <c r="B1840" s="145" t="str">
        <f t="shared" si="280"/>
        <v>NOT INCLUDED</v>
      </c>
      <c r="C1840" s="146" t="e">
        <f t="shared" si="281"/>
        <v>#N/A</v>
      </c>
      <c r="D1840" s="158" t="e">
        <f>AB1840&amp;"_"&amp;#REF!&amp;IF(afstemning_partner&lt;&gt;"","_"&amp;AC1840,"")</f>
        <v>#REF!</v>
      </c>
      <c r="E1840" s="158" t="str">
        <f t="shared" si="282"/>
        <v/>
      </c>
      <c r="F1840" s="158" t="e">
        <f t="shared" si="283"/>
        <v>#N/A</v>
      </c>
      <c r="G1840" s="158" t="str">
        <f>TRANSAKTIONER!Z1840&amp;IF(regnskab_filter_periode&gt;=AB1840,"INCLUDE"&amp;IF(regnskab_filter_land&lt;&gt;"",IF(regnskab_filter_land="EU",F1840,AD1840),""),"EXCLUDE")</f>
        <v>EXCLUDE</v>
      </c>
      <c r="H1840" s="158" t="str">
        <f t="shared" si="284"/>
        <v/>
      </c>
      <c r="I1840" s="158" t="str">
        <f>TRANSAKTIONER!Z1840&amp;IF(regnskab_filter_periode_partner&gt;=AB1840,"INCLUDE"&amp;IF(regnskab_filter_land_partner&lt;&gt;"",IF(regnskab_filter_land_partner="EU",F1840,AD1840),""),"EXCLUDE")&amp;AC1840</f>
        <v>EXCLUDE</v>
      </c>
      <c r="J1840" s="158" t="e">
        <f t="shared" si="285"/>
        <v>#N/A</v>
      </c>
      <c r="L1840" s="158" t="str">
        <f t="shared" si="286"/>
        <v>_EU</v>
      </c>
      <c r="P1840" s="340"/>
      <c r="Q1840" s="340"/>
      <c r="R1840" s="341"/>
      <c r="S1840" s="342"/>
      <c r="T1840" s="342"/>
      <c r="U1840" s="341"/>
      <c r="V1840" s="368"/>
      <c r="W1840" s="341"/>
      <c r="X1840" s="343"/>
      <c r="Y1840" s="340"/>
      <c r="Z1840" s="341"/>
      <c r="AA1840" s="348" t="str">
        <f t="shared" si="287"/>
        <v/>
      </c>
      <c r="AB1840" s="349" t="str">
        <f t="shared" si="288"/>
        <v/>
      </c>
      <c r="AC1840" s="341"/>
      <c r="AD1840" s="350" t="str">
        <f t="shared" si="289"/>
        <v/>
      </c>
    </row>
    <row r="1841" spans="2:30" x14ac:dyDescent="0.45">
      <c r="B1841" s="145" t="str">
        <f t="shared" si="280"/>
        <v>NOT INCLUDED</v>
      </c>
      <c r="C1841" s="146" t="e">
        <f t="shared" si="281"/>
        <v>#N/A</v>
      </c>
      <c r="D1841" s="158" t="e">
        <f>AB1841&amp;"_"&amp;#REF!&amp;IF(afstemning_partner&lt;&gt;"","_"&amp;AC1841,"")</f>
        <v>#REF!</v>
      </c>
      <c r="E1841" s="158" t="str">
        <f t="shared" si="282"/>
        <v/>
      </c>
      <c r="F1841" s="158" t="e">
        <f t="shared" si="283"/>
        <v>#N/A</v>
      </c>
      <c r="G1841" s="158" t="str">
        <f>TRANSAKTIONER!Z1841&amp;IF(regnskab_filter_periode&gt;=AB1841,"INCLUDE"&amp;IF(regnskab_filter_land&lt;&gt;"",IF(regnskab_filter_land="EU",F1841,AD1841),""),"EXCLUDE")</f>
        <v>EXCLUDE</v>
      </c>
      <c r="H1841" s="158" t="str">
        <f t="shared" si="284"/>
        <v/>
      </c>
      <c r="I1841" s="158" t="str">
        <f>TRANSAKTIONER!Z1841&amp;IF(regnskab_filter_periode_partner&gt;=AB1841,"INCLUDE"&amp;IF(regnskab_filter_land_partner&lt;&gt;"",IF(regnskab_filter_land_partner="EU",F1841,AD1841),""),"EXCLUDE")&amp;AC1841</f>
        <v>EXCLUDE</v>
      </c>
      <c r="J1841" s="158" t="e">
        <f t="shared" si="285"/>
        <v>#N/A</v>
      </c>
      <c r="L1841" s="158" t="str">
        <f t="shared" si="286"/>
        <v>_EU</v>
      </c>
      <c r="P1841" s="340"/>
      <c r="Q1841" s="340"/>
      <c r="R1841" s="341"/>
      <c r="S1841" s="342"/>
      <c r="T1841" s="342"/>
      <c r="U1841" s="341"/>
      <c r="V1841" s="368"/>
      <c r="W1841" s="341"/>
      <c r="X1841" s="343"/>
      <c r="Y1841" s="340"/>
      <c r="Z1841" s="341"/>
      <c r="AA1841" s="348" t="str">
        <f t="shared" si="287"/>
        <v/>
      </c>
      <c r="AB1841" s="349" t="str">
        <f t="shared" si="288"/>
        <v/>
      </c>
      <c r="AC1841" s="341"/>
      <c r="AD1841" s="350" t="str">
        <f t="shared" si="289"/>
        <v/>
      </c>
    </row>
    <row r="1842" spans="2:30" x14ac:dyDescent="0.45">
      <c r="B1842" s="145" t="str">
        <f t="shared" si="280"/>
        <v>NOT INCLUDED</v>
      </c>
      <c r="C1842" s="146" t="e">
        <f t="shared" si="281"/>
        <v>#N/A</v>
      </c>
      <c r="D1842" s="158" t="e">
        <f>AB1842&amp;"_"&amp;#REF!&amp;IF(afstemning_partner&lt;&gt;"","_"&amp;AC1842,"")</f>
        <v>#REF!</v>
      </c>
      <c r="E1842" s="158" t="str">
        <f t="shared" si="282"/>
        <v/>
      </c>
      <c r="F1842" s="158" t="e">
        <f t="shared" si="283"/>
        <v>#N/A</v>
      </c>
      <c r="G1842" s="158" t="str">
        <f>TRANSAKTIONER!Z1842&amp;IF(regnskab_filter_periode&gt;=AB1842,"INCLUDE"&amp;IF(regnskab_filter_land&lt;&gt;"",IF(regnskab_filter_land="EU",F1842,AD1842),""),"EXCLUDE")</f>
        <v>EXCLUDE</v>
      </c>
      <c r="H1842" s="158" t="str">
        <f t="shared" si="284"/>
        <v/>
      </c>
      <c r="I1842" s="158" t="str">
        <f>TRANSAKTIONER!Z1842&amp;IF(regnskab_filter_periode_partner&gt;=AB1842,"INCLUDE"&amp;IF(regnskab_filter_land_partner&lt;&gt;"",IF(regnskab_filter_land_partner="EU",F1842,AD1842),""),"EXCLUDE")&amp;AC1842</f>
        <v>EXCLUDE</v>
      </c>
      <c r="J1842" s="158" t="e">
        <f t="shared" si="285"/>
        <v>#N/A</v>
      </c>
      <c r="L1842" s="158" t="str">
        <f t="shared" si="286"/>
        <v>_EU</v>
      </c>
      <c r="P1842" s="340"/>
      <c r="Q1842" s="340"/>
      <c r="R1842" s="341"/>
      <c r="S1842" s="342"/>
      <c r="T1842" s="342"/>
      <c r="U1842" s="341"/>
      <c r="V1842" s="368"/>
      <c r="W1842" s="341"/>
      <c r="X1842" s="343"/>
      <c r="Y1842" s="340"/>
      <c r="Z1842" s="341"/>
      <c r="AA1842" s="348" t="str">
        <f t="shared" si="287"/>
        <v/>
      </c>
      <c r="AB1842" s="349" t="str">
        <f t="shared" si="288"/>
        <v/>
      </c>
      <c r="AC1842" s="341"/>
      <c r="AD1842" s="350" t="str">
        <f t="shared" si="289"/>
        <v/>
      </c>
    </row>
    <row r="1843" spans="2:30" x14ac:dyDescent="0.45">
      <c r="B1843" s="145" t="str">
        <f t="shared" si="280"/>
        <v>NOT INCLUDED</v>
      </c>
      <c r="C1843" s="146" t="e">
        <f t="shared" si="281"/>
        <v>#N/A</v>
      </c>
      <c r="D1843" s="158" t="e">
        <f>AB1843&amp;"_"&amp;#REF!&amp;IF(afstemning_partner&lt;&gt;"","_"&amp;AC1843,"")</f>
        <v>#REF!</v>
      </c>
      <c r="E1843" s="158" t="str">
        <f t="shared" si="282"/>
        <v/>
      </c>
      <c r="F1843" s="158" t="e">
        <f t="shared" si="283"/>
        <v>#N/A</v>
      </c>
      <c r="G1843" s="158" t="str">
        <f>TRANSAKTIONER!Z1843&amp;IF(regnskab_filter_periode&gt;=AB1843,"INCLUDE"&amp;IF(regnskab_filter_land&lt;&gt;"",IF(regnskab_filter_land="EU",F1843,AD1843),""),"EXCLUDE")</f>
        <v>EXCLUDE</v>
      </c>
      <c r="H1843" s="158" t="str">
        <f t="shared" si="284"/>
        <v/>
      </c>
      <c r="I1843" s="158" t="str">
        <f>TRANSAKTIONER!Z1843&amp;IF(regnskab_filter_periode_partner&gt;=AB1843,"INCLUDE"&amp;IF(regnskab_filter_land_partner&lt;&gt;"",IF(regnskab_filter_land_partner="EU",F1843,AD1843),""),"EXCLUDE")&amp;AC1843</f>
        <v>EXCLUDE</v>
      </c>
      <c r="J1843" s="158" t="e">
        <f t="shared" si="285"/>
        <v>#N/A</v>
      </c>
      <c r="L1843" s="158" t="str">
        <f t="shared" si="286"/>
        <v>_EU</v>
      </c>
      <c r="P1843" s="340"/>
      <c r="Q1843" s="340"/>
      <c r="R1843" s="341"/>
      <c r="S1843" s="342"/>
      <c r="T1843" s="342"/>
      <c r="U1843" s="341"/>
      <c r="V1843" s="368"/>
      <c r="W1843" s="341"/>
      <c r="X1843" s="343"/>
      <c r="Y1843" s="340"/>
      <c r="Z1843" s="341"/>
      <c r="AA1843" s="348" t="str">
        <f t="shared" si="287"/>
        <v/>
      </c>
      <c r="AB1843" s="349" t="str">
        <f t="shared" si="288"/>
        <v/>
      </c>
      <c r="AC1843" s="341"/>
      <c r="AD1843" s="350" t="str">
        <f t="shared" si="289"/>
        <v/>
      </c>
    </row>
    <row r="1844" spans="2:30" x14ac:dyDescent="0.45">
      <c r="B1844" s="145" t="str">
        <f t="shared" si="280"/>
        <v>NOT INCLUDED</v>
      </c>
      <c r="C1844" s="146" t="e">
        <f t="shared" si="281"/>
        <v>#N/A</v>
      </c>
      <c r="D1844" s="158" t="e">
        <f>AB1844&amp;"_"&amp;#REF!&amp;IF(afstemning_partner&lt;&gt;"","_"&amp;AC1844,"")</f>
        <v>#REF!</v>
      </c>
      <c r="E1844" s="158" t="str">
        <f t="shared" si="282"/>
        <v/>
      </c>
      <c r="F1844" s="158" t="e">
        <f t="shared" si="283"/>
        <v>#N/A</v>
      </c>
      <c r="G1844" s="158" t="str">
        <f>TRANSAKTIONER!Z1844&amp;IF(regnskab_filter_periode&gt;=AB1844,"INCLUDE"&amp;IF(regnskab_filter_land&lt;&gt;"",IF(regnskab_filter_land="EU",F1844,AD1844),""),"EXCLUDE")</f>
        <v>EXCLUDE</v>
      </c>
      <c r="H1844" s="158" t="str">
        <f t="shared" si="284"/>
        <v/>
      </c>
      <c r="I1844" s="158" t="str">
        <f>TRANSAKTIONER!Z1844&amp;IF(regnskab_filter_periode_partner&gt;=AB1844,"INCLUDE"&amp;IF(regnskab_filter_land_partner&lt;&gt;"",IF(regnskab_filter_land_partner="EU",F1844,AD1844),""),"EXCLUDE")&amp;AC1844</f>
        <v>EXCLUDE</v>
      </c>
      <c r="J1844" s="158" t="e">
        <f t="shared" si="285"/>
        <v>#N/A</v>
      </c>
      <c r="L1844" s="158" t="str">
        <f t="shared" si="286"/>
        <v>_EU</v>
      </c>
      <c r="P1844" s="340"/>
      <c r="Q1844" s="340"/>
      <c r="R1844" s="341"/>
      <c r="S1844" s="342"/>
      <c r="T1844" s="342"/>
      <c r="U1844" s="341"/>
      <c r="V1844" s="368"/>
      <c r="W1844" s="341"/>
      <c r="X1844" s="343"/>
      <c r="Y1844" s="340"/>
      <c r="Z1844" s="341"/>
      <c r="AA1844" s="348" t="str">
        <f t="shared" si="287"/>
        <v/>
      </c>
      <c r="AB1844" s="349" t="str">
        <f t="shared" si="288"/>
        <v/>
      </c>
      <c r="AC1844" s="341"/>
      <c r="AD1844" s="350" t="str">
        <f t="shared" si="289"/>
        <v/>
      </c>
    </row>
    <row r="1845" spans="2:30" x14ac:dyDescent="0.45">
      <c r="B1845" s="145" t="str">
        <f t="shared" si="280"/>
        <v>NOT INCLUDED</v>
      </c>
      <c r="C1845" s="146" t="e">
        <f t="shared" si="281"/>
        <v>#N/A</v>
      </c>
      <c r="D1845" s="158" t="e">
        <f>AB1845&amp;"_"&amp;#REF!&amp;IF(afstemning_partner&lt;&gt;"","_"&amp;AC1845,"")</f>
        <v>#REF!</v>
      </c>
      <c r="E1845" s="158" t="str">
        <f t="shared" si="282"/>
        <v/>
      </c>
      <c r="F1845" s="158" t="e">
        <f t="shared" si="283"/>
        <v>#N/A</v>
      </c>
      <c r="G1845" s="158" t="str">
        <f>TRANSAKTIONER!Z1845&amp;IF(regnskab_filter_periode&gt;=AB1845,"INCLUDE"&amp;IF(regnskab_filter_land&lt;&gt;"",IF(regnskab_filter_land="EU",F1845,AD1845),""),"EXCLUDE")</f>
        <v>EXCLUDE</v>
      </c>
      <c r="H1845" s="158" t="str">
        <f t="shared" si="284"/>
        <v/>
      </c>
      <c r="I1845" s="158" t="str">
        <f>TRANSAKTIONER!Z1845&amp;IF(regnskab_filter_periode_partner&gt;=AB1845,"INCLUDE"&amp;IF(regnskab_filter_land_partner&lt;&gt;"",IF(regnskab_filter_land_partner="EU",F1845,AD1845),""),"EXCLUDE")&amp;AC1845</f>
        <v>EXCLUDE</v>
      </c>
      <c r="J1845" s="158" t="e">
        <f t="shared" si="285"/>
        <v>#N/A</v>
      </c>
      <c r="L1845" s="158" t="str">
        <f t="shared" si="286"/>
        <v>_EU</v>
      </c>
      <c r="P1845" s="340"/>
      <c r="Q1845" s="340"/>
      <c r="R1845" s="341"/>
      <c r="S1845" s="342"/>
      <c r="T1845" s="342"/>
      <c r="U1845" s="341"/>
      <c r="V1845" s="368"/>
      <c r="W1845" s="341"/>
      <c r="X1845" s="343"/>
      <c r="Y1845" s="340"/>
      <c r="Z1845" s="341"/>
      <c r="AA1845" s="348" t="str">
        <f t="shared" si="287"/>
        <v/>
      </c>
      <c r="AB1845" s="349" t="str">
        <f t="shared" si="288"/>
        <v/>
      </c>
      <c r="AC1845" s="341"/>
      <c r="AD1845" s="350" t="str">
        <f t="shared" si="289"/>
        <v/>
      </c>
    </row>
    <row r="1846" spans="2:30" x14ac:dyDescent="0.45">
      <c r="B1846" s="145" t="str">
        <f t="shared" si="280"/>
        <v>NOT INCLUDED</v>
      </c>
      <c r="C1846" s="146" t="e">
        <f t="shared" si="281"/>
        <v>#N/A</v>
      </c>
      <c r="D1846" s="158" t="e">
        <f>AB1846&amp;"_"&amp;#REF!&amp;IF(afstemning_partner&lt;&gt;"","_"&amp;AC1846,"")</f>
        <v>#REF!</v>
      </c>
      <c r="E1846" s="158" t="str">
        <f t="shared" si="282"/>
        <v/>
      </c>
      <c r="F1846" s="158" t="e">
        <f t="shared" si="283"/>
        <v>#N/A</v>
      </c>
      <c r="G1846" s="158" t="str">
        <f>TRANSAKTIONER!Z1846&amp;IF(regnskab_filter_periode&gt;=AB1846,"INCLUDE"&amp;IF(regnskab_filter_land&lt;&gt;"",IF(regnskab_filter_land="EU",F1846,AD1846),""),"EXCLUDE")</f>
        <v>EXCLUDE</v>
      </c>
      <c r="H1846" s="158" t="str">
        <f t="shared" si="284"/>
        <v/>
      </c>
      <c r="I1846" s="158" t="str">
        <f>TRANSAKTIONER!Z1846&amp;IF(regnskab_filter_periode_partner&gt;=AB1846,"INCLUDE"&amp;IF(regnskab_filter_land_partner&lt;&gt;"",IF(regnskab_filter_land_partner="EU",F1846,AD1846),""),"EXCLUDE")&amp;AC1846</f>
        <v>EXCLUDE</v>
      </c>
      <c r="J1846" s="158" t="e">
        <f t="shared" si="285"/>
        <v>#N/A</v>
      </c>
      <c r="L1846" s="158" t="str">
        <f t="shared" si="286"/>
        <v>_EU</v>
      </c>
      <c r="P1846" s="340"/>
      <c r="Q1846" s="340"/>
      <c r="R1846" s="341"/>
      <c r="S1846" s="342"/>
      <c r="T1846" s="342"/>
      <c r="U1846" s="341"/>
      <c r="V1846" s="368"/>
      <c r="W1846" s="341"/>
      <c r="X1846" s="343"/>
      <c r="Y1846" s="340"/>
      <c r="Z1846" s="341"/>
      <c r="AA1846" s="348" t="str">
        <f t="shared" si="287"/>
        <v/>
      </c>
      <c r="AB1846" s="349" t="str">
        <f t="shared" si="288"/>
        <v/>
      </c>
      <c r="AC1846" s="341"/>
      <c r="AD1846" s="350" t="str">
        <f t="shared" si="289"/>
        <v/>
      </c>
    </row>
    <row r="1847" spans="2:30" x14ac:dyDescent="0.45">
      <c r="B1847" s="145" t="str">
        <f t="shared" si="280"/>
        <v>NOT INCLUDED</v>
      </c>
      <c r="C1847" s="146" t="e">
        <f t="shared" si="281"/>
        <v>#N/A</v>
      </c>
      <c r="D1847" s="158" t="e">
        <f>AB1847&amp;"_"&amp;#REF!&amp;IF(afstemning_partner&lt;&gt;"","_"&amp;AC1847,"")</f>
        <v>#REF!</v>
      </c>
      <c r="E1847" s="158" t="str">
        <f t="shared" si="282"/>
        <v/>
      </c>
      <c r="F1847" s="158" t="e">
        <f t="shared" si="283"/>
        <v>#N/A</v>
      </c>
      <c r="G1847" s="158" t="str">
        <f>TRANSAKTIONER!Z1847&amp;IF(regnskab_filter_periode&gt;=AB1847,"INCLUDE"&amp;IF(regnskab_filter_land&lt;&gt;"",IF(regnskab_filter_land="EU",F1847,AD1847),""),"EXCLUDE")</f>
        <v>EXCLUDE</v>
      </c>
      <c r="H1847" s="158" t="str">
        <f t="shared" si="284"/>
        <v/>
      </c>
      <c r="I1847" s="158" t="str">
        <f>TRANSAKTIONER!Z1847&amp;IF(regnskab_filter_periode_partner&gt;=AB1847,"INCLUDE"&amp;IF(regnskab_filter_land_partner&lt;&gt;"",IF(regnskab_filter_land_partner="EU",F1847,AD1847),""),"EXCLUDE")&amp;AC1847</f>
        <v>EXCLUDE</v>
      </c>
      <c r="J1847" s="158" t="e">
        <f t="shared" si="285"/>
        <v>#N/A</v>
      </c>
      <c r="L1847" s="158" t="str">
        <f t="shared" si="286"/>
        <v>_EU</v>
      </c>
      <c r="P1847" s="340"/>
      <c r="Q1847" s="340"/>
      <c r="R1847" s="341"/>
      <c r="S1847" s="342"/>
      <c r="T1847" s="342"/>
      <c r="U1847" s="341"/>
      <c r="V1847" s="368"/>
      <c r="W1847" s="341"/>
      <c r="X1847" s="343"/>
      <c r="Y1847" s="340"/>
      <c r="Z1847" s="341"/>
      <c r="AA1847" s="348" t="str">
        <f t="shared" si="287"/>
        <v/>
      </c>
      <c r="AB1847" s="349" t="str">
        <f t="shared" si="288"/>
        <v/>
      </c>
      <c r="AC1847" s="341"/>
      <c r="AD1847" s="350" t="str">
        <f t="shared" si="289"/>
        <v/>
      </c>
    </row>
    <row r="1848" spans="2:30" x14ac:dyDescent="0.45">
      <c r="B1848" s="145" t="str">
        <f t="shared" si="280"/>
        <v>NOT INCLUDED</v>
      </c>
      <c r="C1848" s="146" t="e">
        <f t="shared" si="281"/>
        <v>#N/A</v>
      </c>
      <c r="D1848" s="158" t="e">
        <f>AB1848&amp;"_"&amp;#REF!&amp;IF(afstemning_partner&lt;&gt;"","_"&amp;AC1848,"")</f>
        <v>#REF!</v>
      </c>
      <c r="E1848" s="158" t="str">
        <f t="shared" si="282"/>
        <v/>
      </c>
      <c r="F1848" s="158" t="e">
        <f t="shared" si="283"/>
        <v>#N/A</v>
      </c>
      <c r="G1848" s="158" t="str">
        <f>TRANSAKTIONER!Z1848&amp;IF(regnskab_filter_periode&gt;=AB1848,"INCLUDE"&amp;IF(regnskab_filter_land&lt;&gt;"",IF(regnskab_filter_land="EU",F1848,AD1848),""),"EXCLUDE")</f>
        <v>EXCLUDE</v>
      </c>
      <c r="H1848" s="158" t="str">
        <f t="shared" si="284"/>
        <v/>
      </c>
      <c r="I1848" s="158" t="str">
        <f>TRANSAKTIONER!Z1848&amp;IF(regnskab_filter_periode_partner&gt;=AB1848,"INCLUDE"&amp;IF(regnskab_filter_land_partner&lt;&gt;"",IF(regnskab_filter_land_partner="EU",F1848,AD1848),""),"EXCLUDE")&amp;AC1848</f>
        <v>EXCLUDE</v>
      </c>
      <c r="J1848" s="158" t="e">
        <f t="shared" si="285"/>
        <v>#N/A</v>
      </c>
      <c r="L1848" s="158" t="str">
        <f t="shared" si="286"/>
        <v>_EU</v>
      </c>
      <c r="P1848" s="340"/>
      <c r="Q1848" s="340"/>
      <c r="R1848" s="341"/>
      <c r="S1848" s="342"/>
      <c r="T1848" s="342"/>
      <c r="U1848" s="341"/>
      <c r="V1848" s="368"/>
      <c r="W1848" s="341"/>
      <c r="X1848" s="343"/>
      <c r="Y1848" s="340"/>
      <c r="Z1848" s="341"/>
      <c r="AA1848" s="348" t="str">
        <f t="shared" si="287"/>
        <v/>
      </c>
      <c r="AB1848" s="349" t="str">
        <f t="shared" si="288"/>
        <v/>
      </c>
      <c r="AC1848" s="341"/>
      <c r="AD1848" s="350" t="str">
        <f t="shared" si="289"/>
        <v/>
      </c>
    </row>
    <row r="1849" spans="2:30" x14ac:dyDescent="0.45">
      <c r="B1849" s="145" t="str">
        <f t="shared" si="280"/>
        <v>NOT INCLUDED</v>
      </c>
      <c r="C1849" s="146" t="e">
        <f t="shared" si="281"/>
        <v>#N/A</v>
      </c>
      <c r="D1849" s="158" t="e">
        <f>AB1849&amp;"_"&amp;#REF!&amp;IF(afstemning_partner&lt;&gt;"","_"&amp;AC1849,"")</f>
        <v>#REF!</v>
      </c>
      <c r="E1849" s="158" t="str">
        <f t="shared" si="282"/>
        <v/>
      </c>
      <c r="F1849" s="158" t="e">
        <f t="shared" si="283"/>
        <v>#N/A</v>
      </c>
      <c r="G1849" s="158" t="str">
        <f>TRANSAKTIONER!Z1849&amp;IF(regnskab_filter_periode&gt;=AB1849,"INCLUDE"&amp;IF(regnskab_filter_land&lt;&gt;"",IF(regnskab_filter_land="EU",F1849,AD1849),""),"EXCLUDE")</f>
        <v>EXCLUDE</v>
      </c>
      <c r="H1849" s="158" t="str">
        <f t="shared" si="284"/>
        <v/>
      </c>
      <c r="I1849" s="158" t="str">
        <f>TRANSAKTIONER!Z1849&amp;IF(regnskab_filter_periode_partner&gt;=AB1849,"INCLUDE"&amp;IF(regnskab_filter_land_partner&lt;&gt;"",IF(regnskab_filter_land_partner="EU",F1849,AD1849),""),"EXCLUDE")&amp;AC1849</f>
        <v>EXCLUDE</v>
      </c>
      <c r="J1849" s="158" t="e">
        <f t="shared" si="285"/>
        <v>#N/A</v>
      </c>
      <c r="L1849" s="158" t="str">
        <f t="shared" si="286"/>
        <v>_EU</v>
      </c>
      <c r="P1849" s="340"/>
      <c r="Q1849" s="340"/>
      <c r="R1849" s="341"/>
      <c r="S1849" s="342"/>
      <c r="T1849" s="342"/>
      <c r="U1849" s="340"/>
      <c r="V1849" s="368"/>
      <c r="W1849" s="341"/>
      <c r="X1849" s="343"/>
      <c r="Y1849" s="340"/>
      <c r="Z1849" s="341"/>
      <c r="AA1849" s="348" t="str">
        <f t="shared" si="287"/>
        <v/>
      </c>
      <c r="AB1849" s="349" t="str">
        <f t="shared" si="288"/>
        <v/>
      </c>
      <c r="AC1849" s="341"/>
      <c r="AD1849" s="350" t="str">
        <f t="shared" si="289"/>
        <v/>
      </c>
    </row>
    <row r="1850" spans="2:30" x14ac:dyDescent="0.45">
      <c r="B1850" s="145" t="str">
        <f t="shared" si="280"/>
        <v>NOT INCLUDED</v>
      </c>
      <c r="C1850" s="146" t="e">
        <f t="shared" si="281"/>
        <v>#N/A</v>
      </c>
      <c r="D1850" s="158" t="e">
        <f>AB1850&amp;"_"&amp;#REF!&amp;IF(afstemning_partner&lt;&gt;"","_"&amp;AC1850,"")</f>
        <v>#REF!</v>
      </c>
      <c r="E1850" s="158" t="str">
        <f t="shared" si="282"/>
        <v/>
      </c>
      <c r="F1850" s="158" t="e">
        <f t="shared" si="283"/>
        <v>#N/A</v>
      </c>
      <c r="G1850" s="158" t="str">
        <f>TRANSAKTIONER!Z1850&amp;IF(regnskab_filter_periode&gt;=AB1850,"INCLUDE"&amp;IF(regnskab_filter_land&lt;&gt;"",IF(regnskab_filter_land="EU",F1850,AD1850),""),"EXCLUDE")</f>
        <v>EXCLUDE</v>
      </c>
      <c r="H1850" s="158" t="str">
        <f t="shared" si="284"/>
        <v/>
      </c>
      <c r="I1850" s="158" t="str">
        <f>TRANSAKTIONER!Z1850&amp;IF(regnskab_filter_periode_partner&gt;=AB1850,"INCLUDE"&amp;IF(regnskab_filter_land_partner&lt;&gt;"",IF(regnskab_filter_land_partner="EU",F1850,AD1850),""),"EXCLUDE")&amp;AC1850</f>
        <v>EXCLUDE</v>
      </c>
      <c r="J1850" s="158" t="e">
        <f t="shared" si="285"/>
        <v>#N/A</v>
      </c>
      <c r="L1850" s="158" t="str">
        <f t="shared" si="286"/>
        <v>_EU</v>
      </c>
      <c r="P1850" s="340"/>
      <c r="Q1850" s="340"/>
      <c r="R1850" s="341"/>
      <c r="S1850" s="342"/>
      <c r="T1850" s="342"/>
      <c r="U1850" s="340"/>
      <c r="V1850" s="368"/>
      <c r="W1850" s="341"/>
      <c r="X1850" s="343"/>
      <c r="Y1850" s="340"/>
      <c r="Z1850" s="341"/>
      <c r="AA1850" s="348" t="str">
        <f t="shared" si="287"/>
        <v/>
      </c>
      <c r="AB1850" s="349" t="str">
        <f t="shared" si="288"/>
        <v/>
      </c>
      <c r="AC1850" s="341"/>
      <c r="AD1850" s="350" t="str">
        <f t="shared" si="289"/>
        <v/>
      </c>
    </row>
    <row r="1851" spans="2:30" x14ac:dyDescent="0.45">
      <c r="B1851" s="145" t="str">
        <f t="shared" si="280"/>
        <v>NOT INCLUDED</v>
      </c>
      <c r="C1851" s="146" t="e">
        <f t="shared" si="281"/>
        <v>#N/A</v>
      </c>
      <c r="D1851" s="158" t="e">
        <f>AB1851&amp;"_"&amp;#REF!&amp;IF(afstemning_partner&lt;&gt;"","_"&amp;AC1851,"")</f>
        <v>#REF!</v>
      </c>
      <c r="E1851" s="158" t="str">
        <f t="shared" si="282"/>
        <v/>
      </c>
      <c r="F1851" s="158" t="e">
        <f t="shared" si="283"/>
        <v>#N/A</v>
      </c>
      <c r="G1851" s="158" t="str">
        <f>TRANSAKTIONER!Z1851&amp;IF(regnskab_filter_periode&gt;=AB1851,"INCLUDE"&amp;IF(regnskab_filter_land&lt;&gt;"",IF(regnskab_filter_land="EU",F1851,AD1851),""),"EXCLUDE")</f>
        <v>EXCLUDE</v>
      </c>
      <c r="H1851" s="158" t="str">
        <f t="shared" si="284"/>
        <v/>
      </c>
      <c r="I1851" s="158" t="str">
        <f>TRANSAKTIONER!Z1851&amp;IF(regnskab_filter_periode_partner&gt;=AB1851,"INCLUDE"&amp;IF(regnskab_filter_land_partner&lt;&gt;"",IF(regnskab_filter_land_partner="EU",F1851,AD1851),""),"EXCLUDE")&amp;AC1851</f>
        <v>EXCLUDE</v>
      </c>
      <c r="J1851" s="158" t="e">
        <f t="shared" si="285"/>
        <v>#N/A</v>
      </c>
      <c r="L1851" s="158" t="str">
        <f t="shared" si="286"/>
        <v>_EU</v>
      </c>
      <c r="P1851" s="340"/>
      <c r="Q1851" s="340"/>
      <c r="R1851" s="341"/>
      <c r="S1851" s="342"/>
      <c r="T1851" s="342"/>
      <c r="U1851" s="340"/>
      <c r="V1851" s="368"/>
      <c r="W1851" s="341"/>
      <c r="X1851" s="343"/>
      <c r="Y1851" s="340"/>
      <c r="Z1851" s="341"/>
      <c r="AA1851" s="348" t="str">
        <f t="shared" si="287"/>
        <v/>
      </c>
      <c r="AB1851" s="349" t="str">
        <f t="shared" si="288"/>
        <v/>
      </c>
      <c r="AC1851" s="341"/>
      <c r="AD1851" s="350" t="str">
        <f t="shared" si="289"/>
        <v/>
      </c>
    </row>
    <row r="1852" spans="2:30" x14ac:dyDescent="0.45">
      <c r="B1852" s="145" t="str">
        <f t="shared" si="280"/>
        <v>NOT INCLUDED</v>
      </c>
      <c r="C1852" s="146" t="e">
        <f t="shared" si="281"/>
        <v>#N/A</v>
      </c>
      <c r="D1852" s="158" t="e">
        <f>AB1852&amp;"_"&amp;#REF!&amp;IF(afstemning_partner&lt;&gt;"","_"&amp;AC1852,"")</f>
        <v>#REF!</v>
      </c>
      <c r="E1852" s="158" t="str">
        <f t="shared" si="282"/>
        <v/>
      </c>
      <c r="F1852" s="158" t="e">
        <f t="shared" si="283"/>
        <v>#N/A</v>
      </c>
      <c r="G1852" s="158" t="str">
        <f>TRANSAKTIONER!Z1852&amp;IF(regnskab_filter_periode&gt;=AB1852,"INCLUDE"&amp;IF(regnskab_filter_land&lt;&gt;"",IF(regnskab_filter_land="EU",F1852,AD1852),""),"EXCLUDE")</f>
        <v>EXCLUDE</v>
      </c>
      <c r="H1852" s="158" t="str">
        <f t="shared" si="284"/>
        <v/>
      </c>
      <c r="I1852" s="158" t="str">
        <f>TRANSAKTIONER!Z1852&amp;IF(regnskab_filter_periode_partner&gt;=AB1852,"INCLUDE"&amp;IF(regnskab_filter_land_partner&lt;&gt;"",IF(regnskab_filter_land_partner="EU",F1852,AD1852),""),"EXCLUDE")&amp;AC1852</f>
        <v>EXCLUDE</v>
      </c>
      <c r="J1852" s="158" t="e">
        <f t="shared" si="285"/>
        <v>#N/A</v>
      </c>
      <c r="L1852" s="158" t="str">
        <f t="shared" si="286"/>
        <v>_EU</v>
      </c>
      <c r="P1852" s="340"/>
      <c r="Q1852" s="340"/>
      <c r="R1852" s="341"/>
      <c r="S1852" s="342"/>
      <c r="T1852" s="342"/>
      <c r="U1852" s="340"/>
      <c r="V1852" s="368"/>
      <c r="W1852" s="341"/>
      <c r="X1852" s="343"/>
      <c r="Y1852" s="340"/>
      <c r="Z1852" s="341"/>
      <c r="AA1852" s="348" t="str">
        <f t="shared" si="287"/>
        <v/>
      </c>
      <c r="AB1852" s="349" t="str">
        <f t="shared" si="288"/>
        <v/>
      </c>
      <c r="AC1852" s="341"/>
      <c r="AD1852" s="350" t="str">
        <f t="shared" si="289"/>
        <v/>
      </c>
    </row>
    <row r="1853" spans="2:30" x14ac:dyDescent="0.45">
      <c r="B1853" s="145" t="str">
        <f t="shared" si="280"/>
        <v>NOT INCLUDED</v>
      </c>
      <c r="C1853" s="146" t="e">
        <f t="shared" si="281"/>
        <v>#N/A</v>
      </c>
      <c r="D1853" s="158" t="e">
        <f>AB1853&amp;"_"&amp;#REF!&amp;IF(afstemning_partner&lt;&gt;"","_"&amp;AC1853,"")</f>
        <v>#REF!</v>
      </c>
      <c r="E1853" s="158" t="str">
        <f t="shared" si="282"/>
        <v/>
      </c>
      <c r="F1853" s="158" t="e">
        <f t="shared" si="283"/>
        <v>#N/A</v>
      </c>
      <c r="G1853" s="158" t="str">
        <f>TRANSAKTIONER!Z1853&amp;IF(regnskab_filter_periode&gt;=AB1853,"INCLUDE"&amp;IF(regnskab_filter_land&lt;&gt;"",IF(regnskab_filter_land="EU",F1853,AD1853),""),"EXCLUDE")</f>
        <v>EXCLUDE</v>
      </c>
      <c r="H1853" s="158" t="str">
        <f t="shared" si="284"/>
        <v/>
      </c>
      <c r="I1853" s="158" t="str">
        <f>TRANSAKTIONER!Z1853&amp;IF(regnskab_filter_periode_partner&gt;=AB1853,"INCLUDE"&amp;IF(regnskab_filter_land_partner&lt;&gt;"",IF(regnskab_filter_land_partner="EU",F1853,AD1853),""),"EXCLUDE")&amp;AC1853</f>
        <v>EXCLUDE</v>
      </c>
      <c r="J1853" s="158" t="e">
        <f t="shared" si="285"/>
        <v>#N/A</v>
      </c>
      <c r="L1853" s="158" t="str">
        <f t="shared" si="286"/>
        <v>_EU</v>
      </c>
      <c r="P1853" s="340"/>
      <c r="Q1853" s="340"/>
      <c r="R1853" s="341"/>
      <c r="S1853" s="342"/>
      <c r="T1853" s="342"/>
      <c r="U1853" s="340"/>
      <c r="V1853" s="368"/>
      <c r="W1853" s="341"/>
      <c r="X1853" s="343"/>
      <c r="Y1853" s="340"/>
      <c r="Z1853" s="341"/>
      <c r="AA1853" s="348" t="str">
        <f t="shared" si="287"/>
        <v/>
      </c>
      <c r="AB1853" s="349" t="str">
        <f t="shared" si="288"/>
        <v/>
      </c>
      <c r="AC1853" s="341"/>
      <c r="AD1853" s="350" t="str">
        <f t="shared" si="289"/>
        <v/>
      </c>
    </row>
    <row r="1854" spans="2:30" x14ac:dyDescent="0.45">
      <c r="B1854" s="145" t="str">
        <f t="shared" si="280"/>
        <v>NOT INCLUDED</v>
      </c>
      <c r="C1854" s="146" t="e">
        <f t="shared" si="281"/>
        <v>#N/A</v>
      </c>
      <c r="D1854" s="158" t="e">
        <f>AB1854&amp;"_"&amp;#REF!&amp;IF(afstemning_partner&lt;&gt;"","_"&amp;AC1854,"")</f>
        <v>#REF!</v>
      </c>
      <c r="E1854" s="158" t="str">
        <f t="shared" si="282"/>
        <v/>
      </c>
      <c r="F1854" s="158" t="e">
        <f t="shared" si="283"/>
        <v>#N/A</v>
      </c>
      <c r="G1854" s="158" t="str">
        <f>TRANSAKTIONER!Z1854&amp;IF(regnskab_filter_periode&gt;=AB1854,"INCLUDE"&amp;IF(regnskab_filter_land&lt;&gt;"",IF(regnskab_filter_land="EU",F1854,AD1854),""),"EXCLUDE")</f>
        <v>EXCLUDE</v>
      </c>
      <c r="H1854" s="158" t="str">
        <f t="shared" si="284"/>
        <v/>
      </c>
      <c r="I1854" s="158" t="str">
        <f>TRANSAKTIONER!Z1854&amp;IF(regnskab_filter_periode_partner&gt;=AB1854,"INCLUDE"&amp;IF(regnskab_filter_land_partner&lt;&gt;"",IF(regnskab_filter_land_partner="EU",F1854,AD1854),""),"EXCLUDE")&amp;AC1854</f>
        <v>EXCLUDE</v>
      </c>
      <c r="J1854" s="158" t="e">
        <f t="shared" si="285"/>
        <v>#N/A</v>
      </c>
      <c r="L1854" s="158" t="str">
        <f t="shared" si="286"/>
        <v>_EU</v>
      </c>
      <c r="P1854" s="340"/>
      <c r="Q1854" s="340"/>
      <c r="R1854" s="341"/>
      <c r="S1854" s="342"/>
      <c r="T1854" s="342"/>
      <c r="U1854" s="340"/>
      <c r="V1854" s="368"/>
      <c r="W1854" s="341"/>
      <c r="X1854" s="343"/>
      <c r="Y1854" s="340"/>
      <c r="Z1854" s="341"/>
      <c r="AA1854" s="348" t="str">
        <f t="shared" si="287"/>
        <v/>
      </c>
      <c r="AB1854" s="349" t="str">
        <f t="shared" si="288"/>
        <v/>
      </c>
      <c r="AC1854" s="341"/>
      <c r="AD1854" s="350" t="str">
        <f t="shared" si="289"/>
        <v/>
      </c>
    </row>
    <row r="1855" spans="2:30" x14ac:dyDescent="0.45">
      <c r="B1855" s="145" t="str">
        <f t="shared" si="280"/>
        <v>NOT INCLUDED</v>
      </c>
      <c r="C1855" s="146" t="e">
        <f t="shared" si="281"/>
        <v>#N/A</v>
      </c>
      <c r="D1855" s="158" t="e">
        <f>AB1855&amp;"_"&amp;#REF!&amp;IF(afstemning_partner&lt;&gt;"","_"&amp;AC1855,"")</f>
        <v>#REF!</v>
      </c>
      <c r="E1855" s="158" t="str">
        <f t="shared" si="282"/>
        <v/>
      </c>
      <c r="F1855" s="158" t="e">
        <f t="shared" si="283"/>
        <v>#N/A</v>
      </c>
      <c r="G1855" s="158" t="str">
        <f>TRANSAKTIONER!Z1855&amp;IF(regnskab_filter_periode&gt;=AB1855,"INCLUDE"&amp;IF(regnskab_filter_land&lt;&gt;"",IF(regnskab_filter_land="EU",F1855,AD1855),""),"EXCLUDE")</f>
        <v>EXCLUDE</v>
      </c>
      <c r="H1855" s="158" t="str">
        <f t="shared" si="284"/>
        <v/>
      </c>
      <c r="I1855" s="158" t="str">
        <f>TRANSAKTIONER!Z1855&amp;IF(regnskab_filter_periode_partner&gt;=AB1855,"INCLUDE"&amp;IF(regnskab_filter_land_partner&lt;&gt;"",IF(regnskab_filter_land_partner="EU",F1855,AD1855),""),"EXCLUDE")&amp;AC1855</f>
        <v>EXCLUDE</v>
      </c>
      <c r="J1855" s="158" t="e">
        <f t="shared" si="285"/>
        <v>#N/A</v>
      </c>
      <c r="L1855" s="158" t="str">
        <f t="shared" si="286"/>
        <v>_EU</v>
      </c>
      <c r="P1855" s="340"/>
      <c r="Q1855" s="340"/>
      <c r="R1855" s="341"/>
      <c r="S1855" s="342"/>
      <c r="T1855" s="342"/>
      <c r="U1855" s="340"/>
      <c r="V1855" s="368"/>
      <c r="W1855" s="341"/>
      <c r="X1855" s="343"/>
      <c r="Y1855" s="340"/>
      <c r="Z1855" s="341"/>
      <c r="AA1855" s="348" t="str">
        <f t="shared" si="287"/>
        <v/>
      </c>
      <c r="AB1855" s="349" t="str">
        <f t="shared" si="288"/>
        <v/>
      </c>
      <c r="AC1855" s="341"/>
      <c r="AD1855" s="350" t="str">
        <f t="shared" si="289"/>
        <v/>
      </c>
    </row>
    <row r="1856" spans="2:30" x14ac:dyDescent="0.45">
      <c r="B1856" s="145" t="str">
        <f t="shared" si="280"/>
        <v>NOT INCLUDED</v>
      </c>
      <c r="C1856" s="146" t="e">
        <f t="shared" si="281"/>
        <v>#N/A</v>
      </c>
      <c r="D1856" s="158" t="e">
        <f>AB1856&amp;"_"&amp;#REF!&amp;IF(afstemning_partner&lt;&gt;"","_"&amp;AC1856,"")</f>
        <v>#REF!</v>
      </c>
      <c r="E1856" s="158" t="str">
        <f t="shared" si="282"/>
        <v/>
      </c>
      <c r="F1856" s="158" t="e">
        <f t="shared" si="283"/>
        <v>#N/A</v>
      </c>
      <c r="G1856" s="158" t="str">
        <f>TRANSAKTIONER!Z1856&amp;IF(regnskab_filter_periode&gt;=AB1856,"INCLUDE"&amp;IF(regnskab_filter_land&lt;&gt;"",IF(regnskab_filter_land="EU",F1856,AD1856),""),"EXCLUDE")</f>
        <v>EXCLUDE</v>
      </c>
      <c r="H1856" s="158" t="str">
        <f t="shared" si="284"/>
        <v/>
      </c>
      <c r="I1856" s="158" t="str">
        <f>TRANSAKTIONER!Z1856&amp;IF(regnskab_filter_periode_partner&gt;=AB1856,"INCLUDE"&amp;IF(regnskab_filter_land_partner&lt;&gt;"",IF(regnskab_filter_land_partner="EU",F1856,AD1856),""),"EXCLUDE")&amp;AC1856</f>
        <v>EXCLUDE</v>
      </c>
      <c r="J1856" s="158" t="e">
        <f t="shared" si="285"/>
        <v>#N/A</v>
      </c>
      <c r="L1856" s="158" t="str">
        <f t="shared" si="286"/>
        <v>_EU</v>
      </c>
      <c r="P1856" s="340"/>
      <c r="Q1856" s="340"/>
      <c r="R1856" s="341"/>
      <c r="S1856" s="342"/>
      <c r="T1856" s="342"/>
      <c r="U1856" s="340"/>
      <c r="V1856" s="368"/>
      <c r="W1856" s="341"/>
      <c r="X1856" s="343"/>
      <c r="Y1856" s="340"/>
      <c r="Z1856" s="341"/>
      <c r="AA1856" s="348" t="str">
        <f t="shared" si="287"/>
        <v/>
      </c>
      <c r="AB1856" s="349" t="str">
        <f t="shared" si="288"/>
        <v/>
      </c>
      <c r="AC1856" s="341"/>
      <c r="AD1856" s="350" t="str">
        <f t="shared" si="289"/>
        <v/>
      </c>
    </row>
    <row r="1857" spans="2:30" x14ac:dyDescent="0.45">
      <c r="B1857" s="145" t="str">
        <f t="shared" si="280"/>
        <v>NOT INCLUDED</v>
      </c>
      <c r="C1857" s="146" t="e">
        <f t="shared" si="281"/>
        <v>#N/A</v>
      </c>
      <c r="D1857" s="158" t="e">
        <f>AB1857&amp;"_"&amp;#REF!&amp;IF(afstemning_partner&lt;&gt;"","_"&amp;AC1857,"")</f>
        <v>#REF!</v>
      </c>
      <c r="E1857" s="158" t="str">
        <f t="shared" si="282"/>
        <v/>
      </c>
      <c r="F1857" s="158" t="e">
        <f t="shared" si="283"/>
        <v>#N/A</v>
      </c>
      <c r="G1857" s="158" t="str">
        <f>TRANSAKTIONER!Z1857&amp;IF(regnskab_filter_periode&gt;=AB1857,"INCLUDE"&amp;IF(regnskab_filter_land&lt;&gt;"",IF(regnskab_filter_land="EU",F1857,AD1857),""),"EXCLUDE")</f>
        <v>EXCLUDE</v>
      </c>
      <c r="H1857" s="158" t="str">
        <f t="shared" si="284"/>
        <v/>
      </c>
      <c r="I1857" s="158" t="str">
        <f>TRANSAKTIONER!Z1857&amp;IF(regnskab_filter_periode_partner&gt;=AB1857,"INCLUDE"&amp;IF(regnskab_filter_land_partner&lt;&gt;"",IF(regnskab_filter_land_partner="EU",F1857,AD1857),""),"EXCLUDE")&amp;AC1857</f>
        <v>EXCLUDE</v>
      </c>
      <c r="J1857" s="158" t="e">
        <f t="shared" si="285"/>
        <v>#N/A</v>
      </c>
      <c r="L1857" s="158" t="str">
        <f t="shared" si="286"/>
        <v>_EU</v>
      </c>
      <c r="P1857" s="340"/>
      <c r="Q1857" s="340"/>
      <c r="R1857" s="341"/>
      <c r="S1857" s="342"/>
      <c r="T1857" s="342"/>
      <c r="U1857" s="340"/>
      <c r="V1857" s="368"/>
      <c r="W1857" s="341"/>
      <c r="X1857" s="343"/>
      <c r="Y1857" s="340"/>
      <c r="Z1857" s="341"/>
      <c r="AA1857" s="348" t="str">
        <f t="shared" si="287"/>
        <v/>
      </c>
      <c r="AB1857" s="349" t="str">
        <f t="shared" si="288"/>
        <v/>
      </c>
      <c r="AC1857" s="341"/>
      <c r="AD1857" s="350" t="str">
        <f t="shared" si="289"/>
        <v/>
      </c>
    </row>
    <row r="1858" spans="2:30" x14ac:dyDescent="0.45">
      <c r="B1858" s="145" t="str">
        <f t="shared" si="280"/>
        <v>NOT INCLUDED</v>
      </c>
      <c r="C1858" s="146" t="e">
        <f t="shared" si="281"/>
        <v>#N/A</v>
      </c>
      <c r="D1858" s="158" t="e">
        <f>AB1858&amp;"_"&amp;#REF!&amp;IF(afstemning_partner&lt;&gt;"","_"&amp;AC1858,"")</f>
        <v>#REF!</v>
      </c>
      <c r="E1858" s="158" t="str">
        <f t="shared" si="282"/>
        <v/>
      </c>
      <c r="F1858" s="158" t="e">
        <f t="shared" si="283"/>
        <v>#N/A</v>
      </c>
      <c r="G1858" s="158" t="str">
        <f>TRANSAKTIONER!Z1858&amp;IF(regnskab_filter_periode&gt;=AB1858,"INCLUDE"&amp;IF(regnskab_filter_land&lt;&gt;"",IF(regnskab_filter_land="EU",F1858,AD1858),""),"EXCLUDE")</f>
        <v>EXCLUDE</v>
      </c>
      <c r="H1858" s="158" t="str">
        <f t="shared" si="284"/>
        <v/>
      </c>
      <c r="I1858" s="158" t="str">
        <f>TRANSAKTIONER!Z1858&amp;IF(regnskab_filter_periode_partner&gt;=AB1858,"INCLUDE"&amp;IF(regnskab_filter_land_partner&lt;&gt;"",IF(regnskab_filter_land_partner="EU",F1858,AD1858),""),"EXCLUDE")&amp;AC1858</f>
        <v>EXCLUDE</v>
      </c>
      <c r="J1858" s="158" t="e">
        <f t="shared" si="285"/>
        <v>#N/A</v>
      </c>
      <c r="L1858" s="158" t="str">
        <f t="shared" si="286"/>
        <v>_EU</v>
      </c>
      <c r="P1858" s="340"/>
      <c r="Q1858" s="340"/>
      <c r="R1858" s="341"/>
      <c r="S1858" s="342"/>
      <c r="T1858" s="342"/>
      <c r="U1858" s="340"/>
      <c r="V1858" s="368"/>
      <c r="W1858" s="341"/>
      <c r="X1858" s="343"/>
      <c r="Y1858" s="340"/>
      <c r="Z1858" s="341"/>
      <c r="AA1858" s="348" t="str">
        <f t="shared" si="287"/>
        <v/>
      </c>
      <c r="AB1858" s="349" t="str">
        <f t="shared" si="288"/>
        <v/>
      </c>
      <c r="AC1858" s="341"/>
      <c r="AD1858" s="350" t="str">
        <f t="shared" si="289"/>
        <v/>
      </c>
    </row>
    <row r="1859" spans="2:30" x14ac:dyDescent="0.45">
      <c r="B1859" s="145" t="str">
        <f t="shared" si="280"/>
        <v>NOT INCLUDED</v>
      </c>
      <c r="C1859" s="146" t="e">
        <f t="shared" si="281"/>
        <v>#N/A</v>
      </c>
      <c r="D1859" s="158" t="e">
        <f>AB1859&amp;"_"&amp;#REF!&amp;IF(afstemning_partner&lt;&gt;"","_"&amp;AC1859,"")</f>
        <v>#REF!</v>
      </c>
      <c r="E1859" s="158" t="str">
        <f t="shared" si="282"/>
        <v/>
      </c>
      <c r="F1859" s="158" t="e">
        <f t="shared" si="283"/>
        <v>#N/A</v>
      </c>
      <c r="G1859" s="158" t="str">
        <f>TRANSAKTIONER!Z1859&amp;IF(regnskab_filter_periode&gt;=AB1859,"INCLUDE"&amp;IF(regnskab_filter_land&lt;&gt;"",IF(regnskab_filter_land="EU",F1859,AD1859),""),"EXCLUDE")</f>
        <v>EXCLUDE</v>
      </c>
      <c r="H1859" s="158" t="str">
        <f t="shared" si="284"/>
        <v/>
      </c>
      <c r="I1859" s="158" t="str">
        <f>TRANSAKTIONER!Z1859&amp;IF(regnskab_filter_periode_partner&gt;=AB1859,"INCLUDE"&amp;IF(regnskab_filter_land_partner&lt;&gt;"",IF(regnskab_filter_land_partner="EU",F1859,AD1859),""),"EXCLUDE")&amp;AC1859</f>
        <v>EXCLUDE</v>
      </c>
      <c r="J1859" s="158" t="e">
        <f t="shared" si="285"/>
        <v>#N/A</v>
      </c>
      <c r="L1859" s="158" t="str">
        <f t="shared" si="286"/>
        <v>_EU</v>
      </c>
      <c r="P1859" s="340"/>
      <c r="Q1859" s="340"/>
      <c r="R1859" s="341"/>
      <c r="S1859" s="342"/>
      <c r="T1859" s="342"/>
      <c r="U1859" s="340"/>
      <c r="V1859" s="368"/>
      <c r="W1859" s="341"/>
      <c r="X1859" s="343"/>
      <c r="Y1859" s="340"/>
      <c r="Z1859" s="341"/>
      <c r="AA1859" s="348" t="str">
        <f t="shared" si="287"/>
        <v/>
      </c>
      <c r="AB1859" s="349" t="str">
        <f t="shared" si="288"/>
        <v/>
      </c>
      <c r="AC1859" s="341"/>
      <c r="AD1859" s="350" t="str">
        <f t="shared" si="289"/>
        <v/>
      </c>
    </row>
    <row r="1860" spans="2:30" x14ac:dyDescent="0.45">
      <c r="B1860" s="145" t="str">
        <f t="shared" si="280"/>
        <v>NOT INCLUDED</v>
      </c>
      <c r="C1860" s="146" t="e">
        <f t="shared" si="281"/>
        <v>#N/A</v>
      </c>
      <c r="D1860" s="158" t="e">
        <f>AB1860&amp;"_"&amp;#REF!&amp;IF(afstemning_partner&lt;&gt;"","_"&amp;AC1860,"")</f>
        <v>#REF!</v>
      </c>
      <c r="E1860" s="158" t="str">
        <f t="shared" si="282"/>
        <v/>
      </c>
      <c r="F1860" s="158" t="e">
        <f t="shared" si="283"/>
        <v>#N/A</v>
      </c>
      <c r="G1860" s="158" t="str">
        <f>TRANSAKTIONER!Z1860&amp;IF(regnskab_filter_periode&gt;=AB1860,"INCLUDE"&amp;IF(regnskab_filter_land&lt;&gt;"",IF(regnskab_filter_land="EU",F1860,AD1860),""),"EXCLUDE")</f>
        <v>EXCLUDE</v>
      </c>
      <c r="H1860" s="158" t="str">
        <f t="shared" si="284"/>
        <v/>
      </c>
      <c r="I1860" s="158" t="str">
        <f>TRANSAKTIONER!Z1860&amp;IF(regnskab_filter_periode_partner&gt;=AB1860,"INCLUDE"&amp;IF(regnskab_filter_land_partner&lt;&gt;"",IF(regnskab_filter_land_partner="EU",F1860,AD1860),""),"EXCLUDE")&amp;AC1860</f>
        <v>EXCLUDE</v>
      </c>
      <c r="J1860" s="158" t="e">
        <f t="shared" si="285"/>
        <v>#N/A</v>
      </c>
      <c r="L1860" s="158" t="str">
        <f t="shared" si="286"/>
        <v>_EU</v>
      </c>
      <c r="P1860" s="340"/>
      <c r="Q1860" s="340"/>
      <c r="R1860" s="341"/>
      <c r="S1860" s="342"/>
      <c r="T1860" s="342"/>
      <c r="U1860" s="340"/>
      <c r="V1860" s="368"/>
      <c r="W1860" s="341"/>
      <c r="X1860" s="343"/>
      <c r="Y1860" s="340"/>
      <c r="Z1860" s="341"/>
      <c r="AA1860" s="348" t="str">
        <f t="shared" si="287"/>
        <v/>
      </c>
      <c r="AB1860" s="349" t="str">
        <f t="shared" si="288"/>
        <v/>
      </c>
      <c r="AC1860" s="341"/>
      <c r="AD1860" s="350" t="str">
        <f t="shared" si="289"/>
        <v/>
      </c>
    </row>
    <row r="1861" spans="2:30" x14ac:dyDescent="0.45">
      <c r="B1861" s="145" t="str">
        <f t="shared" si="280"/>
        <v>NOT INCLUDED</v>
      </c>
      <c r="C1861" s="146" t="e">
        <f t="shared" si="281"/>
        <v>#N/A</v>
      </c>
      <c r="D1861" s="158" t="e">
        <f>AB1861&amp;"_"&amp;#REF!&amp;IF(afstemning_partner&lt;&gt;"","_"&amp;AC1861,"")</f>
        <v>#REF!</v>
      </c>
      <c r="E1861" s="158" t="str">
        <f t="shared" si="282"/>
        <v/>
      </c>
      <c r="F1861" s="158" t="e">
        <f t="shared" si="283"/>
        <v>#N/A</v>
      </c>
      <c r="G1861" s="158" t="str">
        <f>TRANSAKTIONER!Z1861&amp;IF(regnskab_filter_periode&gt;=AB1861,"INCLUDE"&amp;IF(regnskab_filter_land&lt;&gt;"",IF(regnskab_filter_land="EU",F1861,AD1861),""),"EXCLUDE")</f>
        <v>EXCLUDE</v>
      </c>
      <c r="H1861" s="158" t="str">
        <f t="shared" si="284"/>
        <v/>
      </c>
      <c r="I1861" s="158" t="str">
        <f>TRANSAKTIONER!Z1861&amp;IF(regnskab_filter_periode_partner&gt;=AB1861,"INCLUDE"&amp;IF(regnskab_filter_land_partner&lt;&gt;"",IF(regnskab_filter_land_partner="EU",F1861,AD1861),""),"EXCLUDE")&amp;AC1861</f>
        <v>EXCLUDE</v>
      </c>
      <c r="J1861" s="158" t="e">
        <f t="shared" si="285"/>
        <v>#N/A</v>
      </c>
      <c r="L1861" s="158" t="str">
        <f t="shared" si="286"/>
        <v>_EU</v>
      </c>
      <c r="P1861" s="340"/>
      <c r="Q1861" s="340"/>
      <c r="R1861" s="341"/>
      <c r="S1861" s="342"/>
      <c r="T1861" s="342"/>
      <c r="U1861" s="340"/>
      <c r="V1861" s="368"/>
      <c r="W1861" s="341"/>
      <c r="X1861" s="343"/>
      <c r="Y1861" s="340"/>
      <c r="Z1861" s="341"/>
      <c r="AA1861" s="348" t="str">
        <f t="shared" si="287"/>
        <v/>
      </c>
      <c r="AB1861" s="349" t="str">
        <f t="shared" si="288"/>
        <v/>
      </c>
      <c r="AC1861" s="341"/>
      <c r="AD1861" s="350" t="str">
        <f t="shared" si="289"/>
        <v/>
      </c>
    </row>
    <row r="1862" spans="2:30" x14ac:dyDescent="0.45">
      <c r="B1862" s="145" t="str">
        <f t="shared" si="280"/>
        <v>NOT INCLUDED</v>
      </c>
      <c r="C1862" s="146" t="e">
        <f t="shared" si="281"/>
        <v>#N/A</v>
      </c>
      <c r="D1862" s="158" t="e">
        <f>AB1862&amp;"_"&amp;#REF!&amp;IF(afstemning_partner&lt;&gt;"","_"&amp;AC1862,"")</f>
        <v>#REF!</v>
      </c>
      <c r="E1862" s="158" t="str">
        <f t="shared" si="282"/>
        <v/>
      </c>
      <c r="F1862" s="158" t="e">
        <f t="shared" si="283"/>
        <v>#N/A</v>
      </c>
      <c r="G1862" s="158" t="str">
        <f>TRANSAKTIONER!Z1862&amp;IF(regnskab_filter_periode&gt;=AB1862,"INCLUDE"&amp;IF(regnskab_filter_land&lt;&gt;"",IF(regnskab_filter_land="EU",F1862,AD1862),""),"EXCLUDE")</f>
        <v>EXCLUDE</v>
      </c>
      <c r="H1862" s="158" t="str">
        <f t="shared" si="284"/>
        <v/>
      </c>
      <c r="I1862" s="158" t="str">
        <f>TRANSAKTIONER!Z1862&amp;IF(regnskab_filter_periode_partner&gt;=AB1862,"INCLUDE"&amp;IF(regnskab_filter_land_partner&lt;&gt;"",IF(regnskab_filter_land_partner="EU",F1862,AD1862),""),"EXCLUDE")&amp;AC1862</f>
        <v>EXCLUDE</v>
      </c>
      <c r="J1862" s="158" t="e">
        <f t="shared" si="285"/>
        <v>#N/A</v>
      </c>
      <c r="L1862" s="158" t="str">
        <f t="shared" si="286"/>
        <v>_EU</v>
      </c>
      <c r="P1862" s="340"/>
      <c r="Q1862" s="340"/>
      <c r="R1862" s="341"/>
      <c r="S1862" s="342"/>
      <c r="T1862" s="342"/>
      <c r="U1862" s="340"/>
      <c r="V1862" s="368"/>
      <c r="W1862" s="341"/>
      <c r="X1862" s="343"/>
      <c r="Y1862" s="340"/>
      <c r="Z1862" s="341"/>
      <c r="AA1862" s="348" t="str">
        <f t="shared" si="287"/>
        <v/>
      </c>
      <c r="AB1862" s="349" t="str">
        <f t="shared" si="288"/>
        <v/>
      </c>
      <c r="AC1862" s="341"/>
      <c r="AD1862" s="350" t="str">
        <f t="shared" si="289"/>
        <v/>
      </c>
    </row>
    <row r="1863" spans="2:30" x14ac:dyDescent="0.45">
      <c r="B1863" s="145" t="str">
        <f t="shared" ref="B1863:B1926" si="290">IF(AB1863=report_period,"INCLUDE_CURRENT",IF(AB1863&lt;report_period,"INCLUDE_PREVIOUS","NOT INCLUDED"))</f>
        <v>NOT INCLUDED</v>
      </c>
      <c r="C1863" s="146" t="e">
        <f t="shared" ref="C1863:C1926" si="291">B1863&amp;"_"&amp;VLOOKUP(AD1863,setup_country_group,3,FALSE)&amp;"_"&amp;Z1863</f>
        <v>#N/A</v>
      </c>
      <c r="D1863" s="158" t="e">
        <f>AB1863&amp;"_"&amp;#REF!&amp;IF(afstemning_partner&lt;&gt;"","_"&amp;AC1863,"")</f>
        <v>#REF!</v>
      </c>
      <c r="E1863" s="158" t="str">
        <f t="shared" ref="E1863:E1926" si="292">Z1863&amp;IF(regnskab_filter_periode&lt;&gt;"",AB1863,"")&amp;IF(regnskab_filter_land&lt;&gt;"",IF(regnskab_filter_land="EU",F1863,AD1863),"")</f>
        <v/>
      </c>
      <c r="F1863" s="158" t="e">
        <f t="shared" ref="F1863:F1926" si="293">VLOOKUP(AD1863,setup_country_group,3,FALSE)</f>
        <v>#N/A</v>
      </c>
      <c r="G1863" s="158" t="str">
        <f>TRANSAKTIONER!Z1863&amp;IF(regnskab_filter_periode&gt;=AB1863,"INCLUDE"&amp;IF(regnskab_filter_land&lt;&gt;"",IF(regnskab_filter_land="EU",F1863,AD1863),""),"EXCLUDE")</f>
        <v>EXCLUDE</v>
      </c>
      <c r="H1863" s="158" t="str">
        <f t="shared" ref="H1863:H1926" si="294">Z1863&amp;IF(regnskab_filter_periode_partner&lt;&gt;"",AB1863,"")&amp;IF(regnskab_filter_land_partner&lt;&gt;"",IF(regnskab_filter_land_partner="EU",F1863,AD1863),"")&amp;AC1863</f>
        <v/>
      </c>
      <c r="I1863" s="158" t="str">
        <f>TRANSAKTIONER!Z1863&amp;IF(regnskab_filter_periode_partner&gt;=AB1863,"INCLUDE"&amp;IF(regnskab_filter_land_partner&lt;&gt;"",IF(regnskab_filter_land_partner="EU",F1863,AD1863),""),"EXCLUDE")&amp;AC1863</f>
        <v>EXCLUDE</v>
      </c>
      <c r="J1863" s="158" t="e">
        <f t="shared" ref="J1863:J1926" si="295">C1863&amp;"_"&amp;AC1863</f>
        <v>#N/A</v>
      </c>
      <c r="L1863" s="158" t="str">
        <f t="shared" ref="L1863:L1926" si="296">Z1863&amp;"_"&amp;IF(AD1863&lt;&gt;"Norge","EU","Norge")</f>
        <v>_EU</v>
      </c>
      <c r="P1863" s="340"/>
      <c r="Q1863" s="340"/>
      <c r="R1863" s="341"/>
      <c r="S1863" s="342"/>
      <c r="T1863" s="342"/>
      <c r="U1863" s="340"/>
      <c r="V1863" s="368"/>
      <c r="W1863" s="341"/>
      <c r="X1863" s="343"/>
      <c r="Y1863" s="340"/>
      <c r="Z1863" s="341"/>
      <c r="AA1863" s="348" t="str">
        <f t="shared" ref="AA1863:AA1926" si="297">IF(OR(AB1863="",Y1863="",X1863=""),"",ROUND(X1863/VLOOKUP(AB1863,setup_currency,MATCH(Y1863&amp;"/EUR",setup_currency_header,0),FALSE),2))</f>
        <v/>
      </c>
      <c r="AB1863" s="349" t="str">
        <f t="shared" ref="AB1863:AB1926" si="298">IF(T1863="","",IF(OR(T1863&lt;setup_start_date,T1863&gt;setup_end_date),"INVALID DATE",VLOOKUP(T1863,setup_periods,2,TRUE)))</f>
        <v/>
      </c>
      <c r="AC1863" s="341"/>
      <c r="AD1863" s="350" t="str">
        <f t="shared" ref="AD1863:AD1926" si="299">IF(AC1863="","",VLOOKUP(AC1863,setup_partners,2,FALSE))</f>
        <v/>
      </c>
    </row>
    <row r="1864" spans="2:30" x14ac:dyDescent="0.45">
      <c r="B1864" s="145" t="str">
        <f t="shared" si="290"/>
        <v>NOT INCLUDED</v>
      </c>
      <c r="C1864" s="146" t="e">
        <f t="shared" si="291"/>
        <v>#N/A</v>
      </c>
      <c r="D1864" s="158" t="e">
        <f>AB1864&amp;"_"&amp;#REF!&amp;IF(afstemning_partner&lt;&gt;"","_"&amp;AC1864,"")</f>
        <v>#REF!</v>
      </c>
      <c r="E1864" s="158" t="str">
        <f t="shared" si="292"/>
        <v/>
      </c>
      <c r="F1864" s="158" t="e">
        <f t="shared" si="293"/>
        <v>#N/A</v>
      </c>
      <c r="G1864" s="158" t="str">
        <f>TRANSAKTIONER!Z1864&amp;IF(regnskab_filter_periode&gt;=AB1864,"INCLUDE"&amp;IF(regnskab_filter_land&lt;&gt;"",IF(regnskab_filter_land="EU",F1864,AD1864),""),"EXCLUDE")</f>
        <v>EXCLUDE</v>
      </c>
      <c r="H1864" s="158" t="str">
        <f t="shared" si="294"/>
        <v/>
      </c>
      <c r="I1864" s="158" t="str">
        <f>TRANSAKTIONER!Z1864&amp;IF(regnskab_filter_periode_partner&gt;=AB1864,"INCLUDE"&amp;IF(regnskab_filter_land_partner&lt;&gt;"",IF(regnskab_filter_land_partner="EU",F1864,AD1864),""),"EXCLUDE")&amp;AC1864</f>
        <v>EXCLUDE</v>
      </c>
      <c r="J1864" s="158" t="e">
        <f t="shared" si="295"/>
        <v>#N/A</v>
      </c>
      <c r="L1864" s="158" t="str">
        <f t="shared" si="296"/>
        <v>_EU</v>
      </c>
      <c r="P1864" s="340"/>
      <c r="Q1864" s="340"/>
      <c r="R1864" s="341"/>
      <c r="S1864" s="342"/>
      <c r="T1864" s="342"/>
      <c r="U1864" s="340"/>
      <c r="V1864" s="368"/>
      <c r="W1864" s="341"/>
      <c r="X1864" s="343"/>
      <c r="Y1864" s="340"/>
      <c r="Z1864" s="341"/>
      <c r="AA1864" s="348" t="str">
        <f t="shared" si="297"/>
        <v/>
      </c>
      <c r="AB1864" s="349" t="str">
        <f t="shared" si="298"/>
        <v/>
      </c>
      <c r="AC1864" s="341"/>
      <c r="AD1864" s="350" t="str">
        <f t="shared" si="299"/>
        <v/>
      </c>
    </row>
    <row r="1865" spans="2:30" x14ac:dyDescent="0.45">
      <c r="B1865" s="145" t="str">
        <f t="shared" si="290"/>
        <v>NOT INCLUDED</v>
      </c>
      <c r="C1865" s="146" t="e">
        <f t="shared" si="291"/>
        <v>#N/A</v>
      </c>
      <c r="D1865" s="158" t="e">
        <f>AB1865&amp;"_"&amp;#REF!&amp;IF(afstemning_partner&lt;&gt;"","_"&amp;AC1865,"")</f>
        <v>#REF!</v>
      </c>
      <c r="E1865" s="158" t="str">
        <f t="shared" si="292"/>
        <v/>
      </c>
      <c r="F1865" s="158" t="e">
        <f t="shared" si="293"/>
        <v>#N/A</v>
      </c>
      <c r="G1865" s="158" t="str">
        <f>TRANSAKTIONER!Z1865&amp;IF(regnskab_filter_periode&gt;=AB1865,"INCLUDE"&amp;IF(regnskab_filter_land&lt;&gt;"",IF(regnskab_filter_land="EU",F1865,AD1865),""),"EXCLUDE")</f>
        <v>EXCLUDE</v>
      </c>
      <c r="H1865" s="158" t="str">
        <f t="shared" si="294"/>
        <v/>
      </c>
      <c r="I1865" s="158" t="str">
        <f>TRANSAKTIONER!Z1865&amp;IF(regnskab_filter_periode_partner&gt;=AB1865,"INCLUDE"&amp;IF(regnskab_filter_land_partner&lt;&gt;"",IF(regnskab_filter_land_partner="EU",F1865,AD1865),""),"EXCLUDE")&amp;AC1865</f>
        <v>EXCLUDE</v>
      </c>
      <c r="J1865" s="158" t="e">
        <f t="shared" si="295"/>
        <v>#N/A</v>
      </c>
      <c r="L1865" s="158" t="str">
        <f t="shared" si="296"/>
        <v>_EU</v>
      </c>
      <c r="P1865" s="340"/>
      <c r="Q1865" s="340"/>
      <c r="R1865" s="341"/>
      <c r="S1865" s="342"/>
      <c r="T1865" s="342"/>
      <c r="U1865" s="340"/>
      <c r="V1865" s="368"/>
      <c r="W1865" s="341"/>
      <c r="X1865" s="343"/>
      <c r="Y1865" s="340"/>
      <c r="Z1865" s="341"/>
      <c r="AA1865" s="348" t="str">
        <f t="shared" si="297"/>
        <v/>
      </c>
      <c r="AB1865" s="349" t="str">
        <f t="shared" si="298"/>
        <v/>
      </c>
      <c r="AC1865" s="341"/>
      <c r="AD1865" s="350" t="str">
        <f t="shared" si="299"/>
        <v/>
      </c>
    </row>
    <row r="1866" spans="2:30" x14ac:dyDescent="0.45">
      <c r="B1866" s="145" t="str">
        <f t="shared" si="290"/>
        <v>NOT INCLUDED</v>
      </c>
      <c r="C1866" s="146" t="e">
        <f t="shared" si="291"/>
        <v>#N/A</v>
      </c>
      <c r="D1866" s="158" t="e">
        <f>AB1866&amp;"_"&amp;#REF!&amp;IF(afstemning_partner&lt;&gt;"","_"&amp;AC1866,"")</f>
        <v>#REF!</v>
      </c>
      <c r="E1866" s="158" t="str">
        <f t="shared" si="292"/>
        <v/>
      </c>
      <c r="F1866" s="158" t="e">
        <f t="shared" si="293"/>
        <v>#N/A</v>
      </c>
      <c r="G1866" s="158" t="str">
        <f>TRANSAKTIONER!Z1866&amp;IF(regnskab_filter_periode&gt;=AB1866,"INCLUDE"&amp;IF(regnskab_filter_land&lt;&gt;"",IF(regnskab_filter_land="EU",F1866,AD1866),""),"EXCLUDE")</f>
        <v>EXCLUDE</v>
      </c>
      <c r="H1866" s="158" t="str">
        <f t="shared" si="294"/>
        <v/>
      </c>
      <c r="I1866" s="158" t="str">
        <f>TRANSAKTIONER!Z1866&amp;IF(regnskab_filter_periode_partner&gt;=AB1866,"INCLUDE"&amp;IF(regnskab_filter_land_partner&lt;&gt;"",IF(regnskab_filter_land_partner="EU",F1866,AD1866),""),"EXCLUDE")&amp;AC1866</f>
        <v>EXCLUDE</v>
      </c>
      <c r="J1866" s="158" t="e">
        <f t="shared" si="295"/>
        <v>#N/A</v>
      </c>
      <c r="L1866" s="158" t="str">
        <f t="shared" si="296"/>
        <v>_EU</v>
      </c>
      <c r="P1866" s="340"/>
      <c r="Q1866" s="340"/>
      <c r="R1866" s="341"/>
      <c r="S1866" s="342"/>
      <c r="T1866" s="342"/>
      <c r="U1866" s="340"/>
      <c r="V1866" s="368"/>
      <c r="W1866" s="341"/>
      <c r="X1866" s="343"/>
      <c r="Y1866" s="340"/>
      <c r="Z1866" s="341"/>
      <c r="AA1866" s="348" t="str">
        <f t="shared" si="297"/>
        <v/>
      </c>
      <c r="AB1866" s="349" t="str">
        <f t="shared" si="298"/>
        <v/>
      </c>
      <c r="AC1866" s="341"/>
      <c r="AD1866" s="350" t="str">
        <f t="shared" si="299"/>
        <v/>
      </c>
    </row>
    <row r="1867" spans="2:30" x14ac:dyDescent="0.45">
      <c r="B1867" s="145" t="str">
        <f t="shared" si="290"/>
        <v>NOT INCLUDED</v>
      </c>
      <c r="C1867" s="146" t="e">
        <f t="shared" si="291"/>
        <v>#N/A</v>
      </c>
      <c r="D1867" s="158" t="e">
        <f>AB1867&amp;"_"&amp;#REF!&amp;IF(afstemning_partner&lt;&gt;"","_"&amp;AC1867,"")</f>
        <v>#REF!</v>
      </c>
      <c r="E1867" s="158" t="str">
        <f t="shared" si="292"/>
        <v/>
      </c>
      <c r="F1867" s="158" t="e">
        <f t="shared" si="293"/>
        <v>#N/A</v>
      </c>
      <c r="G1867" s="158" t="str">
        <f>TRANSAKTIONER!Z1867&amp;IF(regnskab_filter_periode&gt;=AB1867,"INCLUDE"&amp;IF(regnskab_filter_land&lt;&gt;"",IF(regnskab_filter_land="EU",F1867,AD1867),""),"EXCLUDE")</f>
        <v>EXCLUDE</v>
      </c>
      <c r="H1867" s="158" t="str">
        <f t="shared" si="294"/>
        <v/>
      </c>
      <c r="I1867" s="158" t="str">
        <f>TRANSAKTIONER!Z1867&amp;IF(regnskab_filter_periode_partner&gt;=AB1867,"INCLUDE"&amp;IF(regnskab_filter_land_partner&lt;&gt;"",IF(regnskab_filter_land_partner="EU",F1867,AD1867),""),"EXCLUDE")&amp;AC1867</f>
        <v>EXCLUDE</v>
      </c>
      <c r="J1867" s="158" t="e">
        <f t="shared" si="295"/>
        <v>#N/A</v>
      </c>
      <c r="L1867" s="158" t="str">
        <f t="shared" si="296"/>
        <v>_EU</v>
      </c>
      <c r="P1867" s="340"/>
      <c r="Q1867" s="340"/>
      <c r="R1867" s="341"/>
      <c r="S1867" s="342"/>
      <c r="T1867" s="342"/>
      <c r="U1867" s="340"/>
      <c r="V1867" s="368"/>
      <c r="W1867" s="341"/>
      <c r="X1867" s="343"/>
      <c r="Y1867" s="340"/>
      <c r="Z1867" s="341"/>
      <c r="AA1867" s="348" t="str">
        <f t="shared" si="297"/>
        <v/>
      </c>
      <c r="AB1867" s="349" t="str">
        <f t="shared" si="298"/>
        <v/>
      </c>
      <c r="AC1867" s="341"/>
      <c r="AD1867" s="350" t="str">
        <f t="shared" si="299"/>
        <v/>
      </c>
    </row>
    <row r="1868" spans="2:30" x14ac:dyDescent="0.45">
      <c r="B1868" s="145" t="str">
        <f t="shared" si="290"/>
        <v>NOT INCLUDED</v>
      </c>
      <c r="C1868" s="146" t="e">
        <f t="shared" si="291"/>
        <v>#N/A</v>
      </c>
      <c r="D1868" s="158" t="e">
        <f>AB1868&amp;"_"&amp;#REF!&amp;IF(afstemning_partner&lt;&gt;"","_"&amp;AC1868,"")</f>
        <v>#REF!</v>
      </c>
      <c r="E1868" s="158" t="str">
        <f t="shared" si="292"/>
        <v/>
      </c>
      <c r="F1868" s="158" t="e">
        <f t="shared" si="293"/>
        <v>#N/A</v>
      </c>
      <c r="G1868" s="158" t="str">
        <f>TRANSAKTIONER!Z1868&amp;IF(regnskab_filter_periode&gt;=AB1868,"INCLUDE"&amp;IF(regnskab_filter_land&lt;&gt;"",IF(regnskab_filter_land="EU",F1868,AD1868),""),"EXCLUDE")</f>
        <v>EXCLUDE</v>
      </c>
      <c r="H1868" s="158" t="str">
        <f t="shared" si="294"/>
        <v/>
      </c>
      <c r="I1868" s="158" t="str">
        <f>TRANSAKTIONER!Z1868&amp;IF(regnskab_filter_periode_partner&gt;=AB1868,"INCLUDE"&amp;IF(regnskab_filter_land_partner&lt;&gt;"",IF(regnskab_filter_land_partner="EU",F1868,AD1868),""),"EXCLUDE")&amp;AC1868</f>
        <v>EXCLUDE</v>
      </c>
      <c r="J1868" s="158" t="e">
        <f t="shared" si="295"/>
        <v>#N/A</v>
      </c>
      <c r="L1868" s="158" t="str">
        <f t="shared" si="296"/>
        <v>_EU</v>
      </c>
      <c r="P1868" s="340"/>
      <c r="Q1868" s="340"/>
      <c r="R1868" s="341"/>
      <c r="S1868" s="342"/>
      <c r="T1868" s="342"/>
      <c r="U1868" s="340"/>
      <c r="V1868" s="368"/>
      <c r="W1868" s="341"/>
      <c r="X1868" s="343"/>
      <c r="Y1868" s="340"/>
      <c r="Z1868" s="341"/>
      <c r="AA1868" s="348" t="str">
        <f t="shared" si="297"/>
        <v/>
      </c>
      <c r="AB1868" s="349" t="str">
        <f t="shared" si="298"/>
        <v/>
      </c>
      <c r="AC1868" s="341"/>
      <c r="AD1868" s="350" t="str">
        <f t="shared" si="299"/>
        <v/>
      </c>
    </row>
    <row r="1869" spans="2:30" x14ac:dyDescent="0.45">
      <c r="B1869" s="145" t="str">
        <f t="shared" si="290"/>
        <v>NOT INCLUDED</v>
      </c>
      <c r="C1869" s="146" t="e">
        <f t="shared" si="291"/>
        <v>#N/A</v>
      </c>
      <c r="D1869" s="158" t="e">
        <f>AB1869&amp;"_"&amp;#REF!&amp;IF(afstemning_partner&lt;&gt;"","_"&amp;AC1869,"")</f>
        <v>#REF!</v>
      </c>
      <c r="E1869" s="158" t="str">
        <f t="shared" si="292"/>
        <v/>
      </c>
      <c r="F1869" s="158" t="e">
        <f t="shared" si="293"/>
        <v>#N/A</v>
      </c>
      <c r="G1869" s="158" t="str">
        <f>TRANSAKTIONER!Z1869&amp;IF(regnskab_filter_periode&gt;=AB1869,"INCLUDE"&amp;IF(regnskab_filter_land&lt;&gt;"",IF(regnskab_filter_land="EU",F1869,AD1869),""),"EXCLUDE")</f>
        <v>EXCLUDE</v>
      </c>
      <c r="H1869" s="158" t="str">
        <f t="shared" si="294"/>
        <v/>
      </c>
      <c r="I1869" s="158" t="str">
        <f>TRANSAKTIONER!Z1869&amp;IF(regnskab_filter_periode_partner&gt;=AB1869,"INCLUDE"&amp;IF(regnskab_filter_land_partner&lt;&gt;"",IF(regnskab_filter_land_partner="EU",F1869,AD1869),""),"EXCLUDE")&amp;AC1869</f>
        <v>EXCLUDE</v>
      </c>
      <c r="J1869" s="158" t="e">
        <f t="shared" si="295"/>
        <v>#N/A</v>
      </c>
      <c r="L1869" s="158" t="str">
        <f t="shared" si="296"/>
        <v>_EU</v>
      </c>
      <c r="P1869" s="340"/>
      <c r="Q1869" s="340"/>
      <c r="R1869" s="341"/>
      <c r="S1869" s="342"/>
      <c r="T1869" s="342"/>
      <c r="U1869" s="340"/>
      <c r="V1869" s="368"/>
      <c r="W1869" s="341"/>
      <c r="X1869" s="343"/>
      <c r="Y1869" s="340"/>
      <c r="Z1869" s="341"/>
      <c r="AA1869" s="348" t="str">
        <f t="shared" si="297"/>
        <v/>
      </c>
      <c r="AB1869" s="349" t="str">
        <f t="shared" si="298"/>
        <v/>
      </c>
      <c r="AC1869" s="341"/>
      <c r="AD1869" s="350" t="str">
        <f t="shared" si="299"/>
        <v/>
      </c>
    </row>
    <row r="1870" spans="2:30" x14ac:dyDescent="0.45">
      <c r="B1870" s="145" t="str">
        <f t="shared" si="290"/>
        <v>NOT INCLUDED</v>
      </c>
      <c r="C1870" s="146" t="e">
        <f t="shared" si="291"/>
        <v>#N/A</v>
      </c>
      <c r="D1870" s="158" t="e">
        <f>AB1870&amp;"_"&amp;#REF!&amp;IF(afstemning_partner&lt;&gt;"","_"&amp;AC1870,"")</f>
        <v>#REF!</v>
      </c>
      <c r="E1870" s="158" t="str">
        <f t="shared" si="292"/>
        <v/>
      </c>
      <c r="F1870" s="158" t="e">
        <f t="shared" si="293"/>
        <v>#N/A</v>
      </c>
      <c r="G1870" s="158" t="str">
        <f>TRANSAKTIONER!Z1870&amp;IF(regnskab_filter_periode&gt;=AB1870,"INCLUDE"&amp;IF(regnskab_filter_land&lt;&gt;"",IF(regnskab_filter_land="EU",F1870,AD1870),""),"EXCLUDE")</f>
        <v>EXCLUDE</v>
      </c>
      <c r="H1870" s="158" t="str">
        <f t="shared" si="294"/>
        <v/>
      </c>
      <c r="I1870" s="158" t="str">
        <f>TRANSAKTIONER!Z1870&amp;IF(regnskab_filter_periode_partner&gt;=AB1870,"INCLUDE"&amp;IF(regnskab_filter_land_partner&lt;&gt;"",IF(regnskab_filter_land_partner="EU",F1870,AD1870),""),"EXCLUDE")&amp;AC1870</f>
        <v>EXCLUDE</v>
      </c>
      <c r="J1870" s="158" t="e">
        <f t="shared" si="295"/>
        <v>#N/A</v>
      </c>
      <c r="L1870" s="158" t="str">
        <f t="shared" si="296"/>
        <v>_EU</v>
      </c>
      <c r="P1870" s="340"/>
      <c r="Q1870" s="340"/>
      <c r="R1870" s="341"/>
      <c r="S1870" s="342"/>
      <c r="T1870" s="342"/>
      <c r="U1870" s="340"/>
      <c r="V1870" s="368"/>
      <c r="W1870" s="341"/>
      <c r="X1870" s="343"/>
      <c r="Y1870" s="340"/>
      <c r="Z1870" s="341"/>
      <c r="AA1870" s="348" t="str">
        <f t="shared" si="297"/>
        <v/>
      </c>
      <c r="AB1870" s="349" t="str">
        <f t="shared" si="298"/>
        <v/>
      </c>
      <c r="AC1870" s="341"/>
      <c r="AD1870" s="350" t="str">
        <f t="shared" si="299"/>
        <v/>
      </c>
    </row>
    <row r="1871" spans="2:30" x14ac:dyDescent="0.45">
      <c r="B1871" s="145" t="str">
        <f t="shared" si="290"/>
        <v>NOT INCLUDED</v>
      </c>
      <c r="C1871" s="146" t="e">
        <f t="shared" si="291"/>
        <v>#N/A</v>
      </c>
      <c r="D1871" s="158" t="e">
        <f>AB1871&amp;"_"&amp;#REF!&amp;IF(afstemning_partner&lt;&gt;"","_"&amp;AC1871,"")</f>
        <v>#REF!</v>
      </c>
      <c r="E1871" s="158" t="str">
        <f t="shared" si="292"/>
        <v/>
      </c>
      <c r="F1871" s="158" t="e">
        <f t="shared" si="293"/>
        <v>#N/A</v>
      </c>
      <c r="G1871" s="158" t="str">
        <f>TRANSAKTIONER!Z1871&amp;IF(regnskab_filter_periode&gt;=AB1871,"INCLUDE"&amp;IF(regnskab_filter_land&lt;&gt;"",IF(regnskab_filter_land="EU",F1871,AD1871),""),"EXCLUDE")</f>
        <v>EXCLUDE</v>
      </c>
      <c r="H1871" s="158" t="str">
        <f t="shared" si="294"/>
        <v/>
      </c>
      <c r="I1871" s="158" t="str">
        <f>TRANSAKTIONER!Z1871&amp;IF(regnskab_filter_periode_partner&gt;=AB1871,"INCLUDE"&amp;IF(regnskab_filter_land_partner&lt;&gt;"",IF(regnskab_filter_land_partner="EU",F1871,AD1871),""),"EXCLUDE")&amp;AC1871</f>
        <v>EXCLUDE</v>
      </c>
      <c r="J1871" s="158" t="e">
        <f t="shared" si="295"/>
        <v>#N/A</v>
      </c>
      <c r="L1871" s="158" t="str">
        <f t="shared" si="296"/>
        <v>_EU</v>
      </c>
      <c r="P1871" s="340"/>
      <c r="Q1871" s="340"/>
      <c r="R1871" s="341"/>
      <c r="S1871" s="342"/>
      <c r="T1871" s="342"/>
      <c r="U1871" s="340"/>
      <c r="V1871" s="368"/>
      <c r="W1871" s="341"/>
      <c r="X1871" s="343"/>
      <c r="Y1871" s="340"/>
      <c r="Z1871" s="341"/>
      <c r="AA1871" s="348" t="str">
        <f t="shared" si="297"/>
        <v/>
      </c>
      <c r="AB1871" s="349" t="str">
        <f t="shared" si="298"/>
        <v/>
      </c>
      <c r="AC1871" s="341"/>
      <c r="AD1871" s="350" t="str">
        <f t="shared" si="299"/>
        <v/>
      </c>
    </row>
    <row r="1872" spans="2:30" x14ac:dyDescent="0.45">
      <c r="B1872" s="145" t="str">
        <f t="shared" si="290"/>
        <v>NOT INCLUDED</v>
      </c>
      <c r="C1872" s="146" t="e">
        <f t="shared" si="291"/>
        <v>#N/A</v>
      </c>
      <c r="D1872" s="158" t="e">
        <f>AB1872&amp;"_"&amp;#REF!&amp;IF(afstemning_partner&lt;&gt;"","_"&amp;AC1872,"")</f>
        <v>#REF!</v>
      </c>
      <c r="E1872" s="158" t="str">
        <f t="shared" si="292"/>
        <v/>
      </c>
      <c r="F1872" s="158" t="e">
        <f t="shared" si="293"/>
        <v>#N/A</v>
      </c>
      <c r="G1872" s="158" t="str">
        <f>TRANSAKTIONER!Z1872&amp;IF(regnskab_filter_periode&gt;=AB1872,"INCLUDE"&amp;IF(regnskab_filter_land&lt;&gt;"",IF(regnskab_filter_land="EU",F1872,AD1872),""),"EXCLUDE")</f>
        <v>EXCLUDE</v>
      </c>
      <c r="H1872" s="158" t="str">
        <f t="shared" si="294"/>
        <v/>
      </c>
      <c r="I1872" s="158" t="str">
        <f>TRANSAKTIONER!Z1872&amp;IF(regnskab_filter_periode_partner&gt;=AB1872,"INCLUDE"&amp;IF(regnskab_filter_land_partner&lt;&gt;"",IF(regnskab_filter_land_partner="EU",F1872,AD1872),""),"EXCLUDE")&amp;AC1872</f>
        <v>EXCLUDE</v>
      </c>
      <c r="J1872" s="158" t="e">
        <f t="shared" si="295"/>
        <v>#N/A</v>
      </c>
      <c r="L1872" s="158" t="str">
        <f t="shared" si="296"/>
        <v>_EU</v>
      </c>
      <c r="P1872" s="340"/>
      <c r="Q1872" s="340"/>
      <c r="R1872" s="341"/>
      <c r="S1872" s="342"/>
      <c r="T1872" s="342"/>
      <c r="U1872" s="340"/>
      <c r="V1872" s="368"/>
      <c r="W1872" s="341"/>
      <c r="X1872" s="343"/>
      <c r="Y1872" s="340"/>
      <c r="Z1872" s="341"/>
      <c r="AA1872" s="348" t="str">
        <f t="shared" si="297"/>
        <v/>
      </c>
      <c r="AB1872" s="349" t="str">
        <f t="shared" si="298"/>
        <v/>
      </c>
      <c r="AC1872" s="341"/>
      <c r="AD1872" s="350" t="str">
        <f t="shared" si="299"/>
        <v/>
      </c>
    </row>
    <row r="1873" spans="2:30" x14ac:dyDescent="0.45">
      <c r="B1873" s="145" t="str">
        <f t="shared" si="290"/>
        <v>NOT INCLUDED</v>
      </c>
      <c r="C1873" s="146" t="e">
        <f t="shared" si="291"/>
        <v>#N/A</v>
      </c>
      <c r="D1873" s="158" t="e">
        <f>AB1873&amp;"_"&amp;#REF!&amp;IF(afstemning_partner&lt;&gt;"","_"&amp;AC1873,"")</f>
        <v>#REF!</v>
      </c>
      <c r="E1873" s="158" t="str">
        <f t="shared" si="292"/>
        <v/>
      </c>
      <c r="F1873" s="158" t="e">
        <f t="shared" si="293"/>
        <v>#N/A</v>
      </c>
      <c r="G1873" s="158" t="str">
        <f>TRANSAKTIONER!Z1873&amp;IF(regnskab_filter_periode&gt;=AB1873,"INCLUDE"&amp;IF(regnskab_filter_land&lt;&gt;"",IF(regnskab_filter_land="EU",F1873,AD1873),""),"EXCLUDE")</f>
        <v>EXCLUDE</v>
      </c>
      <c r="H1873" s="158" t="str">
        <f t="shared" si="294"/>
        <v/>
      </c>
      <c r="I1873" s="158" t="str">
        <f>TRANSAKTIONER!Z1873&amp;IF(regnskab_filter_periode_partner&gt;=AB1873,"INCLUDE"&amp;IF(regnskab_filter_land_partner&lt;&gt;"",IF(regnskab_filter_land_partner="EU",F1873,AD1873),""),"EXCLUDE")&amp;AC1873</f>
        <v>EXCLUDE</v>
      </c>
      <c r="J1873" s="158" t="e">
        <f t="shared" si="295"/>
        <v>#N/A</v>
      </c>
      <c r="L1873" s="158" t="str">
        <f t="shared" si="296"/>
        <v>_EU</v>
      </c>
      <c r="P1873" s="340"/>
      <c r="Q1873" s="340"/>
      <c r="R1873" s="341"/>
      <c r="S1873" s="342"/>
      <c r="T1873" s="342"/>
      <c r="U1873" s="340"/>
      <c r="V1873" s="368"/>
      <c r="W1873" s="341"/>
      <c r="X1873" s="343"/>
      <c r="Y1873" s="340"/>
      <c r="Z1873" s="341"/>
      <c r="AA1873" s="348" t="str">
        <f t="shared" si="297"/>
        <v/>
      </c>
      <c r="AB1873" s="349" t="str">
        <f t="shared" si="298"/>
        <v/>
      </c>
      <c r="AC1873" s="341"/>
      <c r="AD1873" s="350" t="str">
        <f t="shared" si="299"/>
        <v/>
      </c>
    </row>
    <row r="1874" spans="2:30" x14ac:dyDescent="0.45">
      <c r="B1874" s="145" t="str">
        <f t="shared" si="290"/>
        <v>NOT INCLUDED</v>
      </c>
      <c r="C1874" s="146" t="e">
        <f t="shared" si="291"/>
        <v>#N/A</v>
      </c>
      <c r="D1874" s="158" t="e">
        <f>AB1874&amp;"_"&amp;#REF!&amp;IF(afstemning_partner&lt;&gt;"","_"&amp;AC1874,"")</f>
        <v>#REF!</v>
      </c>
      <c r="E1874" s="158" t="str">
        <f t="shared" si="292"/>
        <v/>
      </c>
      <c r="F1874" s="158" t="e">
        <f t="shared" si="293"/>
        <v>#N/A</v>
      </c>
      <c r="G1874" s="158" t="str">
        <f>TRANSAKTIONER!Z1874&amp;IF(regnskab_filter_periode&gt;=AB1874,"INCLUDE"&amp;IF(regnskab_filter_land&lt;&gt;"",IF(regnskab_filter_land="EU",F1874,AD1874),""),"EXCLUDE")</f>
        <v>EXCLUDE</v>
      </c>
      <c r="H1874" s="158" t="str">
        <f t="shared" si="294"/>
        <v/>
      </c>
      <c r="I1874" s="158" t="str">
        <f>TRANSAKTIONER!Z1874&amp;IF(regnskab_filter_periode_partner&gt;=AB1874,"INCLUDE"&amp;IF(regnskab_filter_land_partner&lt;&gt;"",IF(regnskab_filter_land_partner="EU",F1874,AD1874),""),"EXCLUDE")&amp;AC1874</f>
        <v>EXCLUDE</v>
      </c>
      <c r="J1874" s="158" t="e">
        <f t="shared" si="295"/>
        <v>#N/A</v>
      </c>
      <c r="L1874" s="158" t="str">
        <f t="shared" si="296"/>
        <v>_EU</v>
      </c>
      <c r="P1874" s="340"/>
      <c r="Q1874" s="340"/>
      <c r="R1874" s="341"/>
      <c r="S1874" s="342"/>
      <c r="T1874" s="342"/>
      <c r="U1874" s="340"/>
      <c r="V1874" s="368"/>
      <c r="W1874" s="341"/>
      <c r="X1874" s="343"/>
      <c r="Y1874" s="340"/>
      <c r="Z1874" s="341"/>
      <c r="AA1874" s="348" t="str">
        <f t="shared" si="297"/>
        <v/>
      </c>
      <c r="AB1874" s="349" t="str">
        <f t="shared" si="298"/>
        <v/>
      </c>
      <c r="AC1874" s="341"/>
      <c r="AD1874" s="350" t="str">
        <f t="shared" si="299"/>
        <v/>
      </c>
    </row>
    <row r="1875" spans="2:30" x14ac:dyDescent="0.45">
      <c r="B1875" s="145" t="str">
        <f t="shared" si="290"/>
        <v>NOT INCLUDED</v>
      </c>
      <c r="C1875" s="146" t="e">
        <f t="shared" si="291"/>
        <v>#N/A</v>
      </c>
      <c r="D1875" s="158" t="e">
        <f>AB1875&amp;"_"&amp;#REF!&amp;IF(afstemning_partner&lt;&gt;"","_"&amp;AC1875,"")</f>
        <v>#REF!</v>
      </c>
      <c r="E1875" s="158" t="str">
        <f t="shared" si="292"/>
        <v/>
      </c>
      <c r="F1875" s="158" t="e">
        <f t="shared" si="293"/>
        <v>#N/A</v>
      </c>
      <c r="G1875" s="158" t="str">
        <f>TRANSAKTIONER!Z1875&amp;IF(regnskab_filter_periode&gt;=AB1875,"INCLUDE"&amp;IF(regnskab_filter_land&lt;&gt;"",IF(regnskab_filter_land="EU",F1875,AD1875),""),"EXCLUDE")</f>
        <v>EXCLUDE</v>
      </c>
      <c r="H1875" s="158" t="str">
        <f t="shared" si="294"/>
        <v/>
      </c>
      <c r="I1875" s="158" t="str">
        <f>TRANSAKTIONER!Z1875&amp;IF(regnskab_filter_periode_partner&gt;=AB1875,"INCLUDE"&amp;IF(regnskab_filter_land_partner&lt;&gt;"",IF(regnskab_filter_land_partner="EU",F1875,AD1875),""),"EXCLUDE")&amp;AC1875</f>
        <v>EXCLUDE</v>
      </c>
      <c r="J1875" s="158" t="e">
        <f t="shared" si="295"/>
        <v>#N/A</v>
      </c>
      <c r="L1875" s="158" t="str">
        <f t="shared" si="296"/>
        <v>_EU</v>
      </c>
      <c r="P1875" s="340"/>
      <c r="Q1875" s="340"/>
      <c r="R1875" s="341"/>
      <c r="S1875" s="342"/>
      <c r="T1875" s="342"/>
      <c r="U1875" s="340"/>
      <c r="V1875" s="368"/>
      <c r="W1875" s="341"/>
      <c r="X1875" s="343"/>
      <c r="Y1875" s="340"/>
      <c r="Z1875" s="341"/>
      <c r="AA1875" s="348" t="str">
        <f t="shared" si="297"/>
        <v/>
      </c>
      <c r="AB1875" s="349" t="str">
        <f t="shared" si="298"/>
        <v/>
      </c>
      <c r="AC1875" s="341"/>
      <c r="AD1875" s="350" t="str">
        <f t="shared" si="299"/>
        <v/>
      </c>
    </row>
    <row r="1876" spans="2:30" x14ac:dyDescent="0.45">
      <c r="B1876" s="145" t="str">
        <f t="shared" si="290"/>
        <v>NOT INCLUDED</v>
      </c>
      <c r="C1876" s="146" t="e">
        <f t="shared" si="291"/>
        <v>#N/A</v>
      </c>
      <c r="D1876" s="158" t="e">
        <f>AB1876&amp;"_"&amp;#REF!&amp;IF(afstemning_partner&lt;&gt;"","_"&amp;AC1876,"")</f>
        <v>#REF!</v>
      </c>
      <c r="E1876" s="158" t="str">
        <f t="shared" si="292"/>
        <v/>
      </c>
      <c r="F1876" s="158" t="e">
        <f t="shared" si="293"/>
        <v>#N/A</v>
      </c>
      <c r="G1876" s="158" t="str">
        <f>TRANSAKTIONER!Z1876&amp;IF(regnskab_filter_periode&gt;=AB1876,"INCLUDE"&amp;IF(regnskab_filter_land&lt;&gt;"",IF(regnskab_filter_land="EU",F1876,AD1876),""),"EXCLUDE")</f>
        <v>EXCLUDE</v>
      </c>
      <c r="H1876" s="158" t="str">
        <f t="shared" si="294"/>
        <v/>
      </c>
      <c r="I1876" s="158" t="str">
        <f>TRANSAKTIONER!Z1876&amp;IF(regnskab_filter_periode_partner&gt;=AB1876,"INCLUDE"&amp;IF(regnskab_filter_land_partner&lt;&gt;"",IF(regnskab_filter_land_partner="EU",F1876,AD1876),""),"EXCLUDE")&amp;AC1876</f>
        <v>EXCLUDE</v>
      </c>
      <c r="J1876" s="158" t="e">
        <f t="shared" si="295"/>
        <v>#N/A</v>
      </c>
      <c r="L1876" s="158" t="str">
        <f t="shared" si="296"/>
        <v>_EU</v>
      </c>
      <c r="P1876" s="340"/>
      <c r="Q1876" s="340"/>
      <c r="R1876" s="341"/>
      <c r="S1876" s="342"/>
      <c r="T1876" s="342"/>
      <c r="U1876" s="340"/>
      <c r="V1876" s="368"/>
      <c r="W1876" s="341"/>
      <c r="X1876" s="343"/>
      <c r="Y1876" s="340"/>
      <c r="Z1876" s="341"/>
      <c r="AA1876" s="348" t="str">
        <f t="shared" si="297"/>
        <v/>
      </c>
      <c r="AB1876" s="349" t="str">
        <f t="shared" si="298"/>
        <v/>
      </c>
      <c r="AC1876" s="341"/>
      <c r="AD1876" s="350" t="str">
        <f t="shared" si="299"/>
        <v/>
      </c>
    </row>
    <row r="1877" spans="2:30" x14ac:dyDescent="0.45">
      <c r="B1877" s="145" t="str">
        <f t="shared" si="290"/>
        <v>NOT INCLUDED</v>
      </c>
      <c r="C1877" s="146" t="e">
        <f t="shared" si="291"/>
        <v>#N/A</v>
      </c>
      <c r="D1877" s="158" t="e">
        <f>AB1877&amp;"_"&amp;#REF!&amp;IF(afstemning_partner&lt;&gt;"","_"&amp;AC1877,"")</f>
        <v>#REF!</v>
      </c>
      <c r="E1877" s="158" t="str">
        <f t="shared" si="292"/>
        <v/>
      </c>
      <c r="F1877" s="158" t="e">
        <f t="shared" si="293"/>
        <v>#N/A</v>
      </c>
      <c r="G1877" s="158" t="str">
        <f>TRANSAKTIONER!Z1877&amp;IF(regnskab_filter_periode&gt;=AB1877,"INCLUDE"&amp;IF(regnskab_filter_land&lt;&gt;"",IF(regnskab_filter_land="EU",F1877,AD1877),""),"EXCLUDE")</f>
        <v>EXCLUDE</v>
      </c>
      <c r="H1877" s="158" t="str">
        <f t="shared" si="294"/>
        <v/>
      </c>
      <c r="I1877" s="158" t="str">
        <f>TRANSAKTIONER!Z1877&amp;IF(regnskab_filter_periode_partner&gt;=AB1877,"INCLUDE"&amp;IF(regnskab_filter_land_partner&lt;&gt;"",IF(regnskab_filter_land_partner="EU",F1877,AD1877),""),"EXCLUDE")&amp;AC1877</f>
        <v>EXCLUDE</v>
      </c>
      <c r="J1877" s="158" t="e">
        <f t="shared" si="295"/>
        <v>#N/A</v>
      </c>
      <c r="L1877" s="158" t="str">
        <f t="shared" si="296"/>
        <v>_EU</v>
      </c>
      <c r="P1877" s="340"/>
      <c r="Q1877" s="340"/>
      <c r="R1877" s="341"/>
      <c r="S1877" s="342"/>
      <c r="T1877" s="342"/>
      <c r="U1877" s="340"/>
      <c r="V1877" s="368"/>
      <c r="W1877" s="341"/>
      <c r="X1877" s="343"/>
      <c r="Y1877" s="340"/>
      <c r="Z1877" s="341"/>
      <c r="AA1877" s="348" t="str">
        <f t="shared" si="297"/>
        <v/>
      </c>
      <c r="AB1877" s="349" t="str">
        <f t="shared" si="298"/>
        <v/>
      </c>
      <c r="AC1877" s="341"/>
      <c r="AD1877" s="350" t="str">
        <f t="shared" si="299"/>
        <v/>
      </c>
    </row>
    <row r="1878" spans="2:30" x14ac:dyDescent="0.45">
      <c r="B1878" s="145" t="str">
        <f t="shared" si="290"/>
        <v>NOT INCLUDED</v>
      </c>
      <c r="C1878" s="146" t="e">
        <f t="shared" si="291"/>
        <v>#N/A</v>
      </c>
      <c r="D1878" s="158" t="e">
        <f>AB1878&amp;"_"&amp;#REF!&amp;IF(afstemning_partner&lt;&gt;"","_"&amp;AC1878,"")</f>
        <v>#REF!</v>
      </c>
      <c r="E1878" s="158" t="str">
        <f t="shared" si="292"/>
        <v/>
      </c>
      <c r="F1878" s="158" t="e">
        <f t="shared" si="293"/>
        <v>#N/A</v>
      </c>
      <c r="G1878" s="158" t="str">
        <f>TRANSAKTIONER!Z1878&amp;IF(regnskab_filter_periode&gt;=AB1878,"INCLUDE"&amp;IF(regnskab_filter_land&lt;&gt;"",IF(regnskab_filter_land="EU",F1878,AD1878),""),"EXCLUDE")</f>
        <v>EXCLUDE</v>
      </c>
      <c r="H1878" s="158" t="str">
        <f t="shared" si="294"/>
        <v/>
      </c>
      <c r="I1878" s="158" t="str">
        <f>TRANSAKTIONER!Z1878&amp;IF(regnskab_filter_periode_partner&gt;=AB1878,"INCLUDE"&amp;IF(regnskab_filter_land_partner&lt;&gt;"",IF(regnskab_filter_land_partner="EU",F1878,AD1878),""),"EXCLUDE")&amp;AC1878</f>
        <v>EXCLUDE</v>
      </c>
      <c r="J1878" s="158" t="e">
        <f t="shared" si="295"/>
        <v>#N/A</v>
      </c>
      <c r="L1878" s="158" t="str">
        <f t="shared" si="296"/>
        <v>_EU</v>
      </c>
      <c r="P1878" s="340"/>
      <c r="Q1878" s="340"/>
      <c r="R1878" s="341"/>
      <c r="S1878" s="342"/>
      <c r="T1878" s="342"/>
      <c r="U1878" s="340"/>
      <c r="V1878" s="368"/>
      <c r="W1878" s="341"/>
      <c r="X1878" s="343"/>
      <c r="Y1878" s="340"/>
      <c r="Z1878" s="341"/>
      <c r="AA1878" s="348" t="str">
        <f t="shared" si="297"/>
        <v/>
      </c>
      <c r="AB1878" s="349" t="str">
        <f t="shared" si="298"/>
        <v/>
      </c>
      <c r="AC1878" s="341"/>
      <c r="AD1878" s="350" t="str">
        <f t="shared" si="299"/>
        <v/>
      </c>
    </row>
    <row r="1879" spans="2:30" x14ac:dyDescent="0.45">
      <c r="B1879" s="145" t="str">
        <f t="shared" si="290"/>
        <v>NOT INCLUDED</v>
      </c>
      <c r="C1879" s="146" t="e">
        <f t="shared" si="291"/>
        <v>#N/A</v>
      </c>
      <c r="D1879" s="158" t="e">
        <f>AB1879&amp;"_"&amp;#REF!&amp;IF(afstemning_partner&lt;&gt;"","_"&amp;AC1879,"")</f>
        <v>#REF!</v>
      </c>
      <c r="E1879" s="158" t="str">
        <f t="shared" si="292"/>
        <v/>
      </c>
      <c r="F1879" s="158" t="e">
        <f t="shared" si="293"/>
        <v>#N/A</v>
      </c>
      <c r="G1879" s="158" t="str">
        <f>TRANSAKTIONER!Z1879&amp;IF(regnskab_filter_periode&gt;=AB1879,"INCLUDE"&amp;IF(regnskab_filter_land&lt;&gt;"",IF(regnskab_filter_land="EU",F1879,AD1879),""),"EXCLUDE")</f>
        <v>EXCLUDE</v>
      </c>
      <c r="H1879" s="158" t="str">
        <f t="shared" si="294"/>
        <v/>
      </c>
      <c r="I1879" s="158" t="str">
        <f>TRANSAKTIONER!Z1879&amp;IF(regnskab_filter_periode_partner&gt;=AB1879,"INCLUDE"&amp;IF(regnskab_filter_land_partner&lt;&gt;"",IF(regnskab_filter_land_partner="EU",F1879,AD1879),""),"EXCLUDE")&amp;AC1879</f>
        <v>EXCLUDE</v>
      </c>
      <c r="J1879" s="158" t="e">
        <f t="shared" si="295"/>
        <v>#N/A</v>
      </c>
      <c r="L1879" s="158" t="str">
        <f t="shared" si="296"/>
        <v>_EU</v>
      </c>
      <c r="P1879" s="340"/>
      <c r="Q1879" s="340"/>
      <c r="R1879" s="341"/>
      <c r="S1879" s="342"/>
      <c r="T1879" s="342"/>
      <c r="U1879" s="340"/>
      <c r="V1879" s="368"/>
      <c r="W1879" s="341"/>
      <c r="X1879" s="343"/>
      <c r="Y1879" s="340"/>
      <c r="Z1879" s="341"/>
      <c r="AA1879" s="348" t="str">
        <f t="shared" si="297"/>
        <v/>
      </c>
      <c r="AB1879" s="349" t="str">
        <f t="shared" si="298"/>
        <v/>
      </c>
      <c r="AC1879" s="341"/>
      <c r="AD1879" s="350" t="str">
        <f t="shared" si="299"/>
        <v/>
      </c>
    </row>
    <row r="1880" spans="2:30" x14ac:dyDescent="0.45">
      <c r="B1880" s="145" t="str">
        <f t="shared" si="290"/>
        <v>NOT INCLUDED</v>
      </c>
      <c r="C1880" s="146" t="e">
        <f t="shared" si="291"/>
        <v>#N/A</v>
      </c>
      <c r="D1880" s="158" t="e">
        <f>AB1880&amp;"_"&amp;#REF!&amp;IF(afstemning_partner&lt;&gt;"","_"&amp;AC1880,"")</f>
        <v>#REF!</v>
      </c>
      <c r="E1880" s="158" t="str">
        <f t="shared" si="292"/>
        <v/>
      </c>
      <c r="F1880" s="158" t="e">
        <f t="shared" si="293"/>
        <v>#N/A</v>
      </c>
      <c r="G1880" s="158" t="str">
        <f>TRANSAKTIONER!Z1880&amp;IF(regnskab_filter_periode&gt;=AB1880,"INCLUDE"&amp;IF(regnskab_filter_land&lt;&gt;"",IF(regnskab_filter_land="EU",F1880,AD1880),""),"EXCLUDE")</f>
        <v>EXCLUDE</v>
      </c>
      <c r="H1880" s="158" t="str">
        <f t="shared" si="294"/>
        <v/>
      </c>
      <c r="I1880" s="158" t="str">
        <f>TRANSAKTIONER!Z1880&amp;IF(regnskab_filter_periode_partner&gt;=AB1880,"INCLUDE"&amp;IF(regnskab_filter_land_partner&lt;&gt;"",IF(regnskab_filter_land_partner="EU",F1880,AD1880),""),"EXCLUDE")&amp;AC1880</f>
        <v>EXCLUDE</v>
      </c>
      <c r="J1880" s="158" t="e">
        <f t="shared" si="295"/>
        <v>#N/A</v>
      </c>
      <c r="L1880" s="158" t="str">
        <f t="shared" si="296"/>
        <v>_EU</v>
      </c>
      <c r="P1880" s="340"/>
      <c r="Q1880" s="340"/>
      <c r="R1880" s="341"/>
      <c r="S1880" s="342"/>
      <c r="T1880" s="342"/>
      <c r="U1880" s="340"/>
      <c r="V1880" s="368"/>
      <c r="W1880" s="341"/>
      <c r="X1880" s="343"/>
      <c r="Y1880" s="340"/>
      <c r="Z1880" s="341"/>
      <c r="AA1880" s="348" t="str">
        <f t="shared" si="297"/>
        <v/>
      </c>
      <c r="AB1880" s="349" t="str">
        <f t="shared" si="298"/>
        <v/>
      </c>
      <c r="AC1880" s="341"/>
      <c r="AD1880" s="350" t="str">
        <f t="shared" si="299"/>
        <v/>
      </c>
    </row>
    <row r="1881" spans="2:30" x14ac:dyDescent="0.45">
      <c r="B1881" s="145" t="str">
        <f t="shared" si="290"/>
        <v>NOT INCLUDED</v>
      </c>
      <c r="C1881" s="146" t="e">
        <f t="shared" si="291"/>
        <v>#N/A</v>
      </c>
      <c r="D1881" s="158" t="e">
        <f>AB1881&amp;"_"&amp;#REF!&amp;IF(afstemning_partner&lt;&gt;"","_"&amp;AC1881,"")</f>
        <v>#REF!</v>
      </c>
      <c r="E1881" s="158" t="str">
        <f t="shared" si="292"/>
        <v/>
      </c>
      <c r="F1881" s="158" t="e">
        <f t="shared" si="293"/>
        <v>#N/A</v>
      </c>
      <c r="G1881" s="158" t="str">
        <f>TRANSAKTIONER!Z1881&amp;IF(regnskab_filter_periode&gt;=AB1881,"INCLUDE"&amp;IF(regnskab_filter_land&lt;&gt;"",IF(regnskab_filter_land="EU",F1881,AD1881),""),"EXCLUDE")</f>
        <v>EXCLUDE</v>
      </c>
      <c r="H1881" s="158" t="str">
        <f t="shared" si="294"/>
        <v/>
      </c>
      <c r="I1881" s="158" t="str">
        <f>TRANSAKTIONER!Z1881&amp;IF(regnskab_filter_periode_partner&gt;=AB1881,"INCLUDE"&amp;IF(regnskab_filter_land_partner&lt;&gt;"",IF(regnskab_filter_land_partner="EU",F1881,AD1881),""),"EXCLUDE")&amp;AC1881</f>
        <v>EXCLUDE</v>
      </c>
      <c r="J1881" s="158" t="e">
        <f t="shared" si="295"/>
        <v>#N/A</v>
      </c>
      <c r="L1881" s="158" t="str">
        <f t="shared" si="296"/>
        <v>_EU</v>
      </c>
      <c r="P1881" s="340"/>
      <c r="Q1881" s="340"/>
      <c r="R1881" s="341"/>
      <c r="S1881" s="342"/>
      <c r="T1881" s="342"/>
      <c r="U1881" s="340"/>
      <c r="V1881" s="368"/>
      <c r="W1881" s="341"/>
      <c r="X1881" s="343"/>
      <c r="Y1881" s="340"/>
      <c r="Z1881" s="341"/>
      <c r="AA1881" s="348" t="str">
        <f t="shared" si="297"/>
        <v/>
      </c>
      <c r="AB1881" s="349" t="str">
        <f t="shared" si="298"/>
        <v/>
      </c>
      <c r="AC1881" s="341"/>
      <c r="AD1881" s="350" t="str">
        <f t="shared" si="299"/>
        <v/>
      </c>
    </row>
    <row r="1882" spans="2:30" x14ac:dyDescent="0.45">
      <c r="B1882" s="145" t="str">
        <f t="shared" si="290"/>
        <v>NOT INCLUDED</v>
      </c>
      <c r="C1882" s="146" t="e">
        <f t="shared" si="291"/>
        <v>#N/A</v>
      </c>
      <c r="D1882" s="158" t="e">
        <f>AB1882&amp;"_"&amp;#REF!&amp;IF(afstemning_partner&lt;&gt;"","_"&amp;AC1882,"")</f>
        <v>#REF!</v>
      </c>
      <c r="E1882" s="158" t="str">
        <f t="shared" si="292"/>
        <v/>
      </c>
      <c r="F1882" s="158" t="e">
        <f t="shared" si="293"/>
        <v>#N/A</v>
      </c>
      <c r="G1882" s="158" t="str">
        <f>TRANSAKTIONER!Z1882&amp;IF(regnskab_filter_periode&gt;=AB1882,"INCLUDE"&amp;IF(regnskab_filter_land&lt;&gt;"",IF(regnskab_filter_land="EU",F1882,AD1882),""),"EXCLUDE")</f>
        <v>EXCLUDE</v>
      </c>
      <c r="H1882" s="158" t="str">
        <f t="shared" si="294"/>
        <v/>
      </c>
      <c r="I1882" s="158" t="str">
        <f>TRANSAKTIONER!Z1882&amp;IF(regnskab_filter_periode_partner&gt;=AB1882,"INCLUDE"&amp;IF(regnskab_filter_land_partner&lt;&gt;"",IF(regnskab_filter_land_partner="EU",F1882,AD1882),""),"EXCLUDE")&amp;AC1882</f>
        <v>EXCLUDE</v>
      </c>
      <c r="J1882" s="158" t="e">
        <f t="shared" si="295"/>
        <v>#N/A</v>
      </c>
      <c r="L1882" s="158" t="str">
        <f t="shared" si="296"/>
        <v>_EU</v>
      </c>
      <c r="P1882" s="340"/>
      <c r="Q1882" s="340"/>
      <c r="R1882" s="341"/>
      <c r="S1882" s="342"/>
      <c r="T1882" s="342"/>
      <c r="U1882" s="340"/>
      <c r="V1882" s="368"/>
      <c r="W1882" s="341"/>
      <c r="X1882" s="343"/>
      <c r="Y1882" s="340"/>
      <c r="Z1882" s="341"/>
      <c r="AA1882" s="348" t="str">
        <f t="shared" si="297"/>
        <v/>
      </c>
      <c r="AB1882" s="349" t="str">
        <f t="shared" si="298"/>
        <v/>
      </c>
      <c r="AC1882" s="341"/>
      <c r="AD1882" s="350" t="str">
        <f t="shared" si="299"/>
        <v/>
      </c>
    </row>
    <row r="1883" spans="2:30" x14ac:dyDescent="0.45">
      <c r="B1883" s="145" t="str">
        <f t="shared" si="290"/>
        <v>NOT INCLUDED</v>
      </c>
      <c r="C1883" s="146" t="e">
        <f t="shared" si="291"/>
        <v>#N/A</v>
      </c>
      <c r="D1883" s="158" t="e">
        <f>AB1883&amp;"_"&amp;#REF!&amp;IF(afstemning_partner&lt;&gt;"","_"&amp;AC1883,"")</f>
        <v>#REF!</v>
      </c>
      <c r="E1883" s="158" t="str">
        <f t="shared" si="292"/>
        <v/>
      </c>
      <c r="F1883" s="158" t="e">
        <f t="shared" si="293"/>
        <v>#N/A</v>
      </c>
      <c r="G1883" s="158" t="str">
        <f>TRANSAKTIONER!Z1883&amp;IF(regnskab_filter_periode&gt;=AB1883,"INCLUDE"&amp;IF(regnskab_filter_land&lt;&gt;"",IF(regnskab_filter_land="EU",F1883,AD1883),""),"EXCLUDE")</f>
        <v>EXCLUDE</v>
      </c>
      <c r="H1883" s="158" t="str">
        <f t="shared" si="294"/>
        <v/>
      </c>
      <c r="I1883" s="158" t="str">
        <f>TRANSAKTIONER!Z1883&amp;IF(regnskab_filter_periode_partner&gt;=AB1883,"INCLUDE"&amp;IF(regnskab_filter_land_partner&lt;&gt;"",IF(regnskab_filter_land_partner="EU",F1883,AD1883),""),"EXCLUDE")&amp;AC1883</f>
        <v>EXCLUDE</v>
      </c>
      <c r="J1883" s="158" t="e">
        <f t="shared" si="295"/>
        <v>#N/A</v>
      </c>
      <c r="L1883" s="158" t="str">
        <f t="shared" si="296"/>
        <v>_EU</v>
      </c>
      <c r="P1883" s="340"/>
      <c r="Q1883" s="340"/>
      <c r="R1883" s="341"/>
      <c r="S1883" s="342"/>
      <c r="T1883" s="342"/>
      <c r="U1883" s="340"/>
      <c r="V1883" s="368"/>
      <c r="W1883" s="341"/>
      <c r="X1883" s="343"/>
      <c r="Y1883" s="340"/>
      <c r="Z1883" s="341"/>
      <c r="AA1883" s="348" t="str">
        <f t="shared" si="297"/>
        <v/>
      </c>
      <c r="AB1883" s="349" t="str">
        <f t="shared" si="298"/>
        <v/>
      </c>
      <c r="AC1883" s="341"/>
      <c r="AD1883" s="350" t="str">
        <f t="shared" si="299"/>
        <v/>
      </c>
    </row>
    <row r="1884" spans="2:30" x14ac:dyDescent="0.45">
      <c r="B1884" s="145" t="str">
        <f t="shared" si="290"/>
        <v>NOT INCLUDED</v>
      </c>
      <c r="C1884" s="146" t="e">
        <f t="shared" si="291"/>
        <v>#N/A</v>
      </c>
      <c r="D1884" s="158" t="e">
        <f>AB1884&amp;"_"&amp;#REF!&amp;IF(afstemning_partner&lt;&gt;"","_"&amp;AC1884,"")</f>
        <v>#REF!</v>
      </c>
      <c r="E1884" s="158" t="str">
        <f t="shared" si="292"/>
        <v/>
      </c>
      <c r="F1884" s="158" t="e">
        <f t="shared" si="293"/>
        <v>#N/A</v>
      </c>
      <c r="G1884" s="158" t="str">
        <f>TRANSAKTIONER!Z1884&amp;IF(regnskab_filter_periode&gt;=AB1884,"INCLUDE"&amp;IF(regnskab_filter_land&lt;&gt;"",IF(regnskab_filter_land="EU",F1884,AD1884),""),"EXCLUDE")</f>
        <v>EXCLUDE</v>
      </c>
      <c r="H1884" s="158" t="str">
        <f t="shared" si="294"/>
        <v/>
      </c>
      <c r="I1884" s="158" t="str">
        <f>TRANSAKTIONER!Z1884&amp;IF(regnskab_filter_periode_partner&gt;=AB1884,"INCLUDE"&amp;IF(regnskab_filter_land_partner&lt;&gt;"",IF(regnskab_filter_land_partner="EU",F1884,AD1884),""),"EXCLUDE")&amp;AC1884</f>
        <v>EXCLUDE</v>
      </c>
      <c r="J1884" s="158" t="e">
        <f t="shared" si="295"/>
        <v>#N/A</v>
      </c>
      <c r="L1884" s="158" t="str">
        <f t="shared" si="296"/>
        <v>_EU</v>
      </c>
      <c r="P1884" s="340"/>
      <c r="Q1884" s="340"/>
      <c r="R1884" s="341"/>
      <c r="S1884" s="342"/>
      <c r="T1884" s="342"/>
      <c r="U1884" s="340"/>
      <c r="V1884" s="368"/>
      <c r="W1884" s="341"/>
      <c r="X1884" s="343"/>
      <c r="Y1884" s="340"/>
      <c r="Z1884" s="341"/>
      <c r="AA1884" s="348" t="str">
        <f t="shared" si="297"/>
        <v/>
      </c>
      <c r="AB1884" s="349" t="str">
        <f t="shared" si="298"/>
        <v/>
      </c>
      <c r="AC1884" s="341"/>
      <c r="AD1884" s="350" t="str">
        <f t="shared" si="299"/>
        <v/>
      </c>
    </row>
    <row r="1885" spans="2:30" x14ac:dyDescent="0.45">
      <c r="B1885" s="145" t="str">
        <f t="shared" si="290"/>
        <v>NOT INCLUDED</v>
      </c>
      <c r="C1885" s="146" t="e">
        <f t="shared" si="291"/>
        <v>#N/A</v>
      </c>
      <c r="D1885" s="158" t="e">
        <f>AB1885&amp;"_"&amp;#REF!&amp;IF(afstemning_partner&lt;&gt;"","_"&amp;AC1885,"")</f>
        <v>#REF!</v>
      </c>
      <c r="E1885" s="158" t="str">
        <f t="shared" si="292"/>
        <v/>
      </c>
      <c r="F1885" s="158" t="e">
        <f t="shared" si="293"/>
        <v>#N/A</v>
      </c>
      <c r="G1885" s="158" t="str">
        <f>TRANSAKTIONER!Z1885&amp;IF(regnskab_filter_periode&gt;=AB1885,"INCLUDE"&amp;IF(regnskab_filter_land&lt;&gt;"",IF(regnskab_filter_land="EU",F1885,AD1885),""),"EXCLUDE")</f>
        <v>EXCLUDE</v>
      </c>
      <c r="H1885" s="158" t="str">
        <f t="shared" si="294"/>
        <v/>
      </c>
      <c r="I1885" s="158" t="str">
        <f>TRANSAKTIONER!Z1885&amp;IF(regnskab_filter_periode_partner&gt;=AB1885,"INCLUDE"&amp;IF(regnskab_filter_land_partner&lt;&gt;"",IF(regnskab_filter_land_partner="EU",F1885,AD1885),""),"EXCLUDE")&amp;AC1885</f>
        <v>EXCLUDE</v>
      </c>
      <c r="J1885" s="158" t="e">
        <f t="shared" si="295"/>
        <v>#N/A</v>
      </c>
      <c r="L1885" s="158" t="str">
        <f t="shared" si="296"/>
        <v>_EU</v>
      </c>
      <c r="P1885" s="340"/>
      <c r="Q1885" s="340"/>
      <c r="R1885" s="341"/>
      <c r="S1885" s="342"/>
      <c r="T1885" s="342"/>
      <c r="U1885" s="340"/>
      <c r="V1885" s="368"/>
      <c r="W1885" s="341"/>
      <c r="X1885" s="343"/>
      <c r="Y1885" s="340"/>
      <c r="Z1885" s="341"/>
      <c r="AA1885" s="348" t="str">
        <f t="shared" si="297"/>
        <v/>
      </c>
      <c r="AB1885" s="349" t="str">
        <f t="shared" si="298"/>
        <v/>
      </c>
      <c r="AC1885" s="341"/>
      <c r="AD1885" s="350" t="str">
        <f t="shared" si="299"/>
        <v/>
      </c>
    </row>
    <row r="1886" spans="2:30" x14ac:dyDescent="0.45">
      <c r="B1886" s="145" t="str">
        <f t="shared" si="290"/>
        <v>NOT INCLUDED</v>
      </c>
      <c r="C1886" s="146" t="e">
        <f t="shared" si="291"/>
        <v>#N/A</v>
      </c>
      <c r="D1886" s="158" t="e">
        <f>AB1886&amp;"_"&amp;#REF!&amp;IF(afstemning_partner&lt;&gt;"","_"&amp;AC1886,"")</f>
        <v>#REF!</v>
      </c>
      <c r="E1886" s="158" t="str">
        <f t="shared" si="292"/>
        <v/>
      </c>
      <c r="F1886" s="158" t="e">
        <f t="shared" si="293"/>
        <v>#N/A</v>
      </c>
      <c r="G1886" s="158" t="str">
        <f>TRANSAKTIONER!Z1886&amp;IF(regnskab_filter_periode&gt;=AB1886,"INCLUDE"&amp;IF(regnskab_filter_land&lt;&gt;"",IF(regnskab_filter_land="EU",F1886,AD1886),""),"EXCLUDE")</f>
        <v>EXCLUDE</v>
      </c>
      <c r="H1886" s="158" t="str">
        <f t="shared" si="294"/>
        <v/>
      </c>
      <c r="I1886" s="158" t="str">
        <f>TRANSAKTIONER!Z1886&amp;IF(regnskab_filter_periode_partner&gt;=AB1886,"INCLUDE"&amp;IF(regnskab_filter_land_partner&lt;&gt;"",IF(regnskab_filter_land_partner="EU",F1886,AD1886),""),"EXCLUDE")&amp;AC1886</f>
        <v>EXCLUDE</v>
      </c>
      <c r="J1886" s="158" t="e">
        <f t="shared" si="295"/>
        <v>#N/A</v>
      </c>
      <c r="L1886" s="158" t="str">
        <f t="shared" si="296"/>
        <v>_EU</v>
      </c>
      <c r="P1886" s="340"/>
      <c r="Q1886" s="340"/>
      <c r="R1886" s="341"/>
      <c r="S1886" s="342"/>
      <c r="T1886" s="342"/>
      <c r="U1886" s="340"/>
      <c r="V1886" s="368"/>
      <c r="W1886" s="341"/>
      <c r="X1886" s="343"/>
      <c r="Y1886" s="340"/>
      <c r="Z1886" s="341"/>
      <c r="AA1886" s="348" t="str">
        <f t="shared" si="297"/>
        <v/>
      </c>
      <c r="AB1886" s="349" t="str">
        <f t="shared" si="298"/>
        <v/>
      </c>
      <c r="AC1886" s="341"/>
      <c r="AD1886" s="350" t="str">
        <f t="shared" si="299"/>
        <v/>
      </c>
    </row>
    <row r="1887" spans="2:30" x14ac:dyDescent="0.45">
      <c r="B1887" s="145" t="str">
        <f t="shared" si="290"/>
        <v>NOT INCLUDED</v>
      </c>
      <c r="C1887" s="146" t="e">
        <f t="shared" si="291"/>
        <v>#N/A</v>
      </c>
      <c r="D1887" s="158" t="e">
        <f>AB1887&amp;"_"&amp;#REF!&amp;IF(afstemning_partner&lt;&gt;"","_"&amp;AC1887,"")</f>
        <v>#REF!</v>
      </c>
      <c r="E1887" s="158" t="str">
        <f t="shared" si="292"/>
        <v/>
      </c>
      <c r="F1887" s="158" t="e">
        <f t="shared" si="293"/>
        <v>#N/A</v>
      </c>
      <c r="G1887" s="158" t="str">
        <f>TRANSAKTIONER!Z1887&amp;IF(regnskab_filter_periode&gt;=AB1887,"INCLUDE"&amp;IF(regnskab_filter_land&lt;&gt;"",IF(regnskab_filter_land="EU",F1887,AD1887),""),"EXCLUDE")</f>
        <v>EXCLUDE</v>
      </c>
      <c r="H1887" s="158" t="str">
        <f t="shared" si="294"/>
        <v/>
      </c>
      <c r="I1887" s="158" t="str">
        <f>TRANSAKTIONER!Z1887&amp;IF(regnskab_filter_periode_partner&gt;=AB1887,"INCLUDE"&amp;IF(regnskab_filter_land_partner&lt;&gt;"",IF(regnskab_filter_land_partner="EU",F1887,AD1887),""),"EXCLUDE")&amp;AC1887</f>
        <v>EXCLUDE</v>
      </c>
      <c r="J1887" s="158" t="e">
        <f t="shared" si="295"/>
        <v>#N/A</v>
      </c>
      <c r="L1887" s="158" t="str">
        <f t="shared" si="296"/>
        <v>_EU</v>
      </c>
      <c r="P1887" s="340"/>
      <c r="Q1887" s="340"/>
      <c r="R1887" s="341"/>
      <c r="S1887" s="342"/>
      <c r="T1887" s="342"/>
      <c r="U1887" s="340"/>
      <c r="V1887" s="368"/>
      <c r="W1887" s="341"/>
      <c r="X1887" s="343"/>
      <c r="Y1887" s="340"/>
      <c r="Z1887" s="341"/>
      <c r="AA1887" s="348" t="str">
        <f t="shared" si="297"/>
        <v/>
      </c>
      <c r="AB1887" s="349" t="str">
        <f t="shared" si="298"/>
        <v/>
      </c>
      <c r="AC1887" s="341"/>
      <c r="AD1887" s="350" t="str">
        <f t="shared" si="299"/>
        <v/>
      </c>
    </row>
    <row r="1888" spans="2:30" x14ac:dyDescent="0.45">
      <c r="B1888" s="145" t="str">
        <f t="shared" si="290"/>
        <v>NOT INCLUDED</v>
      </c>
      <c r="C1888" s="146" t="e">
        <f t="shared" si="291"/>
        <v>#N/A</v>
      </c>
      <c r="D1888" s="158" t="e">
        <f>AB1888&amp;"_"&amp;#REF!&amp;IF(afstemning_partner&lt;&gt;"","_"&amp;AC1888,"")</f>
        <v>#REF!</v>
      </c>
      <c r="E1888" s="158" t="str">
        <f t="shared" si="292"/>
        <v/>
      </c>
      <c r="F1888" s="158" t="e">
        <f t="shared" si="293"/>
        <v>#N/A</v>
      </c>
      <c r="G1888" s="158" t="str">
        <f>TRANSAKTIONER!Z1888&amp;IF(regnskab_filter_periode&gt;=AB1888,"INCLUDE"&amp;IF(regnskab_filter_land&lt;&gt;"",IF(regnskab_filter_land="EU",F1888,AD1888),""),"EXCLUDE")</f>
        <v>EXCLUDE</v>
      </c>
      <c r="H1888" s="158" t="str">
        <f t="shared" si="294"/>
        <v/>
      </c>
      <c r="I1888" s="158" t="str">
        <f>TRANSAKTIONER!Z1888&amp;IF(regnskab_filter_periode_partner&gt;=AB1888,"INCLUDE"&amp;IF(regnskab_filter_land_partner&lt;&gt;"",IF(regnskab_filter_land_partner="EU",F1888,AD1888),""),"EXCLUDE")&amp;AC1888</f>
        <v>EXCLUDE</v>
      </c>
      <c r="J1888" s="158" t="e">
        <f t="shared" si="295"/>
        <v>#N/A</v>
      </c>
      <c r="L1888" s="158" t="str">
        <f t="shared" si="296"/>
        <v>_EU</v>
      </c>
      <c r="P1888" s="340"/>
      <c r="Q1888" s="340"/>
      <c r="R1888" s="341"/>
      <c r="S1888" s="342"/>
      <c r="T1888" s="342"/>
      <c r="U1888" s="340"/>
      <c r="V1888" s="368"/>
      <c r="W1888" s="341"/>
      <c r="X1888" s="343"/>
      <c r="Y1888" s="340"/>
      <c r="Z1888" s="341"/>
      <c r="AA1888" s="348" t="str">
        <f t="shared" si="297"/>
        <v/>
      </c>
      <c r="AB1888" s="349" t="str">
        <f t="shared" si="298"/>
        <v/>
      </c>
      <c r="AC1888" s="341"/>
      <c r="AD1888" s="350" t="str">
        <f t="shared" si="299"/>
        <v/>
      </c>
    </row>
    <row r="1889" spans="2:30" x14ac:dyDescent="0.45">
      <c r="B1889" s="145" t="str">
        <f t="shared" si="290"/>
        <v>NOT INCLUDED</v>
      </c>
      <c r="C1889" s="146" t="e">
        <f t="shared" si="291"/>
        <v>#N/A</v>
      </c>
      <c r="D1889" s="158" t="e">
        <f>AB1889&amp;"_"&amp;#REF!&amp;IF(afstemning_partner&lt;&gt;"","_"&amp;AC1889,"")</f>
        <v>#REF!</v>
      </c>
      <c r="E1889" s="158" t="str">
        <f t="shared" si="292"/>
        <v/>
      </c>
      <c r="F1889" s="158" t="e">
        <f t="shared" si="293"/>
        <v>#N/A</v>
      </c>
      <c r="G1889" s="158" t="str">
        <f>TRANSAKTIONER!Z1889&amp;IF(regnskab_filter_periode&gt;=AB1889,"INCLUDE"&amp;IF(regnskab_filter_land&lt;&gt;"",IF(regnskab_filter_land="EU",F1889,AD1889),""),"EXCLUDE")</f>
        <v>EXCLUDE</v>
      </c>
      <c r="H1889" s="158" t="str">
        <f t="shared" si="294"/>
        <v/>
      </c>
      <c r="I1889" s="158" t="str">
        <f>TRANSAKTIONER!Z1889&amp;IF(regnskab_filter_periode_partner&gt;=AB1889,"INCLUDE"&amp;IF(regnskab_filter_land_partner&lt;&gt;"",IF(regnskab_filter_land_partner="EU",F1889,AD1889),""),"EXCLUDE")&amp;AC1889</f>
        <v>EXCLUDE</v>
      </c>
      <c r="J1889" s="158" t="e">
        <f t="shared" si="295"/>
        <v>#N/A</v>
      </c>
      <c r="L1889" s="158" t="str">
        <f t="shared" si="296"/>
        <v>_EU</v>
      </c>
      <c r="P1889" s="340"/>
      <c r="Q1889" s="340"/>
      <c r="R1889" s="341"/>
      <c r="S1889" s="342"/>
      <c r="T1889" s="342"/>
      <c r="U1889" s="340"/>
      <c r="V1889" s="368"/>
      <c r="W1889" s="341"/>
      <c r="X1889" s="343"/>
      <c r="Y1889" s="340"/>
      <c r="Z1889" s="341"/>
      <c r="AA1889" s="348" t="str">
        <f t="shared" si="297"/>
        <v/>
      </c>
      <c r="AB1889" s="349" t="str">
        <f t="shared" si="298"/>
        <v/>
      </c>
      <c r="AC1889" s="341"/>
      <c r="AD1889" s="350" t="str">
        <f t="shared" si="299"/>
        <v/>
      </c>
    </row>
    <row r="1890" spans="2:30" x14ac:dyDescent="0.45">
      <c r="B1890" s="145" t="str">
        <f t="shared" si="290"/>
        <v>NOT INCLUDED</v>
      </c>
      <c r="C1890" s="146" t="e">
        <f t="shared" si="291"/>
        <v>#N/A</v>
      </c>
      <c r="D1890" s="158" t="e">
        <f>AB1890&amp;"_"&amp;#REF!&amp;IF(afstemning_partner&lt;&gt;"","_"&amp;AC1890,"")</f>
        <v>#REF!</v>
      </c>
      <c r="E1890" s="158" t="str">
        <f t="shared" si="292"/>
        <v/>
      </c>
      <c r="F1890" s="158" t="e">
        <f t="shared" si="293"/>
        <v>#N/A</v>
      </c>
      <c r="G1890" s="158" t="str">
        <f>TRANSAKTIONER!Z1890&amp;IF(regnskab_filter_periode&gt;=AB1890,"INCLUDE"&amp;IF(regnskab_filter_land&lt;&gt;"",IF(regnskab_filter_land="EU",F1890,AD1890),""),"EXCLUDE")</f>
        <v>EXCLUDE</v>
      </c>
      <c r="H1890" s="158" t="str">
        <f t="shared" si="294"/>
        <v/>
      </c>
      <c r="I1890" s="158" t="str">
        <f>TRANSAKTIONER!Z1890&amp;IF(regnskab_filter_periode_partner&gt;=AB1890,"INCLUDE"&amp;IF(regnskab_filter_land_partner&lt;&gt;"",IF(regnskab_filter_land_partner="EU",F1890,AD1890),""),"EXCLUDE")&amp;AC1890</f>
        <v>EXCLUDE</v>
      </c>
      <c r="J1890" s="158" t="e">
        <f t="shared" si="295"/>
        <v>#N/A</v>
      </c>
      <c r="L1890" s="158" t="str">
        <f t="shared" si="296"/>
        <v>_EU</v>
      </c>
      <c r="P1890" s="340"/>
      <c r="Q1890" s="340"/>
      <c r="R1890" s="341"/>
      <c r="S1890" s="342"/>
      <c r="T1890" s="342"/>
      <c r="U1890" s="340"/>
      <c r="V1890" s="368"/>
      <c r="W1890" s="341"/>
      <c r="X1890" s="343"/>
      <c r="Y1890" s="340"/>
      <c r="Z1890" s="341"/>
      <c r="AA1890" s="348" t="str">
        <f t="shared" si="297"/>
        <v/>
      </c>
      <c r="AB1890" s="349" t="str">
        <f t="shared" si="298"/>
        <v/>
      </c>
      <c r="AC1890" s="341"/>
      <c r="AD1890" s="350" t="str">
        <f t="shared" si="299"/>
        <v/>
      </c>
    </row>
    <row r="1891" spans="2:30" x14ac:dyDescent="0.45">
      <c r="B1891" s="145" t="str">
        <f t="shared" si="290"/>
        <v>NOT INCLUDED</v>
      </c>
      <c r="C1891" s="146" t="e">
        <f t="shared" si="291"/>
        <v>#N/A</v>
      </c>
      <c r="D1891" s="158" t="e">
        <f>AB1891&amp;"_"&amp;#REF!&amp;IF(afstemning_partner&lt;&gt;"","_"&amp;AC1891,"")</f>
        <v>#REF!</v>
      </c>
      <c r="E1891" s="158" t="str">
        <f t="shared" si="292"/>
        <v/>
      </c>
      <c r="F1891" s="158" t="e">
        <f t="shared" si="293"/>
        <v>#N/A</v>
      </c>
      <c r="G1891" s="158" t="str">
        <f>TRANSAKTIONER!Z1891&amp;IF(regnskab_filter_periode&gt;=AB1891,"INCLUDE"&amp;IF(regnskab_filter_land&lt;&gt;"",IF(regnskab_filter_land="EU",F1891,AD1891),""),"EXCLUDE")</f>
        <v>EXCLUDE</v>
      </c>
      <c r="H1891" s="158" t="str">
        <f t="shared" si="294"/>
        <v/>
      </c>
      <c r="I1891" s="158" t="str">
        <f>TRANSAKTIONER!Z1891&amp;IF(regnskab_filter_periode_partner&gt;=AB1891,"INCLUDE"&amp;IF(regnskab_filter_land_partner&lt;&gt;"",IF(regnskab_filter_land_partner="EU",F1891,AD1891),""),"EXCLUDE")&amp;AC1891</f>
        <v>EXCLUDE</v>
      </c>
      <c r="J1891" s="158" t="e">
        <f t="shared" si="295"/>
        <v>#N/A</v>
      </c>
      <c r="L1891" s="158" t="str">
        <f t="shared" si="296"/>
        <v>_EU</v>
      </c>
      <c r="P1891" s="340"/>
      <c r="Q1891" s="340"/>
      <c r="R1891" s="341"/>
      <c r="S1891" s="342"/>
      <c r="T1891" s="342"/>
      <c r="U1891" s="340"/>
      <c r="V1891" s="368"/>
      <c r="W1891" s="341"/>
      <c r="X1891" s="343"/>
      <c r="Y1891" s="340"/>
      <c r="Z1891" s="341"/>
      <c r="AA1891" s="348" t="str">
        <f t="shared" si="297"/>
        <v/>
      </c>
      <c r="AB1891" s="349" t="str">
        <f t="shared" si="298"/>
        <v/>
      </c>
      <c r="AC1891" s="341"/>
      <c r="AD1891" s="350" t="str">
        <f t="shared" si="299"/>
        <v/>
      </c>
    </row>
    <row r="1892" spans="2:30" x14ac:dyDescent="0.45">
      <c r="B1892" s="145" t="str">
        <f t="shared" si="290"/>
        <v>NOT INCLUDED</v>
      </c>
      <c r="C1892" s="146" t="e">
        <f t="shared" si="291"/>
        <v>#N/A</v>
      </c>
      <c r="D1892" s="158" t="e">
        <f>AB1892&amp;"_"&amp;#REF!&amp;IF(afstemning_partner&lt;&gt;"","_"&amp;AC1892,"")</f>
        <v>#REF!</v>
      </c>
      <c r="E1892" s="158" t="str">
        <f t="shared" si="292"/>
        <v/>
      </c>
      <c r="F1892" s="158" t="e">
        <f t="shared" si="293"/>
        <v>#N/A</v>
      </c>
      <c r="G1892" s="158" t="str">
        <f>TRANSAKTIONER!Z1892&amp;IF(regnskab_filter_periode&gt;=AB1892,"INCLUDE"&amp;IF(regnskab_filter_land&lt;&gt;"",IF(regnskab_filter_land="EU",F1892,AD1892),""),"EXCLUDE")</f>
        <v>EXCLUDE</v>
      </c>
      <c r="H1892" s="158" t="str">
        <f t="shared" si="294"/>
        <v/>
      </c>
      <c r="I1892" s="158" t="str">
        <f>TRANSAKTIONER!Z1892&amp;IF(regnskab_filter_periode_partner&gt;=AB1892,"INCLUDE"&amp;IF(regnskab_filter_land_partner&lt;&gt;"",IF(regnskab_filter_land_partner="EU",F1892,AD1892),""),"EXCLUDE")&amp;AC1892</f>
        <v>EXCLUDE</v>
      </c>
      <c r="J1892" s="158" t="e">
        <f t="shared" si="295"/>
        <v>#N/A</v>
      </c>
      <c r="L1892" s="158" t="str">
        <f t="shared" si="296"/>
        <v>_EU</v>
      </c>
      <c r="P1892" s="340"/>
      <c r="Q1892" s="340"/>
      <c r="R1892" s="341"/>
      <c r="S1892" s="342"/>
      <c r="T1892" s="342"/>
      <c r="U1892" s="340"/>
      <c r="V1892" s="368"/>
      <c r="W1892" s="341"/>
      <c r="X1892" s="343"/>
      <c r="Y1892" s="340"/>
      <c r="Z1892" s="341"/>
      <c r="AA1892" s="348" t="str">
        <f t="shared" si="297"/>
        <v/>
      </c>
      <c r="AB1892" s="349" t="str">
        <f t="shared" si="298"/>
        <v/>
      </c>
      <c r="AC1892" s="341"/>
      <c r="AD1892" s="350" t="str">
        <f t="shared" si="299"/>
        <v/>
      </c>
    </row>
    <row r="1893" spans="2:30" x14ac:dyDescent="0.45">
      <c r="B1893" s="145" t="str">
        <f t="shared" si="290"/>
        <v>NOT INCLUDED</v>
      </c>
      <c r="C1893" s="146" t="e">
        <f t="shared" si="291"/>
        <v>#N/A</v>
      </c>
      <c r="D1893" s="158" t="e">
        <f>AB1893&amp;"_"&amp;#REF!&amp;IF(afstemning_partner&lt;&gt;"","_"&amp;AC1893,"")</f>
        <v>#REF!</v>
      </c>
      <c r="E1893" s="158" t="str">
        <f t="shared" si="292"/>
        <v/>
      </c>
      <c r="F1893" s="158" t="e">
        <f t="shared" si="293"/>
        <v>#N/A</v>
      </c>
      <c r="G1893" s="158" t="str">
        <f>TRANSAKTIONER!Z1893&amp;IF(regnskab_filter_periode&gt;=AB1893,"INCLUDE"&amp;IF(regnskab_filter_land&lt;&gt;"",IF(regnskab_filter_land="EU",F1893,AD1893),""),"EXCLUDE")</f>
        <v>EXCLUDE</v>
      </c>
      <c r="H1893" s="158" t="str">
        <f t="shared" si="294"/>
        <v/>
      </c>
      <c r="I1893" s="158" t="str">
        <f>TRANSAKTIONER!Z1893&amp;IF(regnskab_filter_periode_partner&gt;=AB1893,"INCLUDE"&amp;IF(regnskab_filter_land_partner&lt;&gt;"",IF(regnskab_filter_land_partner="EU",F1893,AD1893),""),"EXCLUDE")&amp;AC1893</f>
        <v>EXCLUDE</v>
      </c>
      <c r="J1893" s="158" t="e">
        <f t="shared" si="295"/>
        <v>#N/A</v>
      </c>
      <c r="L1893" s="158" t="str">
        <f t="shared" si="296"/>
        <v>_EU</v>
      </c>
      <c r="P1893" s="340"/>
      <c r="Q1893" s="340"/>
      <c r="R1893" s="341"/>
      <c r="S1893" s="342"/>
      <c r="T1893" s="342"/>
      <c r="U1893" s="340"/>
      <c r="V1893" s="368"/>
      <c r="W1893" s="341"/>
      <c r="X1893" s="343"/>
      <c r="Y1893" s="340"/>
      <c r="Z1893" s="341"/>
      <c r="AA1893" s="348" t="str">
        <f t="shared" si="297"/>
        <v/>
      </c>
      <c r="AB1893" s="349" t="str">
        <f t="shared" si="298"/>
        <v/>
      </c>
      <c r="AC1893" s="341"/>
      <c r="AD1893" s="350" t="str">
        <f t="shared" si="299"/>
        <v/>
      </c>
    </row>
    <row r="1894" spans="2:30" x14ac:dyDescent="0.45">
      <c r="B1894" s="145" t="str">
        <f t="shared" si="290"/>
        <v>NOT INCLUDED</v>
      </c>
      <c r="C1894" s="146" t="e">
        <f t="shared" si="291"/>
        <v>#N/A</v>
      </c>
      <c r="D1894" s="158" t="e">
        <f>AB1894&amp;"_"&amp;#REF!&amp;IF(afstemning_partner&lt;&gt;"","_"&amp;AC1894,"")</f>
        <v>#REF!</v>
      </c>
      <c r="E1894" s="158" t="str">
        <f t="shared" si="292"/>
        <v/>
      </c>
      <c r="F1894" s="158" t="e">
        <f t="shared" si="293"/>
        <v>#N/A</v>
      </c>
      <c r="G1894" s="158" t="str">
        <f>TRANSAKTIONER!Z1894&amp;IF(regnskab_filter_periode&gt;=AB1894,"INCLUDE"&amp;IF(regnskab_filter_land&lt;&gt;"",IF(regnskab_filter_land="EU",F1894,AD1894),""),"EXCLUDE")</f>
        <v>EXCLUDE</v>
      </c>
      <c r="H1894" s="158" t="str">
        <f t="shared" si="294"/>
        <v/>
      </c>
      <c r="I1894" s="158" t="str">
        <f>TRANSAKTIONER!Z1894&amp;IF(regnskab_filter_periode_partner&gt;=AB1894,"INCLUDE"&amp;IF(regnskab_filter_land_partner&lt;&gt;"",IF(regnskab_filter_land_partner="EU",F1894,AD1894),""),"EXCLUDE")&amp;AC1894</f>
        <v>EXCLUDE</v>
      </c>
      <c r="J1894" s="158" t="e">
        <f t="shared" si="295"/>
        <v>#N/A</v>
      </c>
      <c r="L1894" s="158" t="str">
        <f t="shared" si="296"/>
        <v>_EU</v>
      </c>
      <c r="P1894" s="340"/>
      <c r="Q1894" s="340"/>
      <c r="R1894" s="341"/>
      <c r="S1894" s="342"/>
      <c r="T1894" s="342"/>
      <c r="U1894" s="340"/>
      <c r="V1894" s="368"/>
      <c r="W1894" s="341"/>
      <c r="X1894" s="343"/>
      <c r="Y1894" s="340"/>
      <c r="Z1894" s="341"/>
      <c r="AA1894" s="348" t="str">
        <f t="shared" si="297"/>
        <v/>
      </c>
      <c r="AB1894" s="349" t="str">
        <f t="shared" si="298"/>
        <v/>
      </c>
      <c r="AC1894" s="341"/>
      <c r="AD1894" s="350" t="str">
        <f t="shared" si="299"/>
        <v/>
      </c>
    </row>
    <row r="1895" spans="2:30" x14ac:dyDescent="0.45">
      <c r="B1895" s="145" t="str">
        <f t="shared" si="290"/>
        <v>NOT INCLUDED</v>
      </c>
      <c r="C1895" s="146" t="e">
        <f t="shared" si="291"/>
        <v>#N/A</v>
      </c>
      <c r="D1895" s="158" t="e">
        <f>AB1895&amp;"_"&amp;#REF!&amp;IF(afstemning_partner&lt;&gt;"","_"&amp;AC1895,"")</f>
        <v>#REF!</v>
      </c>
      <c r="E1895" s="158" t="str">
        <f t="shared" si="292"/>
        <v/>
      </c>
      <c r="F1895" s="158" t="e">
        <f t="shared" si="293"/>
        <v>#N/A</v>
      </c>
      <c r="G1895" s="158" t="str">
        <f>TRANSAKTIONER!Z1895&amp;IF(regnskab_filter_periode&gt;=AB1895,"INCLUDE"&amp;IF(regnskab_filter_land&lt;&gt;"",IF(regnskab_filter_land="EU",F1895,AD1895),""),"EXCLUDE")</f>
        <v>EXCLUDE</v>
      </c>
      <c r="H1895" s="158" t="str">
        <f t="shared" si="294"/>
        <v/>
      </c>
      <c r="I1895" s="158" t="str">
        <f>TRANSAKTIONER!Z1895&amp;IF(regnskab_filter_periode_partner&gt;=AB1895,"INCLUDE"&amp;IF(regnskab_filter_land_partner&lt;&gt;"",IF(regnskab_filter_land_partner="EU",F1895,AD1895),""),"EXCLUDE")&amp;AC1895</f>
        <v>EXCLUDE</v>
      </c>
      <c r="J1895" s="158" t="e">
        <f t="shared" si="295"/>
        <v>#N/A</v>
      </c>
      <c r="L1895" s="158" t="str">
        <f t="shared" si="296"/>
        <v>_EU</v>
      </c>
      <c r="P1895" s="340"/>
      <c r="Q1895" s="340"/>
      <c r="R1895" s="341"/>
      <c r="S1895" s="342"/>
      <c r="T1895" s="342"/>
      <c r="U1895" s="340"/>
      <c r="V1895" s="368"/>
      <c r="W1895" s="341"/>
      <c r="X1895" s="343"/>
      <c r="Y1895" s="340"/>
      <c r="Z1895" s="341"/>
      <c r="AA1895" s="348" t="str">
        <f t="shared" si="297"/>
        <v/>
      </c>
      <c r="AB1895" s="349" t="str">
        <f t="shared" si="298"/>
        <v/>
      </c>
      <c r="AC1895" s="341"/>
      <c r="AD1895" s="350" t="str">
        <f t="shared" si="299"/>
        <v/>
      </c>
    </row>
    <row r="1896" spans="2:30" x14ac:dyDescent="0.45">
      <c r="B1896" s="145" t="str">
        <f t="shared" si="290"/>
        <v>NOT INCLUDED</v>
      </c>
      <c r="C1896" s="146" t="e">
        <f t="shared" si="291"/>
        <v>#N/A</v>
      </c>
      <c r="D1896" s="158" t="e">
        <f>AB1896&amp;"_"&amp;#REF!&amp;IF(afstemning_partner&lt;&gt;"","_"&amp;AC1896,"")</f>
        <v>#REF!</v>
      </c>
      <c r="E1896" s="158" t="str">
        <f t="shared" si="292"/>
        <v/>
      </c>
      <c r="F1896" s="158" t="e">
        <f t="shared" si="293"/>
        <v>#N/A</v>
      </c>
      <c r="G1896" s="158" t="str">
        <f>TRANSAKTIONER!Z1896&amp;IF(regnskab_filter_periode&gt;=AB1896,"INCLUDE"&amp;IF(regnskab_filter_land&lt;&gt;"",IF(regnskab_filter_land="EU",F1896,AD1896),""),"EXCLUDE")</f>
        <v>EXCLUDE</v>
      </c>
      <c r="H1896" s="158" t="str">
        <f t="shared" si="294"/>
        <v/>
      </c>
      <c r="I1896" s="158" t="str">
        <f>TRANSAKTIONER!Z1896&amp;IF(regnskab_filter_periode_partner&gt;=AB1896,"INCLUDE"&amp;IF(regnskab_filter_land_partner&lt;&gt;"",IF(regnskab_filter_land_partner="EU",F1896,AD1896),""),"EXCLUDE")&amp;AC1896</f>
        <v>EXCLUDE</v>
      </c>
      <c r="J1896" s="158" t="e">
        <f t="shared" si="295"/>
        <v>#N/A</v>
      </c>
      <c r="L1896" s="158" t="str">
        <f t="shared" si="296"/>
        <v>_EU</v>
      </c>
      <c r="P1896" s="340"/>
      <c r="Q1896" s="340"/>
      <c r="R1896" s="341"/>
      <c r="S1896" s="342"/>
      <c r="T1896" s="342"/>
      <c r="U1896" s="340"/>
      <c r="V1896" s="368"/>
      <c r="W1896" s="341"/>
      <c r="X1896" s="343"/>
      <c r="Y1896" s="340"/>
      <c r="Z1896" s="341"/>
      <c r="AA1896" s="348" t="str">
        <f t="shared" si="297"/>
        <v/>
      </c>
      <c r="AB1896" s="349" t="str">
        <f t="shared" si="298"/>
        <v/>
      </c>
      <c r="AC1896" s="341"/>
      <c r="AD1896" s="350" t="str">
        <f t="shared" si="299"/>
        <v/>
      </c>
    </row>
    <row r="1897" spans="2:30" x14ac:dyDescent="0.45">
      <c r="B1897" s="145" t="str">
        <f t="shared" si="290"/>
        <v>NOT INCLUDED</v>
      </c>
      <c r="C1897" s="146" t="e">
        <f t="shared" si="291"/>
        <v>#N/A</v>
      </c>
      <c r="D1897" s="158" t="e">
        <f>AB1897&amp;"_"&amp;#REF!&amp;IF(afstemning_partner&lt;&gt;"","_"&amp;AC1897,"")</f>
        <v>#REF!</v>
      </c>
      <c r="E1897" s="158" t="str">
        <f t="shared" si="292"/>
        <v/>
      </c>
      <c r="F1897" s="158" t="e">
        <f t="shared" si="293"/>
        <v>#N/A</v>
      </c>
      <c r="G1897" s="158" t="str">
        <f>TRANSAKTIONER!Z1897&amp;IF(regnskab_filter_periode&gt;=AB1897,"INCLUDE"&amp;IF(regnskab_filter_land&lt;&gt;"",IF(regnskab_filter_land="EU",F1897,AD1897),""),"EXCLUDE")</f>
        <v>EXCLUDE</v>
      </c>
      <c r="H1897" s="158" t="str">
        <f t="shared" si="294"/>
        <v/>
      </c>
      <c r="I1897" s="158" t="str">
        <f>TRANSAKTIONER!Z1897&amp;IF(regnskab_filter_periode_partner&gt;=AB1897,"INCLUDE"&amp;IF(regnskab_filter_land_partner&lt;&gt;"",IF(regnskab_filter_land_partner="EU",F1897,AD1897),""),"EXCLUDE")&amp;AC1897</f>
        <v>EXCLUDE</v>
      </c>
      <c r="J1897" s="158" t="e">
        <f t="shared" si="295"/>
        <v>#N/A</v>
      </c>
      <c r="L1897" s="158" t="str">
        <f t="shared" si="296"/>
        <v>_EU</v>
      </c>
      <c r="P1897" s="340"/>
      <c r="Q1897" s="340"/>
      <c r="R1897" s="341"/>
      <c r="S1897" s="342"/>
      <c r="T1897" s="342"/>
      <c r="U1897" s="340"/>
      <c r="V1897" s="368"/>
      <c r="W1897" s="341"/>
      <c r="X1897" s="343"/>
      <c r="Y1897" s="340"/>
      <c r="Z1897" s="341"/>
      <c r="AA1897" s="348" t="str">
        <f t="shared" si="297"/>
        <v/>
      </c>
      <c r="AB1897" s="349" t="str">
        <f t="shared" si="298"/>
        <v/>
      </c>
      <c r="AC1897" s="341"/>
      <c r="AD1897" s="350" t="str">
        <f t="shared" si="299"/>
        <v/>
      </c>
    </row>
    <row r="1898" spans="2:30" x14ac:dyDescent="0.45">
      <c r="B1898" s="145" t="str">
        <f t="shared" si="290"/>
        <v>NOT INCLUDED</v>
      </c>
      <c r="C1898" s="146" t="e">
        <f t="shared" si="291"/>
        <v>#N/A</v>
      </c>
      <c r="D1898" s="158" t="e">
        <f>AB1898&amp;"_"&amp;#REF!&amp;IF(afstemning_partner&lt;&gt;"","_"&amp;AC1898,"")</f>
        <v>#REF!</v>
      </c>
      <c r="E1898" s="158" t="str">
        <f t="shared" si="292"/>
        <v/>
      </c>
      <c r="F1898" s="158" t="e">
        <f t="shared" si="293"/>
        <v>#N/A</v>
      </c>
      <c r="G1898" s="158" t="str">
        <f>TRANSAKTIONER!Z1898&amp;IF(regnskab_filter_periode&gt;=AB1898,"INCLUDE"&amp;IF(regnskab_filter_land&lt;&gt;"",IF(regnskab_filter_land="EU",F1898,AD1898),""),"EXCLUDE")</f>
        <v>EXCLUDE</v>
      </c>
      <c r="H1898" s="158" t="str">
        <f t="shared" si="294"/>
        <v/>
      </c>
      <c r="I1898" s="158" t="str">
        <f>TRANSAKTIONER!Z1898&amp;IF(regnskab_filter_periode_partner&gt;=AB1898,"INCLUDE"&amp;IF(regnskab_filter_land_partner&lt;&gt;"",IF(regnskab_filter_land_partner="EU",F1898,AD1898),""),"EXCLUDE")&amp;AC1898</f>
        <v>EXCLUDE</v>
      </c>
      <c r="J1898" s="158" t="e">
        <f t="shared" si="295"/>
        <v>#N/A</v>
      </c>
      <c r="L1898" s="158" t="str">
        <f t="shared" si="296"/>
        <v>_EU</v>
      </c>
      <c r="P1898" s="340"/>
      <c r="Q1898" s="340"/>
      <c r="R1898" s="341"/>
      <c r="S1898" s="342"/>
      <c r="T1898" s="342"/>
      <c r="U1898" s="340"/>
      <c r="V1898" s="368"/>
      <c r="W1898" s="341"/>
      <c r="X1898" s="343"/>
      <c r="Y1898" s="340"/>
      <c r="Z1898" s="341"/>
      <c r="AA1898" s="348" t="str">
        <f t="shared" si="297"/>
        <v/>
      </c>
      <c r="AB1898" s="349" t="str">
        <f t="shared" si="298"/>
        <v/>
      </c>
      <c r="AC1898" s="341"/>
      <c r="AD1898" s="350" t="str">
        <f t="shared" si="299"/>
        <v/>
      </c>
    </row>
    <row r="1899" spans="2:30" x14ac:dyDescent="0.45">
      <c r="B1899" s="145" t="str">
        <f t="shared" si="290"/>
        <v>NOT INCLUDED</v>
      </c>
      <c r="C1899" s="146" t="e">
        <f t="shared" si="291"/>
        <v>#N/A</v>
      </c>
      <c r="D1899" s="158" t="e">
        <f>AB1899&amp;"_"&amp;#REF!&amp;IF(afstemning_partner&lt;&gt;"","_"&amp;AC1899,"")</f>
        <v>#REF!</v>
      </c>
      <c r="E1899" s="158" t="str">
        <f t="shared" si="292"/>
        <v/>
      </c>
      <c r="F1899" s="158" t="e">
        <f t="shared" si="293"/>
        <v>#N/A</v>
      </c>
      <c r="G1899" s="158" t="str">
        <f>TRANSAKTIONER!Z1899&amp;IF(regnskab_filter_periode&gt;=AB1899,"INCLUDE"&amp;IF(regnskab_filter_land&lt;&gt;"",IF(regnskab_filter_land="EU",F1899,AD1899),""),"EXCLUDE")</f>
        <v>EXCLUDE</v>
      </c>
      <c r="H1899" s="158" t="str">
        <f t="shared" si="294"/>
        <v/>
      </c>
      <c r="I1899" s="158" t="str">
        <f>TRANSAKTIONER!Z1899&amp;IF(regnskab_filter_periode_partner&gt;=AB1899,"INCLUDE"&amp;IF(regnskab_filter_land_partner&lt;&gt;"",IF(regnskab_filter_land_partner="EU",F1899,AD1899),""),"EXCLUDE")&amp;AC1899</f>
        <v>EXCLUDE</v>
      </c>
      <c r="J1899" s="158" t="e">
        <f t="shared" si="295"/>
        <v>#N/A</v>
      </c>
      <c r="L1899" s="158" t="str">
        <f t="shared" si="296"/>
        <v>_EU</v>
      </c>
      <c r="P1899" s="340"/>
      <c r="Q1899" s="340"/>
      <c r="R1899" s="341"/>
      <c r="S1899" s="342"/>
      <c r="T1899" s="342"/>
      <c r="U1899" s="340"/>
      <c r="V1899" s="368"/>
      <c r="W1899" s="341"/>
      <c r="X1899" s="343"/>
      <c r="Y1899" s="340"/>
      <c r="Z1899" s="341"/>
      <c r="AA1899" s="348" t="str">
        <f t="shared" si="297"/>
        <v/>
      </c>
      <c r="AB1899" s="349" t="str">
        <f t="shared" si="298"/>
        <v/>
      </c>
      <c r="AC1899" s="341"/>
      <c r="AD1899" s="350" t="str">
        <f t="shared" si="299"/>
        <v/>
      </c>
    </row>
    <row r="1900" spans="2:30" x14ac:dyDescent="0.45">
      <c r="B1900" s="145" t="str">
        <f t="shared" si="290"/>
        <v>NOT INCLUDED</v>
      </c>
      <c r="C1900" s="146" t="e">
        <f t="shared" si="291"/>
        <v>#N/A</v>
      </c>
      <c r="D1900" s="158" t="e">
        <f>AB1900&amp;"_"&amp;#REF!&amp;IF(afstemning_partner&lt;&gt;"","_"&amp;AC1900,"")</f>
        <v>#REF!</v>
      </c>
      <c r="E1900" s="158" t="str">
        <f t="shared" si="292"/>
        <v/>
      </c>
      <c r="F1900" s="158" t="e">
        <f t="shared" si="293"/>
        <v>#N/A</v>
      </c>
      <c r="G1900" s="158" t="str">
        <f>TRANSAKTIONER!Z1900&amp;IF(regnskab_filter_periode&gt;=AB1900,"INCLUDE"&amp;IF(regnskab_filter_land&lt;&gt;"",IF(regnskab_filter_land="EU",F1900,AD1900),""),"EXCLUDE")</f>
        <v>EXCLUDE</v>
      </c>
      <c r="H1900" s="158" t="str">
        <f t="shared" si="294"/>
        <v/>
      </c>
      <c r="I1900" s="158" t="str">
        <f>TRANSAKTIONER!Z1900&amp;IF(regnskab_filter_periode_partner&gt;=AB1900,"INCLUDE"&amp;IF(regnskab_filter_land_partner&lt;&gt;"",IF(regnskab_filter_land_partner="EU",F1900,AD1900),""),"EXCLUDE")&amp;AC1900</f>
        <v>EXCLUDE</v>
      </c>
      <c r="J1900" s="158" t="e">
        <f t="shared" si="295"/>
        <v>#N/A</v>
      </c>
      <c r="L1900" s="158" t="str">
        <f t="shared" si="296"/>
        <v>_EU</v>
      </c>
      <c r="P1900" s="340"/>
      <c r="Q1900" s="340"/>
      <c r="R1900" s="341"/>
      <c r="S1900" s="342"/>
      <c r="T1900" s="342"/>
      <c r="U1900" s="340"/>
      <c r="V1900" s="368"/>
      <c r="W1900" s="341"/>
      <c r="X1900" s="343"/>
      <c r="Y1900" s="340"/>
      <c r="Z1900" s="341"/>
      <c r="AA1900" s="348" t="str">
        <f t="shared" si="297"/>
        <v/>
      </c>
      <c r="AB1900" s="349" t="str">
        <f t="shared" si="298"/>
        <v/>
      </c>
      <c r="AC1900" s="341"/>
      <c r="AD1900" s="350" t="str">
        <f t="shared" si="299"/>
        <v/>
      </c>
    </row>
    <row r="1901" spans="2:30" x14ac:dyDescent="0.45">
      <c r="B1901" s="145" t="str">
        <f t="shared" si="290"/>
        <v>NOT INCLUDED</v>
      </c>
      <c r="C1901" s="146" t="e">
        <f t="shared" si="291"/>
        <v>#N/A</v>
      </c>
      <c r="D1901" s="158" t="e">
        <f>AB1901&amp;"_"&amp;#REF!&amp;IF(afstemning_partner&lt;&gt;"","_"&amp;AC1901,"")</f>
        <v>#REF!</v>
      </c>
      <c r="E1901" s="158" t="str">
        <f t="shared" si="292"/>
        <v/>
      </c>
      <c r="F1901" s="158" t="e">
        <f t="shared" si="293"/>
        <v>#N/A</v>
      </c>
      <c r="G1901" s="158" t="str">
        <f>TRANSAKTIONER!Z1901&amp;IF(regnskab_filter_periode&gt;=AB1901,"INCLUDE"&amp;IF(regnskab_filter_land&lt;&gt;"",IF(regnskab_filter_land="EU",F1901,AD1901),""),"EXCLUDE")</f>
        <v>EXCLUDE</v>
      </c>
      <c r="H1901" s="158" t="str">
        <f t="shared" si="294"/>
        <v/>
      </c>
      <c r="I1901" s="158" t="str">
        <f>TRANSAKTIONER!Z1901&amp;IF(regnskab_filter_periode_partner&gt;=AB1901,"INCLUDE"&amp;IF(regnskab_filter_land_partner&lt;&gt;"",IF(regnskab_filter_land_partner="EU",F1901,AD1901),""),"EXCLUDE")&amp;AC1901</f>
        <v>EXCLUDE</v>
      </c>
      <c r="J1901" s="158" t="e">
        <f t="shared" si="295"/>
        <v>#N/A</v>
      </c>
      <c r="L1901" s="158" t="str">
        <f t="shared" si="296"/>
        <v>_EU</v>
      </c>
      <c r="P1901" s="340"/>
      <c r="Q1901" s="340"/>
      <c r="R1901" s="341"/>
      <c r="S1901" s="342"/>
      <c r="T1901" s="342"/>
      <c r="U1901" s="340"/>
      <c r="V1901" s="368"/>
      <c r="W1901" s="341"/>
      <c r="X1901" s="343"/>
      <c r="Y1901" s="340"/>
      <c r="Z1901" s="341"/>
      <c r="AA1901" s="348" t="str">
        <f t="shared" si="297"/>
        <v/>
      </c>
      <c r="AB1901" s="349" t="str">
        <f t="shared" si="298"/>
        <v/>
      </c>
      <c r="AC1901" s="341"/>
      <c r="AD1901" s="350" t="str">
        <f t="shared" si="299"/>
        <v/>
      </c>
    </row>
    <row r="1902" spans="2:30" x14ac:dyDescent="0.45">
      <c r="B1902" s="145" t="str">
        <f t="shared" si="290"/>
        <v>NOT INCLUDED</v>
      </c>
      <c r="C1902" s="146" t="e">
        <f t="shared" si="291"/>
        <v>#N/A</v>
      </c>
      <c r="D1902" s="158" t="e">
        <f>AB1902&amp;"_"&amp;#REF!&amp;IF(afstemning_partner&lt;&gt;"","_"&amp;AC1902,"")</f>
        <v>#REF!</v>
      </c>
      <c r="E1902" s="158" t="str">
        <f t="shared" si="292"/>
        <v/>
      </c>
      <c r="F1902" s="158" t="e">
        <f t="shared" si="293"/>
        <v>#N/A</v>
      </c>
      <c r="G1902" s="158" t="str">
        <f>TRANSAKTIONER!Z1902&amp;IF(regnskab_filter_periode&gt;=AB1902,"INCLUDE"&amp;IF(regnskab_filter_land&lt;&gt;"",IF(regnskab_filter_land="EU",F1902,AD1902),""),"EXCLUDE")</f>
        <v>EXCLUDE</v>
      </c>
      <c r="H1902" s="158" t="str">
        <f t="shared" si="294"/>
        <v/>
      </c>
      <c r="I1902" s="158" t="str">
        <f>TRANSAKTIONER!Z1902&amp;IF(regnskab_filter_periode_partner&gt;=AB1902,"INCLUDE"&amp;IF(regnskab_filter_land_partner&lt;&gt;"",IF(regnskab_filter_land_partner="EU",F1902,AD1902),""),"EXCLUDE")&amp;AC1902</f>
        <v>EXCLUDE</v>
      </c>
      <c r="J1902" s="158" t="e">
        <f t="shared" si="295"/>
        <v>#N/A</v>
      </c>
      <c r="L1902" s="158" t="str">
        <f t="shared" si="296"/>
        <v>_EU</v>
      </c>
      <c r="P1902" s="340"/>
      <c r="Q1902" s="340"/>
      <c r="R1902" s="341"/>
      <c r="S1902" s="342"/>
      <c r="T1902" s="342"/>
      <c r="U1902" s="340"/>
      <c r="V1902" s="368"/>
      <c r="W1902" s="341"/>
      <c r="X1902" s="343"/>
      <c r="Y1902" s="340"/>
      <c r="Z1902" s="341"/>
      <c r="AA1902" s="348" t="str">
        <f t="shared" si="297"/>
        <v/>
      </c>
      <c r="AB1902" s="349" t="str">
        <f t="shared" si="298"/>
        <v/>
      </c>
      <c r="AC1902" s="341"/>
      <c r="AD1902" s="350" t="str">
        <f t="shared" si="299"/>
        <v/>
      </c>
    </row>
    <row r="1903" spans="2:30" x14ac:dyDescent="0.45">
      <c r="B1903" s="145" t="str">
        <f t="shared" si="290"/>
        <v>NOT INCLUDED</v>
      </c>
      <c r="C1903" s="146" t="e">
        <f t="shared" si="291"/>
        <v>#N/A</v>
      </c>
      <c r="D1903" s="158" t="e">
        <f>AB1903&amp;"_"&amp;#REF!&amp;IF(afstemning_partner&lt;&gt;"","_"&amp;AC1903,"")</f>
        <v>#REF!</v>
      </c>
      <c r="E1903" s="158" t="str">
        <f t="shared" si="292"/>
        <v/>
      </c>
      <c r="F1903" s="158" t="e">
        <f t="shared" si="293"/>
        <v>#N/A</v>
      </c>
      <c r="G1903" s="158" t="str">
        <f>TRANSAKTIONER!Z1903&amp;IF(regnskab_filter_periode&gt;=AB1903,"INCLUDE"&amp;IF(regnskab_filter_land&lt;&gt;"",IF(regnskab_filter_land="EU",F1903,AD1903),""),"EXCLUDE")</f>
        <v>EXCLUDE</v>
      </c>
      <c r="H1903" s="158" t="str">
        <f t="shared" si="294"/>
        <v/>
      </c>
      <c r="I1903" s="158" t="str">
        <f>TRANSAKTIONER!Z1903&amp;IF(regnskab_filter_periode_partner&gt;=AB1903,"INCLUDE"&amp;IF(regnskab_filter_land_partner&lt;&gt;"",IF(regnskab_filter_land_partner="EU",F1903,AD1903),""),"EXCLUDE")&amp;AC1903</f>
        <v>EXCLUDE</v>
      </c>
      <c r="J1903" s="158" t="e">
        <f t="shared" si="295"/>
        <v>#N/A</v>
      </c>
      <c r="L1903" s="158" t="str">
        <f t="shared" si="296"/>
        <v>_EU</v>
      </c>
      <c r="P1903" s="340"/>
      <c r="Q1903" s="340"/>
      <c r="R1903" s="341"/>
      <c r="S1903" s="342"/>
      <c r="T1903" s="342"/>
      <c r="U1903" s="340"/>
      <c r="V1903" s="368"/>
      <c r="W1903" s="341"/>
      <c r="X1903" s="343"/>
      <c r="Y1903" s="340"/>
      <c r="Z1903" s="341"/>
      <c r="AA1903" s="348" t="str">
        <f t="shared" si="297"/>
        <v/>
      </c>
      <c r="AB1903" s="349" t="str">
        <f t="shared" si="298"/>
        <v/>
      </c>
      <c r="AC1903" s="341"/>
      <c r="AD1903" s="350" t="str">
        <f t="shared" si="299"/>
        <v/>
      </c>
    </row>
    <row r="1904" spans="2:30" x14ac:dyDescent="0.45">
      <c r="B1904" s="145" t="str">
        <f t="shared" si="290"/>
        <v>NOT INCLUDED</v>
      </c>
      <c r="C1904" s="146" t="e">
        <f t="shared" si="291"/>
        <v>#N/A</v>
      </c>
      <c r="D1904" s="158" t="e">
        <f>AB1904&amp;"_"&amp;#REF!&amp;IF(afstemning_partner&lt;&gt;"","_"&amp;AC1904,"")</f>
        <v>#REF!</v>
      </c>
      <c r="E1904" s="158" t="str">
        <f t="shared" si="292"/>
        <v/>
      </c>
      <c r="F1904" s="158" t="e">
        <f t="shared" si="293"/>
        <v>#N/A</v>
      </c>
      <c r="G1904" s="158" t="str">
        <f>TRANSAKTIONER!Z1904&amp;IF(regnskab_filter_periode&gt;=AB1904,"INCLUDE"&amp;IF(regnskab_filter_land&lt;&gt;"",IF(regnskab_filter_land="EU",F1904,AD1904),""),"EXCLUDE")</f>
        <v>EXCLUDE</v>
      </c>
      <c r="H1904" s="158" t="str">
        <f t="shared" si="294"/>
        <v/>
      </c>
      <c r="I1904" s="158" t="str">
        <f>TRANSAKTIONER!Z1904&amp;IF(regnskab_filter_periode_partner&gt;=AB1904,"INCLUDE"&amp;IF(regnskab_filter_land_partner&lt;&gt;"",IF(regnskab_filter_land_partner="EU",F1904,AD1904),""),"EXCLUDE")&amp;AC1904</f>
        <v>EXCLUDE</v>
      </c>
      <c r="J1904" s="158" t="e">
        <f t="shared" si="295"/>
        <v>#N/A</v>
      </c>
      <c r="L1904" s="158" t="str">
        <f t="shared" si="296"/>
        <v>_EU</v>
      </c>
      <c r="P1904" s="340"/>
      <c r="Q1904" s="340"/>
      <c r="R1904" s="341"/>
      <c r="S1904" s="342"/>
      <c r="T1904" s="342"/>
      <c r="U1904" s="340"/>
      <c r="V1904" s="368"/>
      <c r="W1904" s="341"/>
      <c r="X1904" s="343"/>
      <c r="Y1904" s="340"/>
      <c r="Z1904" s="341"/>
      <c r="AA1904" s="348" t="str">
        <f t="shared" si="297"/>
        <v/>
      </c>
      <c r="AB1904" s="349" t="str">
        <f t="shared" si="298"/>
        <v/>
      </c>
      <c r="AC1904" s="341"/>
      <c r="AD1904" s="350" t="str">
        <f t="shared" si="299"/>
        <v/>
      </c>
    </row>
    <row r="1905" spans="2:30" x14ac:dyDescent="0.45">
      <c r="B1905" s="145" t="str">
        <f t="shared" si="290"/>
        <v>NOT INCLUDED</v>
      </c>
      <c r="C1905" s="146" t="e">
        <f t="shared" si="291"/>
        <v>#N/A</v>
      </c>
      <c r="D1905" s="158" t="e">
        <f>AB1905&amp;"_"&amp;#REF!&amp;IF(afstemning_partner&lt;&gt;"","_"&amp;AC1905,"")</f>
        <v>#REF!</v>
      </c>
      <c r="E1905" s="158" t="str">
        <f t="shared" si="292"/>
        <v/>
      </c>
      <c r="F1905" s="158" t="e">
        <f t="shared" si="293"/>
        <v>#N/A</v>
      </c>
      <c r="G1905" s="158" t="str">
        <f>TRANSAKTIONER!Z1905&amp;IF(regnskab_filter_periode&gt;=AB1905,"INCLUDE"&amp;IF(regnskab_filter_land&lt;&gt;"",IF(regnskab_filter_land="EU",F1905,AD1905),""),"EXCLUDE")</f>
        <v>EXCLUDE</v>
      </c>
      <c r="H1905" s="158" t="str">
        <f t="shared" si="294"/>
        <v/>
      </c>
      <c r="I1905" s="158" t="str">
        <f>TRANSAKTIONER!Z1905&amp;IF(regnskab_filter_periode_partner&gt;=AB1905,"INCLUDE"&amp;IF(regnskab_filter_land_partner&lt;&gt;"",IF(regnskab_filter_land_partner="EU",F1905,AD1905),""),"EXCLUDE")&amp;AC1905</f>
        <v>EXCLUDE</v>
      </c>
      <c r="J1905" s="158" t="e">
        <f t="shared" si="295"/>
        <v>#N/A</v>
      </c>
      <c r="L1905" s="158" t="str">
        <f t="shared" si="296"/>
        <v>_EU</v>
      </c>
      <c r="P1905" s="340"/>
      <c r="Q1905" s="340"/>
      <c r="R1905" s="341"/>
      <c r="S1905" s="342"/>
      <c r="T1905" s="342"/>
      <c r="U1905" s="340"/>
      <c r="V1905" s="368"/>
      <c r="W1905" s="341"/>
      <c r="X1905" s="343"/>
      <c r="Y1905" s="340"/>
      <c r="Z1905" s="341"/>
      <c r="AA1905" s="348" t="str">
        <f t="shared" si="297"/>
        <v/>
      </c>
      <c r="AB1905" s="349" t="str">
        <f t="shared" si="298"/>
        <v/>
      </c>
      <c r="AC1905" s="341"/>
      <c r="AD1905" s="350" t="str">
        <f t="shared" si="299"/>
        <v/>
      </c>
    </row>
    <row r="1906" spans="2:30" x14ac:dyDescent="0.45">
      <c r="B1906" s="145" t="str">
        <f t="shared" si="290"/>
        <v>NOT INCLUDED</v>
      </c>
      <c r="C1906" s="146" t="e">
        <f t="shared" si="291"/>
        <v>#N/A</v>
      </c>
      <c r="D1906" s="158" t="e">
        <f>AB1906&amp;"_"&amp;#REF!&amp;IF(afstemning_partner&lt;&gt;"","_"&amp;AC1906,"")</f>
        <v>#REF!</v>
      </c>
      <c r="E1906" s="158" t="str">
        <f t="shared" si="292"/>
        <v/>
      </c>
      <c r="F1906" s="158" t="e">
        <f t="shared" si="293"/>
        <v>#N/A</v>
      </c>
      <c r="G1906" s="158" t="str">
        <f>TRANSAKTIONER!Z1906&amp;IF(regnskab_filter_periode&gt;=AB1906,"INCLUDE"&amp;IF(regnskab_filter_land&lt;&gt;"",IF(regnskab_filter_land="EU",F1906,AD1906),""),"EXCLUDE")</f>
        <v>EXCLUDE</v>
      </c>
      <c r="H1906" s="158" t="str">
        <f t="shared" si="294"/>
        <v/>
      </c>
      <c r="I1906" s="158" t="str">
        <f>TRANSAKTIONER!Z1906&amp;IF(regnskab_filter_periode_partner&gt;=AB1906,"INCLUDE"&amp;IF(regnskab_filter_land_partner&lt;&gt;"",IF(regnskab_filter_land_partner="EU",F1906,AD1906),""),"EXCLUDE")&amp;AC1906</f>
        <v>EXCLUDE</v>
      </c>
      <c r="J1906" s="158" t="e">
        <f t="shared" si="295"/>
        <v>#N/A</v>
      </c>
      <c r="L1906" s="158" t="str">
        <f t="shared" si="296"/>
        <v>_EU</v>
      </c>
      <c r="P1906" s="340"/>
      <c r="Q1906" s="340"/>
      <c r="R1906" s="341"/>
      <c r="S1906" s="342"/>
      <c r="T1906" s="342"/>
      <c r="U1906" s="340"/>
      <c r="V1906" s="368"/>
      <c r="W1906" s="341"/>
      <c r="X1906" s="343"/>
      <c r="Y1906" s="340"/>
      <c r="Z1906" s="341"/>
      <c r="AA1906" s="348" t="str">
        <f t="shared" si="297"/>
        <v/>
      </c>
      <c r="AB1906" s="349" t="str">
        <f t="shared" si="298"/>
        <v/>
      </c>
      <c r="AC1906" s="341"/>
      <c r="AD1906" s="350" t="str">
        <f t="shared" si="299"/>
        <v/>
      </c>
    </row>
    <row r="1907" spans="2:30" x14ac:dyDescent="0.45">
      <c r="B1907" s="145" t="str">
        <f t="shared" si="290"/>
        <v>NOT INCLUDED</v>
      </c>
      <c r="C1907" s="146" t="e">
        <f t="shared" si="291"/>
        <v>#N/A</v>
      </c>
      <c r="D1907" s="158" t="e">
        <f>AB1907&amp;"_"&amp;#REF!&amp;IF(afstemning_partner&lt;&gt;"","_"&amp;AC1907,"")</f>
        <v>#REF!</v>
      </c>
      <c r="E1907" s="158" t="str">
        <f t="shared" si="292"/>
        <v/>
      </c>
      <c r="F1907" s="158" t="e">
        <f t="shared" si="293"/>
        <v>#N/A</v>
      </c>
      <c r="G1907" s="158" t="str">
        <f>TRANSAKTIONER!Z1907&amp;IF(regnskab_filter_periode&gt;=AB1907,"INCLUDE"&amp;IF(regnskab_filter_land&lt;&gt;"",IF(regnskab_filter_land="EU",F1907,AD1907),""),"EXCLUDE")</f>
        <v>EXCLUDE</v>
      </c>
      <c r="H1907" s="158" t="str">
        <f t="shared" si="294"/>
        <v/>
      </c>
      <c r="I1907" s="158" t="str">
        <f>TRANSAKTIONER!Z1907&amp;IF(regnskab_filter_periode_partner&gt;=AB1907,"INCLUDE"&amp;IF(regnskab_filter_land_partner&lt;&gt;"",IF(regnskab_filter_land_partner="EU",F1907,AD1907),""),"EXCLUDE")&amp;AC1907</f>
        <v>EXCLUDE</v>
      </c>
      <c r="J1907" s="158" t="e">
        <f t="shared" si="295"/>
        <v>#N/A</v>
      </c>
      <c r="L1907" s="158" t="str">
        <f t="shared" si="296"/>
        <v>_EU</v>
      </c>
      <c r="P1907" s="340"/>
      <c r="Q1907" s="340"/>
      <c r="R1907" s="341"/>
      <c r="S1907" s="342"/>
      <c r="T1907" s="342"/>
      <c r="U1907" s="340"/>
      <c r="V1907" s="368"/>
      <c r="W1907" s="341"/>
      <c r="X1907" s="343"/>
      <c r="Y1907" s="340"/>
      <c r="Z1907" s="341"/>
      <c r="AA1907" s="348" t="str">
        <f t="shared" si="297"/>
        <v/>
      </c>
      <c r="AB1907" s="349" t="str">
        <f t="shared" si="298"/>
        <v/>
      </c>
      <c r="AC1907" s="341"/>
      <c r="AD1907" s="350" t="str">
        <f t="shared" si="299"/>
        <v/>
      </c>
    </row>
    <row r="1908" spans="2:30" x14ac:dyDescent="0.45">
      <c r="B1908" s="145" t="str">
        <f t="shared" si="290"/>
        <v>NOT INCLUDED</v>
      </c>
      <c r="C1908" s="146" t="e">
        <f t="shared" si="291"/>
        <v>#N/A</v>
      </c>
      <c r="D1908" s="158" t="e">
        <f>AB1908&amp;"_"&amp;#REF!&amp;IF(afstemning_partner&lt;&gt;"","_"&amp;AC1908,"")</f>
        <v>#REF!</v>
      </c>
      <c r="E1908" s="158" t="str">
        <f t="shared" si="292"/>
        <v/>
      </c>
      <c r="F1908" s="158" t="e">
        <f t="shared" si="293"/>
        <v>#N/A</v>
      </c>
      <c r="G1908" s="158" t="str">
        <f>TRANSAKTIONER!Z1908&amp;IF(regnskab_filter_periode&gt;=AB1908,"INCLUDE"&amp;IF(regnskab_filter_land&lt;&gt;"",IF(regnskab_filter_land="EU",F1908,AD1908),""),"EXCLUDE")</f>
        <v>EXCLUDE</v>
      </c>
      <c r="H1908" s="158" t="str">
        <f t="shared" si="294"/>
        <v/>
      </c>
      <c r="I1908" s="158" t="str">
        <f>TRANSAKTIONER!Z1908&amp;IF(regnskab_filter_periode_partner&gt;=AB1908,"INCLUDE"&amp;IF(regnskab_filter_land_partner&lt;&gt;"",IF(regnskab_filter_land_partner="EU",F1908,AD1908),""),"EXCLUDE")&amp;AC1908</f>
        <v>EXCLUDE</v>
      </c>
      <c r="J1908" s="158" t="e">
        <f t="shared" si="295"/>
        <v>#N/A</v>
      </c>
      <c r="L1908" s="158" t="str">
        <f t="shared" si="296"/>
        <v>_EU</v>
      </c>
      <c r="P1908" s="340"/>
      <c r="Q1908" s="340"/>
      <c r="R1908" s="341"/>
      <c r="S1908" s="342"/>
      <c r="T1908" s="342"/>
      <c r="U1908" s="340"/>
      <c r="V1908" s="368"/>
      <c r="W1908" s="341"/>
      <c r="X1908" s="343"/>
      <c r="Y1908" s="340"/>
      <c r="Z1908" s="341"/>
      <c r="AA1908" s="348" t="str">
        <f t="shared" si="297"/>
        <v/>
      </c>
      <c r="AB1908" s="349" t="str">
        <f t="shared" si="298"/>
        <v/>
      </c>
      <c r="AC1908" s="341"/>
      <c r="AD1908" s="350" t="str">
        <f t="shared" si="299"/>
        <v/>
      </c>
    </row>
    <row r="1909" spans="2:30" x14ac:dyDescent="0.45">
      <c r="B1909" s="145" t="str">
        <f t="shared" si="290"/>
        <v>NOT INCLUDED</v>
      </c>
      <c r="C1909" s="146" t="e">
        <f t="shared" si="291"/>
        <v>#N/A</v>
      </c>
      <c r="D1909" s="158" t="e">
        <f>AB1909&amp;"_"&amp;#REF!&amp;IF(afstemning_partner&lt;&gt;"","_"&amp;AC1909,"")</f>
        <v>#REF!</v>
      </c>
      <c r="E1909" s="158" t="str">
        <f t="shared" si="292"/>
        <v/>
      </c>
      <c r="F1909" s="158" t="e">
        <f t="shared" si="293"/>
        <v>#N/A</v>
      </c>
      <c r="G1909" s="158" t="str">
        <f>TRANSAKTIONER!Z1909&amp;IF(regnskab_filter_periode&gt;=AB1909,"INCLUDE"&amp;IF(regnskab_filter_land&lt;&gt;"",IF(regnskab_filter_land="EU",F1909,AD1909),""),"EXCLUDE")</f>
        <v>EXCLUDE</v>
      </c>
      <c r="H1909" s="158" t="str">
        <f t="shared" si="294"/>
        <v/>
      </c>
      <c r="I1909" s="158" t="str">
        <f>TRANSAKTIONER!Z1909&amp;IF(regnskab_filter_periode_partner&gt;=AB1909,"INCLUDE"&amp;IF(regnskab_filter_land_partner&lt;&gt;"",IF(regnskab_filter_land_partner="EU",F1909,AD1909),""),"EXCLUDE")&amp;AC1909</f>
        <v>EXCLUDE</v>
      </c>
      <c r="J1909" s="158" t="e">
        <f t="shared" si="295"/>
        <v>#N/A</v>
      </c>
      <c r="L1909" s="158" t="str">
        <f t="shared" si="296"/>
        <v>_EU</v>
      </c>
      <c r="P1909" s="340"/>
      <c r="Q1909" s="340"/>
      <c r="R1909" s="341"/>
      <c r="S1909" s="342"/>
      <c r="T1909" s="342"/>
      <c r="U1909" s="340"/>
      <c r="V1909" s="368"/>
      <c r="W1909" s="341"/>
      <c r="X1909" s="343"/>
      <c r="Y1909" s="340"/>
      <c r="Z1909" s="341"/>
      <c r="AA1909" s="348" t="str">
        <f t="shared" si="297"/>
        <v/>
      </c>
      <c r="AB1909" s="349" t="str">
        <f t="shared" si="298"/>
        <v/>
      </c>
      <c r="AC1909" s="341"/>
      <c r="AD1909" s="350" t="str">
        <f t="shared" si="299"/>
        <v/>
      </c>
    </row>
    <row r="1910" spans="2:30" x14ac:dyDescent="0.45">
      <c r="B1910" s="145" t="str">
        <f t="shared" si="290"/>
        <v>NOT INCLUDED</v>
      </c>
      <c r="C1910" s="146" t="e">
        <f t="shared" si="291"/>
        <v>#N/A</v>
      </c>
      <c r="D1910" s="158" t="e">
        <f>AB1910&amp;"_"&amp;#REF!&amp;IF(afstemning_partner&lt;&gt;"","_"&amp;AC1910,"")</f>
        <v>#REF!</v>
      </c>
      <c r="E1910" s="158" t="str">
        <f t="shared" si="292"/>
        <v/>
      </c>
      <c r="F1910" s="158" t="e">
        <f t="shared" si="293"/>
        <v>#N/A</v>
      </c>
      <c r="G1910" s="158" t="str">
        <f>TRANSAKTIONER!Z1910&amp;IF(regnskab_filter_periode&gt;=AB1910,"INCLUDE"&amp;IF(regnskab_filter_land&lt;&gt;"",IF(regnskab_filter_land="EU",F1910,AD1910),""),"EXCLUDE")</f>
        <v>EXCLUDE</v>
      </c>
      <c r="H1910" s="158" t="str">
        <f t="shared" si="294"/>
        <v/>
      </c>
      <c r="I1910" s="158" t="str">
        <f>TRANSAKTIONER!Z1910&amp;IF(regnskab_filter_periode_partner&gt;=AB1910,"INCLUDE"&amp;IF(regnskab_filter_land_partner&lt;&gt;"",IF(regnskab_filter_land_partner="EU",F1910,AD1910),""),"EXCLUDE")&amp;AC1910</f>
        <v>EXCLUDE</v>
      </c>
      <c r="J1910" s="158" t="e">
        <f t="shared" si="295"/>
        <v>#N/A</v>
      </c>
      <c r="L1910" s="158" t="str">
        <f t="shared" si="296"/>
        <v>_EU</v>
      </c>
      <c r="P1910" s="340"/>
      <c r="Q1910" s="340"/>
      <c r="R1910" s="341"/>
      <c r="S1910" s="342"/>
      <c r="T1910" s="342"/>
      <c r="U1910" s="340"/>
      <c r="V1910" s="368"/>
      <c r="W1910" s="341"/>
      <c r="X1910" s="343"/>
      <c r="Y1910" s="340"/>
      <c r="Z1910" s="341"/>
      <c r="AA1910" s="348" t="str">
        <f t="shared" si="297"/>
        <v/>
      </c>
      <c r="AB1910" s="349" t="str">
        <f t="shared" si="298"/>
        <v/>
      </c>
      <c r="AC1910" s="341"/>
      <c r="AD1910" s="350" t="str">
        <f t="shared" si="299"/>
        <v/>
      </c>
    </row>
    <row r="1911" spans="2:30" x14ac:dyDescent="0.45">
      <c r="B1911" s="145" t="str">
        <f t="shared" si="290"/>
        <v>NOT INCLUDED</v>
      </c>
      <c r="C1911" s="146" t="e">
        <f t="shared" si="291"/>
        <v>#N/A</v>
      </c>
      <c r="D1911" s="158" t="e">
        <f>AB1911&amp;"_"&amp;#REF!&amp;IF(afstemning_partner&lt;&gt;"","_"&amp;AC1911,"")</f>
        <v>#REF!</v>
      </c>
      <c r="E1911" s="158" t="str">
        <f t="shared" si="292"/>
        <v/>
      </c>
      <c r="F1911" s="158" t="e">
        <f t="shared" si="293"/>
        <v>#N/A</v>
      </c>
      <c r="G1911" s="158" t="str">
        <f>TRANSAKTIONER!Z1911&amp;IF(regnskab_filter_periode&gt;=AB1911,"INCLUDE"&amp;IF(regnskab_filter_land&lt;&gt;"",IF(regnskab_filter_land="EU",F1911,AD1911),""),"EXCLUDE")</f>
        <v>EXCLUDE</v>
      </c>
      <c r="H1911" s="158" t="str">
        <f t="shared" si="294"/>
        <v/>
      </c>
      <c r="I1911" s="158" t="str">
        <f>TRANSAKTIONER!Z1911&amp;IF(regnskab_filter_periode_partner&gt;=AB1911,"INCLUDE"&amp;IF(regnskab_filter_land_partner&lt;&gt;"",IF(regnskab_filter_land_partner="EU",F1911,AD1911),""),"EXCLUDE")&amp;AC1911</f>
        <v>EXCLUDE</v>
      </c>
      <c r="J1911" s="158" t="e">
        <f t="shared" si="295"/>
        <v>#N/A</v>
      </c>
      <c r="L1911" s="158" t="str">
        <f t="shared" si="296"/>
        <v>_EU</v>
      </c>
      <c r="P1911" s="340"/>
      <c r="Q1911" s="340"/>
      <c r="R1911" s="341"/>
      <c r="S1911" s="342"/>
      <c r="T1911" s="342"/>
      <c r="U1911" s="340"/>
      <c r="V1911" s="368"/>
      <c r="W1911" s="341"/>
      <c r="X1911" s="343"/>
      <c r="Y1911" s="340"/>
      <c r="Z1911" s="341"/>
      <c r="AA1911" s="348" t="str">
        <f t="shared" si="297"/>
        <v/>
      </c>
      <c r="AB1911" s="349" t="str">
        <f t="shared" si="298"/>
        <v/>
      </c>
      <c r="AC1911" s="341"/>
      <c r="AD1911" s="350" t="str">
        <f t="shared" si="299"/>
        <v/>
      </c>
    </row>
    <row r="1912" spans="2:30" x14ac:dyDescent="0.45">
      <c r="B1912" s="145" t="str">
        <f t="shared" si="290"/>
        <v>NOT INCLUDED</v>
      </c>
      <c r="C1912" s="146" t="e">
        <f t="shared" si="291"/>
        <v>#N/A</v>
      </c>
      <c r="D1912" s="158" t="e">
        <f>AB1912&amp;"_"&amp;#REF!&amp;IF(afstemning_partner&lt;&gt;"","_"&amp;AC1912,"")</f>
        <v>#REF!</v>
      </c>
      <c r="E1912" s="158" t="str">
        <f t="shared" si="292"/>
        <v/>
      </c>
      <c r="F1912" s="158" t="e">
        <f t="shared" si="293"/>
        <v>#N/A</v>
      </c>
      <c r="G1912" s="158" t="str">
        <f>TRANSAKTIONER!Z1912&amp;IF(regnskab_filter_periode&gt;=AB1912,"INCLUDE"&amp;IF(regnskab_filter_land&lt;&gt;"",IF(regnskab_filter_land="EU",F1912,AD1912),""),"EXCLUDE")</f>
        <v>EXCLUDE</v>
      </c>
      <c r="H1912" s="158" t="str">
        <f t="shared" si="294"/>
        <v/>
      </c>
      <c r="I1912" s="158" t="str">
        <f>TRANSAKTIONER!Z1912&amp;IF(regnskab_filter_periode_partner&gt;=AB1912,"INCLUDE"&amp;IF(regnskab_filter_land_partner&lt;&gt;"",IF(regnskab_filter_land_partner="EU",F1912,AD1912),""),"EXCLUDE")&amp;AC1912</f>
        <v>EXCLUDE</v>
      </c>
      <c r="J1912" s="158" t="e">
        <f t="shared" si="295"/>
        <v>#N/A</v>
      </c>
      <c r="L1912" s="158" t="str">
        <f t="shared" si="296"/>
        <v>_EU</v>
      </c>
      <c r="P1912" s="340"/>
      <c r="Q1912" s="340"/>
      <c r="R1912" s="341"/>
      <c r="S1912" s="342"/>
      <c r="T1912" s="342"/>
      <c r="U1912" s="340"/>
      <c r="V1912" s="368"/>
      <c r="W1912" s="341"/>
      <c r="X1912" s="343"/>
      <c r="Y1912" s="340"/>
      <c r="Z1912" s="341"/>
      <c r="AA1912" s="348" t="str">
        <f t="shared" si="297"/>
        <v/>
      </c>
      <c r="AB1912" s="349" t="str">
        <f t="shared" si="298"/>
        <v/>
      </c>
      <c r="AC1912" s="341"/>
      <c r="AD1912" s="350" t="str">
        <f t="shared" si="299"/>
        <v/>
      </c>
    </row>
    <row r="1913" spans="2:30" x14ac:dyDescent="0.45">
      <c r="B1913" s="145" t="str">
        <f t="shared" si="290"/>
        <v>NOT INCLUDED</v>
      </c>
      <c r="C1913" s="146" t="e">
        <f t="shared" si="291"/>
        <v>#N/A</v>
      </c>
      <c r="D1913" s="158" t="e">
        <f>AB1913&amp;"_"&amp;#REF!&amp;IF(afstemning_partner&lt;&gt;"","_"&amp;AC1913,"")</f>
        <v>#REF!</v>
      </c>
      <c r="E1913" s="158" t="str">
        <f t="shared" si="292"/>
        <v/>
      </c>
      <c r="F1913" s="158" t="e">
        <f t="shared" si="293"/>
        <v>#N/A</v>
      </c>
      <c r="G1913" s="158" t="str">
        <f>TRANSAKTIONER!Z1913&amp;IF(regnskab_filter_periode&gt;=AB1913,"INCLUDE"&amp;IF(regnskab_filter_land&lt;&gt;"",IF(regnskab_filter_land="EU",F1913,AD1913),""),"EXCLUDE")</f>
        <v>EXCLUDE</v>
      </c>
      <c r="H1913" s="158" t="str">
        <f t="shared" si="294"/>
        <v/>
      </c>
      <c r="I1913" s="158" t="str">
        <f>TRANSAKTIONER!Z1913&amp;IF(regnskab_filter_periode_partner&gt;=AB1913,"INCLUDE"&amp;IF(regnskab_filter_land_partner&lt;&gt;"",IF(regnskab_filter_land_partner="EU",F1913,AD1913),""),"EXCLUDE")&amp;AC1913</f>
        <v>EXCLUDE</v>
      </c>
      <c r="J1913" s="158" t="e">
        <f t="shared" si="295"/>
        <v>#N/A</v>
      </c>
      <c r="L1913" s="158" t="str">
        <f t="shared" si="296"/>
        <v>_EU</v>
      </c>
      <c r="P1913" s="340"/>
      <c r="Q1913" s="340"/>
      <c r="R1913" s="341"/>
      <c r="S1913" s="342"/>
      <c r="T1913" s="342"/>
      <c r="U1913" s="340"/>
      <c r="V1913" s="368"/>
      <c r="W1913" s="341"/>
      <c r="X1913" s="343"/>
      <c r="Y1913" s="340"/>
      <c r="Z1913" s="341"/>
      <c r="AA1913" s="348" t="str">
        <f t="shared" si="297"/>
        <v/>
      </c>
      <c r="AB1913" s="349" t="str">
        <f t="shared" si="298"/>
        <v/>
      </c>
      <c r="AC1913" s="341"/>
      <c r="AD1913" s="350" t="str">
        <f t="shared" si="299"/>
        <v/>
      </c>
    </row>
    <row r="1914" spans="2:30" x14ac:dyDescent="0.45">
      <c r="B1914" s="145" t="str">
        <f t="shared" si="290"/>
        <v>NOT INCLUDED</v>
      </c>
      <c r="C1914" s="146" t="e">
        <f t="shared" si="291"/>
        <v>#N/A</v>
      </c>
      <c r="D1914" s="158" t="e">
        <f>AB1914&amp;"_"&amp;#REF!&amp;IF(afstemning_partner&lt;&gt;"","_"&amp;AC1914,"")</f>
        <v>#REF!</v>
      </c>
      <c r="E1914" s="158" t="str">
        <f t="shared" si="292"/>
        <v/>
      </c>
      <c r="F1914" s="158" t="e">
        <f t="shared" si="293"/>
        <v>#N/A</v>
      </c>
      <c r="G1914" s="158" t="str">
        <f>TRANSAKTIONER!Z1914&amp;IF(regnskab_filter_periode&gt;=AB1914,"INCLUDE"&amp;IF(regnskab_filter_land&lt;&gt;"",IF(regnskab_filter_land="EU",F1914,AD1914),""),"EXCLUDE")</f>
        <v>EXCLUDE</v>
      </c>
      <c r="H1914" s="158" t="str">
        <f t="shared" si="294"/>
        <v/>
      </c>
      <c r="I1914" s="158" t="str">
        <f>TRANSAKTIONER!Z1914&amp;IF(regnskab_filter_periode_partner&gt;=AB1914,"INCLUDE"&amp;IF(regnskab_filter_land_partner&lt;&gt;"",IF(regnskab_filter_land_partner="EU",F1914,AD1914),""),"EXCLUDE")&amp;AC1914</f>
        <v>EXCLUDE</v>
      </c>
      <c r="J1914" s="158" t="e">
        <f t="shared" si="295"/>
        <v>#N/A</v>
      </c>
      <c r="L1914" s="158" t="str">
        <f t="shared" si="296"/>
        <v>_EU</v>
      </c>
      <c r="P1914" s="340"/>
      <c r="Q1914" s="340"/>
      <c r="R1914" s="341"/>
      <c r="S1914" s="342"/>
      <c r="T1914" s="342"/>
      <c r="U1914" s="340"/>
      <c r="V1914" s="368"/>
      <c r="W1914" s="341"/>
      <c r="X1914" s="343"/>
      <c r="Y1914" s="340"/>
      <c r="Z1914" s="341"/>
      <c r="AA1914" s="348" t="str">
        <f t="shared" si="297"/>
        <v/>
      </c>
      <c r="AB1914" s="349" t="str">
        <f t="shared" si="298"/>
        <v/>
      </c>
      <c r="AC1914" s="341"/>
      <c r="AD1914" s="350" t="str">
        <f t="shared" si="299"/>
        <v/>
      </c>
    </row>
    <row r="1915" spans="2:30" x14ac:dyDescent="0.45">
      <c r="B1915" s="145" t="str">
        <f t="shared" si="290"/>
        <v>NOT INCLUDED</v>
      </c>
      <c r="C1915" s="146" t="e">
        <f t="shared" si="291"/>
        <v>#N/A</v>
      </c>
      <c r="D1915" s="158" t="e">
        <f>AB1915&amp;"_"&amp;#REF!&amp;IF(afstemning_partner&lt;&gt;"","_"&amp;AC1915,"")</f>
        <v>#REF!</v>
      </c>
      <c r="E1915" s="158" t="str">
        <f t="shared" si="292"/>
        <v/>
      </c>
      <c r="F1915" s="158" t="e">
        <f t="shared" si="293"/>
        <v>#N/A</v>
      </c>
      <c r="G1915" s="158" t="str">
        <f>TRANSAKTIONER!Z1915&amp;IF(regnskab_filter_periode&gt;=AB1915,"INCLUDE"&amp;IF(regnskab_filter_land&lt;&gt;"",IF(regnskab_filter_land="EU",F1915,AD1915),""),"EXCLUDE")</f>
        <v>EXCLUDE</v>
      </c>
      <c r="H1915" s="158" t="str">
        <f t="shared" si="294"/>
        <v/>
      </c>
      <c r="I1915" s="158" t="str">
        <f>TRANSAKTIONER!Z1915&amp;IF(regnskab_filter_periode_partner&gt;=AB1915,"INCLUDE"&amp;IF(regnskab_filter_land_partner&lt;&gt;"",IF(regnskab_filter_land_partner="EU",F1915,AD1915),""),"EXCLUDE")&amp;AC1915</f>
        <v>EXCLUDE</v>
      </c>
      <c r="J1915" s="158" t="e">
        <f t="shared" si="295"/>
        <v>#N/A</v>
      </c>
      <c r="L1915" s="158" t="str">
        <f t="shared" si="296"/>
        <v>_EU</v>
      </c>
      <c r="P1915" s="340"/>
      <c r="Q1915" s="340"/>
      <c r="R1915" s="341"/>
      <c r="S1915" s="342"/>
      <c r="T1915" s="342"/>
      <c r="U1915" s="340"/>
      <c r="V1915" s="368"/>
      <c r="W1915" s="341"/>
      <c r="X1915" s="343"/>
      <c r="Y1915" s="340"/>
      <c r="Z1915" s="341"/>
      <c r="AA1915" s="348" t="str">
        <f t="shared" si="297"/>
        <v/>
      </c>
      <c r="AB1915" s="349" t="str">
        <f t="shared" si="298"/>
        <v/>
      </c>
      <c r="AC1915" s="341"/>
      <c r="AD1915" s="350" t="str">
        <f t="shared" si="299"/>
        <v/>
      </c>
    </row>
    <row r="1916" spans="2:30" x14ac:dyDescent="0.45">
      <c r="B1916" s="145" t="str">
        <f t="shared" si="290"/>
        <v>NOT INCLUDED</v>
      </c>
      <c r="C1916" s="146" t="e">
        <f t="shared" si="291"/>
        <v>#N/A</v>
      </c>
      <c r="D1916" s="158" t="e">
        <f>AB1916&amp;"_"&amp;#REF!&amp;IF(afstemning_partner&lt;&gt;"","_"&amp;AC1916,"")</f>
        <v>#REF!</v>
      </c>
      <c r="E1916" s="158" t="str">
        <f t="shared" si="292"/>
        <v/>
      </c>
      <c r="F1916" s="158" t="e">
        <f t="shared" si="293"/>
        <v>#N/A</v>
      </c>
      <c r="G1916" s="158" t="str">
        <f>TRANSAKTIONER!Z1916&amp;IF(regnskab_filter_periode&gt;=AB1916,"INCLUDE"&amp;IF(regnskab_filter_land&lt;&gt;"",IF(regnskab_filter_land="EU",F1916,AD1916),""),"EXCLUDE")</f>
        <v>EXCLUDE</v>
      </c>
      <c r="H1916" s="158" t="str">
        <f t="shared" si="294"/>
        <v/>
      </c>
      <c r="I1916" s="158" t="str">
        <f>TRANSAKTIONER!Z1916&amp;IF(regnskab_filter_periode_partner&gt;=AB1916,"INCLUDE"&amp;IF(regnskab_filter_land_partner&lt;&gt;"",IF(regnskab_filter_land_partner="EU",F1916,AD1916),""),"EXCLUDE")&amp;AC1916</f>
        <v>EXCLUDE</v>
      </c>
      <c r="J1916" s="158" t="e">
        <f t="shared" si="295"/>
        <v>#N/A</v>
      </c>
      <c r="L1916" s="158" t="str">
        <f t="shared" si="296"/>
        <v>_EU</v>
      </c>
      <c r="P1916" s="340"/>
      <c r="Q1916" s="340"/>
      <c r="R1916" s="341"/>
      <c r="S1916" s="342"/>
      <c r="T1916" s="342"/>
      <c r="U1916" s="340"/>
      <c r="V1916" s="368"/>
      <c r="W1916" s="341"/>
      <c r="X1916" s="343"/>
      <c r="Y1916" s="340"/>
      <c r="Z1916" s="341"/>
      <c r="AA1916" s="348" t="str">
        <f t="shared" si="297"/>
        <v/>
      </c>
      <c r="AB1916" s="349" t="str">
        <f t="shared" si="298"/>
        <v/>
      </c>
      <c r="AC1916" s="341"/>
      <c r="AD1916" s="350" t="str">
        <f t="shared" si="299"/>
        <v/>
      </c>
    </row>
    <row r="1917" spans="2:30" x14ac:dyDescent="0.45">
      <c r="B1917" s="145" t="str">
        <f t="shared" si="290"/>
        <v>NOT INCLUDED</v>
      </c>
      <c r="C1917" s="146" t="e">
        <f t="shared" si="291"/>
        <v>#N/A</v>
      </c>
      <c r="D1917" s="158" t="e">
        <f>AB1917&amp;"_"&amp;#REF!&amp;IF(afstemning_partner&lt;&gt;"","_"&amp;AC1917,"")</f>
        <v>#REF!</v>
      </c>
      <c r="E1917" s="158" t="str">
        <f t="shared" si="292"/>
        <v/>
      </c>
      <c r="F1917" s="158" t="e">
        <f t="shared" si="293"/>
        <v>#N/A</v>
      </c>
      <c r="G1917" s="158" t="str">
        <f>TRANSAKTIONER!Z1917&amp;IF(regnskab_filter_periode&gt;=AB1917,"INCLUDE"&amp;IF(regnskab_filter_land&lt;&gt;"",IF(regnskab_filter_land="EU",F1917,AD1917),""),"EXCLUDE")</f>
        <v>EXCLUDE</v>
      </c>
      <c r="H1917" s="158" t="str">
        <f t="shared" si="294"/>
        <v/>
      </c>
      <c r="I1917" s="158" t="str">
        <f>TRANSAKTIONER!Z1917&amp;IF(regnskab_filter_periode_partner&gt;=AB1917,"INCLUDE"&amp;IF(regnskab_filter_land_partner&lt;&gt;"",IF(regnskab_filter_land_partner="EU",F1917,AD1917),""),"EXCLUDE")&amp;AC1917</f>
        <v>EXCLUDE</v>
      </c>
      <c r="J1917" s="158" t="e">
        <f t="shared" si="295"/>
        <v>#N/A</v>
      </c>
      <c r="L1917" s="158" t="str">
        <f t="shared" si="296"/>
        <v>_EU</v>
      </c>
      <c r="P1917" s="340"/>
      <c r="Q1917" s="340"/>
      <c r="R1917" s="341"/>
      <c r="S1917" s="342"/>
      <c r="T1917" s="342"/>
      <c r="U1917" s="340"/>
      <c r="V1917" s="368"/>
      <c r="W1917" s="341"/>
      <c r="X1917" s="343"/>
      <c r="Y1917" s="340"/>
      <c r="Z1917" s="341"/>
      <c r="AA1917" s="348" t="str">
        <f t="shared" si="297"/>
        <v/>
      </c>
      <c r="AB1917" s="349" t="str">
        <f t="shared" si="298"/>
        <v/>
      </c>
      <c r="AC1917" s="341"/>
      <c r="AD1917" s="350" t="str">
        <f t="shared" si="299"/>
        <v/>
      </c>
    </row>
    <row r="1918" spans="2:30" x14ac:dyDescent="0.45">
      <c r="B1918" s="145" t="str">
        <f t="shared" si="290"/>
        <v>NOT INCLUDED</v>
      </c>
      <c r="C1918" s="146" t="e">
        <f t="shared" si="291"/>
        <v>#N/A</v>
      </c>
      <c r="D1918" s="158" t="e">
        <f>AB1918&amp;"_"&amp;#REF!&amp;IF(afstemning_partner&lt;&gt;"","_"&amp;AC1918,"")</f>
        <v>#REF!</v>
      </c>
      <c r="E1918" s="158" t="str">
        <f t="shared" si="292"/>
        <v/>
      </c>
      <c r="F1918" s="158" t="e">
        <f t="shared" si="293"/>
        <v>#N/A</v>
      </c>
      <c r="G1918" s="158" t="str">
        <f>TRANSAKTIONER!Z1918&amp;IF(regnskab_filter_periode&gt;=AB1918,"INCLUDE"&amp;IF(regnskab_filter_land&lt;&gt;"",IF(regnskab_filter_land="EU",F1918,AD1918),""),"EXCLUDE")</f>
        <v>EXCLUDE</v>
      </c>
      <c r="H1918" s="158" t="str">
        <f t="shared" si="294"/>
        <v/>
      </c>
      <c r="I1918" s="158" t="str">
        <f>TRANSAKTIONER!Z1918&amp;IF(regnskab_filter_periode_partner&gt;=AB1918,"INCLUDE"&amp;IF(regnskab_filter_land_partner&lt;&gt;"",IF(regnskab_filter_land_partner="EU",F1918,AD1918),""),"EXCLUDE")&amp;AC1918</f>
        <v>EXCLUDE</v>
      </c>
      <c r="J1918" s="158" t="e">
        <f t="shared" si="295"/>
        <v>#N/A</v>
      </c>
      <c r="L1918" s="158" t="str">
        <f t="shared" si="296"/>
        <v>_EU</v>
      </c>
      <c r="P1918" s="340"/>
      <c r="Q1918" s="340"/>
      <c r="R1918" s="341"/>
      <c r="S1918" s="342"/>
      <c r="T1918" s="342"/>
      <c r="U1918" s="340"/>
      <c r="V1918" s="368"/>
      <c r="W1918" s="341"/>
      <c r="X1918" s="343"/>
      <c r="Y1918" s="340"/>
      <c r="Z1918" s="341"/>
      <c r="AA1918" s="348" t="str">
        <f t="shared" si="297"/>
        <v/>
      </c>
      <c r="AB1918" s="349" t="str">
        <f t="shared" si="298"/>
        <v/>
      </c>
      <c r="AC1918" s="341"/>
      <c r="AD1918" s="350" t="str">
        <f t="shared" si="299"/>
        <v/>
      </c>
    </row>
    <row r="1919" spans="2:30" x14ac:dyDescent="0.45">
      <c r="B1919" s="145" t="str">
        <f t="shared" si="290"/>
        <v>NOT INCLUDED</v>
      </c>
      <c r="C1919" s="146" t="e">
        <f t="shared" si="291"/>
        <v>#N/A</v>
      </c>
      <c r="D1919" s="158" t="e">
        <f>AB1919&amp;"_"&amp;#REF!&amp;IF(afstemning_partner&lt;&gt;"","_"&amp;AC1919,"")</f>
        <v>#REF!</v>
      </c>
      <c r="E1919" s="158" t="str">
        <f t="shared" si="292"/>
        <v/>
      </c>
      <c r="F1919" s="158" t="e">
        <f t="shared" si="293"/>
        <v>#N/A</v>
      </c>
      <c r="G1919" s="158" t="str">
        <f>TRANSAKTIONER!Z1919&amp;IF(regnskab_filter_periode&gt;=AB1919,"INCLUDE"&amp;IF(regnskab_filter_land&lt;&gt;"",IF(regnskab_filter_land="EU",F1919,AD1919),""),"EXCLUDE")</f>
        <v>EXCLUDE</v>
      </c>
      <c r="H1919" s="158" t="str">
        <f t="shared" si="294"/>
        <v/>
      </c>
      <c r="I1919" s="158" t="str">
        <f>TRANSAKTIONER!Z1919&amp;IF(regnskab_filter_periode_partner&gt;=AB1919,"INCLUDE"&amp;IF(regnskab_filter_land_partner&lt;&gt;"",IF(regnskab_filter_land_partner="EU",F1919,AD1919),""),"EXCLUDE")&amp;AC1919</f>
        <v>EXCLUDE</v>
      </c>
      <c r="J1919" s="158" t="e">
        <f t="shared" si="295"/>
        <v>#N/A</v>
      </c>
      <c r="L1919" s="158" t="str">
        <f t="shared" si="296"/>
        <v>_EU</v>
      </c>
      <c r="P1919" s="340"/>
      <c r="Q1919" s="340"/>
      <c r="R1919" s="341"/>
      <c r="S1919" s="342"/>
      <c r="T1919" s="342"/>
      <c r="U1919" s="340"/>
      <c r="V1919" s="368"/>
      <c r="W1919" s="341"/>
      <c r="X1919" s="343"/>
      <c r="Y1919" s="340"/>
      <c r="Z1919" s="341"/>
      <c r="AA1919" s="348" t="str">
        <f t="shared" si="297"/>
        <v/>
      </c>
      <c r="AB1919" s="349" t="str">
        <f t="shared" si="298"/>
        <v/>
      </c>
      <c r="AC1919" s="341"/>
      <c r="AD1919" s="350" t="str">
        <f t="shared" si="299"/>
        <v/>
      </c>
    </row>
    <row r="1920" spans="2:30" x14ac:dyDescent="0.45">
      <c r="B1920" s="145" t="str">
        <f t="shared" si="290"/>
        <v>NOT INCLUDED</v>
      </c>
      <c r="C1920" s="146" t="e">
        <f t="shared" si="291"/>
        <v>#N/A</v>
      </c>
      <c r="D1920" s="158" t="e">
        <f>AB1920&amp;"_"&amp;#REF!&amp;IF(afstemning_partner&lt;&gt;"","_"&amp;AC1920,"")</f>
        <v>#REF!</v>
      </c>
      <c r="E1920" s="158" t="str">
        <f t="shared" si="292"/>
        <v/>
      </c>
      <c r="F1920" s="158" t="e">
        <f t="shared" si="293"/>
        <v>#N/A</v>
      </c>
      <c r="G1920" s="158" t="str">
        <f>TRANSAKTIONER!Z1920&amp;IF(regnskab_filter_periode&gt;=AB1920,"INCLUDE"&amp;IF(regnskab_filter_land&lt;&gt;"",IF(regnskab_filter_land="EU",F1920,AD1920),""),"EXCLUDE")</f>
        <v>EXCLUDE</v>
      </c>
      <c r="H1920" s="158" t="str">
        <f t="shared" si="294"/>
        <v/>
      </c>
      <c r="I1920" s="158" t="str">
        <f>TRANSAKTIONER!Z1920&amp;IF(regnskab_filter_periode_partner&gt;=AB1920,"INCLUDE"&amp;IF(regnskab_filter_land_partner&lt;&gt;"",IF(regnskab_filter_land_partner="EU",F1920,AD1920),""),"EXCLUDE")&amp;AC1920</f>
        <v>EXCLUDE</v>
      </c>
      <c r="J1920" s="158" t="e">
        <f t="shared" si="295"/>
        <v>#N/A</v>
      </c>
      <c r="L1920" s="158" t="str">
        <f t="shared" si="296"/>
        <v>_EU</v>
      </c>
      <c r="P1920" s="340"/>
      <c r="Q1920" s="340"/>
      <c r="R1920" s="341"/>
      <c r="S1920" s="342"/>
      <c r="T1920" s="342"/>
      <c r="U1920" s="340"/>
      <c r="V1920" s="368"/>
      <c r="W1920" s="341"/>
      <c r="X1920" s="343"/>
      <c r="Y1920" s="340"/>
      <c r="Z1920" s="341"/>
      <c r="AA1920" s="348" t="str">
        <f t="shared" si="297"/>
        <v/>
      </c>
      <c r="AB1920" s="349" t="str">
        <f t="shared" si="298"/>
        <v/>
      </c>
      <c r="AC1920" s="341"/>
      <c r="AD1920" s="350" t="str">
        <f t="shared" si="299"/>
        <v/>
      </c>
    </row>
    <row r="1921" spans="2:30" x14ac:dyDescent="0.45">
      <c r="B1921" s="145" t="str">
        <f t="shared" si="290"/>
        <v>NOT INCLUDED</v>
      </c>
      <c r="C1921" s="146" t="e">
        <f t="shared" si="291"/>
        <v>#N/A</v>
      </c>
      <c r="D1921" s="158" t="e">
        <f>AB1921&amp;"_"&amp;#REF!&amp;IF(afstemning_partner&lt;&gt;"","_"&amp;AC1921,"")</f>
        <v>#REF!</v>
      </c>
      <c r="E1921" s="158" t="str">
        <f t="shared" si="292"/>
        <v/>
      </c>
      <c r="F1921" s="158" t="e">
        <f t="shared" si="293"/>
        <v>#N/A</v>
      </c>
      <c r="G1921" s="158" t="str">
        <f>TRANSAKTIONER!Z1921&amp;IF(regnskab_filter_periode&gt;=AB1921,"INCLUDE"&amp;IF(regnskab_filter_land&lt;&gt;"",IF(regnskab_filter_land="EU",F1921,AD1921),""),"EXCLUDE")</f>
        <v>EXCLUDE</v>
      </c>
      <c r="H1921" s="158" t="str">
        <f t="shared" si="294"/>
        <v/>
      </c>
      <c r="I1921" s="158" t="str">
        <f>TRANSAKTIONER!Z1921&amp;IF(regnskab_filter_periode_partner&gt;=AB1921,"INCLUDE"&amp;IF(regnskab_filter_land_partner&lt;&gt;"",IF(regnskab_filter_land_partner="EU",F1921,AD1921),""),"EXCLUDE")&amp;AC1921</f>
        <v>EXCLUDE</v>
      </c>
      <c r="J1921" s="158" t="e">
        <f t="shared" si="295"/>
        <v>#N/A</v>
      </c>
      <c r="L1921" s="158" t="str">
        <f t="shared" si="296"/>
        <v>_EU</v>
      </c>
      <c r="P1921" s="340"/>
      <c r="Q1921" s="340"/>
      <c r="R1921" s="341"/>
      <c r="S1921" s="342"/>
      <c r="T1921" s="342"/>
      <c r="U1921" s="340"/>
      <c r="V1921" s="368"/>
      <c r="W1921" s="341"/>
      <c r="X1921" s="343"/>
      <c r="Y1921" s="340"/>
      <c r="Z1921" s="341"/>
      <c r="AA1921" s="348" t="str">
        <f t="shared" si="297"/>
        <v/>
      </c>
      <c r="AB1921" s="349" t="str">
        <f t="shared" si="298"/>
        <v/>
      </c>
      <c r="AC1921" s="341"/>
      <c r="AD1921" s="350" t="str">
        <f t="shared" si="299"/>
        <v/>
      </c>
    </row>
    <row r="1922" spans="2:30" x14ac:dyDescent="0.45">
      <c r="B1922" s="145" t="str">
        <f t="shared" si="290"/>
        <v>NOT INCLUDED</v>
      </c>
      <c r="C1922" s="146" t="e">
        <f t="shared" si="291"/>
        <v>#N/A</v>
      </c>
      <c r="D1922" s="158" t="e">
        <f>AB1922&amp;"_"&amp;#REF!&amp;IF(afstemning_partner&lt;&gt;"","_"&amp;AC1922,"")</f>
        <v>#REF!</v>
      </c>
      <c r="E1922" s="158" t="str">
        <f t="shared" si="292"/>
        <v/>
      </c>
      <c r="F1922" s="158" t="e">
        <f t="shared" si="293"/>
        <v>#N/A</v>
      </c>
      <c r="G1922" s="158" t="str">
        <f>TRANSAKTIONER!Z1922&amp;IF(regnskab_filter_periode&gt;=AB1922,"INCLUDE"&amp;IF(regnskab_filter_land&lt;&gt;"",IF(regnskab_filter_land="EU",F1922,AD1922),""),"EXCLUDE")</f>
        <v>EXCLUDE</v>
      </c>
      <c r="H1922" s="158" t="str">
        <f t="shared" si="294"/>
        <v/>
      </c>
      <c r="I1922" s="158" t="str">
        <f>TRANSAKTIONER!Z1922&amp;IF(regnskab_filter_periode_partner&gt;=AB1922,"INCLUDE"&amp;IF(regnskab_filter_land_partner&lt;&gt;"",IF(regnskab_filter_land_partner="EU",F1922,AD1922),""),"EXCLUDE")&amp;AC1922</f>
        <v>EXCLUDE</v>
      </c>
      <c r="J1922" s="158" t="e">
        <f t="shared" si="295"/>
        <v>#N/A</v>
      </c>
      <c r="L1922" s="158" t="str">
        <f t="shared" si="296"/>
        <v>_EU</v>
      </c>
      <c r="P1922" s="340"/>
      <c r="Q1922" s="340"/>
      <c r="R1922" s="341"/>
      <c r="S1922" s="342"/>
      <c r="T1922" s="342"/>
      <c r="U1922" s="340"/>
      <c r="V1922" s="368"/>
      <c r="W1922" s="341"/>
      <c r="X1922" s="343"/>
      <c r="Y1922" s="340"/>
      <c r="Z1922" s="341"/>
      <c r="AA1922" s="348" t="str">
        <f t="shared" si="297"/>
        <v/>
      </c>
      <c r="AB1922" s="349" t="str">
        <f t="shared" si="298"/>
        <v/>
      </c>
      <c r="AC1922" s="341"/>
      <c r="AD1922" s="350" t="str">
        <f t="shared" si="299"/>
        <v/>
      </c>
    </row>
    <row r="1923" spans="2:30" x14ac:dyDescent="0.45">
      <c r="B1923" s="145" t="str">
        <f t="shared" si="290"/>
        <v>NOT INCLUDED</v>
      </c>
      <c r="C1923" s="146" t="e">
        <f t="shared" si="291"/>
        <v>#N/A</v>
      </c>
      <c r="D1923" s="158" t="e">
        <f>AB1923&amp;"_"&amp;#REF!&amp;IF(afstemning_partner&lt;&gt;"","_"&amp;AC1923,"")</f>
        <v>#REF!</v>
      </c>
      <c r="E1923" s="158" t="str">
        <f t="shared" si="292"/>
        <v/>
      </c>
      <c r="F1923" s="158" t="e">
        <f t="shared" si="293"/>
        <v>#N/A</v>
      </c>
      <c r="G1923" s="158" t="str">
        <f>TRANSAKTIONER!Z1923&amp;IF(regnskab_filter_periode&gt;=AB1923,"INCLUDE"&amp;IF(regnskab_filter_land&lt;&gt;"",IF(regnskab_filter_land="EU",F1923,AD1923),""),"EXCLUDE")</f>
        <v>EXCLUDE</v>
      </c>
      <c r="H1923" s="158" t="str">
        <f t="shared" si="294"/>
        <v/>
      </c>
      <c r="I1923" s="158" t="str">
        <f>TRANSAKTIONER!Z1923&amp;IF(regnskab_filter_periode_partner&gt;=AB1923,"INCLUDE"&amp;IF(regnskab_filter_land_partner&lt;&gt;"",IF(regnskab_filter_land_partner="EU",F1923,AD1923),""),"EXCLUDE")&amp;AC1923</f>
        <v>EXCLUDE</v>
      </c>
      <c r="J1923" s="158" t="e">
        <f t="shared" si="295"/>
        <v>#N/A</v>
      </c>
      <c r="L1923" s="158" t="str">
        <f t="shared" si="296"/>
        <v>_EU</v>
      </c>
      <c r="P1923" s="340"/>
      <c r="Q1923" s="340"/>
      <c r="R1923" s="341"/>
      <c r="S1923" s="342"/>
      <c r="T1923" s="342"/>
      <c r="U1923" s="340"/>
      <c r="V1923" s="368"/>
      <c r="W1923" s="341"/>
      <c r="X1923" s="343"/>
      <c r="Y1923" s="340"/>
      <c r="Z1923" s="341"/>
      <c r="AA1923" s="348" t="str">
        <f t="shared" si="297"/>
        <v/>
      </c>
      <c r="AB1923" s="349" t="str">
        <f t="shared" si="298"/>
        <v/>
      </c>
      <c r="AC1923" s="341"/>
      <c r="AD1923" s="350" t="str">
        <f t="shared" si="299"/>
        <v/>
      </c>
    </row>
    <row r="1924" spans="2:30" x14ac:dyDescent="0.45">
      <c r="B1924" s="145" t="str">
        <f t="shared" si="290"/>
        <v>NOT INCLUDED</v>
      </c>
      <c r="C1924" s="146" t="e">
        <f t="shared" si="291"/>
        <v>#N/A</v>
      </c>
      <c r="D1924" s="158" t="e">
        <f>AB1924&amp;"_"&amp;#REF!&amp;IF(afstemning_partner&lt;&gt;"","_"&amp;AC1924,"")</f>
        <v>#REF!</v>
      </c>
      <c r="E1924" s="158" t="str">
        <f t="shared" si="292"/>
        <v/>
      </c>
      <c r="F1924" s="158" t="e">
        <f t="shared" si="293"/>
        <v>#N/A</v>
      </c>
      <c r="G1924" s="158" t="str">
        <f>TRANSAKTIONER!Z1924&amp;IF(regnskab_filter_periode&gt;=AB1924,"INCLUDE"&amp;IF(regnskab_filter_land&lt;&gt;"",IF(regnskab_filter_land="EU",F1924,AD1924),""),"EXCLUDE")</f>
        <v>EXCLUDE</v>
      </c>
      <c r="H1924" s="158" t="str">
        <f t="shared" si="294"/>
        <v/>
      </c>
      <c r="I1924" s="158" t="str">
        <f>TRANSAKTIONER!Z1924&amp;IF(regnskab_filter_periode_partner&gt;=AB1924,"INCLUDE"&amp;IF(regnskab_filter_land_partner&lt;&gt;"",IF(regnskab_filter_land_partner="EU",F1924,AD1924),""),"EXCLUDE")&amp;AC1924</f>
        <v>EXCLUDE</v>
      </c>
      <c r="J1924" s="158" t="e">
        <f t="shared" si="295"/>
        <v>#N/A</v>
      </c>
      <c r="L1924" s="158" t="str">
        <f t="shared" si="296"/>
        <v>_EU</v>
      </c>
      <c r="P1924" s="340"/>
      <c r="Q1924" s="340"/>
      <c r="R1924" s="341"/>
      <c r="S1924" s="342"/>
      <c r="T1924" s="342"/>
      <c r="U1924" s="340"/>
      <c r="V1924" s="368"/>
      <c r="W1924" s="341"/>
      <c r="X1924" s="343"/>
      <c r="Y1924" s="340"/>
      <c r="Z1924" s="341"/>
      <c r="AA1924" s="348" t="str">
        <f t="shared" si="297"/>
        <v/>
      </c>
      <c r="AB1924" s="349" t="str">
        <f t="shared" si="298"/>
        <v/>
      </c>
      <c r="AC1924" s="341"/>
      <c r="AD1924" s="350" t="str">
        <f t="shared" si="299"/>
        <v/>
      </c>
    </row>
    <row r="1925" spans="2:30" x14ac:dyDescent="0.45">
      <c r="B1925" s="145" t="str">
        <f t="shared" si="290"/>
        <v>NOT INCLUDED</v>
      </c>
      <c r="C1925" s="146" t="e">
        <f t="shared" si="291"/>
        <v>#N/A</v>
      </c>
      <c r="D1925" s="158" t="e">
        <f>AB1925&amp;"_"&amp;#REF!&amp;IF(afstemning_partner&lt;&gt;"","_"&amp;AC1925,"")</f>
        <v>#REF!</v>
      </c>
      <c r="E1925" s="158" t="str">
        <f t="shared" si="292"/>
        <v/>
      </c>
      <c r="F1925" s="158" t="e">
        <f t="shared" si="293"/>
        <v>#N/A</v>
      </c>
      <c r="G1925" s="158" t="str">
        <f>TRANSAKTIONER!Z1925&amp;IF(regnskab_filter_periode&gt;=AB1925,"INCLUDE"&amp;IF(regnskab_filter_land&lt;&gt;"",IF(regnskab_filter_land="EU",F1925,AD1925),""),"EXCLUDE")</f>
        <v>EXCLUDE</v>
      </c>
      <c r="H1925" s="158" t="str">
        <f t="shared" si="294"/>
        <v/>
      </c>
      <c r="I1925" s="158" t="str">
        <f>TRANSAKTIONER!Z1925&amp;IF(regnskab_filter_periode_partner&gt;=AB1925,"INCLUDE"&amp;IF(regnskab_filter_land_partner&lt;&gt;"",IF(regnskab_filter_land_partner="EU",F1925,AD1925),""),"EXCLUDE")&amp;AC1925</f>
        <v>EXCLUDE</v>
      </c>
      <c r="J1925" s="158" t="e">
        <f t="shared" si="295"/>
        <v>#N/A</v>
      </c>
      <c r="L1925" s="158" t="str">
        <f t="shared" si="296"/>
        <v>_EU</v>
      </c>
      <c r="P1925" s="340"/>
      <c r="Q1925" s="340"/>
      <c r="R1925" s="341"/>
      <c r="S1925" s="342"/>
      <c r="T1925" s="342"/>
      <c r="U1925" s="340"/>
      <c r="V1925" s="368"/>
      <c r="W1925" s="341"/>
      <c r="X1925" s="343"/>
      <c r="Y1925" s="340"/>
      <c r="Z1925" s="341"/>
      <c r="AA1925" s="348" t="str">
        <f t="shared" si="297"/>
        <v/>
      </c>
      <c r="AB1925" s="349" t="str">
        <f t="shared" si="298"/>
        <v/>
      </c>
      <c r="AC1925" s="341"/>
      <c r="AD1925" s="350" t="str">
        <f t="shared" si="299"/>
        <v/>
      </c>
    </row>
    <row r="1926" spans="2:30" x14ac:dyDescent="0.45">
      <c r="B1926" s="145" t="str">
        <f t="shared" si="290"/>
        <v>NOT INCLUDED</v>
      </c>
      <c r="C1926" s="146" t="e">
        <f t="shared" si="291"/>
        <v>#N/A</v>
      </c>
      <c r="D1926" s="158" t="e">
        <f>AB1926&amp;"_"&amp;#REF!&amp;IF(afstemning_partner&lt;&gt;"","_"&amp;AC1926,"")</f>
        <v>#REF!</v>
      </c>
      <c r="E1926" s="158" t="str">
        <f t="shared" si="292"/>
        <v/>
      </c>
      <c r="F1926" s="158" t="e">
        <f t="shared" si="293"/>
        <v>#N/A</v>
      </c>
      <c r="G1926" s="158" t="str">
        <f>TRANSAKTIONER!Z1926&amp;IF(regnskab_filter_periode&gt;=AB1926,"INCLUDE"&amp;IF(regnskab_filter_land&lt;&gt;"",IF(regnskab_filter_land="EU",F1926,AD1926),""),"EXCLUDE")</f>
        <v>EXCLUDE</v>
      </c>
      <c r="H1926" s="158" t="str">
        <f t="shared" si="294"/>
        <v/>
      </c>
      <c r="I1926" s="158" t="str">
        <f>TRANSAKTIONER!Z1926&amp;IF(regnskab_filter_periode_partner&gt;=AB1926,"INCLUDE"&amp;IF(regnskab_filter_land_partner&lt;&gt;"",IF(regnskab_filter_land_partner="EU",F1926,AD1926),""),"EXCLUDE")&amp;AC1926</f>
        <v>EXCLUDE</v>
      </c>
      <c r="J1926" s="158" t="e">
        <f t="shared" si="295"/>
        <v>#N/A</v>
      </c>
      <c r="L1926" s="158" t="str">
        <f t="shared" si="296"/>
        <v>_EU</v>
      </c>
      <c r="P1926" s="340"/>
      <c r="Q1926" s="340"/>
      <c r="R1926" s="341"/>
      <c r="S1926" s="342"/>
      <c r="T1926" s="342"/>
      <c r="U1926" s="340"/>
      <c r="V1926" s="368"/>
      <c r="W1926" s="341"/>
      <c r="X1926" s="343"/>
      <c r="Y1926" s="340"/>
      <c r="Z1926" s="341"/>
      <c r="AA1926" s="348" t="str">
        <f t="shared" si="297"/>
        <v/>
      </c>
      <c r="AB1926" s="349" t="str">
        <f t="shared" si="298"/>
        <v/>
      </c>
      <c r="AC1926" s="341"/>
      <c r="AD1926" s="350" t="str">
        <f t="shared" si="299"/>
        <v/>
      </c>
    </row>
    <row r="1927" spans="2:30" x14ac:dyDescent="0.45">
      <c r="B1927" s="145" t="str">
        <f t="shared" ref="B1927:B1990" si="300">IF(AB1927=report_period,"INCLUDE_CURRENT",IF(AB1927&lt;report_period,"INCLUDE_PREVIOUS","NOT INCLUDED"))</f>
        <v>NOT INCLUDED</v>
      </c>
      <c r="C1927" s="146" t="e">
        <f t="shared" ref="C1927:C1990" si="301">B1927&amp;"_"&amp;VLOOKUP(AD1927,setup_country_group,3,FALSE)&amp;"_"&amp;Z1927</f>
        <v>#N/A</v>
      </c>
      <c r="D1927" s="158" t="e">
        <f>AB1927&amp;"_"&amp;#REF!&amp;IF(afstemning_partner&lt;&gt;"","_"&amp;AC1927,"")</f>
        <v>#REF!</v>
      </c>
      <c r="E1927" s="158" t="str">
        <f t="shared" ref="E1927:E1990" si="302">Z1927&amp;IF(regnskab_filter_periode&lt;&gt;"",AB1927,"")&amp;IF(regnskab_filter_land&lt;&gt;"",IF(regnskab_filter_land="EU",F1927,AD1927),"")</f>
        <v/>
      </c>
      <c r="F1927" s="158" t="e">
        <f t="shared" ref="F1927:F1990" si="303">VLOOKUP(AD1927,setup_country_group,3,FALSE)</f>
        <v>#N/A</v>
      </c>
      <c r="G1927" s="158" t="str">
        <f>TRANSAKTIONER!Z1927&amp;IF(regnskab_filter_periode&gt;=AB1927,"INCLUDE"&amp;IF(regnskab_filter_land&lt;&gt;"",IF(regnskab_filter_land="EU",F1927,AD1927),""),"EXCLUDE")</f>
        <v>EXCLUDE</v>
      </c>
      <c r="H1927" s="158" t="str">
        <f t="shared" ref="H1927:H1990" si="304">Z1927&amp;IF(regnskab_filter_periode_partner&lt;&gt;"",AB1927,"")&amp;IF(regnskab_filter_land_partner&lt;&gt;"",IF(regnskab_filter_land_partner="EU",F1927,AD1927),"")&amp;AC1927</f>
        <v/>
      </c>
      <c r="I1927" s="158" t="str">
        <f>TRANSAKTIONER!Z1927&amp;IF(regnskab_filter_periode_partner&gt;=AB1927,"INCLUDE"&amp;IF(regnskab_filter_land_partner&lt;&gt;"",IF(regnskab_filter_land_partner="EU",F1927,AD1927),""),"EXCLUDE")&amp;AC1927</f>
        <v>EXCLUDE</v>
      </c>
      <c r="J1927" s="158" t="e">
        <f t="shared" ref="J1927:J1990" si="305">C1927&amp;"_"&amp;AC1927</f>
        <v>#N/A</v>
      </c>
      <c r="L1927" s="158" t="str">
        <f t="shared" ref="L1927:L1990" si="306">Z1927&amp;"_"&amp;IF(AD1927&lt;&gt;"Norge","EU","Norge")</f>
        <v>_EU</v>
      </c>
      <c r="P1927" s="340"/>
      <c r="Q1927" s="340"/>
      <c r="R1927" s="341"/>
      <c r="S1927" s="342"/>
      <c r="T1927" s="342"/>
      <c r="U1927" s="340"/>
      <c r="V1927" s="368"/>
      <c r="W1927" s="341"/>
      <c r="X1927" s="343"/>
      <c r="Y1927" s="340"/>
      <c r="Z1927" s="341"/>
      <c r="AA1927" s="348" t="str">
        <f t="shared" ref="AA1927:AA1990" si="307">IF(OR(AB1927="",Y1927="",X1927=""),"",ROUND(X1927/VLOOKUP(AB1927,setup_currency,MATCH(Y1927&amp;"/EUR",setup_currency_header,0),FALSE),2))</f>
        <v/>
      </c>
      <c r="AB1927" s="349" t="str">
        <f t="shared" ref="AB1927:AB1990" si="308">IF(T1927="","",IF(OR(T1927&lt;setup_start_date,T1927&gt;setup_end_date),"INVALID DATE",VLOOKUP(T1927,setup_periods,2,TRUE)))</f>
        <v/>
      </c>
      <c r="AC1927" s="341"/>
      <c r="AD1927" s="350" t="str">
        <f t="shared" ref="AD1927:AD1990" si="309">IF(AC1927="","",VLOOKUP(AC1927,setup_partners,2,FALSE))</f>
        <v/>
      </c>
    </row>
    <row r="1928" spans="2:30" x14ac:dyDescent="0.45">
      <c r="B1928" s="145" t="str">
        <f t="shared" si="300"/>
        <v>NOT INCLUDED</v>
      </c>
      <c r="C1928" s="146" t="e">
        <f t="shared" si="301"/>
        <v>#N/A</v>
      </c>
      <c r="D1928" s="158" t="e">
        <f>AB1928&amp;"_"&amp;#REF!&amp;IF(afstemning_partner&lt;&gt;"","_"&amp;AC1928,"")</f>
        <v>#REF!</v>
      </c>
      <c r="E1928" s="158" t="str">
        <f t="shared" si="302"/>
        <v/>
      </c>
      <c r="F1928" s="158" t="e">
        <f t="shared" si="303"/>
        <v>#N/A</v>
      </c>
      <c r="G1928" s="158" t="str">
        <f>TRANSAKTIONER!Z1928&amp;IF(regnskab_filter_periode&gt;=AB1928,"INCLUDE"&amp;IF(regnskab_filter_land&lt;&gt;"",IF(regnskab_filter_land="EU",F1928,AD1928),""),"EXCLUDE")</f>
        <v>EXCLUDE</v>
      </c>
      <c r="H1928" s="158" t="str">
        <f t="shared" si="304"/>
        <v/>
      </c>
      <c r="I1928" s="158" t="str">
        <f>TRANSAKTIONER!Z1928&amp;IF(regnskab_filter_periode_partner&gt;=AB1928,"INCLUDE"&amp;IF(regnskab_filter_land_partner&lt;&gt;"",IF(regnskab_filter_land_partner="EU",F1928,AD1928),""),"EXCLUDE")&amp;AC1928</f>
        <v>EXCLUDE</v>
      </c>
      <c r="J1928" s="158" t="e">
        <f t="shared" si="305"/>
        <v>#N/A</v>
      </c>
      <c r="L1928" s="158" t="str">
        <f t="shared" si="306"/>
        <v>_EU</v>
      </c>
      <c r="P1928" s="340"/>
      <c r="Q1928" s="340"/>
      <c r="R1928" s="341"/>
      <c r="S1928" s="342"/>
      <c r="T1928" s="342"/>
      <c r="U1928" s="340"/>
      <c r="V1928" s="368"/>
      <c r="W1928" s="341"/>
      <c r="X1928" s="343"/>
      <c r="Y1928" s="340"/>
      <c r="Z1928" s="341"/>
      <c r="AA1928" s="348" t="str">
        <f t="shared" si="307"/>
        <v/>
      </c>
      <c r="AB1928" s="349" t="str">
        <f t="shared" si="308"/>
        <v/>
      </c>
      <c r="AC1928" s="341"/>
      <c r="AD1928" s="350" t="str">
        <f t="shared" si="309"/>
        <v/>
      </c>
    </row>
    <row r="1929" spans="2:30" x14ac:dyDescent="0.45">
      <c r="B1929" s="145" t="str">
        <f t="shared" si="300"/>
        <v>NOT INCLUDED</v>
      </c>
      <c r="C1929" s="146" t="e">
        <f t="shared" si="301"/>
        <v>#N/A</v>
      </c>
      <c r="D1929" s="158" t="e">
        <f>AB1929&amp;"_"&amp;#REF!&amp;IF(afstemning_partner&lt;&gt;"","_"&amp;AC1929,"")</f>
        <v>#REF!</v>
      </c>
      <c r="E1929" s="158" t="str">
        <f t="shared" si="302"/>
        <v/>
      </c>
      <c r="F1929" s="158" t="e">
        <f t="shared" si="303"/>
        <v>#N/A</v>
      </c>
      <c r="G1929" s="158" t="str">
        <f>TRANSAKTIONER!Z1929&amp;IF(regnskab_filter_periode&gt;=AB1929,"INCLUDE"&amp;IF(regnskab_filter_land&lt;&gt;"",IF(regnskab_filter_land="EU",F1929,AD1929),""),"EXCLUDE")</f>
        <v>EXCLUDE</v>
      </c>
      <c r="H1929" s="158" t="str">
        <f t="shared" si="304"/>
        <v/>
      </c>
      <c r="I1929" s="158" t="str">
        <f>TRANSAKTIONER!Z1929&amp;IF(regnskab_filter_periode_partner&gt;=AB1929,"INCLUDE"&amp;IF(regnskab_filter_land_partner&lt;&gt;"",IF(regnskab_filter_land_partner="EU",F1929,AD1929),""),"EXCLUDE")&amp;AC1929</f>
        <v>EXCLUDE</v>
      </c>
      <c r="J1929" s="158" t="e">
        <f t="shared" si="305"/>
        <v>#N/A</v>
      </c>
      <c r="L1929" s="158" t="str">
        <f t="shared" si="306"/>
        <v>_EU</v>
      </c>
      <c r="P1929" s="340"/>
      <c r="Q1929" s="340"/>
      <c r="R1929" s="341"/>
      <c r="S1929" s="342"/>
      <c r="T1929" s="342"/>
      <c r="U1929" s="340"/>
      <c r="V1929" s="368"/>
      <c r="W1929" s="341"/>
      <c r="X1929" s="343"/>
      <c r="Y1929" s="340"/>
      <c r="Z1929" s="341"/>
      <c r="AA1929" s="348" t="str">
        <f t="shared" si="307"/>
        <v/>
      </c>
      <c r="AB1929" s="349" t="str">
        <f t="shared" si="308"/>
        <v/>
      </c>
      <c r="AC1929" s="341"/>
      <c r="AD1929" s="350" t="str">
        <f t="shared" si="309"/>
        <v/>
      </c>
    </row>
    <row r="1930" spans="2:30" x14ac:dyDescent="0.45">
      <c r="B1930" s="145" t="str">
        <f t="shared" si="300"/>
        <v>NOT INCLUDED</v>
      </c>
      <c r="C1930" s="146" t="e">
        <f t="shared" si="301"/>
        <v>#N/A</v>
      </c>
      <c r="D1930" s="158" t="e">
        <f>AB1930&amp;"_"&amp;#REF!&amp;IF(afstemning_partner&lt;&gt;"","_"&amp;AC1930,"")</f>
        <v>#REF!</v>
      </c>
      <c r="E1930" s="158" t="str">
        <f t="shared" si="302"/>
        <v/>
      </c>
      <c r="F1930" s="158" t="e">
        <f t="shared" si="303"/>
        <v>#N/A</v>
      </c>
      <c r="G1930" s="158" t="str">
        <f>TRANSAKTIONER!Z1930&amp;IF(regnskab_filter_periode&gt;=AB1930,"INCLUDE"&amp;IF(regnskab_filter_land&lt;&gt;"",IF(regnskab_filter_land="EU",F1930,AD1930),""),"EXCLUDE")</f>
        <v>EXCLUDE</v>
      </c>
      <c r="H1930" s="158" t="str">
        <f t="shared" si="304"/>
        <v/>
      </c>
      <c r="I1930" s="158" t="str">
        <f>TRANSAKTIONER!Z1930&amp;IF(regnskab_filter_periode_partner&gt;=AB1930,"INCLUDE"&amp;IF(regnskab_filter_land_partner&lt;&gt;"",IF(regnskab_filter_land_partner="EU",F1930,AD1930),""),"EXCLUDE")&amp;AC1930</f>
        <v>EXCLUDE</v>
      </c>
      <c r="J1930" s="158" t="e">
        <f t="shared" si="305"/>
        <v>#N/A</v>
      </c>
      <c r="L1930" s="158" t="str">
        <f t="shared" si="306"/>
        <v>_EU</v>
      </c>
      <c r="P1930" s="340"/>
      <c r="Q1930" s="340"/>
      <c r="R1930" s="341"/>
      <c r="S1930" s="342"/>
      <c r="T1930" s="342"/>
      <c r="U1930" s="340"/>
      <c r="V1930" s="368"/>
      <c r="W1930" s="341"/>
      <c r="X1930" s="343"/>
      <c r="Y1930" s="340"/>
      <c r="Z1930" s="341"/>
      <c r="AA1930" s="348" t="str">
        <f t="shared" si="307"/>
        <v/>
      </c>
      <c r="AB1930" s="349" t="str">
        <f t="shared" si="308"/>
        <v/>
      </c>
      <c r="AC1930" s="341"/>
      <c r="AD1930" s="350" t="str">
        <f t="shared" si="309"/>
        <v/>
      </c>
    </row>
    <row r="1931" spans="2:30" x14ac:dyDescent="0.45">
      <c r="B1931" s="145" t="str">
        <f t="shared" si="300"/>
        <v>NOT INCLUDED</v>
      </c>
      <c r="C1931" s="146" t="e">
        <f t="shared" si="301"/>
        <v>#N/A</v>
      </c>
      <c r="D1931" s="158" t="e">
        <f>AB1931&amp;"_"&amp;#REF!&amp;IF(afstemning_partner&lt;&gt;"","_"&amp;AC1931,"")</f>
        <v>#REF!</v>
      </c>
      <c r="E1931" s="158" t="str">
        <f t="shared" si="302"/>
        <v/>
      </c>
      <c r="F1931" s="158" t="e">
        <f t="shared" si="303"/>
        <v>#N/A</v>
      </c>
      <c r="G1931" s="158" t="str">
        <f>TRANSAKTIONER!Z1931&amp;IF(regnskab_filter_periode&gt;=AB1931,"INCLUDE"&amp;IF(regnskab_filter_land&lt;&gt;"",IF(regnskab_filter_land="EU",F1931,AD1931),""),"EXCLUDE")</f>
        <v>EXCLUDE</v>
      </c>
      <c r="H1931" s="158" t="str">
        <f t="shared" si="304"/>
        <v/>
      </c>
      <c r="I1931" s="158" t="str">
        <f>TRANSAKTIONER!Z1931&amp;IF(regnskab_filter_periode_partner&gt;=AB1931,"INCLUDE"&amp;IF(regnskab_filter_land_partner&lt;&gt;"",IF(regnskab_filter_land_partner="EU",F1931,AD1931),""),"EXCLUDE")&amp;AC1931</f>
        <v>EXCLUDE</v>
      </c>
      <c r="J1931" s="158" t="e">
        <f t="shared" si="305"/>
        <v>#N/A</v>
      </c>
      <c r="L1931" s="158" t="str">
        <f t="shared" si="306"/>
        <v>_EU</v>
      </c>
      <c r="P1931" s="340"/>
      <c r="Q1931" s="340"/>
      <c r="R1931" s="341"/>
      <c r="S1931" s="342"/>
      <c r="T1931" s="342"/>
      <c r="U1931" s="340"/>
      <c r="V1931" s="368"/>
      <c r="W1931" s="341"/>
      <c r="X1931" s="343"/>
      <c r="Y1931" s="340"/>
      <c r="Z1931" s="341"/>
      <c r="AA1931" s="348" t="str">
        <f t="shared" si="307"/>
        <v/>
      </c>
      <c r="AB1931" s="349" t="str">
        <f t="shared" si="308"/>
        <v/>
      </c>
      <c r="AC1931" s="341"/>
      <c r="AD1931" s="350" t="str">
        <f t="shared" si="309"/>
        <v/>
      </c>
    </row>
    <row r="1932" spans="2:30" x14ac:dyDescent="0.45">
      <c r="B1932" s="145" t="str">
        <f t="shared" si="300"/>
        <v>NOT INCLUDED</v>
      </c>
      <c r="C1932" s="146" t="e">
        <f t="shared" si="301"/>
        <v>#N/A</v>
      </c>
      <c r="D1932" s="158" t="e">
        <f>AB1932&amp;"_"&amp;#REF!&amp;IF(afstemning_partner&lt;&gt;"","_"&amp;AC1932,"")</f>
        <v>#REF!</v>
      </c>
      <c r="E1932" s="158" t="str">
        <f t="shared" si="302"/>
        <v/>
      </c>
      <c r="F1932" s="158" t="e">
        <f t="shared" si="303"/>
        <v>#N/A</v>
      </c>
      <c r="G1932" s="158" t="str">
        <f>TRANSAKTIONER!Z1932&amp;IF(regnskab_filter_periode&gt;=AB1932,"INCLUDE"&amp;IF(regnskab_filter_land&lt;&gt;"",IF(regnskab_filter_land="EU",F1932,AD1932),""),"EXCLUDE")</f>
        <v>EXCLUDE</v>
      </c>
      <c r="H1932" s="158" t="str">
        <f t="shared" si="304"/>
        <v/>
      </c>
      <c r="I1932" s="158" t="str">
        <f>TRANSAKTIONER!Z1932&amp;IF(regnskab_filter_periode_partner&gt;=AB1932,"INCLUDE"&amp;IF(regnskab_filter_land_partner&lt;&gt;"",IF(regnskab_filter_land_partner="EU",F1932,AD1932),""),"EXCLUDE")&amp;AC1932</f>
        <v>EXCLUDE</v>
      </c>
      <c r="J1932" s="158" t="e">
        <f t="shared" si="305"/>
        <v>#N/A</v>
      </c>
      <c r="L1932" s="158" t="str">
        <f t="shared" si="306"/>
        <v>_EU</v>
      </c>
      <c r="P1932" s="340"/>
      <c r="Q1932" s="340"/>
      <c r="R1932" s="341"/>
      <c r="S1932" s="342"/>
      <c r="T1932" s="342"/>
      <c r="U1932" s="340"/>
      <c r="V1932" s="368"/>
      <c r="W1932" s="341"/>
      <c r="X1932" s="343"/>
      <c r="Y1932" s="340"/>
      <c r="Z1932" s="341"/>
      <c r="AA1932" s="348" t="str">
        <f t="shared" si="307"/>
        <v/>
      </c>
      <c r="AB1932" s="349" t="str">
        <f t="shared" si="308"/>
        <v/>
      </c>
      <c r="AC1932" s="341"/>
      <c r="AD1932" s="350" t="str">
        <f t="shared" si="309"/>
        <v/>
      </c>
    </row>
    <row r="1933" spans="2:30" x14ac:dyDescent="0.45">
      <c r="B1933" s="145" t="str">
        <f t="shared" si="300"/>
        <v>NOT INCLUDED</v>
      </c>
      <c r="C1933" s="146" t="e">
        <f t="shared" si="301"/>
        <v>#N/A</v>
      </c>
      <c r="D1933" s="158" t="e">
        <f>AB1933&amp;"_"&amp;#REF!&amp;IF(afstemning_partner&lt;&gt;"","_"&amp;AC1933,"")</f>
        <v>#REF!</v>
      </c>
      <c r="E1933" s="158" t="str">
        <f t="shared" si="302"/>
        <v/>
      </c>
      <c r="F1933" s="158" t="e">
        <f t="shared" si="303"/>
        <v>#N/A</v>
      </c>
      <c r="G1933" s="158" t="str">
        <f>TRANSAKTIONER!Z1933&amp;IF(regnskab_filter_periode&gt;=AB1933,"INCLUDE"&amp;IF(regnskab_filter_land&lt;&gt;"",IF(regnskab_filter_land="EU",F1933,AD1933),""),"EXCLUDE")</f>
        <v>EXCLUDE</v>
      </c>
      <c r="H1933" s="158" t="str">
        <f t="shared" si="304"/>
        <v/>
      </c>
      <c r="I1933" s="158" t="str">
        <f>TRANSAKTIONER!Z1933&amp;IF(regnskab_filter_periode_partner&gt;=AB1933,"INCLUDE"&amp;IF(regnskab_filter_land_partner&lt;&gt;"",IF(regnskab_filter_land_partner="EU",F1933,AD1933),""),"EXCLUDE")&amp;AC1933</f>
        <v>EXCLUDE</v>
      </c>
      <c r="J1933" s="158" t="e">
        <f t="shared" si="305"/>
        <v>#N/A</v>
      </c>
      <c r="L1933" s="158" t="str">
        <f t="shared" si="306"/>
        <v>_EU</v>
      </c>
      <c r="P1933" s="340"/>
      <c r="Q1933" s="340"/>
      <c r="R1933" s="341"/>
      <c r="S1933" s="342"/>
      <c r="T1933" s="342"/>
      <c r="U1933" s="340"/>
      <c r="V1933" s="368"/>
      <c r="W1933" s="341"/>
      <c r="X1933" s="343"/>
      <c r="Y1933" s="340"/>
      <c r="Z1933" s="341"/>
      <c r="AA1933" s="348" t="str">
        <f t="shared" si="307"/>
        <v/>
      </c>
      <c r="AB1933" s="349" t="str">
        <f t="shared" si="308"/>
        <v/>
      </c>
      <c r="AC1933" s="341"/>
      <c r="AD1933" s="350" t="str">
        <f t="shared" si="309"/>
        <v/>
      </c>
    </row>
    <row r="1934" spans="2:30" x14ac:dyDescent="0.45">
      <c r="B1934" s="145" t="str">
        <f t="shared" si="300"/>
        <v>NOT INCLUDED</v>
      </c>
      <c r="C1934" s="146" t="e">
        <f t="shared" si="301"/>
        <v>#N/A</v>
      </c>
      <c r="D1934" s="158" t="e">
        <f>AB1934&amp;"_"&amp;#REF!&amp;IF(afstemning_partner&lt;&gt;"","_"&amp;AC1934,"")</f>
        <v>#REF!</v>
      </c>
      <c r="E1934" s="158" t="str">
        <f t="shared" si="302"/>
        <v/>
      </c>
      <c r="F1934" s="158" t="e">
        <f t="shared" si="303"/>
        <v>#N/A</v>
      </c>
      <c r="G1934" s="158" t="str">
        <f>TRANSAKTIONER!Z1934&amp;IF(regnskab_filter_periode&gt;=AB1934,"INCLUDE"&amp;IF(regnskab_filter_land&lt;&gt;"",IF(regnskab_filter_land="EU",F1934,AD1934),""),"EXCLUDE")</f>
        <v>EXCLUDE</v>
      </c>
      <c r="H1934" s="158" t="str">
        <f t="shared" si="304"/>
        <v/>
      </c>
      <c r="I1934" s="158" t="str">
        <f>TRANSAKTIONER!Z1934&amp;IF(regnskab_filter_periode_partner&gt;=AB1934,"INCLUDE"&amp;IF(regnskab_filter_land_partner&lt;&gt;"",IF(regnskab_filter_land_partner="EU",F1934,AD1934),""),"EXCLUDE")&amp;AC1934</f>
        <v>EXCLUDE</v>
      </c>
      <c r="J1934" s="158" t="e">
        <f t="shared" si="305"/>
        <v>#N/A</v>
      </c>
      <c r="L1934" s="158" t="str">
        <f t="shared" si="306"/>
        <v>_EU</v>
      </c>
      <c r="P1934" s="340"/>
      <c r="Q1934" s="340"/>
      <c r="R1934" s="341"/>
      <c r="S1934" s="342"/>
      <c r="T1934" s="342"/>
      <c r="U1934" s="340"/>
      <c r="V1934" s="368"/>
      <c r="W1934" s="341"/>
      <c r="X1934" s="343"/>
      <c r="Y1934" s="340"/>
      <c r="Z1934" s="341"/>
      <c r="AA1934" s="348" t="str">
        <f t="shared" si="307"/>
        <v/>
      </c>
      <c r="AB1934" s="349" t="str">
        <f t="shared" si="308"/>
        <v/>
      </c>
      <c r="AC1934" s="341"/>
      <c r="AD1934" s="350" t="str">
        <f t="shared" si="309"/>
        <v/>
      </c>
    </row>
    <row r="1935" spans="2:30" x14ac:dyDescent="0.45">
      <c r="B1935" s="145" t="str">
        <f t="shared" si="300"/>
        <v>NOT INCLUDED</v>
      </c>
      <c r="C1935" s="146" t="e">
        <f t="shared" si="301"/>
        <v>#N/A</v>
      </c>
      <c r="D1935" s="158" t="e">
        <f>AB1935&amp;"_"&amp;#REF!&amp;IF(afstemning_partner&lt;&gt;"","_"&amp;AC1935,"")</f>
        <v>#REF!</v>
      </c>
      <c r="E1935" s="158" t="str">
        <f t="shared" si="302"/>
        <v/>
      </c>
      <c r="F1935" s="158" t="e">
        <f t="shared" si="303"/>
        <v>#N/A</v>
      </c>
      <c r="G1935" s="158" t="str">
        <f>TRANSAKTIONER!Z1935&amp;IF(regnskab_filter_periode&gt;=AB1935,"INCLUDE"&amp;IF(regnskab_filter_land&lt;&gt;"",IF(regnskab_filter_land="EU",F1935,AD1935),""),"EXCLUDE")</f>
        <v>EXCLUDE</v>
      </c>
      <c r="H1935" s="158" t="str">
        <f t="shared" si="304"/>
        <v/>
      </c>
      <c r="I1935" s="158" t="str">
        <f>TRANSAKTIONER!Z1935&amp;IF(regnskab_filter_periode_partner&gt;=AB1935,"INCLUDE"&amp;IF(regnskab_filter_land_partner&lt;&gt;"",IF(regnskab_filter_land_partner="EU",F1935,AD1935),""),"EXCLUDE")&amp;AC1935</f>
        <v>EXCLUDE</v>
      </c>
      <c r="J1935" s="158" t="e">
        <f t="shared" si="305"/>
        <v>#N/A</v>
      </c>
      <c r="L1935" s="158" t="str">
        <f t="shared" si="306"/>
        <v>_EU</v>
      </c>
      <c r="P1935" s="340"/>
      <c r="Q1935" s="340"/>
      <c r="R1935" s="341"/>
      <c r="S1935" s="342"/>
      <c r="T1935" s="342"/>
      <c r="U1935" s="340"/>
      <c r="V1935" s="368"/>
      <c r="W1935" s="341"/>
      <c r="X1935" s="343"/>
      <c r="Y1935" s="340"/>
      <c r="Z1935" s="341"/>
      <c r="AA1935" s="348" t="str">
        <f t="shared" si="307"/>
        <v/>
      </c>
      <c r="AB1935" s="349" t="str">
        <f t="shared" si="308"/>
        <v/>
      </c>
      <c r="AC1935" s="341"/>
      <c r="AD1935" s="350" t="str">
        <f t="shared" si="309"/>
        <v/>
      </c>
    </row>
    <row r="1936" spans="2:30" x14ac:dyDescent="0.45">
      <c r="B1936" s="145" t="str">
        <f t="shared" si="300"/>
        <v>NOT INCLUDED</v>
      </c>
      <c r="C1936" s="146" t="e">
        <f t="shared" si="301"/>
        <v>#N/A</v>
      </c>
      <c r="D1936" s="158" t="e">
        <f>AB1936&amp;"_"&amp;#REF!&amp;IF(afstemning_partner&lt;&gt;"","_"&amp;AC1936,"")</f>
        <v>#REF!</v>
      </c>
      <c r="E1936" s="158" t="str">
        <f t="shared" si="302"/>
        <v/>
      </c>
      <c r="F1936" s="158" t="e">
        <f t="shared" si="303"/>
        <v>#N/A</v>
      </c>
      <c r="G1936" s="158" t="str">
        <f>TRANSAKTIONER!Z1936&amp;IF(regnskab_filter_periode&gt;=AB1936,"INCLUDE"&amp;IF(regnskab_filter_land&lt;&gt;"",IF(regnskab_filter_land="EU",F1936,AD1936),""),"EXCLUDE")</f>
        <v>EXCLUDE</v>
      </c>
      <c r="H1936" s="158" t="str">
        <f t="shared" si="304"/>
        <v/>
      </c>
      <c r="I1936" s="158" t="str">
        <f>TRANSAKTIONER!Z1936&amp;IF(regnskab_filter_periode_partner&gt;=AB1936,"INCLUDE"&amp;IF(regnskab_filter_land_partner&lt;&gt;"",IF(regnskab_filter_land_partner="EU",F1936,AD1936),""),"EXCLUDE")&amp;AC1936</f>
        <v>EXCLUDE</v>
      </c>
      <c r="J1936" s="158" t="e">
        <f t="shared" si="305"/>
        <v>#N/A</v>
      </c>
      <c r="L1936" s="158" t="str">
        <f t="shared" si="306"/>
        <v>_EU</v>
      </c>
      <c r="P1936" s="340"/>
      <c r="Q1936" s="340"/>
      <c r="R1936" s="341"/>
      <c r="S1936" s="342"/>
      <c r="T1936" s="342"/>
      <c r="U1936" s="340"/>
      <c r="V1936" s="368"/>
      <c r="W1936" s="341"/>
      <c r="X1936" s="343"/>
      <c r="Y1936" s="340"/>
      <c r="Z1936" s="341"/>
      <c r="AA1936" s="348" t="str">
        <f t="shared" si="307"/>
        <v/>
      </c>
      <c r="AB1936" s="349" t="str">
        <f t="shared" si="308"/>
        <v/>
      </c>
      <c r="AC1936" s="341"/>
      <c r="AD1936" s="350" t="str">
        <f t="shared" si="309"/>
        <v/>
      </c>
    </row>
    <row r="1937" spans="2:30" x14ac:dyDescent="0.45">
      <c r="B1937" s="145" t="str">
        <f t="shared" si="300"/>
        <v>NOT INCLUDED</v>
      </c>
      <c r="C1937" s="146" t="e">
        <f t="shared" si="301"/>
        <v>#N/A</v>
      </c>
      <c r="D1937" s="158" t="e">
        <f>AB1937&amp;"_"&amp;#REF!&amp;IF(afstemning_partner&lt;&gt;"","_"&amp;AC1937,"")</f>
        <v>#REF!</v>
      </c>
      <c r="E1937" s="158" t="str">
        <f t="shared" si="302"/>
        <v/>
      </c>
      <c r="F1937" s="158" t="e">
        <f t="shared" si="303"/>
        <v>#N/A</v>
      </c>
      <c r="G1937" s="158" t="str">
        <f>TRANSAKTIONER!Z1937&amp;IF(regnskab_filter_periode&gt;=AB1937,"INCLUDE"&amp;IF(regnskab_filter_land&lt;&gt;"",IF(regnskab_filter_land="EU",F1937,AD1937),""),"EXCLUDE")</f>
        <v>EXCLUDE</v>
      </c>
      <c r="H1937" s="158" t="str">
        <f t="shared" si="304"/>
        <v/>
      </c>
      <c r="I1937" s="158" t="str">
        <f>TRANSAKTIONER!Z1937&amp;IF(regnskab_filter_periode_partner&gt;=AB1937,"INCLUDE"&amp;IF(regnskab_filter_land_partner&lt;&gt;"",IF(regnskab_filter_land_partner="EU",F1937,AD1937),""),"EXCLUDE")&amp;AC1937</f>
        <v>EXCLUDE</v>
      </c>
      <c r="J1937" s="158" t="e">
        <f t="shared" si="305"/>
        <v>#N/A</v>
      </c>
      <c r="L1937" s="158" t="str">
        <f t="shared" si="306"/>
        <v>_EU</v>
      </c>
      <c r="P1937" s="340"/>
      <c r="Q1937" s="340"/>
      <c r="R1937" s="341"/>
      <c r="S1937" s="342"/>
      <c r="T1937" s="342"/>
      <c r="U1937" s="340"/>
      <c r="V1937" s="368"/>
      <c r="W1937" s="341"/>
      <c r="X1937" s="343"/>
      <c r="Y1937" s="340"/>
      <c r="Z1937" s="341"/>
      <c r="AA1937" s="348" t="str">
        <f t="shared" si="307"/>
        <v/>
      </c>
      <c r="AB1937" s="349" t="str">
        <f t="shared" si="308"/>
        <v/>
      </c>
      <c r="AC1937" s="341"/>
      <c r="AD1937" s="350" t="str">
        <f t="shared" si="309"/>
        <v/>
      </c>
    </row>
    <row r="1938" spans="2:30" x14ac:dyDescent="0.45">
      <c r="B1938" s="145" t="str">
        <f t="shared" si="300"/>
        <v>NOT INCLUDED</v>
      </c>
      <c r="C1938" s="146" t="e">
        <f t="shared" si="301"/>
        <v>#N/A</v>
      </c>
      <c r="D1938" s="158" t="e">
        <f>AB1938&amp;"_"&amp;#REF!&amp;IF(afstemning_partner&lt;&gt;"","_"&amp;AC1938,"")</f>
        <v>#REF!</v>
      </c>
      <c r="E1938" s="158" t="str">
        <f t="shared" si="302"/>
        <v/>
      </c>
      <c r="F1938" s="158" t="e">
        <f t="shared" si="303"/>
        <v>#N/A</v>
      </c>
      <c r="G1938" s="158" t="str">
        <f>TRANSAKTIONER!Z1938&amp;IF(regnskab_filter_periode&gt;=AB1938,"INCLUDE"&amp;IF(regnskab_filter_land&lt;&gt;"",IF(regnskab_filter_land="EU",F1938,AD1938),""),"EXCLUDE")</f>
        <v>EXCLUDE</v>
      </c>
      <c r="H1938" s="158" t="str">
        <f t="shared" si="304"/>
        <v/>
      </c>
      <c r="I1938" s="158" t="str">
        <f>TRANSAKTIONER!Z1938&amp;IF(regnskab_filter_periode_partner&gt;=AB1938,"INCLUDE"&amp;IF(regnskab_filter_land_partner&lt;&gt;"",IF(regnskab_filter_land_partner="EU",F1938,AD1938),""),"EXCLUDE")&amp;AC1938</f>
        <v>EXCLUDE</v>
      </c>
      <c r="J1938" s="158" t="e">
        <f t="shared" si="305"/>
        <v>#N/A</v>
      </c>
      <c r="L1938" s="158" t="str">
        <f t="shared" si="306"/>
        <v>_EU</v>
      </c>
      <c r="P1938" s="340"/>
      <c r="Q1938" s="340"/>
      <c r="R1938" s="341"/>
      <c r="S1938" s="342"/>
      <c r="T1938" s="342"/>
      <c r="U1938" s="340"/>
      <c r="V1938" s="368"/>
      <c r="W1938" s="341"/>
      <c r="X1938" s="343"/>
      <c r="Y1938" s="340"/>
      <c r="Z1938" s="341"/>
      <c r="AA1938" s="348" t="str">
        <f t="shared" si="307"/>
        <v/>
      </c>
      <c r="AB1938" s="349" t="str">
        <f t="shared" si="308"/>
        <v/>
      </c>
      <c r="AC1938" s="341"/>
      <c r="AD1938" s="350" t="str">
        <f t="shared" si="309"/>
        <v/>
      </c>
    </row>
    <row r="1939" spans="2:30" x14ac:dyDescent="0.45">
      <c r="B1939" s="145" t="str">
        <f t="shared" si="300"/>
        <v>NOT INCLUDED</v>
      </c>
      <c r="C1939" s="146" t="e">
        <f t="shared" si="301"/>
        <v>#N/A</v>
      </c>
      <c r="D1939" s="158" t="e">
        <f>AB1939&amp;"_"&amp;#REF!&amp;IF(afstemning_partner&lt;&gt;"","_"&amp;AC1939,"")</f>
        <v>#REF!</v>
      </c>
      <c r="E1939" s="158" t="str">
        <f t="shared" si="302"/>
        <v/>
      </c>
      <c r="F1939" s="158" t="e">
        <f t="shared" si="303"/>
        <v>#N/A</v>
      </c>
      <c r="G1939" s="158" t="str">
        <f>TRANSAKTIONER!Z1939&amp;IF(regnskab_filter_periode&gt;=AB1939,"INCLUDE"&amp;IF(regnskab_filter_land&lt;&gt;"",IF(regnskab_filter_land="EU",F1939,AD1939),""),"EXCLUDE")</f>
        <v>EXCLUDE</v>
      </c>
      <c r="H1939" s="158" t="str">
        <f t="shared" si="304"/>
        <v/>
      </c>
      <c r="I1939" s="158" t="str">
        <f>TRANSAKTIONER!Z1939&amp;IF(regnskab_filter_periode_partner&gt;=AB1939,"INCLUDE"&amp;IF(regnskab_filter_land_partner&lt;&gt;"",IF(regnskab_filter_land_partner="EU",F1939,AD1939),""),"EXCLUDE")&amp;AC1939</f>
        <v>EXCLUDE</v>
      </c>
      <c r="J1939" s="158" t="e">
        <f t="shared" si="305"/>
        <v>#N/A</v>
      </c>
      <c r="L1939" s="158" t="str">
        <f t="shared" si="306"/>
        <v>_EU</v>
      </c>
      <c r="P1939" s="340"/>
      <c r="Q1939" s="340"/>
      <c r="R1939" s="341"/>
      <c r="S1939" s="342"/>
      <c r="T1939" s="342"/>
      <c r="U1939" s="340"/>
      <c r="V1939" s="368"/>
      <c r="W1939" s="341"/>
      <c r="X1939" s="343"/>
      <c r="Y1939" s="340"/>
      <c r="Z1939" s="341"/>
      <c r="AA1939" s="348" t="str">
        <f t="shared" si="307"/>
        <v/>
      </c>
      <c r="AB1939" s="349" t="str">
        <f t="shared" si="308"/>
        <v/>
      </c>
      <c r="AC1939" s="341"/>
      <c r="AD1939" s="350" t="str">
        <f t="shared" si="309"/>
        <v/>
      </c>
    </row>
    <row r="1940" spans="2:30" x14ac:dyDescent="0.45">
      <c r="B1940" s="145" t="str">
        <f t="shared" si="300"/>
        <v>NOT INCLUDED</v>
      </c>
      <c r="C1940" s="146" t="e">
        <f t="shared" si="301"/>
        <v>#N/A</v>
      </c>
      <c r="D1940" s="158" t="e">
        <f>AB1940&amp;"_"&amp;#REF!&amp;IF(afstemning_partner&lt;&gt;"","_"&amp;AC1940,"")</f>
        <v>#REF!</v>
      </c>
      <c r="E1940" s="158" t="str">
        <f t="shared" si="302"/>
        <v/>
      </c>
      <c r="F1940" s="158" t="e">
        <f t="shared" si="303"/>
        <v>#N/A</v>
      </c>
      <c r="G1940" s="158" t="str">
        <f>TRANSAKTIONER!Z1940&amp;IF(regnskab_filter_periode&gt;=AB1940,"INCLUDE"&amp;IF(regnskab_filter_land&lt;&gt;"",IF(regnskab_filter_land="EU",F1940,AD1940),""),"EXCLUDE")</f>
        <v>EXCLUDE</v>
      </c>
      <c r="H1940" s="158" t="str">
        <f t="shared" si="304"/>
        <v/>
      </c>
      <c r="I1940" s="158" t="str">
        <f>TRANSAKTIONER!Z1940&amp;IF(regnskab_filter_periode_partner&gt;=AB1940,"INCLUDE"&amp;IF(regnskab_filter_land_partner&lt;&gt;"",IF(regnskab_filter_land_partner="EU",F1940,AD1940),""),"EXCLUDE")&amp;AC1940</f>
        <v>EXCLUDE</v>
      </c>
      <c r="J1940" s="158" t="e">
        <f t="shared" si="305"/>
        <v>#N/A</v>
      </c>
      <c r="L1940" s="158" t="str">
        <f t="shared" si="306"/>
        <v>_EU</v>
      </c>
      <c r="P1940" s="340"/>
      <c r="Q1940" s="340"/>
      <c r="R1940" s="341"/>
      <c r="S1940" s="342"/>
      <c r="T1940" s="342"/>
      <c r="U1940" s="340"/>
      <c r="V1940" s="368"/>
      <c r="W1940" s="341"/>
      <c r="X1940" s="343"/>
      <c r="Y1940" s="340"/>
      <c r="Z1940" s="341"/>
      <c r="AA1940" s="348" t="str">
        <f t="shared" si="307"/>
        <v/>
      </c>
      <c r="AB1940" s="349" t="str">
        <f t="shared" si="308"/>
        <v/>
      </c>
      <c r="AC1940" s="341"/>
      <c r="AD1940" s="350" t="str">
        <f t="shared" si="309"/>
        <v/>
      </c>
    </row>
    <row r="1941" spans="2:30" x14ac:dyDescent="0.45">
      <c r="B1941" s="145" t="str">
        <f t="shared" si="300"/>
        <v>NOT INCLUDED</v>
      </c>
      <c r="C1941" s="146" t="e">
        <f t="shared" si="301"/>
        <v>#N/A</v>
      </c>
      <c r="D1941" s="158" t="e">
        <f>AB1941&amp;"_"&amp;#REF!&amp;IF(afstemning_partner&lt;&gt;"","_"&amp;AC1941,"")</f>
        <v>#REF!</v>
      </c>
      <c r="E1941" s="158" t="str">
        <f t="shared" si="302"/>
        <v/>
      </c>
      <c r="F1941" s="158" t="e">
        <f t="shared" si="303"/>
        <v>#N/A</v>
      </c>
      <c r="G1941" s="158" t="str">
        <f>TRANSAKTIONER!Z1941&amp;IF(regnskab_filter_periode&gt;=AB1941,"INCLUDE"&amp;IF(regnskab_filter_land&lt;&gt;"",IF(regnskab_filter_land="EU",F1941,AD1941),""),"EXCLUDE")</f>
        <v>EXCLUDE</v>
      </c>
      <c r="H1941" s="158" t="str">
        <f t="shared" si="304"/>
        <v/>
      </c>
      <c r="I1941" s="158" t="str">
        <f>TRANSAKTIONER!Z1941&amp;IF(regnskab_filter_periode_partner&gt;=AB1941,"INCLUDE"&amp;IF(regnskab_filter_land_partner&lt;&gt;"",IF(regnskab_filter_land_partner="EU",F1941,AD1941),""),"EXCLUDE")&amp;AC1941</f>
        <v>EXCLUDE</v>
      </c>
      <c r="J1941" s="158" t="e">
        <f t="shared" si="305"/>
        <v>#N/A</v>
      </c>
      <c r="L1941" s="158" t="str">
        <f t="shared" si="306"/>
        <v>_EU</v>
      </c>
      <c r="P1941" s="340"/>
      <c r="Q1941" s="340"/>
      <c r="R1941" s="341"/>
      <c r="S1941" s="342"/>
      <c r="T1941" s="342"/>
      <c r="U1941" s="340"/>
      <c r="V1941" s="368"/>
      <c r="W1941" s="341"/>
      <c r="X1941" s="343"/>
      <c r="Y1941" s="340"/>
      <c r="Z1941" s="341"/>
      <c r="AA1941" s="348" t="str">
        <f t="shared" si="307"/>
        <v/>
      </c>
      <c r="AB1941" s="349" t="str">
        <f t="shared" si="308"/>
        <v/>
      </c>
      <c r="AC1941" s="341"/>
      <c r="AD1941" s="350" t="str">
        <f t="shared" si="309"/>
        <v/>
      </c>
    </row>
    <row r="1942" spans="2:30" x14ac:dyDescent="0.45">
      <c r="B1942" s="145" t="str">
        <f t="shared" si="300"/>
        <v>NOT INCLUDED</v>
      </c>
      <c r="C1942" s="146" t="e">
        <f t="shared" si="301"/>
        <v>#N/A</v>
      </c>
      <c r="D1942" s="158" t="e">
        <f>AB1942&amp;"_"&amp;#REF!&amp;IF(afstemning_partner&lt;&gt;"","_"&amp;AC1942,"")</f>
        <v>#REF!</v>
      </c>
      <c r="E1942" s="158" t="str">
        <f t="shared" si="302"/>
        <v/>
      </c>
      <c r="F1942" s="158" t="e">
        <f t="shared" si="303"/>
        <v>#N/A</v>
      </c>
      <c r="G1942" s="158" t="str">
        <f>TRANSAKTIONER!Z1942&amp;IF(regnskab_filter_periode&gt;=AB1942,"INCLUDE"&amp;IF(regnskab_filter_land&lt;&gt;"",IF(regnskab_filter_land="EU",F1942,AD1942),""),"EXCLUDE")</f>
        <v>EXCLUDE</v>
      </c>
      <c r="H1942" s="158" t="str">
        <f t="shared" si="304"/>
        <v/>
      </c>
      <c r="I1942" s="158" t="str">
        <f>TRANSAKTIONER!Z1942&amp;IF(regnskab_filter_periode_partner&gt;=AB1942,"INCLUDE"&amp;IF(regnskab_filter_land_partner&lt;&gt;"",IF(regnskab_filter_land_partner="EU",F1942,AD1942),""),"EXCLUDE")&amp;AC1942</f>
        <v>EXCLUDE</v>
      </c>
      <c r="J1942" s="158" t="e">
        <f t="shared" si="305"/>
        <v>#N/A</v>
      </c>
      <c r="L1942" s="158" t="str">
        <f t="shared" si="306"/>
        <v>_EU</v>
      </c>
      <c r="P1942" s="340"/>
      <c r="Q1942" s="340"/>
      <c r="R1942" s="341"/>
      <c r="S1942" s="342"/>
      <c r="T1942" s="342"/>
      <c r="U1942" s="340"/>
      <c r="V1942" s="368"/>
      <c r="W1942" s="341"/>
      <c r="X1942" s="343"/>
      <c r="Y1942" s="340"/>
      <c r="Z1942" s="341"/>
      <c r="AA1942" s="348" t="str">
        <f t="shared" si="307"/>
        <v/>
      </c>
      <c r="AB1942" s="349" t="str">
        <f t="shared" si="308"/>
        <v/>
      </c>
      <c r="AC1942" s="341"/>
      <c r="AD1942" s="350" t="str">
        <f t="shared" si="309"/>
        <v/>
      </c>
    </row>
    <row r="1943" spans="2:30" x14ac:dyDescent="0.45">
      <c r="B1943" s="145" t="str">
        <f t="shared" si="300"/>
        <v>NOT INCLUDED</v>
      </c>
      <c r="C1943" s="146" t="e">
        <f t="shared" si="301"/>
        <v>#N/A</v>
      </c>
      <c r="D1943" s="158" t="e">
        <f>AB1943&amp;"_"&amp;#REF!&amp;IF(afstemning_partner&lt;&gt;"","_"&amp;AC1943,"")</f>
        <v>#REF!</v>
      </c>
      <c r="E1943" s="158" t="str">
        <f t="shared" si="302"/>
        <v/>
      </c>
      <c r="F1943" s="158" t="e">
        <f t="shared" si="303"/>
        <v>#N/A</v>
      </c>
      <c r="G1943" s="158" t="str">
        <f>TRANSAKTIONER!Z1943&amp;IF(regnskab_filter_periode&gt;=AB1943,"INCLUDE"&amp;IF(regnskab_filter_land&lt;&gt;"",IF(regnskab_filter_land="EU",F1943,AD1943),""),"EXCLUDE")</f>
        <v>EXCLUDE</v>
      </c>
      <c r="H1943" s="158" t="str">
        <f t="shared" si="304"/>
        <v/>
      </c>
      <c r="I1943" s="158" t="str">
        <f>TRANSAKTIONER!Z1943&amp;IF(regnskab_filter_periode_partner&gt;=AB1943,"INCLUDE"&amp;IF(regnskab_filter_land_partner&lt;&gt;"",IF(regnskab_filter_land_partner="EU",F1943,AD1943),""),"EXCLUDE")&amp;AC1943</f>
        <v>EXCLUDE</v>
      </c>
      <c r="J1943" s="158" t="e">
        <f t="shared" si="305"/>
        <v>#N/A</v>
      </c>
      <c r="L1943" s="158" t="str">
        <f t="shared" si="306"/>
        <v>_EU</v>
      </c>
      <c r="P1943" s="340"/>
      <c r="Q1943" s="340"/>
      <c r="R1943" s="341"/>
      <c r="S1943" s="342"/>
      <c r="T1943" s="342"/>
      <c r="U1943" s="340"/>
      <c r="V1943" s="368"/>
      <c r="W1943" s="341"/>
      <c r="X1943" s="343"/>
      <c r="Y1943" s="340"/>
      <c r="Z1943" s="341"/>
      <c r="AA1943" s="348" t="str">
        <f t="shared" si="307"/>
        <v/>
      </c>
      <c r="AB1943" s="349" t="str">
        <f t="shared" si="308"/>
        <v/>
      </c>
      <c r="AC1943" s="341"/>
      <c r="AD1943" s="350" t="str">
        <f t="shared" si="309"/>
        <v/>
      </c>
    </row>
    <row r="1944" spans="2:30" x14ac:dyDescent="0.45">
      <c r="B1944" s="145" t="str">
        <f t="shared" si="300"/>
        <v>NOT INCLUDED</v>
      </c>
      <c r="C1944" s="146" t="e">
        <f t="shared" si="301"/>
        <v>#N/A</v>
      </c>
      <c r="D1944" s="158" t="e">
        <f>AB1944&amp;"_"&amp;#REF!&amp;IF(afstemning_partner&lt;&gt;"","_"&amp;AC1944,"")</f>
        <v>#REF!</v>
      </c>
      <c r="E1944" s="158" t="str">
        <f t="shared" si="302"/>
        <v/>
      </c>
      <c r="F1944" s="158" t="e">
        <f t="shared" si="303"/>
        <v>#N/A</v>
      </c>
      <c r="G1944" s="158" t="str">
        <f>TRANSAKTIONER!Z1944&amp;IF(regnskab_filter_periode&gt;=AB1944,"INCLUDE"&amp;IF(regnskab_filter_land&lt;&gt;"",IF(regnskab_filter_land="EU",F1944,AD1944),""),"EXCLUDE")</f>
        <v>EXCLUDE</v>
      </c>
      <c r="H1944" s="158" t="str">
        <f t="shared" si="304"/>
        <v/>
      </c>
      <c r="I1944" s="158" t="str">
        <f>TRANSAKTIONER!Z1944&amp;IF(regnskab_filter_periode_partner&gt;=AB1944,"INCLUDE"&amp;IF(regnskab_filter_land_partner&lt;&gt;"",IF(regnskab_filter_land_partner="EU",F1944,AD1944),""),"EXCLUDE")&amp;AC1944</f>
        <v>EXCLUDE</v>
      </c>
      <c r="J1944" s="158" t="e">
        <f t="shared" si="305"/>
        <v>#N/A</v>
      </c>
      <c r="L1944" s="158" t="str">
        <f t="shared" si="306"/>
        <v>_EU</v>
      </c>
      <c r="P1944" s="340"/>
      <c r="Q1944" s="340"/>
      <c r="R1944" s="341"/>
      <c r="S1944" s="342"/>
      <c r="T1944" s="342"/>
      <c r="U1944" s="340"/>
      <c r="V1944" s="368"/>
      <c r="W1944" s="341"/>
      <c r="X1944" s="343"/>
      <c r="Y1944" s="340"/>
      <c r="Z1944" s="341"/>
      <c r="AA1944" s="348" t="str">
        <f t="shared" si="307"/>
        <v/>
      </c>
      <c r="AB1944" s="349" t="str">
        <f t="shared" si="308"/>
        <v/>
      </c>
      <c r="AC1944" s="341"/>
      <c r="AD1944" s="350" t="str">
        <f t="shared" si="309"/>
        <v/>
      </c>
    </row>
    <row r="1945" spans="2:30" x14ac:dyDescent="0.45">
      <c r="B1945" s="145" t="str">
        <f t="shared" si="300"/>
        <v>NOT INCLUDED</v>
      </c>
      <c r="C1945" s="146" t="e">
        <f t="shared" si="301"/>
        <v>#N/A</v>
      </c>
      <c r="D1945" s="158" t="e">
        <f>AB1945&amp;"_"&amp;#REF!&amp;IF(afstemning_partner&lt;&gt;"","_"&amp;AC1945,"")</f>
        <v>#REF!</v>
      </c>
      <c r="E1945" s="158" t="str">
        <f t="shared" si="302"/>
        <v/>
      </c>
      <c r="F1945" s="158" t="e">
        <f t="shared" si="303"/>
        <v>#N/A</v>
      </c>
      <c r="G1945" s="158" t="str">
        <f>TRANSAKTIONER!Z1945&amp;IF(regnskab_filter_periode&gt;=AB1945,"INCLUDE"&amp;IF(regnskab_filter_land&lt;&gt;"",IF(regnskab_filter_land="EU",F1945,AD1945),""),"EXCLUDE")</f>
        <v>EXCLUDE</v>
      </c>
      <c r="H1945" s="158" t="str">
        <f t="shared" si="304"/>
        <v/>
      </c>
      <c r="I1945" s="158" t="str">
        <f>TRANSAKTIONER!Z1945&amp;IF(regnskab_filter_periode_partner&gt;=AB1945,"INCLUDE"&amp;IF(regnskab_filter_land_partner&lt;&gt;"",IF(regnskab_filter_land_partner="EU",F1945,AD1945),""),"EXCLUDE")&amp;AC1945</f>
        <v>EXCLUDE</v>
      </c>
      <c r="J1945" s="158" t="e">
        <f t="shared" si="305"/>
        <v>#N/A</v>
      </c>
      <c r="L1945" s="158" t="str">
        <f t="shared" si="306"/>
        <v>_EU</v>
      </c>
      <c r="P1945" s="340"/>
      <c r="Q1945" s="340"/>
      <c r="R1945" s="341"/>
      <c r="S1945" s="342"/>
      <c r="T1945" s="342"/>
      <c r="U1945" s="340"/>
      <c r="V1945" s="368"/>
      <c r="W1945" s="341"/>
      <c r="X1945" s="343"/>
      <c r="Y1945" s="340"/>
      <c r="Z1945" s="341"/>
      <c r="AA1945" s="348" t="str">
        <f t="shared" si="307"/>
        <v/>
      </c>
      <c r="AB1945" s="349" t="str">
        <f t="shared" si="308"/>
        <v/>
      </c>
      <c r="AC1945" s="341"/>
      <c r="AD1945" s="350" t="str">
        <f t="shared" si="309"/>
        <v/>
      </c>
    </row>
    <row r="1946" spans="2:30" x14ac:dyDescent="0.45">
      <c r="B1946" s="145" t="str">
        <f t="shared" si="300"/>
        <v>NOT INCLUDED</v>
      </c>
      <c r="C1946" s="146" t="e">
        <f t="shared" si="301"/>
        <v>#N/A</v>
      </c>
      <c r="D1946" s="158" t="e">
        <f>AB1946&amp;"_"&amp;#REF!&amp;IF(afstemning_partner&lt;&gt;"","_"&amp;AC1946,"")</f>
        <v>#REF!</v>
      </c>
      <c r="E1946" s="158" t="str">
        <f t="shared" si="302"/>
        <v/>
      </c>
      <c r="F1946" s="158" t="e">
        <f t="shared" si="303"/>
        <v>#N/A</v>
      </c>
      <c r="G1946" s="158" t="str">
        <f>TRANSAKTIONER!Z1946&amp;IF(regnskab_filter_periode&gt;=AB1946,"INCLUDE"&amp;IF(regnskab_filter_land&lt;&gt;"",IF(regnskab_filter_land="EU",F1946,AD1946),""),"EXCLUDE")</f>
        <v>EXCLUDE</v>
      </c>
      <c r="H1946" s="158" t="str">
        <f t="shared" si="304"/>
        <v/>
      </c>
      <c r="I1946" s="158" t="str">
        <f>TRANSAKTIONER!Z1946&amp;IF(regnskab_filter_periode_partner&gt;=AB1946,"INCLUDE"&amp;IF(regnskab_filter_land_partner&lt;&gt;"",IF(regnskab_filter_land_partner="EU",F1946,AD1946),""),"EXCLUDE")&amp;AC1946</f>
        <v>EXCLUDE</v>
      </c>
      <c r="J1946" s="158" t="e">
        <f t="shared" si="305"/>
        <v>#N/A</v>
      </c>
      <c r="L1946" s="158" t="str">
        <f t="shared" si="306"/>
        <v>_EU</v>
      </c>
      <c r="P1946" s="340"/>
      <c r="Q1946" s="340"/>
      <c r="R1946" s="341"/>
      <c r="S1946" s="342"/>
      <c r="T1946" s="342"/>
      <c r="U1946" s="340"/>
      <c r="V1946" s="368"/>
      <c r="W1946" s="341"/>
      <c r="X1946" s="343"/>
      <c r="Y1946" s="340"/>
      <c r="Z1946" s="341"/>
      <c r="AA1946" s="348" t="str">
        <f t="shared" si="307"/>
        <v/>
      </c>
      <c r="AB1946" s="349" t="str">
        <f t="shared" si="308"/>
        <v/>
      </c>
      <c r="AC1946" s="341"/>
      <c r="AD1946" s="350" t="str">
        <f t="shared" si="309"/>
        <v/>
      </c>
    </row>
    <row r="1947" spans="2:30" x14ac:dyDescent="0.45">
      <c r="B1947" s="145" t="str">
        <f t="shared" si="300"/>
        <v>NOT INCLUDED</v>
      </c>
      <c r="C1947" s="146" t="e">
        <f t="shared" si="301"/>
        <v>#N/A</v>
      </c>
      <c r="D1947" s="158" t="e">
        <f>AB1947&amp;"_"&amp;#REF!&amp;IF(afstemning_partner&lt;&gt;"","_"&amp;AC1947,"")</f>
        <v>#REF!</v>
      </c>
      <c r="E1947" s="158" t="str">
        <f t="shared" si="302"/>
        <v/>
      </c>
      <c r="F1947" s="158" t="e">
        <f t="shared" si="303"/>
        <v>#N/A</v>
      </c>
      <c r="G1947" s="158" t="str">
        <f>TRANSAKTIONER!Z1947&amp;IF(regnskab_filter_periode&gt;=AB1947,"INCLUDE"&amp;IF(regnskab_filter_land&lt;&gt;"",IF(regnskab_filter_land="EU",F1947,AD1947),""),"EXCLUDE")</f>
        <v>EXCLUDE</v>
      </c>
      <c r="H1947" s="158" t="str">
        <f t="shared" si="304"/>
        <v/>
      </c>
      <c r="I1947" s="158" t="str">
        <f>TRANSAKTIONER!Z1947&amp;IF(regnskab_filter_periode_partner&gt;=AB1947,"INCLUDE"&amp;IF(regnskab_filter_land_partner&lt;&gt;"",IF(regnskab_filter_land_partner="EU",F1947,AD1947),""),"EXCLUDE")&amp;AC1947</f>
        <v>EXCLUDE</v>
      </c>
      <c r="J1947" s="158" t="e">
        <f t="shared" si="305"/>
        <v>#N/A</v>
      </c>
      <c r="L1947" s="158" t="str">
        <f t="shared" si="306"/>
        <v>_EU</v>
      </c>
      <c r="P1947" s="340"/>
      <c r="Q1947" s="340"/>
      <c r="R1947" s="341"/>
      <c r="S1947" s="342"/>
      <c r="T1947" s="342"/>
      <c r="U1947" s="340"/>
      <c r="V1947" s="368"/>
      <c r="W1947" s="341"/>
      <c r="X1947" s="343"/>
      <c r="Y1947" s="340"/>
      <c r="Z1947" s="341"/>
      <c r="AA1947" s="348" t="str">
        <f t="shared" si="307"/>
        <v/>
      </c>
      <c r="AB1947" s="349" t="str">
        <f t="shared" si="308"/>
        <v/>
      </c>
      <c r="AC1947" s="341"/>
      <c r="AD1947" s="350" t="str">
        <f t="shared" si="309"/>
        <v/>
      </c>
    </row>
    <row r="1948" spans="2:30" x14ac:dyDescent="0.45">
      <c r="B1948" s="145" t="str">
        <f t="shared" si="300"/>
        <v>NOT INCLUDED</v>
      </c>
      <c r="C1948" s="146" t="e">
        <f t="shared" si="301"/>
        <v>#N/A</v>
      </c>
      <c r="D1948" s="158" t="e">
        <f>AB1948&amp;"_"&amp;#REF!&amp;IF(afstemning_partner&lt;&gt;"","_"&amp;AC1948,"")</f>
        <v>#REF!</v>
      </c>
      <c r="E1948" s="158" t="str">
        <f t="shared" si="302"/>
        <v/>
      </c>
      <c r="F1948" s="158" t="e">
        <f t="shared" si="303"/>
        <v>#N/A</v>
      </c>
      <c r="G1948" s="158" t="str">
        <f>TRANSAKTIONER!Z1948&amp;IF(regnskab_filter_periode&gt;=AB1948,"INCLUDE"&amp;IF(regnskab_filter_land&lt;&gt;"",IF(regnskab_filter_land="EU",F1948,AD1948),""),"EXCLUDE")</f>
        <v>EXCLUDE</v>
      </c>
      <c r="H1948" s="158" t="str">
        <f t="shared" si="304"/>
        <v/>
      </c>
      <c r="I1948" s="158" t="str">
        <f>TRANSAKTIONER!Z1948&amp;IF(regnskab_filter_periode_partner&gt;=AB1948,"INCLUDE"&amp;IF(regnskab_filter_land_partner&lt;&gt;"",IF(regnskab_filter_land_partner="EU",F1948,AD1948),""),"EXCLUDE")&amp;AC1948</f>
        <v>EXCLUDE</v>
      </c>
      <c r="J1948" s="158" t="e">
        <f t="shared" si="305"/>
        <v>#N/A</v>
      </c>
      <c r="L1948" s="158" t="str">
        <f t="shared" si="306"/>
        <v>_EU</v>
      </c>
      <c r="P1948" s="340"/>
      <c r="Q1948" s="340"/>
      <c r="R1948" s="341"/>
      <c r="S1948" s="342"/>
      <c r="T1948" s="342"/>
      <c r="U1948" s="340"/>
      <c r="V1948" s="368"/>
      <c r="W1948" s="341"/>
      <c r="X1948" s="343"/>
      <c r="Y1948" s="340"/>
      <c r="Z1948" s="341"/>
      <c r="AA1948" s="348" t="str">
        <f t="shared" si="307"/>
        <v/>
      </c>
      <c r="AB1948" s="349" t="str">
        <f t="shared" si="308"/>
        <v/>
      </c>
      <c r="AC1948" s="341"/>
      <c r="AD1948" s="350" t="str">
        <f t="shared" si="309"/>
        <v/>
      </c>
    </row>
    <row r="1949" spans="2:30" x14ac:dyDescent="0.45">
      <c r="B1949" s="145" t="str">
        <f t="shared" si="300"/>
        <v>NOT INCLUDED</v>
      </c>
      <c r="C1949" s="146" t="e">
        <f t="shared" si="301"/>
        <v>#N/A</v>
      </c>
      <c r="D1949" s="158" t="e">
        <f>AB1949&amp;"_"&amp;#REF!&amp;IF(afstemning_partner&lt;&gt;"","_"&amp;AC1949,"")</f>
        <v>#REF!</v>
      </c>
      <c r="E1949" s="158" t="str">
        <f t="shared" si="302"/>
        <v/>
      </c>
      <c r="F1949" s="158" t="e">
        <f t="shared" si="303"/>
        <v>#N/A</v>
      </c>
      <c r="G1949" s="158" t="str">
        <f>TRANSAKTIONER!Z1949&amp;IF(regnskab_filter_periode&gt;=AB1949,"INCLUDE"&amp;IF(regnskab_filter_land&lt;&gt;"",IF(regnskab_filter_land="EU",F1949,AD1949),""),"EXCLUDE")</f>
        <v>EXCLUDE</v>
      </c>
      <c r="H1949" s="158" t="str">
        <f t="shared" si="304"/>
        <v/>
      </c>
      <c r="I1949" s="158" t="str">
        <f>TRANSAKTIONER!Z1949&amp;IF(regnskab_filter_periode_partner&gt;=AB1949,"INCLUDE"&amp;IF(regnskab_filter_land_partner&lt;&gt;"",IF(regnskab_filter_land_partner="EU",F1949,AD1949),""),"EXCLUDE")&amp;AC1949</f>
        <v>EXCLUDE</v>
      </c>
      <c r="J1949" s="158" t="e">
        <f t="shared" si="305"/>
        <v>#N/A</v>
      </c>
      <c r="L1949" s="158" t="str">
        <f t="shared" si="306"/>
        <v>_EU</v>
      </c>
      <c r="P1949" s="340"/>
      <c r="Q1949" s="340"/>
      <c r="R1949" s="341"/>
      <c r="S1949" s="342"/>
      <c r="T1949" s="342"/>
      <c r="U1949" s="340"/>
      <c r="V1949" s="368"/>
      <c r="W1949" s="341"/>
      <c r="X1949" s="343"/>
      <c r="Y1949" s="340"/>
      <c r="Z1949" s="341"/>
      <c r="AA1949" s="348" t="str">
        <f t="shared" si="307"/>
        <v/>
      </c>
      <c r="AB1949" s="349" t="str">
        <f t="shared" si="308"/>
        <v/>
      </c>
      <c r="AC1949" s="341"/>
      <c r="AD1949" s="350" t="str">
        <f t="shared" si="309"/>
        <v/>
      </c>
    </row>
    <row r="1950" spans="2:30" x14ac:dyDescent="0.45">
      <c r="B1950" s="145" t="str">
        <f t="shared" si="300"/>
        <v>NOT INCLUDED</v>
      </c>
      <c r="C1950" s="146" t="e">
        <f t="shared" si="301"/>
        <v>#N/A</v>
      </c>
      <c r="D1950" s="158" t="e">
        <f>AB1950&amp;"_"&amp;#REF!&amp;IF(afstemning_partner&lt;&gt;"","_"&amp;AC1950,"")</f>
        <v>#REF!</v>
      </c>
      <c r="E1950" s="158" t="str">
        <f t="shared" si="302"/>
        <v/>
      </c>
      <c r="F1950" s="158" t="e">
        <f t="shared" si="303"/>
        <v>#N/A</v>
      </c>
      <c r="G1950" s="158" t="str">
        <f>TRANSAKTIONER!Z1950&amp;IF(regnskab_filter_periode&gt;=AB1950,"INCLUDE"&amp;IF(regnskab_filter_land&lt;&gt;"",IF(regnskab_filter_land="EU",F1950,AD1950),""),"EXCLUDE")</f>
        <v>EXCLUDE</v>
      </c>
      <c r="H1950" s="158" t="str">
        <f t="shared" si="304"/>
        <v/>
      </c>
      <c r="I1950" s="158" t="str">
        <f>TRANSAKTIONER!Z1950&amp;IF(regnskab_filter_periode_partner&gt;=AB1950,"INCLUDE"&amp;IF(regnskab_filter_land_partner&lt;&gt;"",IF(regnskab_filter_land_partner="EU",F1950,AD1950),""),"EXCLUDE")&amp;AC1950</f>
        <v>EXCLUDE</v>
      </c>
      <c r="J1950" s="158" t="e">
        <f t="shared" si="305"/>
        <v>#N/A</v>
      </c>
      <c r="L1950" s="158" t="str">
        <f t="shared" si="306"/>
        <v>_EU</v>
      </c>
      <c r="P1950" s="340"/>
      <c r="Q1950" s="340"/>
      <c r="R1950" s="341"/>
      <c r="S1950" s="342"/>
      <c r="T1950" s="342"/>
      <c r="U1950" s="340"/>
      <c r="V1950" s="368"/>
      <c r="W1950" s="341"/>
      <c r="X1950" s="343"/>
      <c r="Y1950" s="340"/>
      <c r="Z1950" s="341"/>
      <c r="AA1950" s="348" t="str">
        <f t="shared" si="307"/>
        <v/>
      </c>
      <c r="AB1950" s="349" t="str">
        <f t="shared" si="308"/>
        <v/>
      </c>
      <c r="AC1950" s="341"/>
      <c r="AD1950" s="350" t="str">
        <f t="shared" si="309"/>
        <v/>
      </c>
    </row>
    <row r="1951" spans="2:30" x14ac:dyDescent="0.45">
      <c r="B1951" s="145" t="str">
        <f t="shared" si="300"/>
        <v>NOT INCLUDED</v>
      </c>
      <c r="C1951" s="146" t="e">
        <f t="shared" si="301"/>
        <v>#N/A</v>
      </c>
      <c r="D1951" s="158" t="e">
        <f>AB1951&amp;"_"&amp;#REF!&amp;IF(afstemning_partner&lt;&gt;"","_"&amp;AC1951,"")</f>
        <v>#REF!</v>
      </c>
      <c r="E1951" s="158" t="str">
        <f t="shared" si="302"/>
        <v/>
      </c>
      <c r="F1951" s="158" t="e">
        <f t="shared" si="303"/>
        <v>#N/A</v>
      </c>
      <c r="G1951" s="158" t="str">
        <f>TRANSAKTIONER!Z1951&amp;IF(regnskab_filter_periode&gt;=AB1951,"INCLUDE"&amp;IF(regnskab_filter_land&lt;&gt;"",IF(regnskab_filter_land="EU",F1951,AD1951),""),"EXCLUDE")</f>
        <v>EXCLUDE</v>
      </c>
      <c r="H1951" s="158" t="str">
        <f t="shared" si="304"/>
        <v/>
      </c>
      <c r="I1951" s="158" t="str">
        <f>TRANSAKTIONER!Z1951&amp;IF(regnskab_filter_periode_partner&gt;=AB1951,"INCLUDE"&amp;IF(regnskab_filter_land_partner&lt;&gt;"",IF(regnskab_filter_land_partner="EU",F1951,AD1951),""),"EXCLUDE")&amp;AC1951</f>
        <v>EXCLUDE</v>
      </c>
      <c r="J1951" s="158" t="e">
        <f t="shared" si="305"/>
        <v>#N/A</v>
      </c>
      <c r="L1951" s="158" t="str">
        <f t="shared" si="306"/>
        <v>_EU</v>
      </c>
      <c r="P1951" s="340"/>
      <c r="Q1951" s="340"/>
      <c r="R1951" s="341"/>
      <c r="S1951" s="342"/>
      <c r="T1951" s="342"/>
      <c r="U1951" s="340"/>
      <c r="V1951" s="368"/>
      <c r="W1951" s="341"/>
      <c r="X1951" s="343"/>
      <c r="Y1951" s="340"/>
      <c r="Z1951" s="341"/>
      <c r="AA1951" s="348" t="str">
        <f t="shared" si="307"/>
        <v/>
      </c>
      <c r="AB1951" s="349" t="str">
        <f t="shared" si="308"/>
        <v/>
      </c>
      <c r="AC1951" s="341"/>
      <c r="AD1951" s="350" t="str">
        <f t="shared" si="309"/>
        <v/>
      </c>
    </row>
    <row r="1952" spans="2:30" x14ac:dyDescent="0.45">
      <c r="B1952" s="145" t="str">
        <f t="shared" si="300"/>
        <v>NOT INCLUDED</v>
      </c>
      <c r="C1952" s="146" t="e">
        <f t="shared" si="301"/>
        <v>#N/A</v>
      </c>
      <c r="D1952" s="158" t="e">
        <f>AB1952&amp;"_"&amp;#REF!&amp;IF(afstemning_partner&lt;&gt;"","_"&amp;AC1952,"")</f>
        <v>#REF!</v>
      </c>
      <c r="E1952" s="158" t="str">
        <f t="shared" si="302"/>
        <v/>
      </c>
      <c r="F1952" s="158" t="e">
        <f t="shared" si="303"/>
        <v>#N/A</v>
      </c>
      <c r="G1952" s="158" t="str">
        <f>TRANSAKTIONER!Z1952&amp;IF(regnskab_filter_periode&gt;=AB1952,"INCLUDE"&amp;IF(regnskab_filter_land&lt;&gt;"",IF(regnskab_filter_land="EU",F1952,AD1952),""),"EXCLUDE")</f>
        <v>EXCLUDE</v>
      </c>
      <c r="H1952" s="158" t="str">
        <f t="shared" si="304"/>
        <v/>
      </c>
      <c r="I1952" s="158" t="str">
        <f>TRANSAKTIONER!Z1952&amp;IF(regnskab_filter_periode_partner&gt;=AB1952,"INCLUDE"&amp;IF(regnskab_filter_land_partner&lt;&gt;"",IF(regnskab_filter_land_partner="EU",F1952,AD1952),""),"EXCLUDE")&amp;AC1952</f>
        <v>EXCLUDE</v>
      </c>
      <c r="J1952" s="158" t="e">
        <f t="shared" si="305"/>
        <v>#N/A</v>
      </c>
      <c r="L1952" s="158" t="str">
        <f t="shared" si="306"/>
        <v>_EU</v>
      </c>
      <c r="P1952" s="340"/>
      <c r="Q1952" s="340"/>
      <c r="R1952" s="341"/>
      <c r="S1952" s="342"/>
      <c r="T1952" s="342"/>
      <c r="U1952" s="340"/>
      <c r="V1952" s="368"/>
      <c r="W1952" s="341"/>
      <c r="X1952" s="343"/>
      <c r="Y1952" s="340"/>
      <c r="Z1952" s="341"/>
      <c r="AA1952" s="348" t="str">
        <f t="shared" si="307"/>
        <v/>
      </c>
      <c r="AB1952" s="349" t="str">
        <f t="shared" si="308"/>
        <v/>
      </c>
      <c r="AC1952" s="341"/>
      <c r="AD1952" s="350" t="str">
        <f t="shared" si="309"/>
        <v/>
      </c>
    </row>
    <row r="1953" spans="2:30" x14ac:dyDescent="0.45">
      <c r="B1953" s="145" t="str">
        <f t="shared" si="300"/>
        <v>NOT INCLUDED</v>
      </c>
      <c r="C1953" s="146" t="e">
        <f t="shared" si="301"/>
        <v>#N/A</v>
      </c>
      <c r="D1953" s="158" t="e">
        <f>AB1953&amp;"_"&amp;#REF!&amp;IF(afstemning_partner&lt;&gt;"","_"&amp;AC1953,"")</f>
        <v>#REF!</v>
      </c>
      <c r="E1953" s="158" t="str">
        <f t="shared" si="302"/>
        <v/>
      </c>
      <c r="F1953" s="158" t="e">
        <f t="shared" si="303"/>
        <v>#N/A</v>
      </c>
      <c r="G1953" s="158" t="str">
        <f>TRANSAKTIONER!Z1953&amp;IF(regnskab_filter_periode&gt;=AB1953,"INCLUDE"&amp;IF(regnskab_filter_land&lt;&gt;"",IF(regnskab_filter_land="EU",F1953,AD1953),""),"EXCLUDE")</f>
        <v>EXCLUDE</v>
      </c>
      <c r="H1953" s="158" t="str">
        <f t="shared" si="304"/>
        <v/>
      </c>
      <c r="I1953" s="158" t="str">
        <f>TRANSAKTIONER!Z1953&amp;IF(regnskab_filter_periode_partner&gt;=AB1953,"INCLUDE"&amp;IF(regnskab_filter_land_partner&lt;&gt;"",IF(regnskab_filter_land_partner="EU",F1953,AD1953),""),"EXCLUDE")&amp;AC1953</f>
        <v>EXCLUDE</v>
      </c>
      <c r="J1953" s="158" t="e">
        <f t="shared" si="305"/>
        <v>#N/A</v>
      </c>
      <c r="L1953" s="158" t="str">
        <f t="shared" si="306"/>
        <v>_EU</v>
      </c>
      <c r="P1953" s="340"/>
      <c r="Q1953" s="340"/>
      <c r="R1953" s="341"/>
      <c r="S1953" s="342"/>
      <c r="T1953" s="342"/>
      <c r="U1953" s="340"/>
      <c r="V1953" s="368"/>
      <c r="W1953" s="341"/>
      <c r="X1953" s="343"/>
      <c r="Y1953" s="340"/>
      <c r="Z1953" s="341"/>
      <c r="AA1953" s="348" t="str">
        <f t="shared" si="307"/>
        <v/>
      </c>
      <c r="AB1953" s="349" t="str">
        <f t="shared" si="308"/>
        <v/>
      </c>
      <c r="AC1953" s="341"/>
      <c r="AD1953" s="350" t="str">
        <f t="shared" si="309"/>
        <v/>
      </c>
    </row>
    <row r="1954" spans="2:30" x14ac:dyDescent="0.45">
      <c r="B1954" s="145" t="str">
        <f t="shared" si="300"/>
        <v>NOT INCLUDED</v>
      </c>
      <c r="C1954" s="146" t="e">
        <f t="shared" si="301"/>
        <v>#N/A</v>
      </c>
      <c r="D1954" s="158" t="e">
        <f>AB1954&amp;"_"&amp;#REF!&amp;IF(afstemning_partner&lt;&gt;"","_"&amp;AC1954,"")</f>
        <v>#REF!</v>
      </c>
      <c r="E1954" s="158" t="str">
        <f t="shared" si="302"/>
        <v/>
      </c>
      <c r="F1954" s="158" t="e">
        <f t="shared" si="303"/>
        <v>#N/A</v>
      </c>
      <c r="G1954" s="158" t="str">
        <f>TRANSAKTIONER!Z1954&amp;IF(regnskab_filter_periode&gt;=AB1954,"INCLUDE"&amp;IF(regnskab_filter_land&lt;&gt;"",IF(regnskab_filter_land="EU",F1954,AD1954),""),"EXCLUDE")</f>
        <v>EXCLUDE</v>
      </c>
      <c r="H1954" s="158" t="str">
        <f t="shared" si="304"/>
        <v/>
      </c>
      <c r="I1954" s="158" t="str">
        <f>TRANSAKTIONER!Z1954&amp;IF(regnskab_filter_periode_partner&gt;=AB1954,"INCLUDE"&amp;IF(regnskab_filter_land_partner&lt;&gt;"",IF(regnskab_filter_land_partner="EU",F1954,AD1954),""),"EXCLUDE")&amp;AC1954</f>
        <v>EXCLUDE</v>
      </c>
      <c r="J1954" s="158" t="e">
        <f t="shared" si="305"/>
        <v>#N/A</v>
      </c>
      <c r="L1954" s="158" t="str">
        <f t="shared" si="306"/>
        <v>_EU</v>
      </c>
      <c r="P1954" s="340"/>
      <c r="Q1954" s="340"/>
      <c r="R1954" s="341"/>
      <c r="S1954" s="342"/>
      <c r="T1954" s="342"/>
      <c r="U1954" s="340"/>
      <c r="V1954" s="368"/>
      <c r="W1954" s="341"/>
      <c r="X1954" s="343"/>
      <c r="Y1954" s="340"/>
      <c r="Z1954" s="341"/>
      <c r="AA1954" s="348" t="str">
        <f t="shared" si="307"/>
        <v/>
      </c>
      <c r="AB1954" s="349" t="str">
        <f t="shared" si="308"/>
        <v/>
      </c>
      <c r="AC1954" s="341"/>
      <c r="AD1954" s="350" t="str">
        <f t="shared" si="309"/>
        <v/>
      </c>
    </row>
    <row r="1955" spans="2:30" x14ac:dyDescent="0.45">
      <c r="B1955" s="145" t="str">
        <f t="shared" si="300"/>
        <v>NOT INCLUDED</v>
      </c>
      <c r="C1955" s="146" t="e">
        <f t="shared" si="301"/>
        <v>#N/A</v>
      </c>
      <c r="D1955" s="158" t="e">
        <f>AB1955&amp;"_"&amp;#REF!&amp;IF(afstemning_partner&lt;&gt;"","_"&amp;AC1955,"")</f>
        <v>#REF!</v>
      </c>
      <c r="E1955" s="158" t="str">
        <f t="shared" si="302"/>
        <v/>
      </c>
      <c r="F1955" s="158" t="e">
        <f t="shared" si="303"/>
        <v>#N/A</v>
      </c>
      <c r="G1955" s="158" t="str">
        <f>TRANSAKTIONER!Z1955&amp;IF(regnskab_filter_periode&gt;=AB1955,"INCLUDE"&amp;IF(regnskab_filter_land&lt;&gt;"",IF(regnskab_filter_land="EU",F1955,AD1955),""),"EXCLUDE")</f>
        <v>EXCLUDE</v>
      </c>
      <c r="H1955" s="158" t="str">
        <f t="shared" si="304"/>
        <v/>
      </c>
      <c r="I1955" s="158" t="str">
        <f>TRANSAKTIONER!Z1955&amp;IF(regnskab_filter_periode_partner&gt;=AB1955,"INCLUDE"&amp;IF(regnskab_filter_land_partner&lt;&gt;"",IF(regnskab_filter_land_partner="EU",F1955,AD1955),""),"EXCLUDE")&amp;AC1955</f>
        <v>EXCLUDE</v>
      </c>
      <c r="J1955" s="158" t="e">
        <f t="shared" si="305"/>
        <v>#N/A</v>
      </c>
      <c r="L1955" s="158" t="str">
        <f t="shared" si="306"/>
        <v>_EU</v>
      </c>
      <c r="P1955" s="340"/>
      <c r="Q1955" s="340"/>
      <c r="R1955" s="341"/>
      <c r="S1955" s="342"/>
      <c r="T1955" s="342"/>
      <c r="U1955" s="340"/>
      <c r="V1955" s="368"/>
      <c r="W1955" s="341"/>
      <c r="X1955" s="343"/>
      <c r="Y1955" s="340"/>
      <c r="Z1955" s="341"/>
      <c r="AA1955" s="348" t="str">
        <f t="shared" si="307"/>
        <v/>
      </c>
      <c r="AB1955" s="349" t="str">
        <f t="shared" si="308"/>
        <v/>
      </c>
      <c r="AC1955" s="341"/>
      <c r="AD1955" s="350" t="str">
        <f t="shared" si="309"/>
        <v/>
      </c>
    </row>
    <row r="1956" spans="2:30" x14ac:dyDescent="0.45">
      <c r="B1956" s="145" t="str">
        <f t="shared" si="300"/>
        <v>NOT INCLUDED</v>
      </c>
      <c r="C1956" s="146" t="e">
        <f t="shared" si="301"/>
        <v>#N/A</v>
      </c>
      <c r="D1956" s="158" t="e">
        <f>AB1956&amp;"_"&amp;#REF!&amp;IF(afstemning_partner&lt;&gt;"","_"&amp;AC1956,"")</f>
        <v>#REF!</v>
      </c>
      <c r="E1956" s="158" t="str">
        <f t="shared" si="302"/>
        <v/>
      </c>
      <c r="F1956" s="158" t="e">
        <f t="shared" si="303"/>
        <v>#N/A</v>
      </c>
      <c r="G1956" s="158" t="str">
        <f>TRANSAKTIONER!Z1956&amp;IF(regnskab_filter_periode&gt;=AB1956,"INCLUDE"&amp;IF(regnskab_filter_land&lt;&gt;"",IF(regnskab_filter_land="EU",F1956,AD1956),""),"EXCLUDE")</f>
        <v>EXCLUDE</v>
      </c>
      <c r="H1956" s="158" t="str">
        <f t="shared" si="304"/>
        <v/>
      </c>
      <c r="I1956" s="158" t="str">
        <f>TRANSAKTIONER!Z1956&amp;IF(regnskab_filter_periode_partner&gt;=AB1956,"INCLUDE"&amp;IF(regnskab_filter_land_partner&lt;&gt;"",IF(regnskab_filter_land_partner="EU",F1956,AD1956),""),"EXCLUDE")&amp;AC1956</f>
        <v>EXCLUDE</v>
      </c>
      <c r="J1956" s="158" t="e">
        <f t="shared" si="305"/>
        <v>#N/A</v>
      </c>
      <c r="L1956" s="158" t="str">
        <f t="shared" si="306"/>
        <v>_EU</v>
      </c>
      <c r="P1956" s="340"/>
      <c r="Q1956" s="340"/>
      <c r="R1956" s="341"/>
      <c r="S1956" s="342"/>
      <c r="T1956" s="342"/>
      <c r="U1956" s="340"/>
      <c r="V1956" s="368"/>
      <c r="W1956" s="341"/>
      <c r="X1956" s="343"/>
      <c r="Y1956" s="340"/>
      <c r="Z1956" s="341"/>
      <c r="AA1956" s="348" t="str">
        <f t="shared" si="307"/>
        <v/>
      </c>
      <c r="AB1956" s="349" t="str">
        <f t="shared" si="308"/>
        <v/>
      </c>
      <c r="AC1956" s="341"/>
      <c r="AD1956" s="350" t="str">
        <f t="shared" si="309"/>
        <v/>
      </c>
    </row>
    <row r="1957" spans="2:30" x14ac:dyDescent="0.45">
      <c r="B1957" s="145" t="str">
        <f t="shared" si="300"/>
        <v>NOT INCLUDED</v>
      </c>
      <c r="C1957" s="146" t="e">
        <f t="shared" si="301"/>
        <v>#N/A</v>
      </c>
      <c r="D1957" s="158" t="e">
        <f>AB1957&amp;"_"&amp;#REF!&amp;IF(afstemning_partner&lt;&gt;"","_"&amp;AC1957,"")</f>
        <v>#REF!</v>
      </c>
      <c r="E1957" s="158" t="str">
        <f t="shared" si="302"/>
        <v/>
      </c>
      <c r="F1957" s="158" t="e">
        <f t="shared" si="303"/>
        <v>#N/A</v>
      </c>
      <c r="G1957" s="158" t="str">
        <f>TRANSAKTIONER!Z1957&amp;IF(regnskab_filter_periode&gt;=AB1957,"INCLUDE"&amp;IF(regnskab_filter_land&lt;&gt;"",IF(regnskab_filter_land="EU",F1957,AD1957),""),"EXCLUDE")</f>
        <v>EXCLUDE</v>
      </c>
      <c r="H1957" s="158" t="str">
        <f t="shared" si="304"/>
        <v/>
      </c>
      <c r="I1957" s="158" t="str">
        <f>TRANSAKTIONER!Z1957&amp;IF(regnskab_filter_periode_partner&gt;=AB1957,"INCLUDE"&amp;IF(regnskab_filter_land_partner&lt;&gt;"",IF(regnskab_filter_land_partner="EU",F1957,AD1957),""),"EXCLUDE")&amp;AC1957</f>
        <v>EXCLUDE</v>
      </c>
      <c r="J1957" s="158" t="e">
        <f t="shared" si="305"/>
        <v>#N/A</v>
      </c>
      <c r="L1957" s="158" t="str">
        <f t="shared" si="306"/>
        <v>_EU</v>
      </c>
      <c r="P1957" s="340"/>
      <c r="Q1957" s="340"/>
      <c r="R1957" s="341"/>
      <c r="S1957" s="342"/>
      <c r="T1957" s="342"/>
      <c r="U1957" s="340"/>
      <c r="V1957" s="368"/>
      <c r="W1957" s="341"/>
      <c r="X1957" s="343"/>
      <c r="Y1957" s="340"/>
      <c r="Z1957" s="341"/>
      <c r="AA1957" s="348" t="str">
        <f t="shared" si="307"/>
        <v/>
      </c>
      <c r="AB1957" s="349" t="str">
        <f t="shared" si="308"/>
        <v/>
      </c>
      <c r="AC1957" s="341"/>
      <c r="AD1957" s="350" t="str">
        <f t="shared" si="309"/>
        <v/>
      </c>
    </row>
    <row r="1958" spans="2:30" x14ac:dyDescent="0.45">
      <c r="B1958" s="145" t="str">
        <f t="shared" si="300"/>
        <v>NOT INCLUDED</v>
      </c>
      <c r="C1958" s="146" t="e">
        <f t="shared" si="301"/>
        <v>#N/A</v>
      </c>
      <c r="D1958" s="158" t="e">
        <f>AB1958&amp;"_"&amp;#REF!&amp;IF(afstemning_partner&lt;&gt;"","_"&amp;AC1958,"")</f>
        <v>#REF!</v>
      </c>
      <c r="E1958" s="158" t="str">
        <f t="shared" si="302"/>
        <v/>
      </c>
      <c r="F1958" s="158" t="e">
        <f t="shared" si="303"/>
        <v>#N/A</v>
      </c>
      <c r="G1958" s="158" t="str">
        <f>TRANSAKTIONER!Z1958&amp;IF(regnskab_filter_periode&gt;=AB1958,"INCLUDE"&amp;IF(regnskab_filter_land&lt;&gt;"",IF(regnskab_filter_land="EU",F1958,AD1958),""),"EXCLUDE")</f>
        <v>EXCLUDE</v>
      </c>
      <c r="H1958" s="158" t="str">
        <f t="shared" si="304"/>
        <v/>
      </c>
      <c r="I1958" s="158" t="str">
        <f>TRANSAKTIONER!Z1958&amp;IF(regnskab_filter_periode_partner&gt;=AB1958,"INCLUDE"&amp;IF(regnskab_filter_land_partner&lt;&gt;"",IF(regnskab_filter_land_partner="EU",F1958,AD1958),""),"EXCLUDE")&amp;AC1958</f>
        <v>EXCLUDE</v>
      </c>
      <c r="J1958" s="158" t="e">
        <f t="shared" si="305"/>
        <v>#N/A</v>
      </c>
      <c r="L1958" s="158" t="str">
        <f t="shared" si="306"/>
        <v>_EU</v>
      </c>
      <c r="P1958" s="340"/>
      <c r="Q1958" s="340"/>
      <c r="R1958" s="341"/>
      <c r="S1958" s="342"/>
      <c r="T1958" s="342"/>
      <c r="U1958" s="340"/>
      <c r="V1958" s="368"/>
      <c r="W1958" s="341"/>
      <c r="X1958" s="343"/>
      <c r="Y1958" s="340"/>
      <c r="Z1958" s="341"/>
      <c r="AA1958" s="348" t="str">
        <f t="shared" si="307"/>
        <v/>
      </c>
      <c r="AB1958" s="349" t="str">
        <f t="shared" si="308"/>
        <v/>
      </c>
      <c r="AC1958" s="341"/>
      <c r="AD1958" s="350" t="str">
        <f t="shared" si="309"/>
        <v/>
      </c>
    </row>
    <row r="1959" spans="2:30" x14ac:dyDescent="0.45">
      <c r="B1959" s="145" t="str">
        <f t="shared" si="300"/>
        <v>NOT INCLUDED</v>
      </c>
      <c r="C1959" s="146" t="e">
        <f t="shared" si="301"/>
        <v>#N/A</v>
      </c>
      <c r="D1959" s="158" t="e">
        <f>AB1959&amp;"_"&amp;#REF!&amp;IF(afstemning_partner&lt;&gt;"","_"&amp;AC1959,"")</f>
        <v>#REF!</v>
      </c>
      <c r="E1959" s="158" t="str">
        <f t="shared" si="302"/>
        <v/>
      </c>
      <c r="F1959" s="158" t="e">
        <f t="shared" si="303"/>
        <v>#N/A</v>
      </c>
      <c r="G1959" s="158" t="str">
        <f>TRANSAKTIONER!Z1959&amp;IF(regnskab_filter_periode&gt;=AB1959,"INCLUDE"&amp;IF(regnskab_filter_land&lt;&gt;"",IF(regnskab_filter_land="EU",F1959,AD1959),""),"EXCLUDE")</f>
        <v>EXCLUDE</v>
      </c>
      <c r="H1959" s="158" t="str">
        <f t="shared" si="304"/>
        <v/>
      </c>
      <c r="I1959" s="158" t="str">
        <f>TRANSAKTIONER!Z1959&amp;IF(regnskab_filter_periode_partner&gt;=AB1959,"INCLUDE"&amp;IF(regnskab_filter_land_partner&lt;&gt;"",IF(regnskab_filter_land_partner="EU",F1959,AD1959),""),"EXCLUDE")&amp;AC1959</f>
        <v>EXCLUDE</v>
      </c>
      <c r="J1959" s="158" t="e">
        <f t="shared" si="305"/>
        <v>#N/A</v>
      </c>
      <c r="L1959" s="158" t="str">
        <f t="shared" si="306"/>
        <v>_EU</v>
      </c>
      <c r="P1959" s="340"/>
      <c r="Q1959" s="340"/>
      <c r="R1959" s="341"/>
      <c r="S1959" s="342"/>
      <c r="T1959" s="342"/>
      <c r="U1959" s="340"/>
      <c r="V1959" s="368"/>
      <c r="W1959" s="341"/>
      <c r="X1959" s="343"/>
      <c r="Y1959" s="340"/>
      <c r="Z1959" s="341"/>
      <c r="AA1959" s="348" t="str">
        <f t="shared" si="307"/>
        <v/>
      </c>
      <c r="AB1959" s="349" t="str">
        <f t="shared" si="308"/>
        <v/>
      </c>
      <c r="AC1959" s="341"/>
      <c r="AD1959" s="350" t="str">
        <f t="shared" si="309"/>
        <v/>
      </c>
    </row>
    <row r="1960" spans="2:30" x14ac:dyDescent="0.45">
      <c r="B1960" s="145" t="str">
        <f t="shared" si="300"/>
        <v>NOT INCLUDED</v>
      </c>
      <c r="C1960" s="146" t="e">
        <f t="shared" si="301"/>
        <v>#N/A</v>
      </c>
      <c r="D1960" s="158" t="e">
        <f>AB1960&amp;"_"&amp;#REF!&amp;IF(afstemning_partner&lt;&gt;"","_"&amp;AC1960,"")</f>
        <v>#REF!</v>
      </c>
      <c r="E1960" s="158" t="str">
        <f t="shared" si="302"/>
        <v/>
      </c>
      <c r="F1960" s="158" t="e">
        <f t="shared" si="303"/>
        <v>#N/A</v>
      </c>
      <c r="G1960" s="158" t="str">
        <f>TRANSAKTIONER!Z1960&amp;IF(regnskab_filter_periode&gt;=AB1960,"INCLUDE"&amp;IF(regnskab_filter_land&lt;&gt;"",IF(regnskab_filter_land="EU",F1960,AD1960),""),"EXCLUDE")</f>
        <v>EXCLUDE</v>
      </c>
      <c r="H1960" s="158" t="str">
        <f t="shared" si="304"/>
        <v/>
      </c>
      <c r="I1960" s="158" t="str">
        <f>TRANSAKTIONER!Z1960&amp;IF(regnskab_filter_periode_partner&gt;=AB1960,"INCLUDE"&amp;IF(regnskab_filter_land_partner&lt;&gt;"",IF(regnskab_filter_land_partner="EU",F1960,AD1960),""),"EXCLUDE")&amp;AC1960</f>
        <v>EXCLUDE</v>
      </c>
      <c r="J1960" s="158" t="e">
        <f t="shared" si="305"/>
        <v>#N/A</v>
      </c>
      <c r="L1960" s="158" t="str">
        <f t="shared" si="306"/>
        <v>_EU</v>
      </c>
      <c r="P1960" s="340"/>
      <c r="Q1960" s="340"/>
      <c r="R1960" s="341"/>
      <c r="S1960" s="342"/>
      <c r="T1960" s="342"/>
      <c r="U1960" s="340"/>
      <c r="V1960" s="368"/>
      <c r="W1960" s="341"/>
      <c r="X1960" s="343"/>
      <c r="Y1960" s="340"/>
      <c r="Z1960" s="341"/>
      <c r="AA1960" s="348" t="str">
        <f t="shared" si="307"/>
        <v/>
      </c>
      <c r="AB1960" s="349" t="str">
        <f t="shared" si="308"/>
        <v/>
      </c>
      <c r="AC1960" s="341"/>
      <c r="AD1960" s="350" t="str">
        <f t="shared" si="309"/>
        <v/>
      </c>
    </row>
    <row r="1961" spans="2:30" x14ac:dyDescent="0.45">
      <c r="B1961" s="145" t="str">
        <f t="shared" si="300"/>
        <v>NOT INCLUDED</v>
      </c>
      <c r="C1961" s="146" t="e">
        <f t="shared" si="301"/>
        <v>#N/A</v>
      </c>
      <c r="D1961" s="158" t="e">
        <f>AB1961&amp;"_"&amp;#REF!&amp;IF(afstemning_partner&lt;&gt;"","_"&amp;AC1961,"")</f>
        <v>#REF!</v>
      </c>
      <c r="E1961" s="158" t="str">
        <f t="shared" si="302"/>
        <v/>
      </c>
      <c r="F1961" s="158" t="e">
        <f t="shared" si="303"/>
        <v>#N/A</v>
      </c>
      <c r="G1961" s="158" t="str">
        <f>TRANSAKTIONER!Z1961&amp;IF(regnskab_filter_periode&gt;=AB1961,"INCLUDE"&amp;IF(regnskab_filter_land&lt;&gt;"",IF(regnskab_filter_land="EU",F1961,AD1961),""),"EXCLUDE")</f>
        <v>EXCLUDE</v>
      </c>
      <c r="H1961" s="158" t="str">
        <f t="shared" si="304"/>
        <v/>
      </c>
      <c r="I1961" s="158" t="str">
        <f>TRANSAKTIONER!Z1961&amp;IF(regnskab_filter_periode_partner&gt;=AB1961,"INCLUDE"&amp;IF(regnskab_filter_land_partner&lt;&gt;"",IF(regnskab_filter_land_partner="EU",F1961,AD1961),""),"EXCLUDE")&amp;AC1961</f>
        <v>EXCLUDE</v>
      </c>
      <c r="J1961" s="158" t="e">
        <f t="shared" si="305"/>
        <v>#N/A</v>
      </c>
      <c r="L1961" s="158" t="str">
        <f t="shared" si="306"/>
        <v>_EU</v>
      </c>
      <c r="P1961" s="340"/>
      <c r="Q1961" s="340"/>
      <c r="R1961" s="341"/>
      <c r="S1961" s="342"/>
      <c r="T1961" s="342"/>
      <c r="U1961" s="340"/>
      <c r="V1961" s="368"/>
      <c r="W1961" s="341"/>
      <c r="X1961" s="343"/>
      <c r="Y1961" s="340"/>
      <c r="Z1961" s="341"/>
      <c r="AA1961" s="348" t="str">
        <f t="shared" si="307"/>
        <v/>
      </c>
      <c r="AB1961" s="349" t="str">
        <f t="shared" si="308"/>
        <v/>
      </c>
      <c r="AC1961" s="341"/>
      <c r="AD1961" s="350" t="str">
        <f t="shared" si="309"/>
        <v/>
      </c>
    </row>
    <row r="1962" spans="2:30" x14ac:dyDescent="0.45">
      <c r="B1962" s="145" t="str">
        <f t="shared" si="300"/>
        <v>NOT INCLUDED</v>
      </c>
      <c r="C1962" s="146" t="e">
        <f t="shared" si="301"/>
        <v>#N/A</v>
      </c>
      <c r="D1962" s="158" t="e">
        <f>AB1962&amp;"_"&amp;#REF!&amp;IF(afstemning_partner&lt;&gt;"","_"&amp;AC1962,"")</f>
        <v>#REF!</v>
      </c>
      <c r="E1962" s="158" t="str">
        <f t="shared" si="302"/>
        <v/>
      </c>
      <c r="F1962" s="158" t="e">
        <f t="shared" si="303"/>
        <v>#N/A</v>
      </c>
      <c r="G1962" s="158" t="str">
        <f>TRANSAKTIONER!Z1962&amp;IF(regnskab_filter_periode&gt;=AB1962,"INCLUDE"&amp;IF(regnskab_filter_land&lt;&gt;"",IF(regnskab_filter_land="EU",F1962,AD1962),""),"EXCLUDE")</f>
        <v>EXCLUDE</v>
      </c>
      <c r="H1962" s="158" t="str">
        <f t="shared" si="304"/>
        <v/>
      </c>
      <c r="I1962" s="158" t="str">
        <f>TRANSAKTIONER!Z1962&amp;IF(regnskab_filter_periode_partner&gt;=AB1962,"INCLUDE"&amp;IF(regnskab_filter_land_partner&lt;&gt;"",IF(regnskab_filter_land_partner="EU",F1962,AD1962),""),"EXCLUDE")&amp;AC1962</f>
        <v>EXCLUDE</v>
      </c>
      <c r="J1962" s="158" t="e">
        <f t="shared" si="305"/>
        <v>#N/A</v>
      </c>
      <c r="L1962" s="158" t="str">
        <f t="shared" si="306"/>
        <v>_EU</v>
      </c>
      <c r="P1962" s="340"/>
      <c r="Q1962" s="340"/>
      <c r="R1962" s="341"/>
      <c r="S1962" s="342"/>
      <c r="T1962" s="342"/>
      <c r="U1962" s="340"/>
      <c r="V1962" s="368"/>
      <c r="W1962" s="341"/>
      <c r="X1962" s="343"/>
      <c r="Y1962" s="340"/>
      <c r="Z1962" s="341"/>
      <c r="AA1962" s="348" t="str">
        <f t="shared" si="307"/>
        <v/>
      </c>
      <c r="AB1962" s="349" t="str">
        <f t="shared" si="308"/>
        <v/>
      </c>
      <c r="AC1962" s="341"/>
      <c r="AD1962" s="350" t="str">
        <f t="shared" si="309"/>
        <v/>
      </c>
    </row>
    <row r="1963" spans="2:30" x14ac:dyDescent="0.45">
      <c r="B1963" s="145" t="str">
        <f t="shared" si="300"/>
        <v>NOT INCLUDED</v>
      </c>
      <c r="C1963" s="146" t="e">
        <f t="shared" si="301"/>
        <v>#N/A</v>
      </c>
      <c r="D1963" s="158" t="e">
        <f>AB1963&amp;"_"&amp;#REF!&amp;IF(afstemning_partner&lt;&gt;"","_"&amp;AC1963,"")</f>
        <v>#REF!</v>
      </c>
      <c r="E1963" s="158" t="str">
        <f t="shared" si="302"/>
        <v/>
      </c>
      <c r="F1963" s="158" t="e">
        <f t="shared" si="303"/>
        <v>#N/A</v>
      </c>
      <c r="G1963" s="158" t="str">
        <f>TRANSAKTIONER!Z1963&amp;IF(regnskab_filter_periode&gt;=AB1963,"INCLUDE"&amp;IF(regnskab_filter_land&lt;&gt;"",IF(regnskab_filter_land="EU",F1963,AD1963),""),"EXCLUDE")</f>
        <v>EXCLUDE</v>
      </c>
      <c r="H1963" s="158" t="str">
        <f t="shared" si="304"/>
        <v/>
      </c>
      <c r="I1963" s="158" t="str">
        <f>TRANSAKTIONER!Z1963&amp;IF(regnskab_filter_periode_partner&gt;=AB1963,"INCLUDE"&amp;IF(regnskab_filter_land_partner&lt;&gt;"",IF(regnskab_filter_land_partner="EU",F1963,AD1963),""),"EXCLUDE")&amp;AC1963</f>
        <v>EXCLUDE</v>
      </c>
      <c r="J1963" s="158" t="e">
        <f t="shared" si="305"/>
        <v>#N/A</v>
      </c>
      <c r="L1963" s="158" t="str">
        <f t="shared" si="306"/>
        <v>_EU</v>
      </c>
      <c r="P1963" s="340"/>
      <c r="Q1963" s="340"/>
      <c r="R1963" s="341"/>
      <c r="S1963" s="342"/>
      <c r="T1963" s="342"/>
      <c r="U1963" s="340"/>
      <c r="V1963" s="368"/>
      <c r="W1963" s="341"/>
      <c r="X1963" s="343"/>
      <c r="Y1963" s="340"/>
      <c r="Z1963" s="341"/>
      <c r="AA1963" s="348" t="str">
        <f t="shared" si="307"/>
        <v/>
      </c>
      <c r="AB1963" s="349" t="str">
        <f t="shared" si="308"/>
        <v/>
      </c>
      <c r="AC1963" s="341"/>
      <c r="AD1963" s="350" t="str">
        <f t="shared" si="309"/>
        <v/>
      </c>
    </row>
    <row r="1964" spans="2:30" x14ac:dyDescent="0.45">
      <c r="B1964" s="145" t="str">
        <f t="shared" si="300"/>
        <v>NOT INCLUDED</v>
      </c>
      <c r="C1964" s="146" t="e">
        <f t="shared" si="301"/>
        <v>#N/A</v>
      </c>
      <c r="D1964" s="158" t="e">
        <f>AB1964&amp;"_"&amp;#REF!&amp;IF(afstemning_partner&lt;&gt;"","_"&amp;AC1964,"")</f>
        <v>#REF!</v>
      </c>
      <c r="E1964" s="158" t="str">
        <f t="shared" si="302"/>
        <v/>
      </c>
      <c r="F1964" s="158" t="e">
        <f t="shared" si="303"/>
        <v>#N/A</v>
      </c>
      <c r="G1964" s="158" t="str">
        <f>TRANSAKTIONER!Z1964&amp;IF(regnskab_filter_periode&gt;=AB1964,"INCLUDE"&amp;IF(regnskab_filter_land&lt;&gt;"",IF(regnskab_filter_land="EU",F1964,AD1964),""),"EXCLUDE")</f>
        <v>EXCLUDE</v>
      </c>
      <c r="H1964" s="158" t="str">
        <f t="shared" si="304"/>
        <v/>
      </c>
      <c r="I1964" s="158" t="str">
        <f>TRANSAKTIONER!Z1964&amp;IF(regnskab_filter_periode_partner&gt;=AB1964,"INCLUDE"&amp;IF(regnskab_filter_land_partner&lt;&gt;"",IF(regnskab_filter_land_partner="EU",F1964,AD1964),""),"EXCLUDE")&amp;AC1964</f>
        <v>EXCLUDE</v>
      </c>
      <c r="J1964" s="158" t="e">
        <f t="shared" si="305"/>
        <v>#N/A</v>
      </c>
      <c r="L1964" s="158" t="str">
        <f t="shared" si="306"/>
        <v>_EU</v>
      </c>
      <c r="P1964" s="340"/>
      <c r="Q1964" s="340"/>
      <c r="R1964" s="341"/>
      <c r="S1964" s="342"/>
      <c r="T1964" s="342"/>
      <c r="U1964" s="340"/>
      <c r="V1964" s="368"/>
      <c r="W1964" s="341"/>
      <c r="X1964" s="343"/>
      <c r="Y1964" s="340"/>
      <c r="Z1964" s="341"/>
      <c r="AA1964" s="348" t="str">
        <f t="shared" si="307"/>
        <v/>
      </c>
      <c r="AB1964" s="349" t="str">
        <f t="shared" si="308"/>
        <v/>
      </c>
      <c r="AC1964" s="341"/>
      <c r="AD1964" s="350" t="str">
        <f t="shared" si="309"/>
        <v/>
      </c>
    </row>
    <row r="1965" spans="2:30" x14ac:dyDescent="0.45">
      <c r="B1965" s="145" t="str">
        <f t="shared" si="300"/>
        <v>NOT INCLUDED</v>
      </c>
      <c r="C1965" s="146" t="e">
        <f t="shared" si="301"/>
        <v>#N/A</v>
      </c>
      <c r="D1965" s="158" t="e">
        <f>AB1965&amp;"_"&amp;#REF!&amp;IF(afstemning_partner&lt;&gt;"","_"&amp;AC1965,"")</f>
        <v>#REF!</v>
      </c>
      <c r="E1965" s="158" t="str">
        <f t="shared" si="302"/>
        <v/>
      </c>
      <c r="F1965" s="158" t="e">
        <f t="shared" si="303"/>
        <v>#N/A</v>
      </c>
      <c r="G1965" s="158" t="str">
        <f>TRANSAKTIONER!Z1965&amp;IF(regnskab_filter_periode&gt;=AB1965,"INCLUDE"&amp;IF(regnskab_filter_land&lt;&gt;"",IF(regnskab_filter_land="EU",F1965,AD1965),""),"EXCLUDE")</f>
        <v>EXCLUDE</v>
      </c>
      <c r="H1965" s="158" t="str">
        <f t="shared" si="304"/>
        <v/>
      </c>
      <c r="I1965" s="158" t="str">
        <f>TRANSAKTIONER!Z1965&amp;IF(regnskab_filter_periode_partner&gt;=AB1965,"INCLUDE"&amp;IF(regnskab_filter_land_partner&lt;&gt;"",IF(regnskab_filter_land_partner="EU",F1965,AD1965),""),"EXCLUDE")&amp;AC1965</f>
        <v>EXCLUDE</v>
      </c>
      <c r="J1965" s="158" t="e">
        <f t="shared" si="305"/>
        <v>#N/A</v>
      </c>
      <c r="L1965" s="158" t="str">
        <f t="shared" si="306"/>
        <v>_EU</v>
      </c>
      <c r="P1965" s="340"/>
      <c r="Q1965" s="340"/>
      <c r="R1965" s="341"/>
      <c r="S1965" s="342"/>
      <c r="T1965" s="342"/>
      <c r="U1965" s="340"/>
      <c r="V1965" s="368"/>
      <c r="W1965" s="341"/>
      <c r="X1965" s="343"/>
      <c r="Y1965" s="340"/>
      <c r="Z1965" s="341"/>
      <c r="AA1965" s="348" t="str">
        <f t="shared" si="307"/>
        <v/>
      </c>
      <c r="AB1965" s="349" t="str">
        <f t="shared" si="308"/>
        <v/>
      </c>
      <c r="AC1965" s="341"/>
      <c r="AD1965" s="350" t="str">
        <f t="shared" si="309"/>
        <v/>
      </c>
    </row>
    <row r="1966" spans="2:30" x14ac:dyDescent="0.45">
      <c r="B1966" s="145" t="str">
        <f t="shared" si="300"/>
        <v>NOT INCLUDED</v>
      </c>
      <c r="C1966" s="146" t="e">
        <f t="shared" si="301"/>
        <v>#N/A</v>
      </c>
      <c r="D1966" s="158" t="e">
        <f>AB1966&amp;"_"&amp;#REF!&amp;IF(afstemning_partner&lt;&gt;"","_"&amp;AC1966,"")</f>
        <v>#REF!</v>
      </c>
      <c r="E1966" s="158" t="str">
        <f t="shared" si="302"/>
        <v/>
      </c>
      <c r="F1966" s="158" t="e">
        <f t="shared" si="303"/>
        <v>#N/A</v>
      </c>
      <c r="G1966" s="158" t="str">
        <f>TRANSAKTIONER!Z1966&amp;IF(regnskab_filter_periode&gt;=AB1966,"INCLUDE"&amp;IF(regnskab_filter_land&lt;&gt;"",IF(regnskab_filter_land="EU",F1966,AD1966),""),"EXCLUDE")</f>
        <v>EXCLUDE</v>
      </c>
      <c r="H1966" s="158" t="str">
        <f t="shared" si="304"/>
        <v/>
      </c>
      <c r="I1966" s="158" t="str">
        <f>TRANSAKTIONER!Z1966&amp;IF(regnskab_filter_periode_partner&gt;=AB1966,"INCLUDE"&amp;IF(regnskab_filter_land_partner&lt;&gt;"",IF(regnskab_filter_land_partner="EU",F1966,AD1966),""),"EXCLUDE")&amp;AC1966</f>
        <v>EXCLUDE</v>
      </c>
      <c r="J1966" s="158" t="e">
        <f t="shared" si="305"/>
        <v>#N/A</v>
      </c>
      <c r="L1966" s="158" t="str">
        <f t="shared" si="306"/>
        <v>_EU</v>
      </c>
      <c r="P1966" s="340"/>
      <c r="Q1966" s="340"/>
      <c r="R1966" s="341"/>
      <c r="S1966" s="342"/>
      <c r="T1966" s="342"/>
      <c r="U1966" s="340"/>
      <c r="V1966" s="368"/>
      <c r="W1966" s="341"/>
      <c r="X1966" s="343"/>
      <c r="Y1966" s="340"/>
      <c r="Z1966" s="341"/>
      <c r="AA1966" s="348" t="str">
        <f t="shared" si="307"/>
        <v/>
      </c>
      <c r="AB1966" s="349" t="str">
        <f t="shared" si="308"/>
        <v/>
      </c>
      <c r="AC1966" s="341"/>
      <c r="AD1966" s="350" t="str">
        <f t="shared" si="309"/>
        <v/>
      </c>
    </row>
    <row r="1967" spans="2:30" x14ac:dyDescent="0.45">
      <c r="B1967" s="145" t="str">
        <f t="shared" si="300"/>
        <v>NOT INCLUDED</v>
      </c>
      <c r="C1967" s="146" t="e">
        <f t="shared" si="301"/>
        <v>#N/A</v>
      </c>
      <c r="D1967" s="158" t="e">
        <f>AB1967&amp;"_"&amp;#REF!&amp;IF(afstemning_partner&lt;&gt;"","_"&amp;AC1967,"")</f>
        <v>#REF!</v>
      </c>
      <c r="E1967" s="158" t="str">
        <f t="shared" si="302"/>
        <v/>
      </c>
      <c r="F1967" s="158" t="e">
        <f t="shared" si="303"/>
        <v>#N/A</v>
      </c>
      <c r="G1967" s="158" t="str">
        <f>TRANSAKTIONER!Z1967&amp;IF(regnskab_filter_periode&gt;=AB1967,"INCLUDE"&amp;IF(regnskab_filter_land&lt;&gt;"",IF(regnskab_filter_land="EU",F1967,AD1967),""),"EXCLUDE")</f>
        <v>EXCLUDE</v>
      </c>
      <c r="H1967" s="158" t="str">
        <f t="shared" si="304"/>
        <v/>
      </c>
      <c r="I1967" s="158" t="str">
        <f>TRANSAKTIONER!Z1967&amp;IF(regnskab_filter_periode_partner&gt;=AB1967,"INCLUDE"&amp;IF(regnskab_filter_land_partner&lt;&gt;"",IF(regnskab_filter_land_partner="EU",F1967,AD1967),""),"EXCLUDE")&amp;AC1967</f>
        <v>EXCLUDE</v>
      </c>
      <c r="J1967" s="158" t="e">
        <f t="shared" si="305"/>
        <v>#N/A</v>
      </c>
      <c r="L1967" s="158" t="str">
        <f t="shared" si="306"/>
        <v>_EU</v>
      </c>
      <c r="P1967" s="340"/>
      <c r="Q1967" s="340"/>
      <c r="R1967" s="341"/>
      <c r="S1967" s="342"/>
      <c r="T1967" s="342"/>
      <c r="U1967" s="340"/>
      <c r="V1967" s="368"/>
      <c r="W1967" s="341"/>
      <c r="X1967" s="343"/>
      <c r="Y1967" s="340"/>
      <c r="Z1967" s="341"/>
      <c r="AA1967" s="348" t="str">
        <f t="shared" si="307"/>
        <v/>
      </c>
      <c r="AB1967" s="349" t="str">
        <f t="shared" si="308"/>
        <v/>
      </c>
      <c r="AC1967" s="341"/>
      <c r="AD1967" s="350" t="str">
        <f t="shared" si="309"/>
        <v/>
      </c>
    </row>
    <row r="1968" spans="2:30" x14ac:dyDescent="0.45">
      <c r="B1968" s="145" t="str">
        <f t="shared" si="300"/>
        <v>NOT INCLUDED</v>
      </c>
      <c r="C1968" s="146" t="e">
        <f t="shared" si="301"/>
        <v>#N/A</v>
      </c>
      <c r="D1968" s="158" t="e">
        <f>AB1968&amp;"_"&amp;#REF!&amp;IF(afstemning_partner&lt;&gt;"","_"&amp;AC1968,"")</f>
        <v>#REF!</v>
      </c>
      <c r="E1968" s="158" t="str">
        <f t="shared" si="302"/>
        <v/>
      </c>
      <c r="F1968" s="158" t="e">
        <f t="shared" si="303"/>
        <v>#N/A</v>
      </c>
      <c r="G1968" s="158" t="str">
        <f>TRANSAKTIONER!Z1968&amp;IF(regnskab_filter_periode&gt;=AB1968,"INCLUDE"&amp;IF(regnskab_filter_land&lt;&gt;"",IF(regnskab_filter_land="EU",F1968,AD1968),""),"EXCLUDE")</f>
        <v>EXCLUDE</v>
      </c>
      <c r="H1968" s="158" t="str">
        <f t="shared" si="304"/>
        <v/>
      </c>
      <c r="I1968" s="158" t="str">
        <f>TRANSAKTIONER!Z1968&amp;IF(regnskab_filter_periode_partner&gt;=AB1968,"INCLUDE"&amp;IF(regnskab_filter_land_partner&lt;&gt;"",IF(regnskab_filter_land_partner="EU",F1968,AD1968),""),"EXCLUDE")&amp;AC1968</f>
        <v>EXCLUDE</v>
      </c>
      <c r="J1968" s="158" t="e">
        <f t="shared" si="305"/>
        <v>#N/A</v>
      </c>
      <c r="L1968" s="158" t="str">
        <f t="shared" si="306"/>
        <v>_EU</v>
      </c>
      <c r="P1968" s="340"/>
      <c r="Q1968" s="340"/>
      <c r="R1968" s="341"/>
      <c r="S1968" s="342"/>
      <c r="T1968" s="342"/>
      <c r="U1968" s="340"/>
      <c r="V1968" s="368"/>
      <c r="W1968" s="341"/>
      <c r="X1968" s="343"/>
      <c r="Y1968" s="340"/>
      <c r="Z1968" s="341"/>
      <c r="AA1968" s="348" t="str">
        <f t="shared" si="307"/>
        <v/>
      </c>
      <c r="AB1968" s="349" t="str">
        <f t="shared" si="308"/>
        <v/>
      </c>
      <c r="AC1968" s="341"/>
      <c r="AD1968" s="350" t="str">
        <f t="shared" si="309"/>
        <v/>
      </c>
    </row>
    <row r="1969" spans="2:30" x14ac:dyDescent="0.45">
      <c r="B1969" s="145" t="str">
        <f t="shared" si="300"/>
        <v>NOT INCLUDED</v>
      </c>
      <c r="C1969" s="146" t="e">
        <f t="shared" si="301"/>
        <v>#N/A</v>
      </c>
      <c r="D1969" s="158" t="e">
        <f>AB1969&amp;"_"&amp;#REF!&amp;IF(afstemning_partner&lt;&gt;"","_"&amp;AC1969,"")</f>
        <v>#REF!</v>
      </c>
      <c r="E1969" s="158" t="str">
        <f t="shared" si="302"/>
        <v/>
      </c>
      <c r="F1969" s="158" t="e">
        <f t="shared" si="303"/>
        <v>#N/A</v>
      </c>
      <c r="G1969" s="158" t="str">
        <f>TRANSAKTIONER!Z1969&amp;IF(regnskab_filter_periode&gt;=AB1969,"INCLUDE"&amp;IF(regnskab_filter_land&lt;&gt;"",IF(regnskab_filter_land="EU",F1969,AD1969),""),"EXCLUDE")</f>
        <v>EXCLUDE</v>
      </c>
      <c r="H1969" s="158" t="str">
        <f t="shared" si="304"/>
        <v/>
      </c>
      <c r="I1969" s="158" t="str">
        <f>TRANSAKTIONER!Z1969&amp;IF(regnskab_filter_periode_partner&gt;=AB1969,"INCLUDE"&amp;IF(regnskab_filter_land_partner&lt;&gt;"",IF(regnskab_filter_land_partner="EU",F1969,AD1969),""),"EXCLUDE")&amp;AC1969</f>
        <v>EXCLUDE</v>
      </c>
      <c r="J1969" s="158" t="e">
        <f t="shared" si="305"/>
        <v>#N/A</v>
      </c>
      <c r="L1969" s="158" t="str">
        <f t="shared" si="306"/>
        <v>_EU</v>
      </c>
      <c r="P1969" s="340"/>
      <c r="Q1969" s="340"/>
      <c r="R1969" s="341"/>
      <c r="S1969" s="342"/>
      <c r="T1969" s="342"/>
      <c r="U1969" s="340"/>
      <c r="V1969" s="368"/>
      <c r="W1969" s="341"/>
      <c r="X1969" s="343"/>
      <c r="Y1969" s="340"/>
      <c r="Z1969" s="341"/>
      <c r="AA1969" s="348" t="str">
        <f t="shared" si="307"/>
        <v/>
      </c>
      <c r="AB1969" s="349" t="str">
        <f t="shared" si="308"/>
        <v/>
      </c>
      <c r="AC1969" s="341"/>
      <c r="AD1969" s="350" t="str">
        <f t="shared" si="309"/>
        <v/>
      </c>
    </row>
    <row r="1970" spans="2:30" x14ac:dyDescent="0.45">
      <c r="B1970" s="145" t="str">
        <f t="shared" si="300"/>
        <v>NOT INCLUDED</v>
      </c>
      <c r="C1970" s="146" t="e">
        <f t="shared" si="301"/>
        <v>#N/A</v>
      </c>
      <c r="D1970" s="158" t="e">
        <f>AB1970&amp;"_"&amp;#REF!&amp;IF(afstemning_partner&lt;&gt;"","_"&amp;AC1970,"")</f>
        <v>#REF!</v>
      </c>
      <c r="E1970" s="158" t="str">
        <f t="shared" si="302"/>
        <v/>
      </c>
      <c r="F1970" s="158" t="e">
        <f t="shared" si="303"/>
        <v>#N/A</v>
      </c>
      <c r="G1970" s="158" t="str">
        <f>TRANSAKTIONER!Z1970&amp;IF(regnskab_filter_periode&gt;=AB1970,"INCLUDE"&amp;IF(regnskab_filter_land&lt;&gt;"",IF(regnskab_filter_land="EU",F1970,AD1970),""),"EXCLUDE")</f>
        <v>EXCLUDE</v>
      </c>
      <c r="H1970" s="158" t="str">
        <f t="shared" si="304"/>
        <v/>
      </c>
      <c r="I1970" s="158" t="str">
        <f>TRANSAKTIONER!Z1970&amp;IF(regnskab_filter_periode_partner&gt;=AB1970,"INCLUDE"&amp;IF(regnskab_filter_land_partner&lt;&gt;"",IF(regnskab_filter_land_partner="EU",F1970,AD1970),""),"EXCLUDE")&amp;AC1970</f>
        <v>EXCLUDE</v>
      </c>
      <c r="J1970" s="158" t="e">
        <f t="shared" si="305"/>
        <v>#N/A</v>
      </c>
      <c r="L1970" s="158" t="str">
        <f t="shared" si="306"/>
        <v>_EU</v>
      </c>
      <c r="P1970" s="340"/>
      <c r="Q1970" s="340"/>
      <c r="R1970" s="341"/>
      <c r="S1970" s="342"/>
      <c r="T1970" s="342"/>
      <c r="U1970" s="340"/>
      <c r="V1970" s="368"/>
      <c r="W1970" s="341"/>
      <c r="X1970" s="343"/>
      <c r="Y1970" s="340"/>
      <c r="Z1970" s="341"/>
      <c r="AA1970" s="348" t="str">
        <f t="shared" si="307"/>
        <v/>
      </c>
      <c r="AB1970" s="349" t="str">
        <f t="shared" si="308"/>
        <v/>
      </c>
      <c r="AC1970" s="341"/>
      <c r="AD1970" s="350" t="str">
        <f t="shared" si="309"/>
        <v/>
      </c>
    </row>
    <row r="1971" spans="2:30" x14ac:dyDescent="0.45">
      <c r="B1971" s="145" t="str">
        <f t="shared" si="300"/>
        <v>NOT INCLUDED</v>
      </c>
      <c r="C1971" s="146" t="e">
        <f t="shared" si="301"/>
        <v>#N/A</v>
      </c>
      <c r="D1971" s="158" t="e">
        <f>AB1971&amp;"_"&amp;#REF!&amp;IF(afstemning_partner&lt;&gt;"","_"&amp;AC1971,"")</f>
        <v>#REF!</v>
      </c>
      <c r="E1971" s="158" t="str">
        <f t="shared" si="302"/>
        <v/>
      </c>
      <c r="F1971" s="158" t="e">
        <f t="shared" si="303"/>
        <v>#N/A</v>
      </c>
      <c r="G1971" s="158" t="str">
        <f>TRANSAKTIONER!Z1971&amp;IF(regnskab_filter_periode&gt;=AB1971,"INCLUDE"&amp;IF(regnskab_filter_land&lt;&gt;"",IF(regnskab_filter_land="EU",F1971,AD1971),""),"EXCLUDE")</f>
        <v>EXCLUDE</v>
      </c>
      <c r="H1971" s="158" t="str">
        <f t="shared" si="304"/>
        <v/>
      </c>
      <c r="I1971" s="158" t="str">
        <f>TRANSAKTIONER!Z1971&amp;IF(regnskab_filter_periode_partner&gt;=AB1971,"INCLUDE"&amp;IF(regnskab_filter_land_partner&lt;&gt;"",IF(regnskab_filter_land_partner="EU",F1971,AD1971),""),"EXCLUDE")&amp;AC1971</f>
        <v>EXCLUDE</v>
      </c>
      <c r="J1971" s="158" t="e">
        <f t="shared" si="305"/>
        <v>#N/A</v>
      </c>
      <c r="L1971" s="158" t="str">
        <f t="shared" si="306"/>
        <v>_EU</v>
      </c>
      <c r="P1971" s="340"/>
      <c r="Q1971" s="340"/>
      <c r="R1971" s="341"/>
      <c r="S1971" s="342"/>
      <c r="T1971" s="342"/>
      <c r="U1971" s="340"/>
      <c r="V1971" s="368"/>
      <c r="W1971" s="341"/>
      <c r="X1971" s="343"/>
      <c r="Y1971" s="340"/>
      <c r="Z1971" s="341"/>
      <c r="AA1971" s="348" t="str">
        <f t="shared" si="307"/>
        <v/>
      </c>
      <c r="AB1971" s="349" t="str">
        <f t="shared" si="308"/>
        <v/>
      </c>
      <c r="AC1971" s="341"/>
      <c r="AD1971" s="350" t="str">
        <f t="shared" si="309"/>
        <v/>
      </c>
    </row>
    <row r="1972" spans="2:30" x14ac:dyDescent="0.45">
      <c r="B1972" s="145" t="str">
        <f t="shared" si="300"/>
        <v>NOT INCLUDED</v>
      </c>
      <c r="C1972" s="146" t="e">
        <f t="shared" si="301"/>
        <v>#N/A</v>
      </c>
      <c r="D1972" s="158" t="e">
        <f>AB1972&amp;"_"&amp;#REF!&amp;IF(afstemning_partner&lt;&gt;"","_"&amp;AC1972,"")</f>
        <v>#REF!</v>
      </c>
      <c r="E1972" s="158" t="str">
        <f t="shared" si="302"/>
        <v/>
      </c>
      <c r="F1972" s="158" t="e">
        <f t="shared" si="303"/>
        <v>#N/A</v>
      </c>
      <c r="G1972" s="158" t="str">
        <f>TRANSAKTIONER!Z1972&amp;IF(regnskab_filter_periode&gt;=AB1972,"INCLUDE"&amp;IF(regnskab_filter_land&lt;&gt;"",IF(regnskab_filter_land="EU",F1972,AD1972),""),"EXCLUDE")</f>
        <v>EXCLUDE</v>
      </c>
      <c r="H1972" s="158" t="str">
        <f t="shared" si="304"/>
        <v/>
      </c>
      <c r="I1972" s="158" t="str">
        <f>TRANSAKTIONER!Z1972&amp;IF(regnskab_filter_periode_partner&gt;=AB1972,"INCLUDE"&amp;IF(regnskab_filter_land_partner&lt;&gt;"",IF(regnskab_filter_land_partner="EU",F1972,AD1972),""),"EXCLUDE")&amp;AC1972</f>
        <v>EXCLUDE</v>
      </c>
      <c r="J1972" s="158" t="e">
        <f t="shared" si="305"/>
        <v>#N/A</v>
      </c>
      <c r="L1972" s="158" t="str">
        <f t="shared" si="306"/>
        <v>_EU</v>
      </c>
      <c r="P1972" s="340"/>
      <c r="Q1972" s="340"/>
      <c r="R1972" s="341"/>
      <c r="S1972" s="342"/>
      <c r="T1972" s="342"/>
      <c r="U1972" s="340"/>
      <c r="V1972" s="368"/>
      <c r="W1972" s="341"/>
      <c r="X1972" s="343"/>
      <c r="Y1972" s="340"/>
      <c r="Z1972" s="341"/>
      <c r="AA1972" s="348" t="str">
        <f t="shared" si="307"/>
        <v/>
      </c>
      <c r="AB1972" s="349" t="str">
        <f t="shared" si="308"/>
        <v/>
      </c>
      <c r="AC1972" s="341"/>
      <c r="AD1972" s="350" t="str">
        <f t="shared" si="309"/>
        <v/>
      </c>
    </row>
    <row r="1973" spans="2:30" x14ac:dyDescent="0.45">
      <c r="B1973" s="145" t="str">
        <f t="shared" si="300"/>
        <v>NOT INCLUDED</v>
      </c>
      <c r="C1973" s="146" t="e">
        <f t="shared" si="301"/>
        <v>#N/A</v>
      </c>
      <c r="D1973" s="158" t="e">
        <f>AB1973&amp;"_"&amp;#REF!&amp;IF(afstemning_partner&lt;&gt;"","_"&amp;AC1973,"")</f>
        <v>#REF!</v>
      </c>
      <c r="E1973" s="158" t="str">
        <f t="shared" si="302"/>
        <v/>
      </c>
      <c r="F1973" s="158" t="e">
        <f t="shared" si="303"/>
        <v>#N/A</v>
      </c>
      <c r="G1973" s="158" t="str">
        <f>TRANSAKTIONER!Z1973&amp;IF(regnskab_filter_periode&gt;=AB1973,"INCLUDE"&amp;IF(regnskab_filter_land&lt;&gt;"",IF(regnskab_filter_land="EU",F1973,AD1973),""),"EXCLUDE")</f>
        <v>EXCLUDE</v>
      </c>
      <c r="H1973" s="158" t="str">
        <f t="shared" si="304"/>
        <v/>
      </c>
      <c r="I1973" s="158" t="str">
        <f>TRANSAKTIONER!Z1973&amp;IF(regnskab_filter_periode_partner&gt;=AB1973,"INCLUDE"&amp;IF(regnskab_filter_land_partner&lt;&gt;"",IF(regnskab_filter_land_partner="EU",F1973,AD1973),""),"EXCLUDE")&amp;AC1973</f>
        <v>EXCLUDE</v>
      </c>
      <c r="J1973" s="158" t="e">
        <f t="shared" si="305"/>
        <v>#N/A</v>
      </c>
      <c r="L1973" s="158" t="str">
        <f t="shared" si="306"/>
        <v>_EU</v>
      </c>
      <c r="P1973" s="340"/>
      <c r="Q1973" s="340"/>
      <c r="R1973" s="341"/>
      <c r="S1973" s="342"/>
      <c r="T1973" s="342"/>
      <c r="U1973" s="340"/>
      <c r="V1973" s="368"/>
      <c r="W1973" s="341"/>
      <c r="X1973" s="343"/>
      <c r="Y1973" s="340"/>
      <c r="Z1973" s="341"/>
      <c r="AA1973" s="348" t="str">
        <f t="shared" si="307"/>
        <v/>
      </c>
      <c r="AB1973" s="349" t="str">
        <f t="shared" si="308"/>
        <v/>
      </c>
      <c r="AC1973" s="341"/>
      <c r="AD1973" s="350" t="str">
        <f t="shared" si="309"/>
        <v/>
      </c>
    </row>
    <row r="1974" spans="2:30" x14ac:dyDescent="0.45">
      <c r="B1974" s="145" t="str">
        <f t="shared" si="300"/>
        <v>NOT INCLUDED</v>
      </c>
      <c r="C1974" s="146" t="e">
        <f t="shared" si="301"/>
        <v>#N/A</v>
      </c>
      <c r="D1974" s="158" t="e">
        <f>AB1974&amp;"_"&amp;#REF!&amp;IF(afstemning_partner&lt;&gt;"","_"&amp;AC1974,"")</f>
        <v>#REF!</v>
      </c>
      <c r="E1974" s="158" t="str">
        <f t="shared" si="302"/>
        <v/>
      </c>
      <c r="F1974" s="158" t="e">
        <f t="shared" si="303"/>
        <v>#N/A</v>
      </c>
      <c r="G1974" s="158" t="str">
        <f>TRANSAKTIONER!Z1974&amp;IF(regnskab_filter_periode&gt;=AB1974,"INCLUDE"&amp;IF(regnskab_filter_land&lt;&gt;"",IF(regnskab_filter_land="EU",F1974,AD1974),""),"EXCLUDE")</f>
        <v>EXCLUDE</v>
      </c>
      <c r="H1974" s="158" t="str">
        <f t="shared" si="304"/>
        <v/>
      </c>
      <c r="I1974" s="158" t="str">
        <f>TRANSAKTIONER!Z1974&amp;IF(regnskab_filter_periode_partner&gt;=AB1974,"INCLUDE"&amp;IF(regnskab_filter_land_partner&lt;&gt;"",IF(regnskab_filter_land_partner="EU",F1974,AD1974),""),"EXCLUDE")&amp;AC1974</f>
        <v>EXCLUDE</v>
      </c>
      <c r="J1974" s="158" t="e">
        <f t="shared" si="305"/>
        <v>#N/A</v>
      </c>
      <c r="L1974" s="158" t="str">
        <f t="shared" si="306"/>
        <v>_EU</v>
      </c>
      <c r="P1974" s="340"/>
      <c r="Q1974" s="340"/>
      <c r="R1974" s="341"/>
      <c r="S1974" s="342"/>
      <c r="T1974" s="342"/>
      <c r="U1974" s="340"/>
      <c r="V1974" s="368"/>
      <c r="W1974" s="341"/>
      <c r="X1974" s="343"/>
      <c r="Y1974" s="340"/>
      <c r="Z1974" s="341"/>
      <c r="AA1974" s="348" t="str">
        <f t="shared" si="307"/>
        <v/>
      </c>
      <c r="AB1974" s="349" t="str">
        <f t="shared" si="308"/>
        <v/>
      </c>
      <c r="AC1974" s="341"/>
      <c r="AD1974" s="350" t="str">
        <f t="shared" si="309"/>
        <v/>
      </c>
    </row>
    <row r="1975" spans="2:30" x14ac:dyDescent="0.45">
      <c r="B1975" s="145" t="str">
        <f t="shared" si="300"/>
        <v>NOT INCLUDED</v>
      </c>
      <c r="C1975" s="146" t="e">
        <f t="shared" si="301"/>
        <v>#N/A</v>
      </c>
      <c r="D1975" s="158" t="e">
        <f>AB1975&amp;"_"&amp;#REF!&amp;IF(afstemning_partner&lt;&gt;"","_"&amp;AC1975,"")</f>
        <v>#REF!</v>
      </c>
      <c r="E1975" s="158" t="str">
        <f t="shared" si="302"/>
        <v/>
      </c>
      <c r="F1975" s="158" t="e">
        <f t="shared" si="303"/>
        <v>#N/A</v>
      </c>
      <c r="G1975" s="158" t="str">
        <f>TRANSAKTIONER!Z1975&amp;IF(regnskab_filter_periode&gt;=AB1975,"INCLUDE"&amp;IF(regnskab_filter_land&lt;&gt;"",IF(regnskab_filter_land="EU",F1975,AD1975),""),"EXCLUDE")</f>
        <v>EXCLUDE</v>
      </c>
      <c r="H1975" s="158" t="str">
        <f t="shared" si="304"/>
        <v/>
      </c>
      <c r="I1975" s="158" t="str">
        <f>TRANSAKTIONER!Z1975&amp;IF(regnskab_filter_periode_partner&gt;=AB1975,"INCLUDE"&amp;IF(regnskab_filter_land_partner&lt;&gt;"",IF(regnskab_filter_land_partner="EU",F1975,AD1975),""),"EXCLUDE")&amp;AC1975</f>
        <v>EXCLUDE</v>
      </c>
      <c r="J1975" s="158" t="e">
        <f t="shared" si="305"/>
        <v>#N/A</v>
      </c>
      <c r="L1975" s="158" t="str">
        <f t="shared" si="306"/>
        <v>_EU</v>
      </c>
      <c r="P1975" s="340"/>
      <c r="Q1975" s="340"/>
      <c r="R1975" s="341"/>
      <c r="S1975" s="342"/>
      <c r="T1975" s="342"/>
      <c r="U1975" s="340"/>
      <c r="V1975" s="368"/>
      <c r="W1975" s="341"/>
      <c r="X1975" s="343"/>
      <c r="Y1975" s="340"/>
      <c r="Z1975" s="341"/>
      <c r="AA1975" s="348" t="str">
        <f t="shared" si="307"/>
        <v/>
      </c>
      <c r="AB1975" s="349" t="str">
        <f t="shared" si="308"/>
        <v/>
      </c>
      <c r="AC1975" s="341"/>
      <c r="AD1975" s="350" t="str">
        <f t="shared" si="309"/>
        <v/>
      </c>
    </row>
    <row r="1976" spans="2:30" x14ac:dyDescent="0.45">
      <c r="B1976" s="145" t="str">
        <f t="shared" si="300"/>
        <v>NOT INCLUDED</v>
      </c>
      <c r="C1976" s="146" t="e">
        <f t="shared" si="301"/>
        <v>#N/A</v>
      </c>
      <c r="D1976" s="158" t="e">
        <f>AB1976&amp;"_"&amp;#REF!&amp;IF(afstemning_partner&lt;&gt;"","_"&amp;AC1976,"")</f>
        <v>#REF!</v>
      </c>
      <c r="E1976" s="158" t="str">
        <f t="shared" si="302"/>
        <v/>
      </c>
      <c r="F1976" s="158" t="e">
        <f t="shared" si="303"/>
        <v>#N/A</v>
      </c>
      <c r="G1976" s="158" t="str">
        <f>TRANSAKTIONER!Z1976&amp;IF(regnskab_filter_periode&gt;=AB1976,"INCLUDE"&amp;IF(regnskab_filter_land&lt;&gt;"",IF(regnskab_filter_land="EU",F1976,AD1976),""),"EXCLUDE")</f>
        <v>EXCLUDE</v>
      </c>
      <c r="H1976" s="158" t="str">
        <f t="shared" si="304"/>
        <v/>
      </c>
      <c r="I1976" s="158" t="str">
        <f>TRANSAKTIONER!Z1976&amp;IF(regnskab_filter_periode_partner&gt;=AB1976,"INCLUDE"&amp;IF(regnskab_filter_land_partner&lt;&gt;"",IF(regnskab_filter_land_partner="EU",F1976,AD1976),""),"EXCLUDE")&amp;AC1976</f>
        <v>EXCLUDE</v>
      </c>
      <c r="J1976" s="158" t="e">
        <f t="shared" si="305"/>
        <v>#N/A</v>
      </c>
      <c r="L1976" s="158" t="str">
        <f t="shared" si="306"/>
        <v>_EU</v>
      </c>
      <c r="P1976" s="340"/>
      <c r="Q1976" s="340"/>
      <c r="R1976" s="341"/>
      <c r="S1976" s="342"/>
      <c r="T1976" s="342"/>
      <c r="U1976" s="340"/>
      <c r="V1976" s="368"/>
      <c r="W1976" s="341"/>
      <c r="X1976" s="343"/>
      <c r="Y1976" s="340"/>
      <c r="Z1976" s="341"/>
      <c r="AA1976" s="348" t="str">
        <f t="shared" si="307"/>
        <v/>
      </c>
      <c r="AB1976" s="349" t="str">
        <f t="shared" si="308"/>
        <v/>
      </c>
      <c r="AC1976" s="341"/>
      <c r="AD1976" s="350" t="str">
        <f t="shared" si="309"/>
        <v/>
      </c>
    </row>
    <row r="1977" spans="2:30" x14ac:dyDescent="0.45">
      <c r="B1977" s="145" t="str">
        <f t="shared" si="300"/>
        <v>NOT INCLUDED</v>
      </c>
      <c r="C1977" s="146" t="e">
        <f t="shared" si="301"/>
        <v>#N/A</v>
      </c>
      <c r="D1977" s="158" t="e">
        <f>AB1977&amp;"_"&amp;#REF!&amp;IF(afstemning_partner&lt;&gt;"","_"&amp;AC1977,"")</f>
        <v>#REF!</v>
      </c>
      <c r="E1977" s="158" t="str">
        <f t="shared" si="302"/>
        <v/>
      </c>
      <c r="F1977" s="158" t="e">
        <f t="shared" si="303"/>
        <v>#N/A</v>
      </c>
      <c r="G1977" s="158" t="str">
        <f>TRANSAKTIONER!Z1977&amp;IF(regnskab_filter_periode&gt;=AB1977,"INCLUDE"&amp;IF(regnskab_filter_land&lt;&gt;"",IF(regnskab_filter_land="EU",F1977,AD1977),""),"EXCLUDE")</f>
        <v>EXCLUDE</v>
      </c>
      <c r="H1977" s="158" t="str">
        <f t="shared" si="304"/>
        <v/>
      </c>
      <c r="I1977" s="158" t="str">
        <f>TRANSAKTIONER!Z1977&amp;IF(regnskab_filter_periode_partner&gt;=AB1977,"INCLUDE"&amp;IF(regnskab_filter_land_partner&lt;&gt;"",IF(regnskab_filter_land_partner="EU",F1977,AD1977),""),"EXCLUDE")&amp;AC1977</f>
        <v>EXCLUDE</v>
      </c>
      <c r="J1977" s="158" t="e">
        <f t="shared" si="305"/>
        <v>#N/A</v>
      </c>
      <c r="L1977" s="158" t="str">
        <f t="shared" si="306"/>
        <v>_EU</v>
      </c>
      <c r="P1977" s="340"/>
      <c r="Q1977" s="340"/>
      <c r="R1977" s="341"/>
      <c r="S1977" s="342"/>
      <c r="T1977" s="342"/>
      <c r="U1977" s="340"/>
      <c r="V1977" s="368"/>
      <c r="W1977" s="341"/>
      <c r="X1977" s="343"/>
      <c r="Y1977" s="340"/>
      <c r="Z1977" s="341"/>
      <c r="AA1977" s="348" t="str">
        <f t="shared" si="307"/>
        <v/>
      </c>
      <c r="AB1977" s="349" t="str">
        <f t="shared" si="308"/>
        <v/>
      </c>
      <c r="AC1977" s="341"/>
      <c r="AD1977" s="350" t="str">
        <f t="shared" si="309"/>
        <v/>
      </c>
    </row>
    <row r="1978" spans="2:30" x14ac:dyDescent="0.45">
      <c r="B1978" s="145" t="str">
        <f t="shared" si="300"/>
        <v>NOT INCLUDED</v>
      </c>
      <c r="C1978" s="146" t="e">
        <f t="shared" si="301"/>
        <v>#N/A</v>
      </c>
      <c r="D1978" s="158" t="e">
        <f>AB1978&amp;"_"&amp;#REF!&amp;IF(afstemning_partner&lt;&gt;"","_"&amp;AC1978,"")</f>
        <v>#REF!</v>
      </c>
      <c r="E1978" s="158" t="str">
        <f t="shared" si="302"/>
        <v/>
      </c>
      <c r="F1978" s="158" t="e">
        <f t="shared" si="303"/>
        <v>#N/A</v>
      </c>
      <c r="G1978" s="158" t="str">
        <f>TRANSAKTIONER!Z1978&amp;IF(regnskab_filter_periode&gt;=AB1978,"INCLUDE"&amp;IF(regnskab_filter_land&lt;&gt;"",IF(regnskab_filter_land="EU",F1978,AD1978),""),"EXCLUDE")</f>
        <v>EXCLUDE</v>
      </c>
      <c r="H1978" s="158" t="str">
        <f t="shared" si="304"/>
        <v/>
      </c>
      <c r="I1978" s="158" t="str">
        <f>TRANSAKTIONER!Z1978&amp;IF(regnskab_filter_periode_partner&gt;=AB1978,"INCLUDE"&amp;IF(regnskab_filter_land_partner&lt;&gt;"",IF(regnskab_filter_land_partner="EU",F1978,AD1978),""),"EXCLUDE")&amp;AC1978</f>
        <v>EXCLUDE</v>
      </c>
      <c r="J1978" s="158" t="e">
        <f t="shared" si="305"/>
        <v>#N/A</v>
      </c>
      <c r="L1978" s="158" t="str">
        <f t="shared" si="306"/>
        <v>_EU</v>
      </c>
      <c r="P1978" s="340"/>
      <c r="Q1978" s="340"/>
      <c r="R1978" s="341"/>
      <c r="S1978" s="342"/>
      <c r="T1978" s="342"/>
      <c r="U1978" s="340"/>
      <c r="V1978" s="368"/>
      <c r="W1978" s="341"/>
      <c r="X1978" s="343"/>
      <c r="Y1978" s="340"/>
      <c r="Z1978" s="341"/>
      <c r="AA1978" s="348" t="str">
        <f t="shared" si="307"/>
        <v/>
      </c>
      <c r="AB1978" s="349" t="str">
        <f t="shared" si="308"/>
        <v/>
      </c>
      <c r="AC1978" s="341"/>
      <c r="AD1978" s="350" t="str">
        <f t="shared" si="309"/>
        <v/>
      </c>
    </row>
    <row r="1979" spans="2:30" x14ac:dyDescent="0.45">
      <c r="B1979" s="145" t="str">
        <f t="shared" si="300"/>
        <v>NOT INCLUDED</v>
      </c>
      <c r="C1979" s="146" t="e">
        <f t="shared" si="301"/>
        <v>#N/A</v>
      </c>
      <c r="D1979" s="158" t="e">
        <f>AB1979&amp;"_"&amp;#REF!&amp;IF(afstemning_partner&lt;&gt;"","_"&amp;AC1979,"")</f>
        <v>#REF!</v>
      </c>
      <c r="E1979" s="158" t="str">
        <f t="shared" si="302"/>
        <v/>
      </c>
      <c r="F1979" s="158" t="e">
        <f t="shared" si="303"/>
        <v>#N/A</v>
      </c>
      <c r="G1979" s="158" t="str">
        <f>TRANSAKTIONER!Z1979&amp;IF(regnskab_filter_periode&gt;=AB1979,"INCLUDE"&amp;IF(regnskab_filter_land&lt;&gt;"",IF(regnskab_filter_land="EU",F1979,AD1979),""),"EXCLUDE")</f>
        <v>EXCLUDE</v>
      </c>
      <c r="H1979" s="158" t="str">
        <f t="shared" si="304"/>
        <v/>
      </c>
      <c r="I1979" s="158" t="str">
        <f>TRANSAKTIONER!Z1979&amp;IF(regnskab_filter_periode_partner&gt;=AB1979,"INCLUDE"&amp;IF(regnskab_filter_land_partner&lt;&gt;"",IF(regnskab_filter_land_partner="EU",F1979,AD1979),""),"EXCLUDE")&amp;AC1979</f>
        <v>EXCLUDE</v>
      </c>
      <c r="J1979" s="158" t="e">
        <f t="shared" si="305"/>
        <v>#N/A</v>
      </c>
      <c r="L1979" s="158" t="str">
        <f t="shared" si="306"/>
        <v>_EU</v>
      </c>
      <c r="P1979" s="340"/>
      <c r="Q1979" s="340"/>
      <c r="R1979" s="341"/>
      <c r="S1979" s="342"/>
      <c r="T1979" s="342"/>
      <c r="U1979" s="340"/>
      <c r="V1979" s="368"/>
      <c r="W1979" s="341"/>
      <c r="X1979" s="343"/>
      <c r="Y1979" s="340"/>
      <c r="Z1979" s="341"/>
      <c r="AA1979" s="348" t="str">
        <f t="shared" si="307"/>
        <v/>
      </c>
      <c r="AB1979" s="349" t="str">
        <f t="shared" si="308"/>
        <v/>
      </c>
      <c r="AC1979" s="341"/>
      <c r="AD1979" s="350" t="str">
        <f t="shared" si="309"/>
        <v/>
      </c>
    </row>
    <row r="1980" spans="2:30" x14ac:dyDescent="0.45">
      <c r="B1980" s="145" t="str">
        <f t="shared" si="300"/>
        <v>NOT INCLUDED</v>
      </c>
      <c r="C1980" s="146" t="e">
        <f t="shared" si="301"/>
        <v>#N/A</v>
      </c>
      <c r="D1980" s="158" t="e">
        <f>AB1980&amp;"_"&amp;#REF!&amp;IF(afstemning_partner&lt;&gt;"","_"&amp;AC1980,"")</f>
        <v>#REF!</v>
      </c>
      <c r="E1980" s="158" t="str">
        <f t="shared" si="302"/>
        <v/>
      </c>
      <c r="F1980" s="158" t="e">
        <f t="shared" si="303"/>
        <v>#N/A</v>
      </c>
      <c r="G1980" s="158" t="str">
        <f>TRANSAKTIONER!Z1980&amp;IF(regnskab_filter_periode&gt;=AB1980,"INCLUDE"&amp;IF(regnskab_filter_land&lt;&gt;"",IF(regnskab_filter_land="EU",F1980,AD1980),""),"EXCLUDE")</f>
        <v>EXCLUDE</v>
      </c>
      <c r="H1980" s="158" t="str">
        <f t="shared" si="304"/>
        <v/>
      </c>
      <c r="I1980" s="158" t="str">
        <f>TRANSAKTIONER!Z1980&amp;IF(regnskab_filter_periode_partner&gt;=AB1980,"INCLUDE"&amp;IF(regnskab_filter_land_partner&lt;&gt;"",IF(regnskab_filter_land_partner="EU",F1980,AD1980),""),"EXCLUDE")&amp;AC1980</f>
        <v>EXCLUDE</v>
      </c>
      <c r="J1980" s="158" t="e">
        <f t="shared" si="305"/>
        <v>#N/A</v>
      </c>
      <c r="L1980" s="158" t="str">
        <f t="shared" si="306"/>
        <v>_EU</v>
      </c>
      <c r="P1980" s="340"/>
      <c r="Q1980" s="340"/>
      <c r="R1980" s="341"/>
      <c r="S1980" s="342"/>
      <c r="T1980" s="342"/>
      <c r="U1980" s="340"/>
      <c r="V1980" s="368"/>
      <c r="W1980" s="341"/>
      <c r="X1980" s="343"/>
      <c r="Y1980" s="340"/>
      <c r="Z1980" s="341"/>
      <c r="AA1980" s="348" t="str">
        <f t="shared" si="307"/>
        <v/>
      </c>
      <c r="AB1980" s="349" t="str">
        <f t="shared" si="308"/>
        <v/>
      </c>
      <c r="AC1980" s="341"/>
      <c r="AD1980" s="350" t="str">
        <f t="shared" si="309"/>
        <v/>
      </c>
    </row>
    <row r="1981" spans="2:30" x14ac:dyDescent="0.45">
      <c r="B1981" s="145" t="str">
        <f t="shared" si="300"/>
        <v>NOT INCLUDED</v>
      </c>
      <c r="C1981" s="146" t="e">
        <f t="shared" si="301"/>
        <v>#N/A</v>
      </c>
      <c r="D1981" s="158" t="e">
        <f>AB1981&amp;"_"&amp;#REF!&amp;IF(afstemning_partner&lt;&gt;"","_"&amp;AC1981,"")</f>
        <v>#REF!</v>
      </c>
      <c r="E1981" s="158" t="str">
        <f t="shared" si="302"/>
        <v/>
      </c>
      <c r="F1981" s="158" t="e">
        <f t="shared" si="303"/>
        <v>#N/A</v>
      </c>
      <c r="G1981" s="158" t="str">
        <f>TRANSAKTIONER!Z1981&amp;IF(regnskab_filter_periode&gt;=AB1981,"INCLUDE"&amp;IF(regnskab_filter_land&lt;&gt;"",IF(regnskab_filter_land="EU",F1981,AD1981),""),"EXCLUDE")</f>
        <v>EXCLUDE</v>
      </c>
      <c r="H1981" s="158" t="str">
        <f t="shared" si="304"/>
        <v/>
      </c>
      <c r="I1981" s="158" t="str">
        <f>TRANSAKTIONER!Z1981&amp;IF(regnskab_filter_periode_partner&gt;=AB1981,"INCLUDE"&amp;IF(regnskab_filter_land_partner&lt;&gt;"",IF(regnskab_filter_land_partner="EU",F1981,AD1981),""),"EXCLUDE")&amp;AC1981</f>
        <v>EXCLUDE</v>
      </c>
      <c r="J1981" s="158" t="e">
        <f t="shared" si="305"/>
        <v>#N/A</v>
      </c>
      <c r="L1981" s="158" t="str">
        <f t="shared" si="306"/>
        <v>_EU</v>
      </c>
      <c r="P1981" s="340"/>
      <c r="Q1981" s="340"/>
      <c r="R1981" s="341"/>
      <c r="S1981" s="342"/>
      <c r="T1981" s="342"/>
      <c r="U1981" s="340"/>
      <c r="V1981" s="368"/>
      <c r="W1981" s="341"/>
      <c r="X1981" s="343"/>
      <c r="Y1981" s="340"/>
      <c r="Z1981" s="341"/>
      <c r="AA1981" s="348" t="str">
        <f t="shared" si="307"/>
        <v/>
      </c>
      <c r="AB1981" s="349" t="str">
        <f t="shared" si="308"/>
        <v/>
      </c>
      <c r="AC1981" s="341"/>
      <c r="AD1981" s="350" t="str">
        <f t="shared" si="309"/>
        <v/>
      </c>
    </row>
    <row r="1982" spans="2:30" x14ac:dyDescent="0.45">
      <c r="B1982" s="145" t="str">
        <f t="shared" si="300"/>
        <v>NOT INCLUDED</v>
      </c>
      <c r="C1982" s="146" t="e">
        <f t="shared" si="301"/>
        <v>#N/A</v>
      </c>
      <c r="D1982" s="158" t="e">
        <f>AB1982&amp;"_"&amp;#REF!&amp;IF(afstemning_partner&lt;&gt;"","_"&amp;AC1982,"")</f>
        <v>#REF!</v>
      </c>
      <c r="E1982" s="158" t="str">
        <f t="shared" si="302"/>
        <v/>
      </c>
      <c r="F1982" s="158" t="e">
        <f t="shared" si="303"/>
        <v>#N/A</v>
      </c>
      <c r="G1982" s="158" t="str">
        <f>TRANSAKTIONER!Z1982&amp;IF(regnskab_filter_periode&gt;=AB1982,"INCLUDE"&amp;IF(regnskab_filter_land&lt;&gt;"",IF(regnskab_filter_land="EU",F1982,AD1982),""),"EXCLUDE")</f>
        <v>EXCLUDE</v>
      </c>
      <c r="H1982" s="158" t="str">
        <f t="shared" si="304"/>
        <v/>
      </c>
      <c r="I1982" s="158" t="str">
        <f>TRANSAKTIONER!Z1982&amp;IF(regnskab_filter_periode_partner&gt;=AB1982,"INCLUDE"&amp;IF(regnskab_filter_land_partner&lt;&gt;"",IF(regnskab_filter_land_partner="EU",F1982,AD1982),""),"EXCLUDE")&amp;AC1982</f>
        <v>EXCLUDE</v>
      </c>
      <c r="J1982" s="158" t="e">
        <f t="shared" si="305"/>
        <v>#N/A</v>
      </c>
      <c r="L1982" s="158" t="str">
        <f t="shared" si="306"/>
        <v>_EU</v>
      </c>
      <c r="P1982" s="340"/>
      <c r="Q1982" s="340"/>
      <c r="R1982" s="341"/>
      <c r="S1982" s="342"/>
      <c r="T1982" s="342"/>
      <c r="U1982" s="340"/>
      <c r="V1982" s="368"/>
      <c r="W1982" s="341"/>
      <c r="X1982" s="343"/>
      <c r="Y1982" s="340"/>
      <c r="Z1982" s="341"/>
      <c r="AA1982" s="348" t="str">
        <f t="shared" si="307"/>
        <v/>
      </c>
      <c r="AB1982" s="349" t="str">
        <f t="shared" si="308"/>
        <v/>
      </c>
      <c r="AC1982" s="341"/>
      <c r="AD1982" s="350" t="str">
        <f t="shared" si="309"/>
        <v/>
      </c>
    </row>
    <row r="1983" spans="2:30" x14ac:dyDescent="0.45">
      <c r="B1983" s="145" t="str">
        <f t="shared" si="300"/>
        <v>NOT INCLUDED</v>
      </c>
      <c r="C1983" s="146" t="e">
        <f t="shared" si="301"/>
        <v>#N/A</v>
      </c>
      <c r="D1983" s="158" t="e">
        <f>AB1983&amp;"_"&amp;#REF!&amp;IF(afstemning_partner&lt;&gt;"","_"&amp;AC1983,"")</f>
        <v>#REF!</v>
      </c>
      <c r="E1983" s="158" t="str">
        <f t="shared" si="302"/>
        <v/>
      </c>
      <c r="F1983" s="158" t="e">
        <f t="shared" si="303"/>
        <v>#N/A</v>
      </c>
      <c r="G1983" s="158" t="str">
        <f>TRANSAKTIONER!Z1983&amp;IF(regnskab_filter_periode&gt;=AB1983,"INCLUDE"&amp;IF(regnskab_filter_land&lt;&gt;"",IF(regnskab_filter_land="EU",F1983,AD1983),""),"EXCLUDE")</f>
        <v>EXCLUDE</v>
      </c>
      <c r="H1983" s="158" t="str">
        <f t="shared" si="304"/>
        <v/>
      </c>
      <c r="I1983" s="158" t="str">
        <f>TRANSAKTIONER!Z1983&amp;IF(regnskab_filter_periode_partner&gt;=AB1983,"INCLUDE"&amp;IF(regnskab_filter_land_partner&lt;&gt;"",IF(regnskab_filter_land_partner="EU",F1983,AD1983),""),"EXCLUDE")&amp;AC1983</f>
        <v>EXCLUDE</v>
      </c>
      <c r="J1983" s="158" t="e">
        <f t="shared" si="305"/>
        <v>#N/A</v>
      </c>
      <c r="L1983" s="158" t="str">
        <f t="shared" si="306"/>
        <v>_EU</v>
      </c>
      <c r="P1983" s="340"/>
      <c r="Q1983" s="340"/>
      <c r="R1983" s="341"/>
      <c r="S1983" s="342"/>
      <c r="T1983" s="342"/>
      <c r="U1983" s="340"/>
      <c r="V1983" s="368"/>
      <c r="W1983" s="341"/>
      <c r="X1983" s="343"/>
      <c r="Y1983" s="340"/>
      <c r="Z1983" s="341"/>
      <c r="AA1983" s="348" t="str">
        <f t="shared" si="307"/>
        <v/>
      </c>
      <c r="AB1983" s="349" t="str">
        <f t="shared" si="308"/>
        <v/>
      </c>
      <c r="AC1983" s="341"/>
      <c r="AD1983" s="350" t="str">
        <f t="shared" si="309"/>
        <v/>
      </c>
    </row>
    <row r="1984" spans="2:30" x14ac:dyDescent="0.45">
      <c r="B1984" s="145" t="str">
        <f t="shared" si="300"/>
        <v>NOT INCLUDED</v>
      </c>
      <c r="C1984" s="146" t="e">
        <f t="shared" si="301"/>
        <v>#N/A</v>
      </c>
      <c r="D1984" s="158" t="e">
        <f>AB1984&amp;"_"&amp;#REF!&amp;IF(afstemning_partner&lt;&gt;"","_"&amp;AC1984,"")</f>
        <v>#REF!</v>
      </c>
      <c r="E1984" s="158" t="str">
        <f t="shared" si="302"/>
        <v/>
      </c>
      <c r="F1984" s="158" t="e">
        <f t="shared" si="303"/>
        <v>#N/A</v>
      </c>
      <c r="G1984" s="158" t="str">
        <f>TRANSAKTIONER!Z1984&amp;IF(regnskab_filter_periode&gt;=AB1984,"INCLUDE"&amp;IF(regnskab_filter_land&lt;&gt;"",IF(regnskab_filter_land="EU",F1984,AD1984),""),"EXCLUDE")</f>
        <v>EXCLUDE</v>
      </c>
      <c r="H1984" s="158" t="str">
        <f t="shared" si="304"/>
        <v/>
      </c>
      <c r="I1984" s="158" t="str">
        <f>TRANSAKTIONER!Z1984&amp;IF(regnskab_filter_periode_partner&gt;=AB1984,"INCLUDE"&amp;IF(regnskab_filter_land_partner&lt;&gt;"",IF(regnskab_filter_land_partner="EU",F1984,AD1984),""),"EXCLUDE")&amp;AC1984</f>
        <v>EXCLUDE</v>
      </c>
      <c r="J1984" s="158" t="e">
        <f t="shared" si="305"/>
        <v>#N/A</v>
      </c>
      <c r="L1984" s="158" t="str">
        <f t="shared" si="306"/>
        <v>_EU</v>
      </c>
      <c r="P1984" s="340"/>
      <c r="Q1984" s="340"/>
      <c r="R1984" s="341"/>
      <c r="S1984" s="342"/>
      <c r="T1984" s="342"/>
      <c r="U1984" s="340"/>
      <c r="V1984" s="368"/>
      <c r="W1984" s="341"/>
      <c r="X1984" s="343"/>
      <c r="Y1984" s="340"/>
      <c r="Z1984" s="341"/>
      <c r="AA1984" s="348" t="str">
        <f t="shared" si="307"/>
        <v/>
      </c>
      <c r="AB1984" s="349" t="str">
        <f t="shared" si="308"/>
        <v/>
      </c>
      <c r="AC1984" s="341"/>
      <c r="AD1984" s="350" t="str">
        <f t="shared" si="309"/>
        <v/>
      </c>
    </row>
    <row r="1985" spans="2:30" x14ac:dyDescent="0.45">
      <c r="B1985" s="145" t="str">
        <f t="shared" si="300"/>
        <v>NOT INCLUDED</v>
      </c>
      <c r="C1985" s="146" t="e">
        <f t="shared" si="301"/>
        <v>#N/A</v>
      </c>
      <c r="D1985" s="158" t="e">
        <f>AB1985&amp;"_"&amp;#REF!&amp;IF(afstemning_partner&lt;&gt;"","_"&amp;AC1985,"")</f>
        <v>#REF!</v>
      </c>
      <c r="E1985" s="158" t="str">
        <f t="shared" si="302"/>
        <v/>
      </c>
      <c r="F1985" s="158" t="e">
        <f t="shared" si="303"/>
        <v>#N/A</v>
      </c>
      <c r="G1985" s="158" t="str">
        <f>TRANSAKTIONER!Z1985&amp;IF(regnskab_filter_periode&gt;=AB1985,"INCLUDE"&amp;IF(regnskab_filter_land&lt;&gt;"",IF(regnskab_filter_land="EU",F1985,AD1985),""),"EXCLUDE")</f>
        <v>EXCLUDE</v>
      </c>
      <c r="H1985" s="158" t="str">
        <f t="shared" si="304"/>
        <v/>
      </c>
      <c r="I1985" s="158" t="str">
        <f>TRANSAKTIONER!Z1985&amp;IF(regnskab_filter_periode_partner&gt;=AB1985,"INCLUDE"&amp;IF(regnskab_filter_land_partner&lt;&gt;"",IF(regnskab_filter_land_partner="EU",F1985,AD1985),""),"EXCLUDE")&amp;AC1985</f>
        <v>EXCLUDE</v>
      </c>
      <c r="J1985" s="158" t="e">
        <f t="shared" si="305"/>
        <v>#N/A</v>
      </c>
      <c r="L1985" s="158" t="str">
        <f t="shared" si="306"/>
        <v>_EU</v>
      </c>
      <c r="P1985" s="340"/>
      <c r="Q1985" s="340"/>
      <c r="R1985" s="341"/>
      <c r="S1985" s="342"/>
      <c r="T1985" s="342"/>
      <c r="U1985" s="340"/>
      <c r="V1985" s="368"/>
      <c r="W1985" s="341"/>
      <c r="X1985" s="343"/>
      <c r="Y1985" s="340"/>
      <c r="Z1985" s="341"/>
      <c r="AA1985" s="348" t="str">
        <f t="shared" si="307"/>
        <v/>
      </c>
      <c r="AB1985" s="349" t="str">
        <f t="shared" si="308"/>
        <v/>
      </c>
      <c r="AC1985" s="341"/>
      <c r="AD1985" s="350" t="str">
        <f t="shared" si="309"/>
        <v/>
      </c>
    </row>
    <row r="1986" spans="2:30" x14ac:dyDescent="0.45">
      <c r="B1986" s="145" t="str">
        <f t="shared" si="300"/>
        <v>NOT INCLUDED</v>
      </c>
      <c r="C1986" s="146" t="e">
        <f t="shared" si="301"/>
        <v>#N/A</v>
      </c>
      <c r="D1986" s="158" t="e">
        <f>AB1986&amp;"_"&amp;#REF!&amp;IF(afstemning_partner&lt;&gt;"","_"&amp;AC1986,"")</f>
        <v>#REF!</v>
      </c>
      <c r="E1986" s="158" t="str">
        <f t="shared" si="302"/>
        <v/>
      </c>
      <c r="F1986" s="158" t="e">
        <f t="shared" si="303"/>
        <v>#N/A</v>
      </c>
      <c r="G1986" s="158" t="str">
        <f>TRANSAKTIONER!Z1986&amp;IF(regnskab_filter_periode&gt;=AB1986,"INCLUDE"&amp;IF(regnskab_filter_land&lt;&gt;"",IF(regnskab_filter_land="EU",F1986,AD1986),""),"EXCLUDE")</f>
        <v>EXCLUDE</v>
      </c>
      <c r="H1986" s="158" t="str">
        <f t="shared" si="304"/>
        <v/>
      </c>
      <c r="I1986" s="158" t="str">
        <f>TRANSAKTIONER!Z1986&amp;IF(regnskab_filter_periode_partner&gt;=AB1986,"INCLUDE"&amp;IF(regnskab_filter_land_partner&lt;&gt;"",IF(regnskab_filter_land_partner="EU",F1986,AD1986),""),"EXCLUDE")&amp;AC1986</f>
        <v>EXCLUDE</v>
      </c>
      <c r="J1986" s="158" t="e">
        <f t="shared" si="305"/>
        <v>#N/A</v>
      </c>
      <c r="L1986" s="158" t="str">
        <f t="shared" si="306"/>
        <v>_EU</v>
      </c>
      <c r="P1986" s="340"/>
      <c r="Q1986" s="340"/>
      <c r="R1986" s="341"/>
      <c r="S1986" s="342"/>
      <c r="T1986" s="342"/>
      <c r="U1986" s="340"/>
      <c r="V1986" s="368"/>
      <c r="W1986" s="341"/>
      <c r="X1986" s="343"/>
      <c r="Y1986" s="340"/>
      <c r="Z1986" s="341"/>
      <c r="AA1986" s="348" t="str">
        <f t="shared" si="307"/>
        <v/>
      </c>
      <c r="AB1986" s="349" t="str">
        <f t="shared" si="308"/>
        <v/>
      </c>
      <c r="AC1986" s="341"/>
      <c r="AD1986" s="350" t="str">
        <f t="shared" si="309"/>
        <v/>
      </c>
    </row>
    <row r="1987" spans="2:30" x14ac:dyDescent="0.45">
      <c r="B1987" s="145" t="str">
        <f t="shared" si="300"/>
        <v>NOT INCLUDED</v>
      </c>
      <c r="C1987" s="146" t="e">
        <f t="shared" si="301"/>
        <v>#N/A</v>
      </c>
      <c r="D1987" s="158" t="e">
        <f>AB1987&amp;"_"&amp;#REF!&amp;IF(afstemning_partner&lt;&gt;"","_"&amp;AC1987,"")</f>
        <v>#REF!</v>
      </c>
      <c r="E1987" s="158" t="str">
        <f t="shared" si="302"/>
        <v/>
      </c>
      <c r="F1987" s="158" t="e">
        <f t="shared" si="303"/>
        <v>#N/A</v>
      </c>
      <c r="G1987" s="158" t="str">
        <f>TRANSAKTIONER!Z1987&amp;IF(regnskab_filter_periode&gt;=AB1987,"INCLUDE"&amp;IF(regnskab_filter_land&lt;&gt;"",IF(regnskab_filter_land="EU",F1987,AD1987),""),"EXCLUDE")</f>
        <v>EXCLUDE</v>
      </c>
      <c r="H1987" s="158" t="str">
        <f t="shared" si="304"/>
        <v/>
      </c>
      <c r="I1987" s="158" t="str">
        <f>TRANSAKTIONER!Z1987&amp;IF(regnskab_filter_periode_partner&gt;=AB1987,"INCLUDE"&amp;IF(regnskab_filter_land_partner&lt;&gt;"",IF(regnskab_filter_land_partner="EU",F1987,AD1987),""),"EXCLUDE")&amp;AC1987</f>
        <v>EXCLUDE</v>
      </c>
      <c r="J1987" s="158" t="e">
        <f t="shared" si="305"/>
        <v>#N/A</v>
      </c>
      <c r="L1987" s="158" t="str">
        <f t="shared" si="306"/>
        <v>_EU</v>
      </c>
      <c r="P1987" s="340"/>
      <c r="Q1987" s="340"/>
      <c r="R1987" s="341"/>
      <c r="S1987" s="342"/>
      <c r="T1987" s="342"/>
      <c r="U1987" s="340"/>
      <c r="V1987" s="368"/>
      <c r="W1987" s="341"/>
      <c r="X1987" s="343"/>
      <c r="Y1987" s="340"/>
      <c r="Z1987" s="341"/>
      <c r="AA1987" s="348" t="str">
        <f t="shared" si="307"/>
        <v/>
      </c>
      <c r="AB1987" s="349" t="str">
        <f t="shared" si="308"/>
        <v/>
      </c>
      <c r="AC1987" s="341"/>
      <c r="AD1987" s="350" t="str">
        <f t="shared" si="309"/>
        <v/>
      </c>
    </row>
    <row r="1988" spans="2:30" x14ac:dyDescent="0.45">
      <c r="B1988" s="145" t="str">
        <f t="shared" si="300"/>
        <v>NOT INCLUDED</v>
      </c>
      <c r="C1988" s="146" t="e">
        <f t="shared" si="301"/>
        <v>#N/A</v>
      </c>
      <c r="D1988" s="158" t="e">
        <f>AB1988&amp;"_"&amp;#REF!&amp;IF(afstemning_partner&lt;&gt;"","_"&amp;AC1988,"")</f>
        <v>#REF!</v>
      </c>
      <c r="E1988" s="158" t="str">
        <f t="shared" si="302"/>
        <v/>
      </c>
      <c r="F1988" s="158" t="e">
        <f t="shared" si="303"/>
        <v>#N/A</v>
      </c>
      <c r="G1988" s="158" t="str">
        <f>TRANSAKTIONER!Z1988&amp;IF(regnskab_filter_periode&gt;=AB1988,"INCLUDE"&amp;IF(regnskab_filter_land&lt;&gt;"",IF(regnskab_filter_land="EU",F1988,AD1988),""),"EXCLUDE")</f>
        <v>EXCLUDE</v>
      </c>
      <c r="H1988" s="158" t="str">
        <f t="shared" si="304"/>
        <v/>
      </c>
      <c r="I1988" s="158" t="str">
        <f>TRANSAKTIONER!Z1988&amp;IF(regnskab_filter_periode_partner&gt;=AB1988,"INCLUDE"&amp;IF(regnskab_filter_land_partner&lt;&gt;"",IF(regnskab_filter_land_partner="EU",F1988,AD1988),""),"EXCLUDE")&amp;AC1988</f>
        <v>EXCLUDE</v>
      </c>
      <c r="J1988" s="158" t="e">
        <f t="shared" si="305"/>
        <v>#N/A</v>
      </c>
      <c r="L1988" s="158" t="str">
        <f t="shared" si="306"/>
        <v>_EU</v>
      </c>
      <c r="P1988" s="340"/>
      <c r="Q1988" s="340"/>
      <c r="R1988" s="341"/>
      <c r="S1988" s="342"/>
      <c r="T1988" s="342"/>
      <c r="U1988" s="340"/>
      <c r="V1988" s="368"/>
      <c r="W1988" s="341"/>
      <c r="X1988" s="343"/>
      <c r="Y1988" s="340"/>
      <c r="Z1988" s="341"/>
      <c r="AA1988" s="348" t="str">
        <f t="shared" si="307"/>
        <v/>
      </c>
      <c r="AB1988" s="349" t="str">
        <f t="shared" si="308"/>
        <v/>
      </c>
      <c r="AC1988" s="341"/>
      <c r="AD1988" s="350" t="str">
        <f t="shared" si="309"/>
        <v/>
      </c>
    </row>
    <row r="1989" spans="2:30" x14ac:dyDescent="0.45">
      <c r="B1989" s="145" t="str">
        <f t="shared" si="300"/>
        <v>NOT INCLUDED</v>
      </c>
      <c r="C1989" s="146" t="e">
        <f t="shared" si="301"/>
        <v>#N/A</v>
      </c>
      <c r="D1989" s="158" t="e">
        <f>AB1989&amp;"_"&amp;#REF!&amp;IF(afstemning_partner&lt;&gt;"","_"&amp;AC1989,"")</f>
        <v>#REF!</v>
      </c>
      <c r="E1989" s="158" t="str">
        <f t="shared" si="302"/>
        <v/>
      </c>
      <c r="F1989" s="158" t="e">
        <f t="shared" si="303"/>
        <v>#N/A</v>
      </c>
      <c r="G1989" s="158" t="str">
        <f>TRANSAKTIONER!Z1989&amp;IF(regnskab_filter_periode&gt;=AB1989,"INCLUDE"&amp;IF(regnskab_filter_land&lt;&gt;"",IF(regnskab_filter_land="EU",F1989,AD1989),""),"EXCLUDE")</f>
        <v>EXCLUDE</v>
      </c>
      <c r="H1989" s="158" t="str">
        <f t="shared" si="304"/>
        <v/>
      </c>
      <c r="I1989" s="158" t="str">
        <f>TRANSAKTIONER!Z1989&amp;IF(regnskab_filter_periode_partner&gt;=AB1989,"INCLUDE"&amp;IF(regnskab_filter_land_partner&lt;&gt;"",IF(regnskab_filter_land_partner="EU",F1989,AD1989),""),"EXCLUDE")&amp;AC1989</f>
        <v>EXCLUDE</v>
      </c>
      <c r="J1989" s="158" t="e">
        <f t="shared" si="305"/>
        <v>#N/A</v>
      </c>
      <c r="L1989" s="158" t="str">
        <f t="shared" si="306"/>
        <v>_EU</v>
      </c>
      <c r="P1989" s="340"/>
      <c r="Q1989" s="340"/>
      <c r="R1989" s="341"/>
      <c r="S1989" s="342"/>
      <c r="T1989" s="342"/>
      <c r="U1989" s="340"/>
      <c r="V1989" s="368"/>
      <c r="W1989" s="341"/>
      <c r="X1989" s="343"/>
      <c r="Y1989" s="340"/>
      <c r="Z1989" s="341"/>
      <c r="AA1989" s="348" t="str">
        <f t="shared" si="307"/>
        <v/>
      </c>
      <c r="AB1989" s="349" t="str">
        <f t="shared" si="308"/>
        <v/>
      </c>
      <c r="AC1989" s="341"/>
      <c r="AD1989" s="350" t="str">
        <f t="shared" si="309"/>
        <v/>
      </c>
    </row>
    <row r="1990" spans="2:30" x14ac:dyDescent="0.45">
      <c r="B1990" s="145" t="str">
        <f t="shared" si="300"/>
        <v>NOT INCLUDED</v>
      </c>
      <c r="C1990" s="146" t="e">
        <f t="shared" si="301"/>
        <v>#N/A</v>
      </c>
      <c r="D1990" s="158" t="e">
        <f>AB1990&amp;"_"&amp;#REF!&amp;IF(afstemning_partner&lt;&gt;"","_"&amp;AC1990,"")</f>
        <v>#REF!</v>
      </c>
      <c r="E1990" s="158" t="str">
        <f t="shared" si="302"/>
        <v/>
      </c>
      <c r="F1990" s="158" t="e">
        <f t="shared" si="303"/>
        <v>#N/A</v>
      </c>
      <c r="G1990" s="158" t="str">
        <f>TRANSAKTIONER!Z1990&amp;IF(regnskab_filter_periode&gt;=AB1990,"INCLUDE"&amp;IF(regnskab_filter_land&lt;&gt;"",IF(regnskab_filter_land="EU",F1990,AD1990),""),"EXCLUDE")</f>
        <v>EXCLUDE</v>
      </c>
      <c r="H1990" s="158" t="str">
        <f t="shared" si="304"/>
        <v/>
      </c>
      <c r="I1990" s="158" t="str">
        <f>TRANSAKTIONER!Z1990&amp;IF(regnskab_filter_periode_partner&gt;=AB1990,"INCLUDE"&amp;IF(regnskab_filter_land_partner&lt;&gt;"",IF(regnskab_filter_land_partner="EU",F1990,AD1990),""),"EXCLUDE")&amp;AC1990</f>
        <v>EXCLUDE</v>
      </c>
      <c r="J1990" s="158" t="e">
        <f t="shared" si="305"/>
        <v>#N/A</v>
      </c>
      <c r="L1990" s="158" t="str">
        <f t="shared" si="306"/>
        <v>_EU</v>
      </c>
      <c r="P1990" s="340"/>
      <c r="Q1990" s="340"/>
      <c r="R1990" s="341"/>
      <c r="S1990" s="342"/>
      <c r="T1990" s="342"/>
      <c r="U1990" s="340"/>
      <c r="V1990" s="368"/>
      <c r="W1990" s="341"/>
      <c r="X1990" s="343"/>
      <c r="Y1990" s="340"/>
      <c r="Z1990" s="341"/>
      <c r="AA1990" s="348" t="str">
        <f t="shared" si="307"/>
        <v/>
      </c>
      <c r="AB1990" s="349" t="str">
        <f t="shared" si="308"/>
        <v/>
      </c>
      <c r="AC1990" s="341"/>
      <c r="AD1990" s="350" t="str">
        <f t="shared" si="309"/>
        <v/>
      </c>
    </row>
    <row r="1991" spans="2:30" x14ac:dyDescent="0.45">
      <c r="B1991" s="145" t="str">
        <f t="shared" ref="B1991:B2054" si="310">IF(AB1991=report_period,"INCLUDE_CURRENT",IF(AB1991&lt;report_period,"INCLUDE_PREVIOUS","NOT INCLUDED"))</f>
        <v>NOT INCLUDED</v>
      </c>
      <c r="C1991" s="146" t="e">
        <f t="shared" ref="C1991:C2054" si="311">B1991&amp;"_"&amp;VLOOKUP(AD1991,setup_country_group,3,FALSE)&amp;"_"&amp;Z1991</f>
        <v>#N/A</v>
      </c>
      <c r="D1991" s="158" t="e">
        <f>AB1991&amp;"_"&amp;#REF!&amp;IF(afstemning_partner&lt;&gt;"","_"&amp;AC1991,"")</f>
        <v>#REF!</v>
      </c>
      <c r="E1991" s="158" t="str">
        <f t="shared" ref="E1991:E2054" si="312">Z1991&amp;IF(regnskab_filter_periode&lt;&gt;"",AB1991,"")&amp;IF(regnskab_filter_land&lt;&gt;"",IF(regnskab_filter_land="EU",F1991,AD1991),"")</f>
        <v/>
      </c>
      <c r="F1991" s="158" t="e">
        <f t="shared" ref="F1991:F2054" si="313">VLOOKUP(AD1991,setup_country_group,3,FALSE)</f>
        <v>#N/A</v>
      </c>
      <c r="G1991" s="158" t="str">
        <f>TRANSAKTIONER!Z1991&amp;IF(regnskab_filter_periode&gt;=AB1991,"INCLUDE"&amp;IF(regnskab_filter_land&lt;&gt;"",IF(regnskab_filter_land="EU",F1991,AD1991),""),"EXCLUDE")</f>
        <v>EXCLUDE</v>
      </c>
      <c r="H1991" s="158" t="str">
        <f t="shared" ref="H1991:H2054" si="314">Z1991&amp;IF(regnskab_filter_periode_partner&lt;&gt;"",AB1991,"")&amp;IF(regnskab_filter_land_partner&lt;&gt;"",IF(regnskab_filter_land_partner="EU",F1991,AD1991),"")&amp;AC1991</f>
        <v/>
      </c>
      <c r="I1991" s="158" t="str">
        <f>TRANSAKTIONER!Z1991&amp;IF(regnskab_filter_periode_partner&gt;=AB1991,"INCLUDE"&amp;IF(regnskab_filter_land_partner&lt;&gt;"",IF(regnskab_filter_land_partner="EU",F1991,AD1991),""),"EXCLUDE")&amp;AC1991</f>
        <v>EXCLUDE</v>
      </c>
      <c r="J1991" s="158" t="e">
        <f t="shared" ref="J1991:J2054" si="315">C1991&amp;"_"&amp;AC1991</f>
        <v>#N/A</v>
      </c>
      <c r="L1991" s="158" t="str">
        <f t="shared" ref="L1991:L2054" si="316">Z1991&amp;"_"&amp;IF(AD1991&lt;&gt;"Norge","EU","Norge")</f>
        <v>_EU</v>
      </c>
      <c r="P1991" s="340"/>
      <c r="Q1991" s="340"/>
      <c r="R1991" s="341"/>
      <c r="S1991" s="342"/>
      <c r="T1991" s="342"/>
      <c r="U1991" s="340"/>
      <c r="V1991" s="368"/>
      <c r="W1991" s="341"/>
      <c r="X1991" s="343"/>
      <c r="Y1991" s="340"/>
      <c r="Z1991" s="341"/>
      <c r="AA1991" s="348" t="str">
        <f t="shared" ref="AA1991:AA2054" si="317">IF(OR(AB1991="",Y1991="",X1991=""),"",ROUND(X1991/VLOOKUP(AB1991,setup_currency,MATCH(Y1991&amp;"/EUR",setup_currency_header,0),FALSE),2))</f>
        <v/>
      </c>
      <c r="AB1991" s="349" t="str">
        <f t="shared" ref="AB1991:AB2054" si="318">IF(T1991="","",IF(OR(T1991&lt;setup_start_date,T1991&gt;setup_end_date),"INVALID DATE",VLOOKUP(T1991,setup_periods,2,TRUE)))</f>
        <v/>
      </c>
      <c r="AC1991" s="341"/>
      <c r="AD1991" s="350" t="str">
        <f t="shared" ref="AD1991:AD2054" si="319">IF(AC1991="","",VLOOKUP(AC1991,setup_partners,2,FALSE))</f>
        <v/>
      </c>
    </row>
    <row r="1992" spans="2:30" x14ac:dyDescent="0.45">
      <c r="B1992" s="145" t="str">
        <f t="shared" si="310"/>
        <v>NOT INCLUDED</v>
      </c>
      <c r="C1992" s="146" t="e">
        <f t="shared" si="311"/>
        <v>#N/A</v>
      </c>
      <c r="D1992" s="158" t="e">
        <f>AB1992&amp;"_"&amp;#REF!&amp;IF(afstemning_partner&lt;&gt;"","_"&amp;AC1992,"")</f>
        <v>#REF!</v>
      </c>
      <c r="E1992" s="158" t="str">
        <f t="shared" si="312"/>
        <v/>
      </c>
      <c r="F1992" s="158" t="e">
        <f t="shared" si="313"/>
        <v>#N/A</v>
      </c>
      <c r="G1992" s="158" t="str">
        <f>TRANSAKTIONER!Z1992&amp;IF(regnskab_filter_periode&gt;=AB1992,"INCLUDE"&amp;IF(regnskab_filter_land&lt;&gt;"",IF(regnskab_filter_land="EU",F1992,AD1992),""),"EXCLUDE")</f>
        <v>EXCLUDE</v>
      </c>
      <c r="H1992" s="158" t="str">
        <f t="shared" si="314"/>
        <v/>
      </c>
      <c r="I1992" s="158" t="str">
        <f>TRANSAKTIONER!Z1992&amp;IF(regnskab_filter_periode_partner&gt;=AB1992,"INCLUDE"&amp;IF(regnskab_filter_land_partner&lt;&gt;"",IF(regnskab_filter_land_partner="EU",F1992,AD1992),""),"EXCLUDE")&amp;AC1992</f>
        <v>EXCLUDE</v>
      </c>
      <c r="J1992" s="158" t="e">
        <f t="shared" si="315"/>
        <v>#N/A</v>
      </c>
      <c r="L1992" s="158" t="str">
        <f t="shared" si="316"/>
        <v>_EU</v>
      </c>
      <c r="P1992" s="340"/>
      <c r="Q1992" s="340"/>
      <c r="R1992" s="341"/>
      <c r="S1992" s="342"/>
      <c r="T1992" s="342"/>
      <c r="U1992" s="340"/>
      <c r="V1992" s="368"/>
      <c r="W1992" s="341"/>
      <c r="X1992" s="343"/>
      <c r="Y1992" s="340"/>
      <c r="Z1992" s="341"/>
      <c r="AA1992" s="348" t="str">
        <f t="shared" si="317"/>
        <v/>
      </c>
      <c r="AB1992" s="349" t="str">
        <f t="shared" si="318"/>
        <v/>
      </c>
      <c r="AC1992" s="341"/>
      <c r="AD1992" s="350" t="str">
        <f t="shared" si="319"/>
        <v/>
      </c>
    </row>
    <row r="1993" spans="2:30" x14ac:dyDescent="0.45">
      <c r="B1993" s="145" t="str">
        <f t="shared" si="310"/>
        <v>NOT INCLUDED</v>
      </c>
      <c r="C1993" s="146" t="e">
        <f t="shared" si="311"/>
        <v>#N/A</v>
      </c>
      <c r="D1993" s="158" t="e">
        <f>AB1993&amp;"_"&amp;#REF!&amp;IF(afstemning_partner&lt;&gt;"","_"&amp;AC1993,"")</f>
        <v>#REF!</v>
      </c>
      <c r="E1993" s="158" t="str">
        <f t="shared" si="312"/>
        <v/>
      </c>
      <c r="F1993" s="158" t="e">
        <f t="shared" si="313"/>
        <v>#N/A</v>
      </c>
      <c r="G1993" s="158" t="str">
        <f>TRANSAKTIONER!Z1993&amp;IF(regnskab_filter_periode&gt;=AB1993,"INCLUDE"&amp;IF(regnskab_filter_land&lt;&gt;"",IF(regnskab_filter_land="EU",F1993,AD1993),""),"EXCLUDE")</f>
        <v>EXCLUDE</v>
      </c>
      <c r="H1993" s="158" t="str">
        <f t="shared" si="314"/>
        <v/>
      </c>
      <c r="I1993" s="158" t="str">
        <f>TRANSAKTIONER!Z1993&amp;IF(regnskab_filter_periode_partner&gt;=AB1993,"INCLUDE"&amp;IF(regnskab_filter_land_partner&lt;&gt;"",IF(regnskab_filter_land_partner="EU",F1993,AD1993),""),"EXCLUDE")&amp;AC1993</f>
        <v>EXCLUDE</v>
      </c>
      <c r="J1993" s="158" t="e">
        <f t="shared" si="315"/>
        <v>#N/A</v>
      </c>
      <c r="L1993" s="158" t="str">
        <f t="shared" si="316"/>
        <v>_EU</v>
      </c>
      <c r="P1993" s="340"/>
      <c r="Q1993" s="340"/>
      <c r="R1993" s="341"/>
      <c r="S1993" s="342"/>
      <c r="T1993" s="342"/>
      <c r="U1993" s="340"/>
      <c r="V1993" s="368"/>
      <c r="W1993" s="341"/>
      <c r="X1993" s="343"/>
      <c r="Y1993" s="340"/>
      <c r="Z1993" s="341"/>
      <c r="AA1993" s="348" t="str">
        <f t="shared" si="317"/>
        <v/>
      </c>
      <c r="AB1993" s="349" t="str">
        <f t="shared" si="318"/>
        <v/>
      </c>
      <c r="AC1993" s="341"/>
      <c r="AD1993" s="350" t="str">
        <f t="shared" si="319"/>
        <v/>
      </c>
    </row>
    <row r="1994" spans="2:30" x14ac:dyDescent="0.45">
      <c r="B1994" s="145" t="str">
        <f t="shared" si="310"/>
        <v>NOT INCLUDED</v>
      </c>
      <c r="C1994" s="146" t="e">
        <f t="shared" si="311"/>
        <v>#N/A</v>
      </c>
      <c r="D1994" s="158" t="e">
        <f>AB1994&amp;"_"&amp;#REF!&amp;IF(afstemning_partner&lt;&gt;"","_"&amp;AC1994,"")</f>
        <v>#REF!</v>
      </c>
      <c r="E1994" s="158" t="str">
        <f t="shared" si="312"/>
        <v/>
      </c>
      <c r="F1994" s="158" t="e">
        <f t="shared" si="313"/>
        <v>#N/A</v>
      </c>
      <c r="G1994" s="158" t="str">
        <f>TRANSAKTIONER!Z1994&amp;IF(regnskab_filter_periode&gt;=AB1994,"INCLUDE"&amp;IF(regnskab_filter_land&lt;&gt;"",IF(regnskab_filter_land="EU",F1994,AD1994),""),"EXCLUDE")</f>
        <v>EXCLUDE</v>
      </c>
      <c r="H1994" s="158" t="str">
        <f t="shared" si="314"/>
        <v/>
      </c>
      <c r="I1994" s="158" t="str">
        <f>TRANSAKTIONER!Z1994&amp;IF(regnskab_filter_periode_partner&gt;=AB1994,"INCLUDE"&amp;IF(regnskab_filter_land_partner&lt;&gt;"",IF(regnskab_filter_land_partner="EU",F1994,AD1994),""),"EXCLUDE")&amp;AC1994</f>
        <v>EXCLUDE</v>
      </c>
      <c r="J1994" s="158" t="e">
        <f t="shared" si="315"/>
        <v>#N/A</v>
      </c>
      <c r="L1994" s="158" t="str">
        <f t="shared" si="316"/>
        <v>_EU</v>
      </c>
      <c r="P1994" s="340"/>
      <c r="Q1994" s="340"/>
      <c r="R1994" s="341"/>
      <c r="S1994" s="342"/>
      <c r="T1994" s="342"/>
      <c r="U1994" s="340"/>
      <c r="V1994" s="368"/>
      <c r="W1994" s="341"/>
      <c r="X1994" s="343"/>
      <c r="Y1994" s="340"/>
      <c r="Z1994" s="341"/>
      <c r="AA1994" s="348" t="str">
        <f t="shared" si="317"/>
        <v/>
      </c>
      <c r="AB1994" s="349" t="str">
        <f t="shared" si="318"/>
        <v/>
      </c>
      <c r="AC1994" s="341"/>
      <c r="AD1994" s="350" t="str">
        <f t="shared" si="319"/>
        <v/>
      </c>
    </row>
    <row r="1995" spans="2:30" x14ac:dyDescent="0.45">
      <c r="B1995" s="145" t="str">
        <f t="shared" si="310"/>
        <v>NOT INCLUDED</v>
      </c>
      <c r="C1995" s="146" t="e">
        <f t="shared" si="311"/>
        <v>#N/A</v>
      </c>
      <c r="D1995" s="158" t="e">
        <f>AB1995&amp;"_"&amp;#REF!&amp;IF(afstemning_partner&lt;&gt;"","_"&amp;AC1995,"")</f>
        <v>#REF!</v>
      </c>
      <c r="E1995" s="158" t="str">
        <f t="shared" si="312"/>
        <v/>
      </c>
      <c r="F1995" s="158" t="e">
        <f t="shared" si="313"/>
        <v>#N/A</v>
      </c>
      <c r="G1995" s="158" t="str">
        <f>TRANSAKTIONER!Z1995&amp;IF(regnskab_filter_periode&gt;=AB1995,"INCLUDE"&amp;IF(regnskab_filter_land&lt;&gt;"",IF(regnskab_filter_land="EU",F1995,AD1995),""),"EXCLUDE")</f>
        <v>EXCLUDE</v>
      </c>
      <c r="H1995" s="158" t="str">
        <f t="shared" si="314"/>
        <v/>
      </c>
      <c r="I1995" s="158" t="str">
        <f>TRANSAKTIONER!Z1995&amp;IF(regnskab_filter_periode_partner&gt;=AB1995,"INCLUDE"&amp;IF(regnskab_filter_land_partner&lt;&gt;"",IF(regnskab_filter_land_partner="EU",F1995,AD1995),""),"EXCLUDE")&amp;AC1995</f>
        <v>EXCLUDE</v>
      </c>
      <c r="J1995" s="158" t="e">
        <f t="shared" si="315"/>
        <v>#N/A</v>
      </c>
      <c r="L1995" s="158" t="str">
        <f t="shared" si="316"/>
        <v>_EU</v>
      </c>
      <c r="P1995" s="340"/>
      <c r="Q1995" s="340"/>
      <c r="R1995" s="341"/>
      <c r="S1995" s="342"/>
      <c r="T1995" s="342"/>
      <c r="U1995" s="340"/>
      <c r="V1995" s="368"/>
      <c r="W1995" s="341"/>
      <c r="X1995" s="343"/>
      <c r="Y1995" s="340"/>
      <c r="Z1995" s="341"/>
      <c r="AA1995" s="348" t="str">
        <f t="shared" si="317"/>
        <v/>
      </c>
      <c r="AB1995" s="349" t="str">
        <f t="shared" si="318"/>
        <v/>
      </c>
      <c r="AC1995" s="341"/>
      <c r="AD1995" s="350" t="str">
        <f t="shared" si="319"/>
        <v/>
      </c>
    </row>
    <row r="1996" spans="2:30" x14ac:dyDescent="0.45">
      <c r="B1996" s="145" t="str">
        <f t="shared" si="310"/>
        <v>NOT INCLUDED</v>
      </c>
      <c r="C1996" s="146" t="e">
        <f t="shared" si="311"/>
        <v>#N/A</v>
      </c>
      <c r="D1996" s="158" t="e">
        <f>AB1996&amp;"_"&amp;#REF!&amp;IF(afstemning_partner&lt;&gt;"","_"&amp;AC1996,"")</f>
        <v>#REF!</v>
      </c>
      <c r="E1996" s="158" t="str">
        <f t="shared" si="312"/>
        <v/>
      </c>
      <c r="F1996" s="158" t="e">
        <f t="shared" si="313"/>
        <v>#N/A</v>
      </c>
      <c r="G1996" s="158" t="str">
        <f>TRANSAKTIONER!Z1996&amp;IF(regnskab_filter_periode&gt;=AB1996,"INCLUDE"&amp;IF(regnskab_filter_land&lt;&gt;"",IF(regnskab_filter_land="EU",F1996,AD1996),""),"EXCLUDE")</f>
        <v>EXCLUDE</v>
      </c>
      <c r="H1996" s="158" t="str">
        <f t="shared" si="314"/>
        <v/>
      </c>
      <c r="I1996" s="158" t="str">
        <f>TRANSAKTIONER!Z1996&amp;IF(regnskab_filter_periode_partner&gt;=AB1996,"INCLUDE"&amp;IF(regnskab_filter_land_partner&lt;&gt;"",IF(regnskab_filter_land_partner="EU",F1996,AD1996),""),"EXCLUDE")&amp;AC1996</f>
        <v>EXCLUDE</v>
      </c>
      <c r="J1996" s="158" t="e">
        <f t="shared" si="315"/>
        <v>#N/A</v>
      </c>
      <c r="L1996" s="158" t="str">
        <f t="shared" si="316"/>
        <v>_EU</v>
      </c>
      <c r="P1996" s="340"/>
      <c r="Q1996" s="340"/>
      <c r="R1996" s="341"/>
      <c r="S1996" s="342"/>
      <c r="T1996" s="342"/>
      <c r="U1996" s="340"/>
      <c r="V1996" s="368"/>
      <c r="W1996" s="341"/>
      <c r="X1996" s="343"/>
      <c r="Y1996" s="340"/>
      <c r="Z1996" s="341"/>
      <c r="AA1996" s="348" t="str">
        <f t="shared" si="317"/>
        <v/>
      </c>
      <c r="AB1996" s="349" t="str">
        <f t="shared" si="318"/>
        <v/>
      </c>
      <c r="AC1996" s="341"/>
      <c r="AD1996" s="350" t="str">
        <f t="shared" si="319"/>
        <v/>
      </c>
    </row>
    <row r="1997" spans="2:30" x14ac:dyDescent="0.45">
      <c r="B1997" s="145" t="str">
        <f t="shared" si="310"/>
        <v>NOT INCLUDED</v>
      </c>
      <c r="C1997" s="146" t="e">
        <f t="shared" si="311"/>
        <v>#N/A</v>
      </c>
      <c r="D1997" s="158" t="e">
        <f>AB1997&amp;"_"&amp;#REF!&amp;IF(afstemning_partner&lt;&gt;"","_"&amp;AC1997,"")</f>
        <v>#REF!</v>
      </c>
      <c r="E1997" s="158" t="str">
        <f t="shared" si="312"/>
        <v/>
      </c>
      <c r="F1997" s="158" t="e">
        <f t="shared" si="313"/>
        <v>#N/A</v>
      </c>
      <c r="G1997" s="158" t="str">
        <f>TRANSAKTIONER!Z1997&amp;IF(regnskab_filter_periode&gt;=AB1997,"INCLUDE"&amp;IF(regnskab_filter_land&lt;&gt;"",IF(regnskab_filter_land="EU",F1997,AD1997),""),"EXCLUDE")</f>
        <v>EXCLUDE</v>
      </c>
      <c r="H1997" s="158" t="str">
        <f t="shared" si="314"/>
        <v/>
      </c>
      <c r="I1997" s="158" t="str">
        <f>TRANSAKTIONER!Z1997&amp;IF(regnskab_filter_periode_partner&gt;=AB1997,"INCLUDE"&amp;IF(regnskab_filter_land_partner&lt;&gt;"",IF(regnskab_filter_land_partner="EU",F1997,AD1997),""),"EXCLUDE")&amp;AC1997</f>
        <v>EXCLUDE</v>
      </c>
      <c r="J1997" s="158" t="e">
        <f t="shared" si="315"/>
        <v>#N/A</v>
      </c>
      <c r="L1997" s="158" t="str">
        <f t="shared" si="316"/>
        <v>_EU</v>
      </c>
      <c r="P1997" s="340"/>
      <c r="Q1997" s="340"/>
      <c r="R1997" s="341"/>
      <c r="S1997" s="342"/>
      <c r="T1997" s="342"/>
      <c r="U1997" s="340"/>
      <c r="V1997" s="368"/>
      <c r="W1997" s="341"/>
      <c r="X1997" s="343"/>
      <c r="Y1997" s="340"/>
      <c r="Z1997" s="341"/>
      <c r="AA1997" s="348" t="str">
        <f t="shared" si="317"/>
        <v/>
      </c>
      <c r="AB1997" s="349" t="str">
        <f t="shared" si="318"/>
        <v/>
      </c>
      <c r="AC1997" s="341"/>
      <c r="AD1997" s="350" t="str">
        <f t="shared" si="319"/>
        <v/>
      </c>
    </row>
    <row r="1998" spans="2:30" x14ac:dyDescent="0.45">
      <c r="B1998" s="145" t="str">
        <f t="shared" si="310"/>
        <v>NOT INCLUDED</v>
      </c>
      <c r="C1998" s="146" t="e">
        <f t="shared" si="311"/>
        <v>#N/A</v>
      </c>
      <c r="D1998" s="158" t="e">
        <f>AB1998&amp;"_"&amp;#REF!&amp;IF(afstemning_partner&lt;&gt;"","_"&amp;AC1998,"")</f>
        <v>#REF!</v>
      </c>
      <c r="E1998" s="158" t="str">
        <f t="shared" si="312"/>
        <v/>
      </c>
      <c r="F1998" s="158" t="e">
        <f t="shared" si="313"/>
        <v>#N/A</v>
      </c>
      <c r="G1998" s="158" t="str">
        <f>TRANSAKTIONER!Z1998&amp;IF(regnskab_filter_periode&gt;=AB1998,"INCLUDE"&amp;IF(regnskab_filter_land&lt;&gt;"",IF(regnskab_filter_land="EU",F1998,AD1998),""),"EXCLUDE")</f>
        <v>EXCLUDE</v>
      </c>
      <c r="H1998" s="158" t="str">
        <f t="shared" si="314"/>
        <v/>
      </c>
      <c r="I1998" s="158" t="str">
        <f>TRANSAKTIONER!Z1998&amp;IF(regnskab_filter_periode_partner&gt;=AB1998,"INCLUDE"&amp;IF(regnskab_filter_land_partner&lt;&gt;"",IF(regnskab_filter_land_partner="EU",F1998,AD1998),""),"EXCLUDE")&amp;AC1998</f>
        <v>EXCLUDE</v>
      </c>
      <c r="J1998" s="158" t="e">
        <f t="shared" si="315"/>
        <v>#N/A</v>
      </c>
      <c r="L1998" s="158" t="str">
        <f t="shared" si="316"/>
        <v>_EU</v>
      </c>
      <c r="P1998" s="340"/>
      <c r="Q1998" s="340"/>
      <c r="R1998" s="341"/>
      <c r="S1998" s="342"/>
      <c r="T1998" s="342"/>
      <c r="U1998" s="340"/>
      <c r="V1998" s="368"/>
      <c r="W1998" s="341"/>
      <c r="X1998" s="343"/>
      <c r="Y1998" s="340"/>
      <c r="Z1998" s="341"/>
      <c r="AA1998" s="348" t="str">
        <f t="shared" si="317"/>
        <v/>
      </c>
      <c r="AB1998" s="349" t="str">
        <f t="shared" si="318"/>
        <v/>
      </c>
      <c r="AC1998" s="341"/>
      <c r="AD1998" s="350" t="str">
        <f t="shared" si="319"/>
        <v/>
      </c>
    </row>
    <row r="1999" spans="2:30" x14ac:dyDescent="0.45">
      <c r="B1999" s="145" t="str">
        <f t="shared" si="310"/>
        <v>NOT INCLUDED</v>
      </c>
      <c r="C1999" s="146" t="e">
        <f t="shared" si="311"/>
        <v>#N/A</v>
      </c>
      <c r="D1999" s="158" t="e">
        <f>AB1999&amp;"_"&amp;#REF!&amp;IF(afstemning_partner&lt;&gt;"","_"&amp;AC1999,"")</f>
        <v>#REF!</v>
      </c>
      <c r="E1999" s="158" t="str">
        <f t="shared" si="312"/>
        <v/>
      </c>
      <c r="F1999" s="158" t="e">
        <f t="shared" si="313"/>
        <v>#N/A</v>
      </c>
      <c r="G1999" s="158" t="str">
        <f>TRANSAKTIONER!Z1999&amp;IF(regnskab_filter_periode&gt;=AB1999,"INCLUDE"&amp;IF(regnskab_filter_land&lt;&gt;"",IF(regnskab_filter_land="EU",F1999,AD1999),""),"EXCLUDE")</f>
        <v>EXCLUDE</v>
      </c>
      <c r="H1999" s="158" t="str">
        <f t="shared" si="314"/>
        <v/>
      </c>
      <c r="I1999" s="158" t="str">
        <f>TRANSAKTIONER!Z1999&amp;IF(regnskab_filter_periode_partner&gt;=AB1999,"INCLUDE"&amp;IF(regnskab_filter_land_partner&lt;&gt;"",IF(regnskab_filter_land_partner="EU",F1999,AD1999),""),"EXCLUDE")&amp;AC1999</f>
        <v>EXCLUDE</v>
      </c>
      <c r="J1999" s="158" t="e">
        <f t="shared" si="315"/>
        <v>#N/A</v>
      </c>
      <c r="L1999" s="158" t="str">
        <f t="shared" si="316"/>
        <v>_EU</v>
      </c>
      <c r="P1999" s="340"/>
      <c r="Q1999" s="340"/>
      <c r="R1999" s="341"/>
      <c r="S1999" s="342"/>
      <c r="T1999" s="342"/>
      <c r="U1999" s="340"/>
      <c r="V1999" s="368"/>
      <c r="W1999" s="341"/>
      <c r="X1999" s="343"/>
      <c r="Y1999" s="340"/>
      <c r="Z1999" s="341"/>
      <c r="AA1999" s="348" t="str">
        <f t="shared" si="317"/>
        <v/>
      </c>
      <c r="AB1999" s="349" t="str">
        <f t="shared" si="318"/>
        <v/>
      </c>
      <c r="AC1999" s="341"/>
      <c r="AD1999" s="350" t="str">
        <f t="shared" si="319"/>
        <v/>
      </c>
    </row>
    <row r="2000" spans="2:30" x14ac:dyDescent="0.45">
      <c r="B2000" s="145" t="str">
        <f t="shared" si="310"/>
        <v>NOT INCLUDED</v>
      </c>
      <c r="C2000" s="146" t="e">
        <f t="shared" si="311"/>
        <v>#N/A</v>
      </c>
      <c r="D2000" s="158" t="e">
        <f>AB2000&amp;"_"&amp;#REF!&amp;IF(afstemning_partner&lt;&gt;"","_"&amp;AC2000,"")</f>
        <v>#REF!</v>
      </c>
      <c r="E2000" s="158" t="str">
        <f t="shared" si="312"/>
        <v/>
      </c>
      <c r="F2000" s="158" t="e">
        <f t="shared" si="313"/>
        <v>#N/A</v>
      </c>
      <c r="G2000" s="158" t="str">
        <f>TRANSAKTIONER!Z2000&amp;IF(regnskab_filter_periode&gt;=AB2000,"INCLUDE"&amp;IF(regnskab_filter_land&lt;&gt;"",IF(regnskab_filter_land="EU",F2000,AD2000),""),"EXCLUDE")</f>
        <v>EXCLUDE</v>
      </c>
      <c r="H2000" s="158" t="str">
        <f t="shared" si="314"/>
        <v/>
      </c>
      <c r="I2000" s="158" t="str">
        <f>TRANSAKTIONER!Z2000&amp;IF(regnskab_filter_periode_partner&gt;=AB2000,"INCLUDE"&amp;IF(regnskab_filter_land_partner&lt;&gt;"",IF(regnskab_filter_land_partner="EU",F2000,AD2000),""),"EXCLUDE")&amp;AC2000</f>
        <v>EXCLUDE</v>
      </c>
      <c r="J2000" s="158" t="e">
        <f t="shared" si="315"/>
        <v>#N/A</v>
      </c>
      <c r="L2000" s="158" t="str">
        <f t="shared" si="316"/>
        <v>_EU</v>
      </c>
      <c r="P2000" s="340"/>
      <c r="Q2000" s="340"/>
      <c r="R2000" s="341"/>
      <c r="S2000" s="342"/>
      <c r="T2000" s="342"/>
      <c r="U2000" s="340"/>
      <c r="V2000" s="368"/>
      <c r="W2000" s="341"/>
      <c r="X2000" s="343"/>
      <c r="Y2000" s="340"/>
      <c r="Z2000" s="341"/>
      <c r="AA2000" s="348" t="str">
        <f t="shared" si="317"/>
        <v/>
      </c>
      <c r="AB2000" s="349" t="str">
        <f t="shared" si="318"/>
        <v/>
      </c>
      <c r="AC2000" s="341"/>
      <c r="AD2000" s="350" t="str">
        <f t="shared" si="319"/>
        <v/>
      </c>
    </row>
    <row r="2001" spans="2:30" x14ac:dyDescent="0.45">
      <c r="B2001" s="145" t="str">
        <f t="shared" si="310"/>
        <v>NOT INCLUDED</v>
      </c>
      <c r="C2001" s="146" t="e">
        <f t="shared" si="311"/>
        <v>#N/A</v>
      </c>
      <c r="D2001" s="158" t="e">
        <f>AB2001&amp;"_"&amp;#REF!&amp;IF(afstemning_partner&lt;&gt;"","_"&amp;AC2001,"")</f>
        <v>#REF!</v>
      </c>
      <c r="E2001" s="158" t="str">
        <f t="shared" si="312"/>
        <v/>
      </c>
      <c r="F2001" s="158" t="e">
        <f t="shared" si="313"/>
        <v>#N/A</v>
      </c>
      <c r="G2001" s="158" t="str">
        <f>TRANSAKTIONER!Z2001&amp;IF(regnskab_filter_periode&gt;=AB2001,"INCLUDE"&amp;IF(regnskab_filter_land&lt;&gt;"",IF(regnskab_filter_land="EU",F2001,AD2001),""),"EXCLUDE")</f>
        <v>EXCLUDE</v>
      </c>
      <c r="H2001" s="158" t="str">
        <f t="shared" si="314"/>
        <v/>
      </c>
      <c r="I2001" s="158" t="str">
        <f>TRANSAKTIONER!Z2001&amp;IF(regnskab_filter_periode_partner&gt;=AB2001,"INCLUDE"&amp;IF(regnskab_filter_land_partner&lt;&gt;"",IF(regnskab_filter_land_partner="EU",F2001,AD2001),""),"EXCLUDE")&amp;AC2001</f>
        <v>EXCLUDE</v>
      </c>
      <c r="J2001" s="158" t="e">
        <f t="shared" si="315"/>
        <v>#N/A</v>
      </c>
      <c r="L2001" s="158" t="str">
        <f t="shared" si="316"/>
        <v>_EU</v>
      </c>
      <c r="P2001" s="340"/>
      <c r="Q2001" s="340"/>
      <c r="R2001" s="341"/>
      <c r="S2001" s="342"/>
      <c r="T2001" s="342"/>
      <c r="U2001" s="340"/>
      <c r="V2001" s="368"/>
      <c r="W2001" s="341"/>
      <c r="X2001" s="343"/>
      <c r="Y2001" s="340"/>
      <c r="Z2001" s="341"/>
      <c r="AA2001" s="348" t="str">
        <f t="shared" si="317"/>
        <v/>
      </c>
      <c r="AB2001" s="349" t="str">
        <f t="shared" si="318"/>
        <v/>
      </c>
      <c r="AC2001" s="341"/>
      <c r="AD2001" s="350" t="str">
        <f t="shared" si="319"/>
        <v/>
      </c>
    </row>
    <row r="2002" spans="2:30" x14ac:dyDescent="0.45">
      <c r="B2002" s="145" t="str">
        <f t="shared" si="310"/>
        <v>NOT INCLUDED</v>
      </c>
      <c r="C2002" s="146" t="e">
        <f t="shared" si="311"/>
        <v>#N/A</v>
      </c>
      <c r="D2002" s="158" t="e">
        <f>AB2002&amp;"_"&amp;#REF!&amp;IF(afstemning_partner&lt;&gt;"","_"&amp;AC2002,"")</f>
        <v>#REF!</v>
      </c>
      <c r="E2002" s="158" t="str">
        <f t="shared" si="312"/>
        <v/>
      </c>
      <c r="F2002" s="158" t="e">
        <f t="shared" si="313"/>
        <v>#N/A</v>
      </c>
      <c r="G2002" s="158" t="str">
        <f>TRANSAKTIONER!Z2002&amp;IF(regnskab_filter_periode&gt;=AB2002,"INCLUDE"&amp;IF(regnskab_filter_land&lt;&gt;"",IF(regnskab_filter_land="EU",F2002,AD2002),""),"EXCLUDE")</f>
        <v>EXCLUDE</v>
      </c>
      <c r="H2002" s="158" t="str">
        <f t="shared" si="314"/>
        <v/>
      </c>
      <c r="I2002" s="158" t="str">
        <f>TRANSAKTIONER!Z2002&amp;IF(regnskab_filter_periode_partner&gt;=AB2002,"INCLUDE"&amp;IF(regnskab_filter_land_partner&lt;&gt;"",IF(regnskab_filter_land_partner="EU",F2002,AD2002),""),"EXCLUDE")&amp;AC2002</f>
        <v>EXCLUDE</v>
      </c>
      <c r="J2002" s="158" t="e">
        <f t="shared" si="315"/>
        <v>#N/A</v>
      </c>
      <c r="L2002" s="158" t="str">
        <f t="shared" si="316"/>
        <v>_EU</v>
      </c>
      <c r="P2002" s="340"/>
      <c r="Q2002" s="340"/>
      <c r="R2002" s="341"/>
      <c r="S2002" s="342"/>
      <c r="T2002" s="342"/>
      <c r="U2002" s="340"/>
      <c r="V2002" s="368"/>
      <c r="W2002" s="341"/>
      <c r="X2002" s="343"/>
      <c r="Y2002" s="340"/>
      <c r="Z2002" s="341"/>
      <c r="AA2002" s="348" t="str">
        <f t="shared" si="317"/>
        <v/>
      </c>
      <c r="AB2002" s="349" t="str">
        <f t="shared" si="318"/>
        <v/>
      </c>
      <c r="AC2002" s="341"/>
      <c r="AD2002" s="350" t="str">
        <f t="shared" si="319"/>
        <v/>
      </c>
    </row>
    <row r="2003" spans="2:30" x14ac:dyDescent="0.45">
      <c r="B2003" s="145" t="str">
        <f t="shared" si="310"/>
        <v>NOT INCLUDED</v>
      </c>
      <c r="C2003" s="146" t="e">
        <f t="shared" si="311"/>
        <v>#N/A</v>
      </c>
      <c r="D2003" s="158" t="e">
        <f>AB2003&amp;"_"&amp;#REF!&amp;IF(afstemning_partner&lt;&gt;"","_"&amp;AC2003,"")</f>
        <v>#REF!</v>
      </c>
      <c r="E2003" s="158" t="str">
        <f t="shared" si="312"/>
        <v/>
      </c>
      <c r="F2003" s="158" t="e">
        <f t="shared" si="313"/>
        <v>#N/A</v>
      </c>
      <c r="G2003" s="158" t="str">
        <f>TRANSAKTIONER!Z2003&amp;IF(regnskab_filter_periode&gt;=AB2003,"INCLUDE"&amp;IF(regnskab_filter_land&lt;&gt;"",IF(regnskab_filter_land="EU",F2003,AD2003),""),"EXCLUDE")</f>
        <v>EXCLUDE</v>
      </c>
      <c r="H2003" s="158" t="str">
        <f t="shared" si="314"/>
        <v/>
      </c>
      <c r="I2003" s="158" t="str">
        <f>TRANSAKTIONER!Z2003&amp;IF(regnskab_filter_periode_partner&gt;=AB2003,"INCLUDE"&amp;IF(regnskab_filter_land_partner&lt;&gt;"",IF(regnskab_filter_land_partner="EU",F2003,AD2003),""),"EXCLUDE")&amp;AC2003</f>
        <v>EXCLUDE</v>
      </c>
      <c r="J2003" s="158" t="e">
        <f t="shared" si="315"/>
        <v>#N/A</v>
      </c>
      <c r="L2003" s="158" t="str">
        <f t="shared" si="316"/>
        <v>_EU</v>
      </c>
      <c r="P2003" s="340"/>
      <c r="Q2003" s="340"/>
      <c r="R2003" s="341"/>
      <c r="S2003" s="342"/>
      <c r="T2003" s="342"/>
      <c r="U2003" s="340"/>
      <c r="V2003" s="368"/>
      <c r="W2003" s="341"/>
      <c r="X2003" s="343"/>
      <c r="Y2003" s="340"/>
      <c r="Z2003" s="341"/>
      <c r="AA2003" s="348" t="str">
        <f t="shared" si="317"/>
        <v/>
      </c>
      <c r="AB2003" s="349" t="str">
        <f t="shared" si="318"/>
        <v/>
      </c>
      <c r="AC2003" s="341"/>
      <c r="AD2003" s="350" t="str">
        <f t="shared" si="319"/>
        <v/>
      </c>
    </row>
    <row r="2004" spans="2:30" x14ac:dyDescent="0.45">
      <c r="B2004" s="145" t="str">
        <f t="shared" si="310"/>
        <v>NOT INCLUDED</v>
      </c>
      <c r="C2004" s="146" t="e">
        <f t="shared" si="311"/>
        <v>#N/A</v>
      </c>
      <c r="D2004" s="158" t="e">
        <f>AB2004&amp;"_"&amp;#REF!&amp;IF(afstemning_partner&lt;&gt;"","_"&amp;AC2004,"")</f>
        <v>#REF!</v>
      </c>
      <c r="E2004" s="158" t="str">
        <f t="shared" si="312"/>
        <v/>
      </c>
      <c r="F2004" s="158" t="e">
        <f t="shared" si="313"/>
        <v>#N/A</v>
      </c>
      <c r="G2004" s="158" t="str">
        <f>TRANSAKTIONER!Z2004&amp;IF(regnskab_filter_periode&gt;=AB2004,"INCLUDE"&amp;IF(regnskab_filter_land&lt;&gt;"",IF(regnskab_filter_land="EU",F2004,AD2004),""),"EXCLUDE")</f>
        <v>EXCLUDE</v>
      </c>
      <c r="H2004" s="158" t="str">
        <f t="shared" si="314"/>
        <v/>
      </c>
      <c r="I2004" s="158" t="str">
        <f>TRANSAKTIONER!Z2004&amp;IF(regnskab_filter_periode_partner&gt;=AB2004,"INCLUDE"&amp;IF(regnskab_filter_land_partner&lt;&gt;"",IF(regnskab_filter_land_partner="EU",F2004,AD2004),""),"EXCLUDE")&amp;AC2004</f>
        <v>EXCLUDE</v>
      </c>
      <c r="J2004" s="158" t="e">
        <f t="shared" si="315"/>
        <v>#N/A</v>
      </c>
      <c r="L2004" s="158" t="str">
        <f t="shared" si="316"/>
        <v>_EU</v>
      </c>
      <c r="P2004" s="340"/>
      <c r="Q2004" s="340"/>
      <c r="R2004" s="341"/>
      <c r="S2004" s="342"/>
      <c r="T2004" s="342"/>
      <c r="U2004" s="340"/>
      <c r="V2004" s="368"/>
      <c r="W2004" s="341"/>
      <c r="X2004" s="343"/>
      <c r="Y2004" s="340"/>
      <c r="Z2004" s="341"/>
      <c r="AA2004" s="348" t="str">
        <f t="shared" si="317"/>
        <v/>
      </c>
      <c r="AB2004" s="349" t="str">
        <f t="shared" si="318"/>
        <v/>
      </c>
      <c r="AC2004" s="341"/>
      <c r="AD2004" s="350" t="str">
        <f t="shared" si="319"/>
        <v/>
      </c>
    </row>
    <row r="2005" spans="2:30" x14ac:dyDescent="0.45">
      <c r="B2005" s="145" t="str">
        <f t="shared" si="310"/>
        <v>NOT INCLUDED</v>
      </c>
      <c r="C2005" s="146" t="e">
        <f t="shared" si="311"/>
        <v>#N/A</v>
      </c>
      <c r="D2005" s="158" t="e">
        <f>AB2005&amp;"_"&amp;#REF!&amp;IF(afstemning_partner&lt;&gt;"","_"&amp;AC2005,"")</f>
        <v>#REF!</v>
      </c>
      <c r="E2005" s="158" t="str">
        <f t="shared" si="312"/>
        <v/>
      </c>
      <c r="F2005" s="158" t="e">
        <f t="shared" si="313"/>
        <v>#N/A</v>
      </c>
      <c r="G2005" s="158" t="str">
        <f>TRANSAKTIONER!Z2005&amp;IF(regnskab_filter_periode&gt;=AB2005,"INCLUDE"&amp;IF(regnskab_filter_land&lt;&gt;"",IF(regnskab_filter_land="EU",F2005,AD2005),""),"EXCLUDE")</f>
        <v>EXCLUDE</v>
      </c>
      <c r="H2005" s="158" t="str">
        <f t="shared" si="314"/>
        <v/>
      </c>
      <c r="I2005" s="158" t="str">
        <f>TRANSAKTIONER!Z2005&amp;IF(regnskab_filter_periode_partner&gt;=AB2005,"INCLUDE"&amp;IF(regnskab_filter_land_partner&lt;&gt;"",IF(regnskab_filter_land_partner="EU",F2005,AD2005),""),"EXCLUDE")&amp;AC2005</f>
        <v>EXCLUDE</v>
      </c>
      <c r="J2005" s="158" t="e">
        <f t="shared" si="315"/>
        <v>#N/A</v>
      </c>
      <c r="L2005" s="158" t="str">
        <f t="shared" si="316"/>
        <v>_EU</v>
      </c>
      <c r="P2005" s="340"/>
      <c r="Q2005" s="340"/>
      <c r="R2005" s="341"/>
      <c r="S2005" s="342"/>
      <c r="T2005" s="342"/>
      <c r="U2005" s="340"/>
      <c r="V2005" s="368"/>
      <c r="W2005" s="341"/>
      <c r="X2005" s="343"/>
      <c r="Y2005" s="340"/>
      <c r="Z2005" s="341"/>
      <c r="AA2005" s="348" t="str">
        <f t="shared" si="317"/>
        <v/>
      </c>
      <c r="AB2005" s="349" t="str">
        <f t="shared" si="318"/>
        <v/>
      </c>
      <c r="AC2005" s="341"/>
      <c r="AD2005" s="350" t="str">
        <f t="shared" si="319"/>
        <v/>
      </c>
    </row>
    <row r="2006" spans="2:30" x14ac:dyDescent="0.45">
      <c r="B2006" s="145" t="str">
        <f t="shared" si="310"/>
        <v>NOT INCLUDED</v>
      </c>
      <c r="C2006" s="146" t="e">
        <f t="shared" si="311"/>
        <v>#N/A</v>
      </c>
      <c r="D2006" s="158" t="e">
        <f>AB2006&amp;"_"&amp;#REF!&amp;IF(afstemning_partner&lt;&gt;"","_"&amp;AC2006,"")</f>
        <v>#REF!</v>
      </c>
      <c r="E2006" s="158" t="str">
        <f t="shared" si="312"/>
        <v/>
      </c>
      <c r="F2006" s="158" t="e">
        <f t="shared" si="313"/>
        <v>#N/A</v>
      </c>
      <c r="G2006" s="158" t="str">
        <f>TRANSAKTIONER!Z2006&amp;IF(regnskab_filter_periode&gt;=AB2006,"INCLUDE"&amp;IF(regnskab_filter_land&lt;&gt;"",IF(regnskab_filter_land="EU",F2006,AD2006),""),"EXCLUDE")</f>
        <v>EXCLUDE</v>
      </c>
      <c r="H2006" s="158" t="str">
        <f t="shared" si="314"/>
        <v/>
      </c>
      <c r="I2006" s="158" t="str">
        <f>TRANSAKTIONER!Z2006&amp;IF(regnskab_filter_periode_partner&gt;=AB2006,"INCLUDE"&amp;IF(regnskab_filter_land_partner&lt;&gt;"",IF(regnskab_filter_land_partner="EU",F2006,AD2006),""),"EXCLUDE")&amp;AC2006</f>
        <v>EXCLUDE</v>
      </c>
      <c r="J2006" s="158" t="e">
        <f t="shared" si="315"/>
        <v>#N/A</v>
      </c>
      <c r="L2006" s="158" t="str">
        <f t="shared" si="316"/>
        <v>_EU</v>
      </c>
      <c r="P2006" s="340"/>
      <c r="Q2006" s="340"/>
      <c r="R2006" s="341"/>
      <c r="S2006" s="342"/>
      <c r="T2006" s="342"/>
      <c r="U2006" s="340"/>
      <c r="V2006" s="368"/>
      <c r="W2006" s="341"/>
      <c r="X2006" s="343"/>
      <c r="Y2006" s="340"/>
      <c r="Z2006" s="341"/>
      <c r="AA2006" s="348" t="str">
        <f t="shared" si="317"/>
        <v/>
      </c>
      <c r="AB2006" s="349" t="str">
        <f t="shared" si="318"/>
        <v/>
      </c>
      <c r="AC2006" s="341"/>
      <c r="AD2006" s="350" t="str">
        <f t="shared" si="319"/>
        <v/>
      </c>
    </row>
    <row r="2007" spans="2:30" x14ac:dyDescent="0.45">
      <c r="B2007" s="145" t="str">
        <f t="shared" si="310"/>
        <v>NOT INCLUDED</v>
      </c>
      <c r="C2007" s="146" t="e">
        <f t="shared" si="311"/>
        <v>#N/A</v>
      </c>
      <c r="D2007" s="158" t="e">
        <f>AB2007&amp;"_"&amp;#REF!&amp;IF(afstemning_partner&lt;&gt;"","_"&amp;AC2007,"")</f>
        <v>#REF!</v>
      </c>
      <c r="E2007" s="158" t="str">
        <f t="shared" si="312"/>
        <v/>
      </c>
      <c r="F2007" s="158" t="e">
        <f t="shared" si="313"/>
        <v>#N/A</v>
      </c>
      <c r="G2007" s="158" t="str">
        <f>TRANSAKTIONER!Z2007&amp;IF(regnskab_filter_periode&gt;=AB2007,"INCLUDE"&amp;IF(regnskab_filter_land&lt;&gt;"",IF(regnskab_filter_land="EU",F2007,AD2007),""),"EXCLUDE")</f>
        <v>EXCLUDE</v>
      </c>
      <c r="H2007" s="158" t="str">
        <f t="shared" si="314"/>
        <v/>
      </c>
      <c r="I2007" s="158" t="str">
        <f>TRANSAKTIONER!Z2007&amp;IF(regnskab_filter_periode_partner&gt;=AB2007,"INCLUDE"&amp;IF(regnskab_filter_land_partner&lt;&gt;"",IF(regnskab_filter_land_partner="EU",F2007,AD2007),""),"EXCLUDE")&amp;AC2007</f>
        <v>EXCLUDE</v>
      </c>
      <c r="J2007" s="158" t="e">
        <f t="shared" si="315"/>
        <v>#N/A</v>
      </c>
      <c r="L2007" s="158" t="str">
        <f t="shared" si="316"/>
        <v>_EU</v>
      </c>
      <c r="P2007" s="340"/>
      <c r="Q2007" s="340"/>
      <c r="R2007" s="341"/>
      <c r="S2007" s="342"/>
      <c r="T2007" s="342"/>
      <c r="U2007" s="340"/>
      <c r="V2007" s="368"/>
      <c r="W2007" s="341"/>
      <c r="X2007" s="343"/>
      <c r="Y2007" s="340"/>
      <c r="Z2007" s="341"/>
      <c r="AA2007" s="348" t="str">
        <f t="shared" si="317"/>
        <v/>
      </c>
      <c r="AB2007" s="349" t="str">
        <f t="shared" si="318"/>
        <v/>
      </c>
      <c r="AC2007" s="341"/>
      <c r="AD2007" s="350" t="str">
        <f t="shared" si="319"/>
        <v/>
      </c>
    </row>
    <row r="2008" spans="2:30" x14ac:dyDescent="0.45">
      <c r="B2008" s="145" t="str">
        <f t="shared" si="310"/>
        <v>NOT INCLUDED</v>
      </c>
      <c r="C2008" s="146" t="e">
        <f t="shared" si="311"/>
        <v>#N/A</v>
      </c>
      <c r="D2008" s="158" t="e">
        <f>AB2008&amp;"_"&amp;#REF!&amp;IF(afstemning_partner&lt;&gt;"","_"&amp;AC2008,"")</f>
        <v>#REF!</v>
      </c>
      <c r="E2008" s="158" t="str">
        <f t="shared" si="312"/>
        <v/>
      </c>
      <c r="F2008" s="158" t="e">
        <f t="shared" si="313"/>
        <v>#N/A</v>
      </c>
      <c r="G2008" s="158" t="str">
        <f>TRANSAKTIONER!Z2008&amp;IF(regnskab_filter_periode&gt;=AB2008,"INCLUDE"&amp;IF(regnskab_filter_land&lt;&gt;"",IF(regnskab_filter_land="EU",F2008,AD2008),""),"EXCLUDE")</f>
        <v>EXCLUDE</v>
      </c>
      <c r="H2008" s="158" t="str">
        <f t="shared" si="314"/>
        <v/>
      </c>
      <c r="I2008" s="158" t="str">
        <f>TRANSAKTIONER!Z2008&amp;IF(regnskab_filter_periode_partner&gt;=AB2008,"INCLUDE"&amp;IF(regnskab_filter_land_partner&lt;&gt;"",IF(regnskab_filter_land_partner="EU",F2008,AD2008),""),"EXCLUDE")&amp;AC2008</f>
        <v>EXCLUDE</v>
      </c>
      <c r="J2008" s="158" t="e">
        <f t="shared" si="315"/>
        <v>#N/A</v>
      </c>
      <c r="L2008" s="158" t="str">
        <f t="shared" si="316"/>
        <v>_EU</v>
      </c>
      <c r="P2008" s="340"/>
      <c r="Q2008" s="340"/>
      <c r="R2008" s="341"/>
      <c r="S2008" s="342"/>
      <c r="T2008" s="342"/>
      <c r="U2008" s="340"/>
      <c r="V2008" s="368"/>
      <c r="W2008" s="341"/>
      <c r="X2008" s="343"/>
      <c r="Y2008" s="340"/>
      <c r="Z2008" s="341"/>
      <c r="AA2008" s="348" t="str">
        <f t="shared" si="317"/>
        <v/>
      </c>
      <c r="AB2008" s="349" t="str">
        <f t="shared" si="318"/>
        <v/>
      </c>
      <c r="AC2008" s="341"/>
      <c r="AD2008" s="350" t="str">
        <f t="shared" si="319"/>
        <v/>
      </c>
    </row>
    <row r="2009" spans="2:30" x14ac:dyDescent="0.45">
      <c r="B2009" s="145" t="str">
        <f t="shared" si="310"/>
        <v>NOT INCLUDED</v>
      </c>
      <c r="C2009" s="146" t="e">
        <f t="shared" si="311"/>
        <v>#N/A</v>
      </c>
      <c r="D2009" s="158" t="e">
        <f>AB2009&amp;"_"&amp;#REF!&amp;IF(afstemning_partner&lt;&gt;"","_"&amp;AC2009,"")</f>
        <v>#REF!</v>
      </c>
      <c r="E2009" s="158" t="str">
        <f t="shared" si="312"/>
        <v/>
      </c>
      <c r="F2009" s="158" t="e">
        <f t="shared" si="313"/>
        <v>#N/A</v>
      </c>
      <c r="G2009" s="158" t="str">
        <f>TRANSAKTIONER!Z2009&amp;IF(regnskab_filter_periode&gt;=AB2009,"INCLUDE"&amp;IF(regnskab_filter_land&lt;&gt;"",IF(regnskab_filter_land="EU",F2009,AD2009),""),"EXCLUDE")</f>
        <v>EXCLUDE</v>
      </c>
      <c r="H2009" s="158" t="str">
        <f t="shared" si="314"/>
        <v/>
      </c>
      <c r="I2009" s="158" t="str">
        <f>TRANSAKTIONER!Z2009&amp;IF(regnskab_filter_periode_partner&gt;=AB2009,"INCLUDE"&amp;IF(regnskab_filter_land_partner&lt;&gt;"",IF(regnskab_filter_land_partner="EU",F2009,AD2009),""),"EXCLUDE")&amp;AC2009</f>
        <v>EXCLUDE</v>
      </c>
      <c r="J2009" s="158" t="e">
        <f t="shared" si="315"/>
        <v>#N/A</v>
      </c>
      <c r="L2009" s="158" t="str">
        <f t="shared" si="316"/>
        <v>_EU</v>
      </c>
      <c r="P2009" s="340"/>
      <c r="Q2009" s="340"/>
      <c r="R2009" s="341"/>
      <c r="S2009" s="342"/>
      <c r="T2009" s="342"/>
      <c r="U2009" s="340"/>
      <c r="V2009" s="368"/>
      <c r="W2009" s="341"/>
      <c r="X2009" s="343"/>
      <c r="Y2009" s="340"/>
      <c r="Z2009" s="341"/>
      <c r="AA2009" s="348" t="str">
        <f t="shared" si="317"/>
        <v/>
      </c>
      <c r="AB2009" s="349" t="str">
        <f t="shared" si="318"/>
        <v/>
      </c>
      <c r="AC2009" s="341"/>
      <c r="AD2009" s="350" t="str">
        <f t="shared" si="319"/>
        <v/>
      </c>
    </row>
    <row r="2010" spans="2:30" x14ac:dyDescent="0.45">
      <c r="B2010" s="145" t="str">
        <f t="shared" si="310"/>
        <v>NOT INCLUDED</v>
      </c>
      <c r="C2010" s="146" t="e">
        <f t="shared" si="311"/>
        <v>#N/A</v>
      </c>
      <c r="D2010" s="158" t="e">
        <f>AB2010&amp;"_"&amp;#REF!&amp;IF(afstemning_partner&lt;&gt;"","_"&amp;AC2010,"")</f>
        <v>#REF!</v>
      </c>
      <c r="E2010" s="158" t="str">
        <f t="shared" si="312"/>
        <v/>
      </c>
      <c r="F2010" s="158" t="e">
        <f t="shared" si="313"/>
        <v>#N/A</v>
      </c>
      <c r="G2010" s="158" t="str">
        <f>TRANSAKTIONER!Z2010&amp;IF(regnskab_filter_periode&gt;=AB2010,"INCLUDE"&amp;IF(regnskab_filter_land&lt;&gt;"",IF(regnskab_filter_land="EU",F2010,AD2010),""),"EXCLUDE")</f>
        <v>EXCLUDE</v>
      </c>
      <c r="H2010" s="158" t="str">
        <f t="shared" si="314"/>
        <v/>
      </c>
      <c r="I2010" s="158" t="str">
        <f>TRANSAKTIONER!Z2010&amp;IF(regnskab_filter_periode_partner&gt;=AB2010,"INCLUDE"&amp;IF(regnskab_filter_land_partner&lt;&gt;"",IF(regnskab_filter_land_partner="EU",F2010,AD2010),""),"EXCLUDE")&amp;AC2010</f>
        <v>EXCLUDE</v>
      </c>
      <c r="J2010" s="158" t="e">
        <f t="shared" si="315"/>
        <v>#N/A</v>
      </c>
      <c r="L2010" s="158" t="str">
        <f t="shared" si="316"/>
        <v>_EU</v>
      </c>
      <c r="P2010" s="340"/>
      <c r="Q2010" s="340"/>
      <c r="R2010" s="341"/>
      <c r="S2010" s="342"/>
      <c r="T2010" s="342"/>
      <c r="U2010" s="340"/>
      <c r="V2010" s="368"/>
      <c r="W2010" s="341"/>
      <c r="X2010" s="343"/>
      <c r="Y2010" s="340"/>
      <c r="Z2010" s="341"/>
      <c r="AA2010" s="348" t="str">
        <f t="shared" si="317"/>
        <v/>
      </c>
      <c r="AB2010" s="349" t="str">
        <f t="shared" si="318"/>
        <v/>
      </c>
      <c r="AC2010" s="341"/>
      <c r="AD2010" s="350" t="str">
        <f t="shared" si="319"/>
        <v/>
      </c>
    </row>
    <row r="2011" spans="2:30" x14ac:dyDescent="0.45">
      <c r="B2011" s="145" t="str">
        <f t="shared" si="310"/>
        <v>NOT INCLUDED</v>
      </c>
      <c r="C2011" s="146" t="e">
        <f t="shared" si="311"/>
        <v>#N/A</v>
      </c>
      <c r="D2011" s="158" t="e">
        <f>AB2011&amp;"_"&amp;#REF!&amp;IF(afstemning_partner&lt;&gt;"","_"&amp;AC2011,"")</f>
        <v>#REF!</v>
      </c>
      <c r="E2011" s="158" t="str">
        <f t="shared" si="312"/>
        <v/>
      </c>
      <c r="F2011" s="158" t="e">
        <f t="shared" si="313"/>
        <v>#N/A</v>
      </c>
      <c r="G2011" s="158" t="str">
        <f>TRANSAKTIONER!Z2011&amp;IF(regnskab_filter_periode&gt;=AB2011,"INCLUDE"&amp;IF(regnskab_filter_land&lt;&gt;"",IF(regnskab_filter_land="EU",F2011,AD2011),""),"EXCLUDE")</f>
        <v>EXCLUDE</v>
      </c>
      <c r="H2011" s="158" t="str">
        <f t="shared" si="314"/>
        <v/>
      </c>
      <c r="I2011" s="158" t="str">
        <f>TRANSAKTIONER!Z2011&amp;IF(regnskab_filter_periode_partner&gt;=AB2011,"INCLUDE"&amp;IF(regnskab_filter_land_partner&lt;&gt;"",IF(regnskab_filter_land_partner="EU",F2011,AD2011),""),"EXCLUDE")&amp;AC2011</f>
        <v>EXCLUDE</v>
      </c>
      <c r="J2011" s="158" t="e">
        <f t="shared" si="315"/>
        <v>#N/A</v>
      </c>
      <c r="L2011" s="158" t="str">
        <f t="shared" si="316"/>
        <v>_EU</v>
      </c>
      <c r="P2011" s="340"/>
      <c r="Q2011" s="340"/>
      <c r="R2011" s="341"/>
      <c r="S2011" s="342"/>
      <c r="T2011" s="342"/>
      <c r="U2011" s="340"/>
      <c r="V2011" s="368"/>
      <c r="W2011" s="341"/>
      <c r="X2011" s="343"/>
      <c r="Y2011" s="340"/>
      <c r="Z2011" s="341"/>
      <c r="AA2011" s="348" t="str">
        <f t="shared" si="317"/>
        <v/>
      </c>
      <c r="AB2011" s="349" t="str">
        <f t="shared" si="318"/>
        <v/>
      </c>
      <c r="AC2011" s="341"/>
      <c r="AD2011" s="350" t="str">
        <f t="shared" si="319"/>
        <v/>
      </c>
    </row>
    <row r="2012" spans="2:30" x14ac:dyDescent="0.45">
      <c r="B2012" s="145" t="str">
        <f t="shared" si="310"/>
        <v>NOT INCLUDED</v>
      </c>
      <c r="C2012" s="146" t="e">
        <f t="shared" si="311"/>
        <v>#N/A</v>
      </c>
      <c r="D2012" s="158" t="e">
        <f>AB2012&amp;"_"&amp;#REF!&amp;IF(afstemning_partner&lt;&gt;"","_"&amp;AC2012,"")</f>
        <v>#REF!</v>
      </c>
      <c r="E2012" s="158" t="str">
        <f t="shared" si="312"/>
        <v/>
      </c>
      <c r="F2012" s="158" t="e">
        <f t="shared" si="313"/>
        <v>#N/A</v>
      </c>
      <c r="G2012" s="158" t="str">
        <f>TRANSAKTIONER!Z2012&amp;IF(regnskab_filter_periode&gt;=AB2012,"INCLUDE"&amp;IF(regnskab_filter_land&lt;&gt;"",IF(regnskab_filter_land="EU",F2012,AD2012),""),"EXCLUDE")</f>
        <v>EXCLUDE</v>
      </c>
      <c r="H2012" s="158" t="str">
        <f t="shared" si="314"/>
        <v/>
      </c>
      <c r="I2012" s="158" t="str">
        <f>TRANSAKTIONER!Z2012&amp;IF(regnskab_filter_periode_partner&gt;=AB2012,"INCLUDE"&amp;IF(regnskab_filter_land_partner&lt;&gt;"",IF(regnskab_filter_land_partner="EU",F2012,AD2012),""),"EXCLUDE")&amp;AC2012</f>
        <v>EXCLUDE</v>
      </c>
      <c r="J2012" s="158" t="e">
        <f t="shared" si="315"/>
        <v>#N/A</v>
      </c>
      <c r="L2012" s="158" t="str">
        <f t="shared" si="316"/>
        <v>_EU</v>
      </c>
      <c r="P2012" s="340"/>
      <c r="Q2012" s="340"/>
      <c r="R2012" s="341"/>
      <c r="S2012" s="342"/>
      <c r="T2012" s="342"/>
      <c r="U2012" s="340"/>
      <c r="V2012" s="368"/>
      <c r="W2012" s="341"/>
      <c r="X2012" s="343"/>
      <c r="Y2012" s="340"/>
      <c r="Z2012" s="341"/>
      <c r="AA2012" s="348" t="str">
        <f t="shared" si="317"/>
        <v/>
      </c>
      <c r="AB2012" s="349" t="str">
        <f t="shared" si="318"/>
        <v/>
      </c>
      <c r="AC2012" s="341"/>
      <c r="AD2012" s="350" t="str">
        <f t="shared" si="319"/>
        <v/>
      </c>
    </row>
    <row r="2013" spans="2:30" x14ac:dyDescent="0.45">
      <c r="B2013" s="145" t="str">
        <f t="shared" si="310"/>
        <v>NOT INCLUDED</v>
      </c>
      <c r="C2013" s="146" t="e">
        <f t="shared" si="311"/>
        <v>#N/A</v>
      </c>
      <c r="D2013" s="158" t="e">
        <f>AB2013&amp;"_"&amp;#REF!&amp;IF(afstemning_partner&lt;&gt;"","_"&amp;AC2013,"")</f>
        <v>#REF!</v>
      </c>
      <c r="E2013" s="158" t="str">
        <f t="shared" si="312"/>
        <v/>
      </c>
      <c r="F2013" s="158" t="e">
        <f t="shared" si="313"/>
        <v>#N/A</v>
      </c>
      <c r="G2013" s="158" t="str">
        <f>TRANSAKTIONER!Z2013&amp;IF(regnskab_filter_periode&gt;=AB2013,"INCLUDE"&amp;IF(regnskab_filter_land&lt;&gt;"",IF(regnskab_filter_land="EU",F2013,AD2013),""),"EXCLUDE")</f>
        <v>EXCLUDE</v>
      </c>
      <c r="H2013" s="158" t="str">
        <f t="shared" si="314"/>
        <v/>
      </c>
      <c r="I2013" s="158" t="str">
        <f>TRANSAKTIONER!Z2013&amp;IF(regnskab_filter_periode_partner&gt;=AB2013,"INCLUDE"&amp;IF(regnskab_filter_land_partner&lt;&gt;"",IF(regnskab_filter_land_partner="EU",F2013,AD2013),""),"EXCLUDE")&amp;AC2013</f>
        <v>EXCLUDE</v>
      </c>
      <c r="J2013" s="158" t="e">
        <f t="shared" si="315"/>
        <v>#N/A</v>
      </c>
      <c r="L2013" s="158" t="str">
        <f t="shared" si="316"/>
        <v>_EU</v>
      </c>
      <c r="P2013" s="340"/>
      <c r="Q2013" s="340"/>
      <c r="R2013" s="341"/>
      <c r="S2013" s="342"/>
      <c r="T2013" s="342"/>
      <c r="U2013" s="340"/>
      <c r="V2013" s="368"/>
      <c r="W2013" s="341"/>
      <c r="X2013" s="343"/>
      <c r="Y2013" s="340"/>
      <c r="Z2013" s="341"/>
      <c r="AA2013" s="348" t="str">
        <f t="shared" si="317"/>
        <v/>
      </c>
      <c r="AB2013" s="349" t="str">
        <f t="shared" si="318"/>
        <v/>
      </c>
      <c r="AC2013" s="341"/>
      <c r="AD2013" s="350" t="str">
        <f t="shared" si="319"/>
        <v/>
      </c>
    </row>
    <row r="2014" spans="2:30" x14ac:dyDescent="0.45">
      <c r="B2014" s="145" t="str">
        <f t="shared" si="310"/>
        <v>NOT INCLUDED</v>
      </c>
      <c r="C2014" s="146" t="e">
        <f t="shared" si="311"/>
        <v>#N/A</v>
      </c>
      <c r="D2014" s="158" t="e">
        <f>AB2014&amp;"_"&amp;#REF!&amp;IF(afstemning_partner&lt;&gt;"","_"&amp;AC2014,"")</f>
        <v>#REF!</v>
      </c>
      <c r="E2014" s="158" t="str">
        <f t="shared" si="312"/>
        <v/>
      </c>
      <c r="F2014" s="158" t="e">
        <f t="shared" si="313"/>
        <v>#N/A</v>
      </c>
      <c r="G2014" s="158" t="str">
        <f>TRANSAKTIONER!Z2014&amp;IF(regnskab_filter_periode&gt;=AB2014,"INCLUDE"&amp;IF(regnskab_filter_land&lt;&gt;"",IF(regnskab_filter_land="EU",F2014,AD2014),""),"EXCLUDE")</f>
        <v>EXCLUDE</v>
      </c>
      <c r="H2014" s="158" t="str">
        <f t="shared" si="314"/>
        <v/>
      </c>
      <c r="I2014" s="158" t="str">
        <f>TRANSAKTIONER!Z2014&amp;IF(regnskab_filter_periode_partner&gt;=AB2014,"INCLUDE"&amp;IF(regnskab_filter_land_partner&lt;&gt;"",IF(regnskab_filter_land_partner="EU",F2014,AD2014),""),"EXCLUDE")&amp;AC2014</f>
        <v>EXCLUDE</v>
      </c>
      <c r="J2014" s="158" t="e">
        <f t="shared" si="315"/>
        <v>#N/A</v>
      </c>
      <c r="L2014" s="158" t="str">
        <f t="shared" si="316"/>
        <v>_EU</v>
      </c>
      <c r="P2014" s="340"/>
      <c r="Q2014" s="340"/>
      <c r="R2014" s="341"/>
      <c r="S2014" s="342"/>
      <c r="T2014" s="342"/>
      <c r="U2014" s="340"/>
      <c r="V2014" s="368"/>
      <c r="W2014" s="341"/>
      <c r="X2014" s="343"/>
      <c r="Y2014" s="340"/>
      <c r="Z2014" s="341"/>
      <c r="AA2014" s="348" t="str">
        <f t="shared" si="317"/>
        <v/>
      </c>
      <c r="AB2014" s="349" t="str">
        <f t="shared" si="318"/>
        <v/>
      </c>
      <c r="AC2014" s="341"/>
      <c r="AD2014" s="350" t="str">
        <f t="shared" si="319"/>
        <v/>
      </c>
    </row>
    <row r="2015" spans="2:30" x14ac:dyDescent="0.45">
      <c r="B2015" s="145" t="str">
        <f t="shared" si="310"/>
        <v>NOT INCLUDED</v>
      </c>
      <c r="C2015" s="146" t="e">
        <f t="shared" si="311"/>
        <v>#N/A</v>
      </c>
      <c r="D2015" s="158" t="e">
        <f>AB2015&amp;"_"&amp;#REF!&amp;IF(afstemning_partner&lt;&gt;"","_"&amp;AC2015,"")</f>
        <v>#REF!</v>
      </c>
      <c r="E2015" s="158" t="str">
        <f t="shared" si="312"/>
        <v/>
      </c>
      <c r="F2015" s="158" t="e">
        <f t="shared" si="313"/>
        <v>#N/A</v>
      </c>
      <c r="G2015" s="158" t="str">
        <f>TRANSAKTIONER!Z2015&amp;IF(regnskab_filter_periode&gt;=AB2015,"INCLUDE"&amp;IF(regnskab_filter_land&lt;&gt;"",IF(regnskab_filter_land="EU",F2015,AD2015),""),"EXCLUDE")</f>
        <v>EXCLUDE</v>
      </c>
      <c r="H2015" s="158" t="str">
        <f t="shared" si="314"/>
        <v/>
      </c>
      <c r="I2015" s="158" t="str">
        <f>TRANSAKTIONER!Z2015&amp;IF(regnskab_filter_periode_partner&gt;=AB2015,"INCLUDE"&amp;IF(regnskab_filter_land_partner&lt;&gt;"",IF(regnskab_filter_land_partner="EU",F2015,AD2015),""),"EXCLUDE")&amp;AC2015</f>
        <v>EXCLUDE</v>
      </c>
      <c r="J2015" s="158" t="e">
        <f t="shared" si="315"/>
        <v>#N/A</v>
      </c>
      <c r="L2015" s="158" t="str">
        <f t="shared" si="316"/>
        <v>_EU</v>
      </c>
      <c r="P2015" s="340"/>
      <c r="Q2015" s="340"/>
      <c r="R2015" s="341"/>
      <c r="S2015" s="342"/>
      <c r="T2015" s="342"/>
      <c r="U2015" s="340"/>
      <c r="V2015" s="368"/>
      <c r="W2015" s="341"/>
      <c r="X2015" s="343"/>
      <c r="Y2015" s="340"/>
      <c r="Z2015" s="341"/>
      <c r="AA2015" s="348" t="str">
        <f t="shared" si="317"/>
        <v/>
      </c>
      <c r="AB2015" s="349" t="str">
        <f t="shared" si="318"/>
        <v/>
      </c>
      <c r="AC2015" s="341"/>
      <c r="AD2015" s="350" t="str">
        <f t="shared" si="319"/>
        <v/>
      </c>
    </row>
    <row r="2016" spans="2:30" x14ac:dyDescent="0.45">
      <c r="B2016" s="145" t="str">
        <f t="shared" si="310"/>
        <v>NOT INCLUDED</v>
      </c>
      <c r="C2016" s="146" t="e">
        <f t="shared" si="311"/>
        <v>#N/A</v>
      </c>
      <c r="D2016" s="158" t="e">
        <f>AB2016&amp;"_"&amp;#REF!&amp;IF(afstemning_partner&lt;&gt;"","_"&amp;AC2016,"")</f>
        <v>#REF!</v>
      </c>
      <c r="E2016" s="158" t="str">
        <f t="shared" si="312"/>
        <v/>
      </c>
      <c r="F2016" s="158" t="e">
        <f t="shared" si="313"/>
        <v>#N/A</v>
      </c>
      <c r="G2016" s="158" t="str">
        <f>TRANSAKTIONER!Z2016&amp;IF(regnskab_filter_periode&gt;=AB2016,"INCLUDE"&amp;IF(regnskab_filter_land&lt;&gt;"",IF(regnskab_filter_land="EU",F2016,AD2016),""),"EXCLUDE")</f>
        <v>EXCLUDE</v>
      </c>
      <c r="H2016" s="158" t="str">
        <f t="shared" si="314"/>
        <v/>
      </c>
      <c r="I2016" s="158" t="str">
        <f>TRANSAKTIONER!Z2016&amp;IF(regnskab_filter_periode_partner&gt;=AB2016,"INCLUDE"&amp;IF(regnskab_filter_land_partner&lt;&gt;"",IF(regnskab_filter_land_partner="EU",F2016,AD2016),""),"EXCLUDE")&amp;AC2016</f>
        <v>EXCLUDE</v>
      </c>
      <c r="J2016" s="158" t="e">
        <f t="shared" si="315"/>
        <v>#N/A</v>
      </c>
      <c r="L2016" s="158" t="str">
        <f t="shared" si="316"/>
        <v>_EU</v>
      </c>
      <c r="P2016" s="340"/>
      <c r="Q2016" s="340"/>
      <c r="R2016" s="341"/>
      <c r="S2016" s="342"/>
      <c r="T2016" s="342"/>
      <c r="U2016" s="340"/>
      <c r="V2016" s="368"/>
      <c r="W2016" s="341"/>
      <c r="X2016" s="343"/>
      <c r="Y2016" s="340"/>
      <c r="Z2016" s="341"/>
      <c r="AA2016" s="348" t="str">
        <f t="shared" si="317"/>
        <v/>
      </c>
      <c r="AB2016" s="349" t="str">
        <f t="shared" si="318"/>
        <v/>
      </c>
      <c r="AC2016" s="341"/>
      <c r="AD2016" s="350" t="str">
        <f t="shared" si="319"/>
        <v/>
      </c>
    </row>
    <row r="2017" spans="2:30" x14ac:dyDescent="0.45">
      <c r="B2017" s="145" t="str">
        <f t="shared" si="310"/>
        <v>NOT INCLUDED</v>
      </c>
      <c r="C2017" s="146" t="e">
        <f t="shared" si="311"/>
        <v>#N/A</v>
      </c>
      <c r="D2017" s="158" t="e">
        <f>AB2017&amp;"_"&amp;#REF!&amp;IF(afstemning_partner&lt;&gt;"","_"&amp;AC2017,"")</f>
        <v>#REF!</v>
      </c>
      <c r="E2017" s="158" t="str">
        <f t="shared" si="312"/>
        <v/>
      </c>
      <c r="F2017" s="158" t="e">
        <f t="shared" si="313"/>
        <v>#N/A</v>
      </c>
      <c r="G2017" s="158" t="str">
        <f>TRANSAKTIONER!Z2017&amp;IF(regnskab_filter_periode&gt;=AB2017,"INCLUDE"&amp;IF(regnskab_filter_land&lt;&gt;"",IF(regnskab_filter_land="EU",F2017,AD2017),""),"EXCLUDE")</f>
        <v>EXCLUDE</v>
      </c>
      <c r="H2017" s="158" t="str">
        <f t="shared" si="314"/>
        <v/>
      </c>
      <c r="I2017" s="158" t="str">
        <f>TRANSAKTIONER!Z2017&amp;IF(regnskab_filter_periode_partner&gt;=AB2017,"INCLUDE"&amp;IF(regnskab_filter_land_partner&lt;&gt;"",IF(regnskab_filter_land_partner="EU",F2017,AD2017),""),"EXCLUDE")&amp;AC2017</f>
        <v>EXCLUDE</v>
      </c>
      <c r="J2017" s="158" t="e">
        <f t="shared" si="315"/>
        <v>#N/A</v>
      </c>
      <c r="L2017" s="158" t="str">
        <f t="shared" si="316"/>
        <v>_EU</v>
      </c>
      <c r="P2017" s="340"/>
      <c r="Q2017" s="340"/>
      <c r="R2017" s="341"/>
      <c r="S2017" s="342"/>
      <c r="T2017" s="342"/>
      <c r="U2017" s="340"/>
      <c r="V2017" s="368"/>
      <c r="W2017" s="341"/>
      <c r="X2017" s="343"/>
      <c r="Y2017" s="340"/>
      <c r="Z2017" s="341"/>
      <c r="AA2017" s="348" t="str">
        <f t="shared" si="317"/>
        <v/>
      </c>
      <c r="AB2017" s="349" t="str">
        <f t="shared" si="318"/>
        <v/>
      </c>
      <c r="AC2017" s="341"/>
      <c r="AD2017" s="350" t="str">
        <f t="shared" si="319"/>
        <v/>
      </c>
    </row>
    <row r="2018" spans="2:30" x14ac:dyDescent="0.45">
      <c r="B2018" s="145" t="str">
        <f t="shared" si="310"/>
        <v>NOT INCLUDED</v>
      </c>
      <c r="C2018" s="146" t="e">
        <f t="shared" si="311"/>
        <v>#N/A</v>
      </c>
      <c r="D2018" s="158" t="e">
        <f>AB2018&amp;"_"&amp;#REF!&amp;IF(afstemning_partner&lt;&gt;"","_"&amp;AC2018,"")</f>
        <v>#REF!</v>
      </c>
      <c r="E2018" s="158" t="str">
        <f t="shared" si="312"/>
        <v/>
      </c>
      <c r="F2018" s="158" t="e">
        <f t="shared" si="313"/>
        <v>#N/A</v>
      </c>
      <c r="G2018" s="158" t="str">
        <f>TRANSAKTIONER!Z2018&amp;IF(regnskab_filter_periode&gt;=AB2018,"INCLUDE"&amp;IF(regnskab_filter_land&lt;&gt;"",IF(regnskab_filter_land="EU",F2018,AD2018),""),"EXCLUDE")</f>
        <v>EXCLUDE</v>
      </c>
      <c r="H2018" s="158" t="str">
        <f t="shared" si="314"/>
        <v/>
      </c>
      <c r="I2018" s="158" t="str">
        <f>TRANSAKTIONER!Z2018&amp;IF(regnskab_filter_periode_partner&gt;=AB2018,"INCLUDE"&amp;IF(regnskab_filter_land_partner&lt;&gt;"",IF(regnskab_filter_land_partner="EU",F2018,AD2018),""),"EXCLUDE")&amp;AC2018</f>
        <v>EXCLUDE</v>
      </c>
      <c r="J2018" s="158" t="e">
        <f t="shared" si="315"/>
        <v>#N/A</v>
      </c>
      <c r="L2018" s="158" t="str">
        <f t="shared" si="316"/>
        <v>_EU</v>
      </c>
      <c r="P2018" s="340"/>
      <c r="Q2018" s="340"/>
      <c r="R2018" s="341"/>
      <c r="S2018" s="342"/>
      <c r="T2018" s="342"/>
      <c r="U2018" s="340"/>
      <c r="V2018" s="368"/>
      <c r="W2018" s="341"/>
      <c r="X2018" s="343"/>
      <c r="Y2018" s="340"/>
      <c r="Z2018" s="341"/>
      <c r="AA2018" s="348" t="str">
        <f t="shared" si="317"/>
        <v/>
      </c>
      <c r="AB2018" s="349" t="str">
        <f t="shared" si="318"/>
        <v/>
      </c>
      <c r="AC2018" s="341"/>
      <c r="AD2018" s="350" t="str">
        <f t="shared" si="319"/>
        <v/>
      </c>
    </row>
    <row r="2019" spans="2:30" x14ac:dyDescent="0.45">
      <c r="B2019" s="145" t="str">
        <f t="shared" si="310"/>
        <v>NOT INCLUDED</v>
      </c>
      <c r="C2019" s="146" t="e">
        <f t="shared" si="311"/>
        <v>#N/A</v>
      </c>
      <c r="D2019" s="158" t="e">
        <f>AB2019&amp;"_"&amp;#REF!&amp;IF(afstemning_partner&lt;&gt;"","_"&amp;AC2019,"")</f>
        <v>#REF!</v>
      </c>
      <c r="E2019" s="158" t="str">
        <f t="shared" si="312"/>
        <v/>
      </c>
      <c r="F2019" s="158" t="e">
        <f t="shared" si="313"/>
        <v>#N/A</v>
      </c>
      <c r="G2019" s="158" t="str">
        <f>TRANSAKTIONER!Z2019&amp;IF(regnskab_filter_periode&gt;=AB2019,"INCLUDE"&amp;IF(regnskab_filter_land&lt;&gt;"",IF(regnskab_filter_land="EU",F2019,AD2019),""),"EXCLUDE")</f>
        <v>EXCLUDE</v>
      </c>
      <c r="H2019" s="158" t="str">
        <f t="shared" si="314"/>
        <v/>
      </c>
      <c r="I2019" s="158" t="str">
        <f>TRANSAKTIONER!Z2019&amp;IF(regnskab_filter_periode_partner&gt;=AB2019,"INCLUDE"&amp;IF(regnskab_filter_land_partner&lt;&gt;"",IF(regnskab_filter_land_partner="EU",F2019,AD2019),""),"EXCLUDE")&amp;AC2019</f>
        <v>EXCLUDE</v>
      </c>
      <c r="J2019" s="158" t="e">
        <f t="shared" si="315"/>
        <v>#N/A</v>
      </c>
      <c r="L2019" s="158" t="str">
        <f t="shared" si="316"/>
        <v>_EU</v>
      </c>
      <c r="P2019" s="340"/>
      <c r="Q2019" s="340"/>
      <c r="R2019" s="341"/>
      <c r="S2019" s="342"/>
      <c r="T2019" s="342"/>
      <c r="U2019" s="340"/>
      <c r="V2019" s="368"/>
      <c r="W2019" s="341"/>
      <c r="X2019" s="343"/>
      <c r="Y2019" s="340"/>
      <c r="Z2019" s="341"/>
      <c r="AA2019" s="348" t="str">
        <f t="shared" si="317"/>
        <v/>
      </c>
      <c r="AB2019" s="349" t="str">
        <f t="shared" si="318"/>
        <v/>
      </c>
      <c r="AC2019" s="341"/>
      <c r="AD2019" s="350" t="str">
        <f t="shared" si="319"/>
        <v/>
      </c>
    </row>
    <row r="2020" spans="2:30" x14ac:dyDescent="0.45">
      <c r="B2020" s="145" t="str">
        <f t="shared" si="310"/>
        <v>NOT INCLUDED</v>
      </c>
      <c r="C2020" s="146" t="e">
        <f t="shared" si="311"/>
        <v>#N/A</v>
      </c>
      <c r="D2020" s="158" t="e">
        <f>AB2020&amp;"_"&amp;#REF!&amp;IF(afstemning_partner&lt;&gt;"","_"&amp;AC2020,"")</f>
        <v>#REF!</v>
      </c>
      <c r="E2020" s="158" t="str">
        <f t="shared" si="312"/>
        <v/>
      </c>
      <c r="F2020" s="158" t="e">
        <f t="shared" si="313"/>
        <v>#N/A</v>
      </c>
      <c r="G2020" s="158" t="str">
        <f>TRANSAKTIONER!Z2020&amp;IF(regnskab_filter_periode&gt;=AB2020,"INCLUDE"&amp;IF(regnskab_filter_land&lt;&gt;"",IF(regnskab_filter_land="EU",F2020,AD2020),""),"EXCLUDE")</f>
        <v>EXCLUDE</v>
      </c>
      <c r="H2020" s="158" t="str">
        <f t="shared" si="314"/>
        <v/>
      </c>
      <c r="I2020" s="158" t="str">
        <f>TRANSAKTIONER!Z2020&amp;IF(regnskab_filter_periode_partner&gt;=AB2020,"INCLUDE"&amp;IF(regnskab_filter_land_partner&lt;&gt;"",IF(regnskab_filter_land_partner="EU",F2020,AD2020),""),"EXCLUDE")&amp;AC2020</f>
        <v>EXCLUDE</v>
      </c>
      <c r="J2020" s="158" t="e">
        <f t="shared" si="315"/>
        <v>#N/A</v>
      </c>
      <c r="L2020" s="158" t="str">
        <f t="shared" si="316"/>
        <v>_EU</v>
      </c>
      <c r="P2020" s="340"/>
      <c r="Q2020" s="340"/>
      <c r="R2020" s="341"/>
      <c r="S2020" s="342"/>
      <c r="T2020" s="342"/>
      <c r="U2020" s="340"/>
      <c r="V2020" s="368"/>
      <c r="W2020" s="341"/>
      <c r="X2020" s="343"/>
      <c r="Y2020" s="340"/>
      <c r="Z2020" s="341"/>
      <c r="AA2020" s="348" t="str">
        <f t="shared" si="317"/>
        <v/>
      </c>
      <c r="AB2020" s="349" t="str">
        <f t="shared" si="318"/>
        <v/>
      </c>
      <c r="AC2020" s="341"/>
      <c r="AD2020" s="350" t="str">
        <f t="shared" si="319"/>
        <v/>
      </c>
    </row>
    <row r="2021" spans="2:30" x14ac:dyDescent="0.45">
      <c r="B2021" s="145" t="str">
        <f t="shared" si="310"/>
        <v>NOT INCLUDED</v>
      </c>
      <c r="C2021" s="146" t="e">
        <f t="shared" si="311"/>
        <v>#N/A</v>
      </c>
      <c r="D2021" s="158" t="e">
        <f>AB2021&amp;"_"&amp;#REF!&amp;IF(afstemning_partner&lt;&gt;"","_"&amp;AC2021,"")</f>
        <v>#REF!</v>
      </c>
      <c r="E2021" s="158" t="str">
        <f t="shared" si="312"/>
        <v/>
      </c>
      <c r="F2021" s="158" t="e">
        <f t="shared" si="313"/>
        <v>#N/A</v>
      </c>
      <c r="G2021" s="158" t="str">
        <f>TRANSAKTIONER!Z2021&amp;IF(regnskab_filter_periode&gt;=AB2021,"INCLUDE"&amp;IF(regnskab_filter_land&lt;&gt;"",IF(regnskab_filter_land="EU",F2021,AD2021),""),"EXCLUDE")</f>
        <v>EXCLUDE</v>
      </c>
      <c r="H2021" s="158" t="str">
        <f t="shared" si="314"/>
        <v/>
      </c>
      <c r="I2021" s="158" t="str">
        <f>TRANSAKTIONER!Z2021&amp;IF(regnskab_filter_periode_partner&gt;=AB2021,"INCLUDE"&amp;IF(regnskab_filter_land_partner&lt;&gt;"",IF(regnskab_filter_land_partner="EU",F2021,AD2021),""),"EXCLUDE")&amp;AC2021</f>
        <v>EXCLUDE</v>
      </c>
      <c r="J2021" s="158" t="e">
        <f t="shared" si="315"/>
        <v>#N/A</v>
      </c>
      <c r="L2021" s="158" t="str">
        <f t="shared" si="316"/>
        <v>_EU</v>
      </c>
      <c r="P2021" s="340"/>
      <c r="Q2021" s="340"/>
      <c r="R2021" s="341"/>
      <c r="S2021" s="342"/>
      <c r="T2021" s="342"/>
      <c r="U2021" s="340"/>
      <c r="V2021" s="368"/>
      <c r="W2021" s="341"/>
      <c r="X2021" s="343"/>
      <c r="Y2021" s="340"/>
      <c r="Z2021" s="341"/>
      <c r="AA2021" s="348" t="str">
        <f t="shared" si="317"/>
        <v/>
      </c>
      <c r="AB2021" s="349" t="str">
        <f t="shared" si="318"/>
        <v/>
      </c>
      <c r="AC2021" s="341"/>
      <c r="AD2021" s="350" t="str">
        <f t="shared" si="319"/>
        <v/>
      </c>
    </row>
    <row r="2022" spans="2:30" x14ac:dyDescent="0.45">
      <c r="B2022" s="145" t="str">
        <f t="shared" si="310"/>
        <v>NOT INCLUDED</v>
      </c>
      <c r="C2022" s="146" t="e">
        <f t="shared" si="311"/>
        <v>#N/A</v>
      </c>
      <c r="D2022" s="158" t="e">
        <f>AB2022&amp;"_"&amp;#REF!&amp;IF(afstemning_partner&lt;&gt;"","_"&amp;AC2022,"")</f>
        <v>#REF!</v>
      </c>
      <c r="E2022" s="158" t="str">
        <f t="shared" si="312"/>
        <v/>
      </c>
      <c r="F2022" s="158" t="e">
        <f t="shared" si="313"/>
        <v>#N/A</v>
      </c>
      <c r="G2022" s="158" t="str">
        <f>TRANSAKTIONER!Z2022&amp;IF(regnskab_filter_periode&gt;=AB2022,"INCLUDE"&amp;IF(regnskab_filter_land&lt;&gt;"",IF(regnskab_filter_land="EU",F2022,AD2022),""),"EXCLUDE")</f>
        <v>EXCLUDE</v>
      </c>
      <c r="H2022" s="158" t="str">
        <f t="shared" si="314"/>
        <v/>
      </c>
      <c r="I2022" s="158" t="str">
        <f>TRANSAKTIONER!Z2022&amp;IF(regnskab_filter_periode_partner&gt;=AB2022,"INCLUDE"&amp;IF(regnskab_filter_land_partner&lt;&gt;"",IF(regnskab_filter_land_partner="EU",F2022,AD2022),""),"EXCLUDE")&amp;AC2022</f>
        <v>EXCLUDE</v>
      </c>
      <c r="J2022" s="158" t="e">
        <f t="shared" si="315"/>
        <v>#N/A</v>
      </c>
      <c r="L2022" s="158" t="str">
        <f t="shared" si="316"/>
        <v>_EU</v>
      </c>
      <c r="P2022" s="340"/>
      <c r="Q2022" s="340"/>
      <c r="R2022" s="341"/>
      <c r="S2022" s="342"/>
      <c r="T2022" s="342"/>
      <c r="U2022" s="340"/>
      <c r="V2022" s="368"/>
      <c r="W2022" s="341"/>
      <c r="X2022" s="343"/>
      <c r="Y2022" s="340"/>
      <c r="Z2022" s="341"/>
      <c r="AA2022" s="348" t="str">
        <f t="shared" si="317"/>
        <v/>
      </c>
      <c r="AB2022" s="349" t="str">
        <f t="shared" si="318"/>
        <v/>
      </c>
      <c r="AC2022" s="341"/>
      <c r="AD2022" s="350" t="str">
        <f t="shared" si="319"/>
        <v/>
      </c>
    </row>
    <row r="2023" spans="2:30" x14ac:dyDescent="0.45">
      <c r="B2023" s="145" t="str">
        <f t="shared" si="310"/>
        <v>NOT INCLUDED</v>
      </c>
      <c r="C2023" s="146" t="e">
        <f t="shared" si="311"/>
        <v>#N/A</v>
      </c>
      <c r="D2023" s="158" t="e">
        <f>AB2023&amp;"_"&amp;#REF!&amp;IF(afstemning_partner&lt;&gt;"","_"&amp;AC2023,"")</f>
        <v>#REF!</v>
      </c>
      <c r="E2023" s="158" t="str">
        <f t="shared" si="312"/>
        <v/>
      </c>
      <c r="F2023" s="158" t="e">
        <f t="shared" si="313"/>
        <v>#N/A</v>
      </c>
      <c r="G2023" s="158" t="str">
        <f>TRANSAKTIONER!Z2023&amp;IF(regnskab_filter_periode&gt;=AB2023,"INCLUDE"&amp;IF(regnskab_filter_land&lt;&gt;"",IF(regnskab_filter_land="EU",F2023,AD2023),""),"EXCLUDE")</f>
        <v>EXCLUDE</v>
      </c>
      <c r="H2023" s="158" t="str">
        <f t="shared" si="314"/>
        <v/>
      </c>
      <c r="I2023" s="158" t="str">
        <f>TRANSAKTIONER!Z2023&amp;IF(regnskab_filter_periode_partner&gt;=AB2023,"INCLUDE"&amp;IF(regnskab_filter_land_partner&lt;&gt;"",IF(regnskab_filter_land_partner="EU",F2023,AD2023),""),"EXCLUDE")&amp;AC2023</f>
        <v>EXCLUDE</v>
      </c>
      <c r="J2023" s="158" t="e">
        <f t="shared" si="315"/>
        <v>#N/A</v>
      </c>
      <c r="L2023" s="158" t="str">
        <f t="shared" si="316"/>
        <v>_EU</v>
      </c>
      <c r="P2023" s="340"/>
      <c r="Q2023" s="340"/>
      <c r="R2023" s="341"/>
      <c r="S2023" s="342"/>
      <c r="T2023" s="342"/>
      <c r="U2023" s="340"/>
      <c r="V2023" s="368"/>
      <c r="W2023" s="341"/>
      <c r="X2023" s="343"/>
      <c r="Y2023" s="340"/>
      <c r="Z2023" s="341"/>
      <c r="AA2023" s="348" t="str">
        <f t="shared" si="317"/>
        <v/>
      </c>
      <c r="AB2023" s="349" t="str">
        <f t="shared" si="318"/>
        <v/>
      </c>
      <c r="AC2023" s="341"/>
      <c r="AD2023" s="350" t="str">
        <f t="shared" si="319"/>
        <v/>
      </c>
    </row>
    <row r="2024" spans="2:30" x14ac:dyDescent="0.45">
      <c r="B2024" s="145" t="str">
        <f t="shared" si="310"/>
        <v>NOT INCLUDED</v>
      </c>
      <c r="C2024" s="146" t="e">
        <f t="shared" si="311"/>
        <v>#N/A</v>
      </c>
      <c r="D2024" s="158" t="e">
        <f>AB2024&amp;"_"&amp;#REF!&amp;IF(afstemning_partner&lt;&gt;"","_"&amp;AC2024,"")</f>
        <v>#REF!</v>
      </c>
      <c r="E2024" s="158" t="str">
        <f t="shared" si="312"/>
        <v/>
      </c>
      <c r="F2024" s="158" t="e">
        <f t="shared" si="313"/>
        <v>#N/A</v>
      </c>
      <c r="G2024" s="158" t="str">
        <f>TRANSAKTIONER!Z2024&amp;IF(regnskab_filter_periode&gt;=AB2024,"INCLUDE"&amp;IF(regnskab_filter_land&lt;&gt;"",IF(regnskab_filter_land="EU",F2024,AD2024),""),"EXCLUDE")</f>
        <v>EXCLUDE</v>
      </c>
      <c r="H2024" s="158" t="str">
        <f t="shared" si="314"/>
        <v/>
      </c>
      <c r="I2024" s="158" t="str">
        <f>TRANSAKTIONER!Z2024&amp;IF(regnskab_filter_periode_partner&gt;=AB2024,"INCLUDE"&amp;IF(regnskab_filter_land_partner&lt;&gt;"",IF(regnskab_filter_land_partner="EU",F2024,AD2024),""),"EXCLUDE")&amp;AC2024</f>
        <v>EXCLUDE</v>
      </c>
      <c r="J2024" s="158" t="e">
        <f t="shared" si="315"/>
        <v>#N/A</v>
      </c>
      <c r="L2024" s="158" t="str">
        <f t="shared" si="316"/>
        <v>_EU</v>
      </c>
      <c r="P2024" s="340"/>
      <c r="Q2024" s="340"/>
      <c r="R2024" s="341"/>
      <c r="S2024" s="342"/>
      <c r="T2024" s="342"/>
      <c r="U2024" s="340"/>
      <c r="V2024" s="368"/>
      <c r="W2024" s="341"/>
      <c r="X2024" s="343"/>
      <c r="Y2024" s="340"/>
      <c r="Z2024" s="341"/>
      <c r="AA2024" s="348" t="str">
        <f t="shared" si="317"/>
        <v/>
      </c>
      <c r="AB2024" s="349" t="str">
        <f t="shared" si="318"/>
        <v/>
      </c>
      <c r="AC2024" s="341"/>
      <c r="AD2024" s="350" t="str">
        <f t="shared" si="319"/>
        <v/>
      </c>
    </row>
    <row r="2025" spans="2:30" x14ac:dyDescent="0.45">
      <c r="B2025" s="145" t="str">
        <f t="shared" si="310"/>
        <v>NOT INCLUDED</v>
      </c>
      <c r="C2025" s="146" t="e">
        <f t="shared" si="311"/>
        <v>#N/A</v>
      </c>
      <c r="D2025" s="158" t="e">
        <f>AB2025&amp;"_"&amp;#REF!&amp;IF(afstemning_partner&lt;&gt;"","_"&amp;AC2025,"")</f>
        <v>#REF!</v>
      </c>
      <c r="E2025" s="158" t="str">
        <f t="shared" si="312"/>
        <v/>
      </c>
      <c r="F2025" s="158" t="e">
        <f t="shared" si="313"/>
        <v>#N/A</v>
      </c>
      <c r="G2025" s="158" t="str">
        <f>TRANSAKTIONER!Z2025&amp;IF(regnskab_filter_periode&gt;=AB2025,"INCLUDE"&amp;IF(regnskab_filter_land&lt;&gt;"",IF(regnskab_filter_land="EU",F2025,AD2025),""),"EXCLUDE")</f>
        <v>EXCLUDE</v>
      </c>
      <c r="H2025" s="158" t="str">
        <f t="shared" si="314"/>
        <v/>
      </c>
      <c r="I2025" s="158" t="str">
        <f>TRANSAKTIONER!Z2025&amp;IF(regnskab_filter_periode_partner&gt;=AB2025,"INCLUDE"&amp;IF(regnskab_filter_land_partner&lt;&gt;"",IF(regnskab_filter_land_partner="EU",F2025,AD2025),""),"EXCLUDE")&amp;AC2025</f>
        <v>EXCLUDE</v>
      </c>
      <c r="J2025" s="158" t="e">
        <f t="shared" si="315"/>
        <v>#N/A</v>
      </c>
      <c r="L2025" s="158" t="str">
        <f t="shared" si="316"/>
        <v>_EU</v>
      </c>
      <c r="P2025" s="340"/>
      <c r="Q2025" s="340"/>
      <c r="R2025" s="341"/>
      <c r="S2025" s="342"/>
      <c r="T2025" s="342"/>
      <c r="U2025" s="340"/>
      <c r="V2025" s="368"/>
      <c r="W2025" s="341"/>
      <c r="X2025" s="343"/>
      <c r="Y2025" s="340"/>
      <c r="Z2025" s="341"/>
      <c r="AA2025" s="348" t="str">
        <f t="shared" si="317"/>
        <v/>
      </c>
      <c r="AB2025" s="349" t="str">
        <f t="shared" si="318"/>
        <v/>
      </c>
      <c r="AC2025" s="341"/>
      <c r="AD2025" s="350" t="str">
        <f t="shared" si="319"/>
        <v/>
      </c>
    </row>
    <row r="2026" spans="2:30" x14ac:dyDescent="0.45">
      <c r="B2026" s="145" t="str">
        <f t="shared" si="310"/>
        <v>NOT INCLUDED</v>
      </c>
      <c r="C2026" s="146" t="e">
        <f t="shared" si="311"/>
        <v>#N/A</v>
      </c>
      <c r="D2026" s="158" t="e">
        <f>AB2026&amp;"_"&amp;#REF!&amp;IF(afstemning_partner&lt;&gt;"","_"&amp;AC2026,"")</f>
        <v>#REF!</v>
      </c>
      <c r="E2026" s="158" t="str">
        <f t="shared" si="312"/>
        <v/>
      </c>
      <c r="F2026" s="158" t="e">
        <f t="shared" si="313"/>
        <v>#N/A</v>
      </c>
      <c r="G2026" s="158" t="str">
        <f>TRANSAKTIONER!Z2026&amp;IF(regnskab_filter_periode&gt;=AB2026,"INCLUDE"&amp;IF(regnskab_filter_land&lt;&gt;"",IF(regnskab_filter_land="EU",F2026,AD2026),""),"EXCLUDE")</f>
        <v>EXCLUDE</v>
      </c>
      <c r="H2026" s="158" t="str">
        <f t="shared" si="314"/>
        <v/>
      </c>
      <c r="I2026" s="158" t="str">
        <f>TRANSAKTIONER!Z2026&amp;IF(regnskab_filter_periode_partner&gt;=AB2026,"INCLUDE"&amp;IF(regnskab_filter_land_partner&lt;&gt;"",IF(regnskab_filter_land_partner="EU",F2026,AD2026),""),"EXCLUDE")&amp;AC2026</f>
        <v>EXCLUDE</v>
      </c>
      <c r="J2026" s="158" t="e">
        <f t="shared" si="315"/>
        <v>#N/A</v>
      </c>
      <c r="L2026" s="158" t="str">
        <f t="shared" si="316"/>
        <v>_EU</v>
      </c>
      <c r="P2026" s="340"/>
      <c r="Q2026" s="340"/>
      <c r="R2026" s="341"/>
      <c r="S2026" s="342"/>
      <c r="T2026" s="342"/>
      <c r="U2026" s="340"/>
      <c r="V2026" s="368"/>
      <c r="W2026" s="341"/>
      <c r="X2026" s="343"/>
      <c r="Y2026" s="340"/>
      <c r="Z2026" s="341"/>
      <c r="AA2026" s="348" t="str">
        <f t="shared" si="317"/>
        <v/>
      </c>
      <c r="AB2026" s="349" t="str">
        <f t="shared" si="318"/>
        <v/>
      </c>
      <c r="AC2026" s="341"/>
      <c r="AD2026" s="350" t="str">
        <f t="shared" si="319"/>
        <v/>
      </c>
    </row>
    <row r="2027" spans="2:30" x14ac:dyDescent="0.45">
      <c r="B2027" s="145" t="str">
        <f t="shared" si="310"/>
        <v>NOT INCLUDED</v>
      </c>
      <c r="C2027" s="146" t="e">
        <f t="shared" si="311"/>
        <v>#N/A</v>
      </c>
      <c r="D2027" s="158" t="e">
        <f>AB2027&amp;"_"&amp;#REF!&amp;IF(afstemning_partner&lt;&gt;"","_"&amp;AC2027,"")</f>
        <v>#REF!</v>
      </c>
      <c r="E2027" s="158" t="str">
        <f t="shared" si="312"/>
        <v/>
      </c>
      <c r="F2027" s="158" t="e">
        <f t="shared" si="313"/>
        <v>#N/A</v>
      </c>
      <c r="G2027" s="158" t="str">
        <f>TRANSAKTIONER!Z2027&amp;IF(regnskab_filter_periode&gt;=AB2027,"INCLUDE"&amp;IF(regnskab_filter_land&lt;&gt;"",IF(regnskab_filter_land="EU",F2027,AD2027),""),"EXCLUDE")</f>
        <v>EXCLUDE</v>
      </c>
      <c r="H2027" s="158" t="str">
        <f t="shared" si="314"/>
        <v/>
      </c>
      <c r="I2027" s="158" t="str">
        <f>TRANSAKTIONER!Z2027&amp;IF(regnskab_filter_periode_partner&gt;=AB2027,"INCLUDE"&amp;IF(regnskab_filter_land_partner&lt;&gt;"",IF(regnskab_filter_land_partner="EU",F2027,AD2027),""),"EXCLUDE")&amp;AC2027</f>
        <v>EXCLUDE</v>
      </c>
      <c r="J2027" s="158" t="e">
        <f t="shared" si="315"/>
        <v>#N/A</v>
      </c>
      <c r="L2027" s="158" t="str">
        <f t="shared" si="316"/>
        <v>_EU</v>
      </c>
      <c r="P2027" s="340"/>
      <c r="Q2027" s="340"/>
      <c r="R2027" s="341"/>
      <c r="S2027" s="342"/>
      <c r="T2027" s="342"/>
      <c r="U2027" s="340"/>
      <c r="V2027" s="368"/>
      <c r="W2027" s="341"/>
      <c r="X2027" s="343"/>
      <c r="Y2027" s="340"/>
      <c r="Z2027" s="341"/>
      <c r="AA2027" s="348" t="str">
        <f t="shared" si="317"/>
        <v/>
      </c>
      <c r="AB2027" s="349" t="str">
        <f t="shared" si="318"/>
        <v/>
      </c>
      <c r="AC2027" s="341"/>
      <c r="AD2027" s="350" t="str">
        <f t="shared" si="319"/>
        <v/>
      </c>
    </row>
    <row r="2028" spans="2:30" x14ac:dyDescent="0.45">
      <c r="B2028" s="145" t="str">
        <f t="shared" si="310"/>
        <v>NOT INCLUDED</v>
      </c>
      <c r="C2028" s="146" t="e">
        <f t="shared" si="311"/>
        <v>#N/A</v>
      </c>
      <c r="D2028" s="158" t="e">
        <f>AB2028&amp;"_"&amp;#REF!&amp;IF(afstemning_partner&lt;&gt;"","_"&amp;AC2028,"")</f>
        <v>#REF!</v>
      </c>
      <c r="E2028" s="158" t="str">
        <f t="shared" si="312"/>
        <v/>
      </c>
      <c r="F2028" s="158" t="e">
        <f t="shared" si="313"/>
        <v>#N/A</v>
      </c>
      <c r="G2028" s="158" t="str">
        <f>TRANSAKTIONER!Z2028&amp;IF(regnskab_filter_periode&gt;=AB2028,"INCLUDE"&amp;IF(regnskab_filter_land&lt;&gt;"",IF(regnskab_filter_land="EU",F2028,AD2028),""),"EXCLUDE")</f>
        <v>EXCLUDE</v>
      </c>
      <c r="H2028" s="158" t="str">
        <f t="shared" si="314"/>
        <v/>
      </c>
      <c r="I2028" s="158" t="str">
        <f>TRANSAKTIONER!Z2028&amp;IF(regnskab_filter_periode_partner&gt;=AB2028,"INCLUDE"&amp;IF(regnskab_filter_land_partner&lt;&gt;"",IF(regnskab_filter_land_partner="EU",F2028,AD2028),""),"EXCLUDE")&amp;AC2028</f>
        <v>EXCLUDE</v>
      </c>
      <c r="J2028" s="158" t="e">
        <f t="shared" si="315"/>
        <v>#N/A</v>
      </c>
      <c r="L2028" s="158" t="str">
        <f t="shared" si="316"/>
        <v>_EU</v>
      </c>
      <c r="P2028" s="340"/>
      <c r="Q2028" s="340"/>
      <c r="R2028" s="341"/>
      <c r="S2028" s="342"/>
      <c r="T2028" s="342"/>
      <c r="U2028" s="340"/>
      <c r="V2028" s="368"/>
      <c r="W2028" s="341"/>
      <c r="X2028" s="343"/>
      <c r="Y2028" s="340"/>
      <c r="Z2028" s="341"/>
      <c r="AA2028" s="348" t="str">
        <f t="shared" si="317"/>
        <v/>
      </c>
      <c r="AB2028" s="349" t="str">
        <f t="shared" si="318"/>
        <v/>
      </c>
      <c r="AC2028" s="341"/>
      <c r="AD2028" s="350" t="str">
        <f t="shared" si="319"/>
        <v/>
      </c>
    </row>
    <row r="2029" spans="2:30" x14ac:dyDescent="0.45">
      <c r="B2029" s="145" t="str">
        <f t="shared" si="310"/>
        <v>NOT INCLUDED</v>
      </c>
      <c r="C2029" s="146" t="e">
        <f t="shared" si="311"/>
        <v>#N/A</v>
      </c>
      <c r="D2029" s="158" t="e">
        <f>AB2029&amp;"_"&amp;#REF!&amp;IF(afstemning_partner&lt;&gt;"","_"&amp;AC2029,"")</f>
        <v>#REF!</v>
      </c>
      <c r="E2029" s="158" t="str">
        <f t="shared" si="312"/>
        <v/>
      </c>
      <c r="F2029" s="158" t="e">
        <f t="shared" si="313"/>
        <v>#N/A</v>
      </c>
      <c r="G2029" s="158" t="str">
        <f>TRANSAKTIONER!Z2029&amp;IF(regnskab_filter_periode&gt;=AB2029,"INCLUDE"&amp;IF(regnskab_filter_land&lt;&gt;"",IF(regnskab_filter_land="EU",F2029,AD2029),""),"EXCLUDE")</f>
        <v>EXCLUDE</v>
      </c>
      <c r="H2029" s="158" t="str">
        <f t="shared" si="314"/>
        <v/>
      </c>
      <c r="I2029" s="158" t="str">
        <f>TRANSAKTIONER!Z2029&amp;IF(regnskab_filter_periode_partner&gt;=AB2029,"INCLUDE"&amp;IF(regnskab_filter_land_partner&lt;&gt;"",IF(regnskab_filter_land_partner="EU",F2029,AD2029),""),"EXCLUDE")&amp;AC2029</f>
        <v>EXCLUDE</v>
      </c>
      <c r="J2029" s="158" t="e">
        <f t="shared" si="315"/>
        <v>#N/A</v>
      </c>
      <c r="L2029" s="158" t="str">
        <f t="shared" si="316"/>
        <v>_EU</v>
      </c>
      <c r="P2029" s="340"/>
      <c r="Q2029" s="340"/>
      <c r="R2029" s="341"/>
      <c r="S2029" s="342"/>
      <c r="T2029" s="342"/>
      <c r="U2029" s="340"/>
      <c r="V2029" s="368"/>
      <c r="W2029" s="341"/>
      <c r="X2029" s="343"/>
      <c r="Y2029" s="340"/>
      <c r="Z2029" s="341"/>
      <c r="AA2029" s="348" t="str">
        <f t="shared" si="317"/>
        <v/>
      </c>
      <c r="AB2029" s="349" t="str">
        <f t="shared" si="318"/>
        <v/>
      </c>
      <c r="AC2029" s="341"/>
      <c r="AD2029" s="350" t="str">
        <f t="shared" si="319"/>
        <v/>
      </c>
    </row>
    <row r="2030" spans="2:30" x14ac:dyDescent="0.45">
      <c r="B2030" s="145" t="str">
        <f t="shared" si="310"/>
        <v>NOT INCLUDED</v>
      </c>
      <c r="C2030" s="146" t="e">
        <f t="shared" si="311"/>
        <v>#N/A</v>
      </c>
      <c r="D2030" s="158" t="e">
        <f>AB2030&amp;"_"&amp;#REF!&amp;IF(afstemning_partner&lt;&gt;"","_"&amp;AC2030,"")</f>
        <v>#REF!</v>
      </c>
      <c r="E2030" s="158" t="str">
        <f t="shared" si="312"/>
        <v/>
      </c>
      <c r="F2030" s="158" t="e">
        <f t="shared" si="313"/>
        <v>#N/A</v>
      </c>
      <c r="G2030" s="158" t="str">
        <f>TRANSAKTIONER!Z2030&amp;IF(regnskab_filter_periode&gt;=AB2030,"INCLUDE"&amp;IF(regnskab_filter_land&lt;&gt;"",IF(regnskab_filter_land="EU",F2030,AD2030),""),"EXCLUDE")</f>
        <v>EXCLUDE</v>
      </c>
      <c r="H2030" s="158" t="str">
        <f t="shared" si="314"/>
        <v/>
      </c>
      <c r="I2030" s="158" t="str">
        <f>TRANSAKTIONER!Z2030&amp;IF(regnskab_filter_periode_partner&gt;=AB2030,"INCLUDE"&amp;IF(regnskab_filter_land_partner&lt;&gt;"",IF(regnskab_filter_land_partner="EU",F2030,AD2030),""),"EXCLUDE")&amp;AC2030</f>
        <v>EXCLUDE</v>
      </c>
      <c r="J2030" s="158" t="e">
        <f t="shared" si="315"/>
        <v>#N/A</v>
      </c>
      <c r="L2030" s="158" t="str">
        <f t="shared" si="316"/>
        <v>_EU</v>
      </c>
      <c r="P2030" s="340"/>
      <c r="Q2030" s="340"/>
      <c r="R2030" s="341"/>
      <c r="S2030" s="342"/>
      <c r="T2030" s="342"/>
      <c r="U2030" s="340"/>
      <c r="V2030" s="368"/>
      <c r="W2030" s="341"/>
      <c r="X2030" s="343"/>
      <c r="Y2030" s="340"/>
      <c r="Z2030" s="341"/>
      <c r="AA2030" s="348" t="str">
        <f t="shared" si="317"/>
        <v/>
      </c>
      <c r="AB2030" s="349" t="str">
        <f t="shared" si="318"/>
        <v/>
      </c>
      <c r="AC2030" s="341"/>
      <c r="AD2030" s="350" t="str">
        <f t="shared" si="319"/>
        <v/>
      </c>
    </row>
    <row r="2031" spans="2:30" x14ac:dyDescent="0.45">
      <c r="B2031" s="145" t="str">
        <f t="shared" si="310"/>
        <v>NOT INCLUDED</v>
      </c>
      <c r="C2031" s="146" t="e">
        <f t="shared" si="311"/>
        <v>#N/A</v>
      </c>
      <c r="D2031" s="158" t="e">
        <f>AB2031&amp;"_"&amp;#REF!&amp;IF(afstemning_partner&lt;&gt;"","_"&amp;AC2031,"")</f>
        <v>#REF!</v>
      </c>
      <c r="E2031" s="158" t="str">
        <f t="shared" si="312"/>
        <v/>
      </c>
      <c r="F2031" s="158" t="e">
        <f t="shared" si="313"/>
        <v>#N/A</v>
      </c>
      <c r="G2031" s="158" t="str">
        <f>TRANSAKTIONER!Z2031&amp;IF(regnskab_filter_periode&gt;=AB2031,"INCLUDE"&amp;IF(regnskab_filter_land&lt;&gt;"",IF(regnskab_filter_land="EU",F2031,AD2031),""),"EXCLUDE")</f>
        <v>EXCLUDE</v>
      </c>
      <c r="H2031" s="158" t="str">
        <f t="shared" si="314"/>
        <v/>
      </c>
      <c r="I2031" s="158" t="str">
        <f>TRANSAKTIONER!Z2031&amp;IF(regnskab_filter_periode_partner&gt;=AB2031,"INCLUDE"&amp;IF(regnskab_filter_land_partner&lt;&gt;"",IF(regnskab_filter_land_partner="EU",F2031,AD2031),""),"EXCLUDE")&amp;AC2031</f>
        <v>EXCLUDE</v>
      </c>
      <c r="J2031" s="158" t="e">
        <f t="shared" si="315"/>
        <v>#N/A</v>
      </c>
      <c r="L2031" s="158" t="str">
        <f t="shared" si="316"/>
        <v>_EU</v>
      </c>
      <c r="P2031" s="340"/>
      <c r="Q2031" s="340"/>
      <c r="R2031" s="341"/>
      <c r="S2031" s="342"/>
      <c r="T2031" s="342"/>
      <c r="U2031" s="340"/>
      <c r="V2031" s="368"/>
      <c r="W2031" s="341"/>
      <c r="X2031" s="343"/>
      <c r="Y2031" s="340"/>
      <c r="Z2031" s="341"/>
      <c r="AA2031" s="348" t="str">
        <f t="shared" si="317"/>
        <v/>
      </c>
      <c r="AB2031" s="349" t="str">
        <f t="shared" si="318"/>
        <v/>
      </c>
      <c r="AC2031" s="341"/>
      <c r="AD2031" s="350" t="str">
        <f t="shared" si="319"/>
        <v/>
      </c>
    </row>
    <row r="2032" spans="2:30" x14ac:dyDescent="0.45">
      <c r="B2032" s="145" t="str">
        <f t="shared" si="310"/>
        <v>NOT INCLUDED</v>
      </c>
      <c r="C2032" s="146" t="e">
        <f t="shared" si="311"/>
        <v>#N/A</v>
      </c>
      <c r="D2032" s="158" t="e">
        <f>AB2032&amp;"_"&amp;#REF!&amp;IF(afstemning_partner&lt;&gt;"","_"&amp;AC2032,"")</f>
        <v>#REF!</v>
      </c>
      <c r="E2032" s="158" t="str">
        <f t="shared" si="312"/>
        <v/>
      </c>
      <c r="F2032" s="158" t="e">
        <f t="shared" si="313"/>
        <v>#N/A</v>
      </c>
      <c r="G2032" s="158" t="str">
        <f>TRANSAKTIONER!Z2032&amp;IF(regnskab_filter_periode&gt;=AB2032,"INCLUDE"&amp;IF(regnskab_filter_land&lt;&gt;"",IF(regnskab_filter_land="EU",F2032,AD2032),""),"EXCLUDE")</f>
        <v>EXCLUDE</v>
      </c>
      <c r="H2032" s="158" t="str">
        <f t="shared" si="314"/>
        <v/>
      </c>
      <c r="I2032" s="158" t="str">
        <f>TRANSAKTIONER!Z2032&amp;IF(regnskab_filter_periode_partner&gt;=AB2032,"INCLUDE"&amp;IF(regnskab_filter_land_partner&lt;&gt;"",IF(regnskab_filter_land_partner="EU",F2032,AD2032),""),"EXCLUDE")&amp;AC2032</f>
        <v>EXCLUDE</v>
      </c>
      <c r="J2032" s="158" t="e">
        <f t="shared" si="315"/>
        <v>#N/A</v>
      </c>
      <c r="L2032" s="158" t="str">
        <f t="shared" si="316"/>
        <v>_EU</v>
      </c>
      <c r="P2032" s="340"/>
      <c r="Q2032" s="340"/>
      <c r="R2032" s="341"/>
      <c r="S2032" s="342"/>
      <c r="T2032" s="342"/>
      <c r="U2032" s="340"/>
      <c r="V2032" s="368"/>
      <c r="W2032" s="341"/>
      <c r="X2032" s="343"/>
      <c r="Y2032" s="340"/>
      <c r="Z2032" s="341"/>
      <c r="AA2032" s="348" t="str">
        <f t="shared" si="317"/>
        <v/>
      </c>
      <c r="AB2032" s="349" t="str">
        <f t="shared" si="318"/>
        <v/>
      </c>
      <c r="AC2032" s="341"/>
      <c r="AD2032" s="350" t="str">
        <f t="shared" si="319"/>
        <v/>
      </c>
    </row>
    <row r="2033" spans="2:30" x14ac:dyDescent="0.45">
      <c r="B2033" s="145" t="str">
        <f t="shared" si="310"/>
        <v>NOT INCLUDED</v>
      </c>
      <c r="C2033" s="146" t="e">
        <f t="shared" si="311"/>
        <v>#N/A</v>
      </c>
      <c r="D2033" s="158" t="e">
        <f>AB2033&amp;"_"&amp;#REF!&amp;IF(afstemning_partner&lt;&gt;"","_"&amp;AC2033,"")</f>
        <v>#REF!</v>
      </c>
      <c r="E2033" s="158" t="str">
        <f t="shared" si="312"/>
        <v/>
      </c>
      <c r="F2033" s="158" t="e">
        <f t="shared" si="313"/>
        <v>#N/A</v>
      </c>
      <c r="G2033" s="158" t="str">
        <f>TRANSAKTIONER!Z2033&amp;IF(regnskab_filter_periode&gt;=AB2033,"INCLUDE"&amp;IF(regnskab_filter_land&lt;&gt;"",IF(regnskab_filter_land="EU",F2033,AD2033),""),"EXCLUDE")</f>
        <v>EXCLUDE</v>
      </c>
      <c r="H2033" s="158" t="str">
        <f t="shared" si="314"/>
        <v/>
      </c>
      <c r="I2033" s="158" t="str">
        <f>TRANSAKTIONER!Z2033&amp;IF(regnskab_filter_periode_partner&gt;=AB2033,"INCLUDE"&amp;IF(regnskab_filter_land_partner&lt;&gt;"",IF(regnskab_filter_land_partner="EU",F2033,AD2033),""),"EXCLUDE")&amp;AC2033</f>
        <v>EXCLUDE</v>
      </c>
      <c r="J2033" s="158" t="e">
        <f t="shared" si="315"/>
        <v>#N/A</v>
      </c>
      <c r="L2033" s="158" t="str">
        <f t="shared" si="316"/>
        <v>_EU</v>
      </c>
      <c r="P2033" s="340"/>
      <c r="Q2033" s="340"/>
      <c r="R2033" s="341"/>
      <c r="S2033" s="342"/>
      <c r="T2033" s="342"/>
      <c r="U2033" s="340"/>
      <c r="V2033" s="368"/>
      <c r="W2033" s="341"/>
      <c r="X2033" s="343"/>
      <c r="Y2033" s="340"/>
      <c r="Z2033" s="341"/>
      <c r="AA2033" s="348" t="str">
        <f t="shared" si="317"/>
        <v/>
      </c>
      <c r="AB2033" s="349" t="str">
        <f t="shared" si="318"/>
        <v/>
      </c>
      <c r="AC2033" s="341"/>
      <c r="AD2033" s="350" t="str">
        <f t="shared" si="319"/>
        <v/>
      </c>
    </row>
    <row r="2034" spans="2:30" x14ac:dyDescent="0.45">
      <c r="B2034" s="145" t="str">
        <f t="shared" si="310"/>
        <v>NOT INCLUDED</v>
      </c>
      <c r="C2034" s="146" t="e">
        <f t="shared" si="311"/>
        <v>#N/A</v>
      </c>
      <c r="D2034" s="158" t="e">
        <f>AB2034&amp;"_"&amp;#REF!&amp;IF(afstemning_partner&lt;&gt;"","_"&amp;AC2034,"")</f>
        <v>#REF!</v>
      </c>
      <c r="E2034" s="158" t="str">
        <f t="shared" si="312"/>
        <v/>
      </c>
      <c r="F2034" s="158" t="e">
        <f t="shared" si="313"/>
        <v>#N/A</v>
      </c>
      <c r="G2034" s="158" t="str">
        <f>TRANSAKTIONER!Z2034&amp;IF(regnskab_filter_periode&gt;=AB2034,"INCLUDE"&amp;IF(regnskab_filter_land&lt;&gt;"",IF(regnskab_filter_land="EU",F2034,AD2034),""),"EXCLUDE")</f>
        <v>EXCLUDE</v>
      </c>
      <c r="H2034" s="158" t="str">
        <f t="shared" si="314"/>
        <v/>
      </c>
      <c r="I2034" s="158" t="str">
        <f>TRANSAKTIONER!Z2034&amp;IF(regnskab_filter_periode_partner&gt;=AB2034,"INCLUDE"&amp;IF(regnskab_filter_land_partner&lt;&gt;"",IF(regnskab_filter_land_partner="EU",F2034,AD2034),""),"EXCLUDE")&amp;AC2034</f>
        <v>EXCLUDE</v>
      </c>
      <c r="J2034" s="158" t="e">
        <f t="shared" si="315"/>
        <v>#N/A</v>
      </c>
      <c r="L2034" s="158" t="str">
        <f t="shared" si="316"/>
        <v>_EU</v>
      </c>
      <c r="P2034" s="340"/>
      <c r="Q2034" s="340"/>
      <c r="R2034" s="341"/>
      <c r="S2034" s="342"/>
      <c r="T2034" s="342"/>
      <c r="U2034" s="340"/>
      <c r="V2034" s="368"/>
      <c r="W2034" s="341"/>
      <c r="X2034" s="343"/>
      <c r="Y2034" s="340"/>
      <c r="Z2034" s="341"/>
      <c r="AA2034" s="348" t="str">
        <f t="shared" si="317"/>
        <v/>
      </c>
      <c r="AB2034" s="349" t="str">
        <f t="shared" si="318"/>
        <v/>
      </c>
      <c r="AC2034" s="341"/>
      <c r="AD2034" s="350" t="str">
        <f t="shared" si="319"/>
        <v/>
      </c>
    </row>
    <row r="2035" spans="2:30" x14ac:dyDescent="0.45">
      <c r="B2035" s="145" t="str">
        <f t="shared" si="310"/>
        <v>NOT INCLUDED</v>
      </c>
      <c r="C2035" s="146" t="e">
        <f t="shared" si="311"/>
        <v>#N/A</v>
      </c>
      <c r="D2035" s="158" t="e">
        <f>AB2035&amp;"_"&amp;#REF!&amp;IF(afstemning_partner&lt;&gt;"","_"&amp;AC2035,"")</f>
        <v>#REF!</v>
      </c>
      <c r="E2035" s="158" t="str">
        <f t="shared" si="312"/>
        <v/>
      </c>
      <c r="F2035" s="158" t="e">
        <f t="shared" si="313"/>
        <v>#N/A</v>
      </c>
      <c r="G2035" s="158" t="str">
        <f>TRANSAKTIONER!Z2035&amp;IF(regnskab_filter_periode&gt;=AB2035,"INCLUDE"&amp;IF(regnskab_filter_land&lt;&gt;"",IF(regnskab_filter_land="EU",F2035,AD2035),""),"EXCLUDE")</f>
        <v>EXCLUDE</v>
      </c>
      <c r="H2035" s="158" t="str">
        <f t="shared" si="314"/>
        <v/>
      </c>
      <c r="I2035" s="158" t="str">
        <f>TRANSAKTIONER!Z2035&amp;IF(regnskab_filter_periode_partner&gt;=AB2035,"INCLUDE"&amp;IF(regnskab_filter_land_partner&lt;&gt;"",IF(regnskab_filter_land_partner="EU",F2035,AD2035),""),"EXCLUDE")&amp;AC2035</f>
        <v>EXCLUDE</v>
      </c>
      <c r="J2035" s="158" t="e">
        <f t="shared" si="315"/>
        <v>#N/A</v>
      </c>
      <c r="L2035" s="158" t="str">
        <f t="shared" si="316"/>
        <v>_EU</v>
      </c>
      <c r="P2035" s="340"/>
      <c r="Q2035" s="340"/>
      <c r="R2035" s="341"/>
      <c r="S2035" s="342"/>
      <c r="T2035" s="342"/>
      <c r="U2035" s="340"/>
      <c r="V2035" s="368"/>
      <c r="W2035" s="341"/>
      <c r="X2035" s="343"/>
      <c r="Y2035" s="340"/>
      <c r="Z2035" s="341"/>
      <c r="AA2035" s="348" t="str">
        <f t="shared" si="317"/>
        <v/>
      </c>
      <c r="AB2035" s="349" t="str">
        <f t="shared" si="318"/>
        <v/>
      </c>
      <c r="AC2035" s="341"/>
      <c r="AD2035" s="350" t="str">
        <f t="shared" si="319"/>
        <v/>
      </c>
    </row>
    <row r="2036" spans="2:30" x14ac:dyDescent="0.45">
      <c r="B2036" s="145" t="str">
        <f t="shared" si="310"/>
        <v>NOT INCLUDED</v>
      </c>
      <c r="C2036" s="146" t="e">
        <f t="shared" si="311"/>
        <v>#N/A</v>
      </c>
      <c r="D2036" s="158" t="e">
        <f>AB2036&amp;"_"&amp;#REF!&amp;IF(afstemning_partner&lt;&gt;"","_"&amp;AC2036,"")</f>
        <v>#REF!</v>
      </c>
      <c r="E2036" s="158" t="str">
        <f t="shared" si="312"/>
        <v/>
      </c>
      <c r="F2036" s="158" t="e">
        <f t="shared" si="313"/>
        <v>#N/A</v>
      </c>
      <c r="G2036" s="158" t="str">
        <f>TRANSAKTIONER!Z2036&amp;IF(regnskab_filter_periode&gt;=AB2036,"INCLUDE"&amp;IF(regnskab_filter_land&lt;&gt;"",IF(regnskab_filter_land="EU",F2036,AD2036),""),"EXCLUDE")</f>
        <v>EXCLUDE</v>
      </c>
      <c r="H2036" s="158" t="str">
        <f t="shared" si="314"/>
        <v/>
      </c>
      <c r="I2036" s="158" t="str">
        <f>TRANSAKTIONER!Z2036&amp;IF(regnskab_filter_periode_partner&gt;=AB2036,"INCLUDE"&amp;IF(regnskab_filter_land_partner&lt;&gt;"",IF(regnskab_filter_land_partner="EU",F2036,AD2036),""),"EXCLUDE")&amp;AC2036</f>
        <v>EXCLUDE</v>
      </c>
      <c r="J2036" s="158" t="e">
        <f t="shared" si="315"/>
        <v>#N/A</v>
      </c>
      <c r="L2036" s="158" t="str">
        <f t="shared" si="316"/>
        <v>_EU</v>
      </c>
      <c r="P2036" s="340"/>
      <c r="Q2036" s="340"/>
      <c r="R2036" s="341"/>
      <c r="S2036" s="342"/>
      <c r="T2036" s="342"/>
      <c r="U2036" s="340"/>
      <c r="V2036" s="368"/>
      <c r="W2036" s="341"/>
      <c r="X2036" s="343"/>
      <c r="Y2036" s="340"/>
      <c r="Z2036" s="341"/>
      <c r="AA2036" s="348" t="str">
        <f t="shared" si="317"/>
        <v/>
      </c>
      <c r="AB2036" s="349" t="str">
        <f t="shared" si="318"/>
        <v/>
      </c>
      <c r="AC2036" s="341"/>
      <c r="AD2036" s="350" t="str">
        <f t="shared" si="319"/>
        <v/>
      </c>
    </row>
    <row r="2037" spans="2:30" x14ac:dyDescent="0.45">
      <c r="B2037" s="145" t="str">
        <f t="shared" si="310"/>
        <v>NOT INCLUDED</v>
      </c>
      <c r="C2037" s="146" t="e">
        <f t="shared" si="311"/>
        <v>#N/A</v>
      </c>
      <c r="D2037" s="158" t="e">
        <f>AB2037&amp;"_"&amp;#REF!&amp;IF(afstemning_partner&lt;&gt;"","_"&amp;AC2037,"")</f>
        <v>#REF!</v>
      </c>
      <c r="E2037" s="158" t="str">
        <f t="shared" si="312"/>
        <v/>
      </c>
      <c r="F2037" s="158" t="e">
        <f t="shared" si="313"/>
        <v>#N/A</v>
      </c>
      <c r="G2037" s="158" t="str">
        <f>TRANSAKTIONER!Z2037&amp;IF(regnskab_filter_periode&gt;=AB2037,"INCLUDE"&amp;IF(regnskab_filter_land&lt;&gt;"",IF(regnskab_filter_land="EU",F2037,AD2037),""),"EXCLUDE")</f>
        <v>EXCLUDE</v>
      </c>
      <c r="H2037" s="158" t="str">
        <f t="shared" si="314"/>
        <v/>
      </c>
      <c r="I2037" s="158" t="str">
        <f>TRANSAKTIONER!Z2037&amp;IF(regnskab_filter_periode_partner&gt;=AB2037,"INCLUDE"&amp;IF(regnskab_filter_land_partner&lt;&gt;"",IF(regnskab_filter_land_partner="EU",F2037,AD2037),""),"EXCLUDE")&amp;AC2037</f>
        <v>EXCLUDE</v>
      </c>
      <c r="J2037" s="158" t="e">
        <f t="shared" si="315"/>
        <v>#N/A</v>
      </c>
      <c r="L2037" s="158" t="str">
        <f t="shared" si="316"/>
        <v>_EU</v>
      </c>
      <c r="P2037" s="340"/>
      <c r="Q2037" s="340"/>
      <c r="R2037" s="341"/>
      <c r="S2037" s="342"/>
      <c r="T2037" s="342"/>
      <c r="U2037" s="340"/>
      <c r="V2037" s="368"/>
      <c r="W2037" s="341"/>
      <c r="X2037" s="343"/>
      <c r="Y2037" s="340"/>
      <c r="Z2037" s="341"/>
      <c r="AA2037" s="348" t="str">
        <f t="shared" si="317"/>
        <v/>
      </c>
      <c r="AB2037" s="349" t="str">
        <f t="shared" si="318"/>
        <v/>
      </c>
      <c r="AC2037" s="341"/>
      <c r="AD2037" s="350" t="str">
        <f t="shared" si="319"/>
        <v/>
      </c>
    </row>
    <row r="2038" spans="2:30" x14ac:dyDescent="0.45">
      <c r="B2038" s="145" t="str">
        <f t="shared" si="310"/>
        <v>NOT INCLUDED</v>
      </c>
      <c r="C2038" s="146" t="e">
        <f t="shared" si="311"/>
        <v>#N/A</v>
      </c>
      <c r="D2038" s="158" t="e">
        <f>AB2038&amp;"_"&amp;#REF!&amp;IF(afstemning_partner&lt;&gt;"","_"&amp;AC2038,"")</f>
        <v>#REF!</v>
      </c>
      <c r="E2038" s="158" t="str">
        <f t="shared" si="312"/>
        <v/>
      </c>
      <c r="F2038" s="158" t="e">
        <f t="shared" si="313"/>
        <v>#N/A</v>
      </c>
      <c r="G2038" s="158" t="str">
        <f>TRANSAKTIONER!Z2038&amp;IF(regnskab_filter_periode&gt;=AB2038,"INCLUDE"&amp;IF(regnskab_filter_land&lt;&gt;"",IF(regnskab_filter_land="EU",F2038,AD2038),""),"EXCLUDE")</f>
        <v>EXCLUDE</v>
      </c>
      <c r="H2038" s="158" t="str">
        <f t="shared" si="314"/>
        <v/>
      </c>
      <c r="I2038" s="158" t="str">
        <f>TRANSAKTIONER!Z2038&amp;IF(regnskab_filter_periode_partner&gt;=AB2038,"INCLUDE"&amp;IF(regnskab_filter_land_partner&lt;&gt;"",IF(regnskab_filter_land_partner="EU",F2038,AD2038),""),"EXCLUDE")&amp;AC2038</f>
        <v>EXCLUDE</v>
      </c>
      <c r="J2038" s="158" t="e">
        <f t="shared" si="315"/>
        <v>#N/A</v>
      </c>
      <c r="L2038" s="158" t="str">
        <f t="shared" si="316"/>
        <v>_EU</v>
      </c>
      <c r="P2038" s="340"/>
      <c r="Q2038" s="340"/>
      <c r="R2038" s="341"/>
      <c r="S2038" s="342"/>
      <c r="T2038" s="342"/>
      <c r="U2038" s="340"/>
      <c r="V2038" s="368"/>
      <c r="W2038" s="341"/>
      <c r="X2038" s="343"/>
      <c r="Y2038" s="340"/>
      <c r="Z2038" s="341"/>
      <c r="AA2038" s="348" t="str">
        <f t="shared" si="317"/>
        <v/>
      </c>
      <c r="AB2038" s="349" t="str">
        <f t="shared" si="318"/>
        <v/>
      </c>
      <c r="AC2038" s="341"/>
      <c r="AD2038" s="350" t="str">
        <f t="shared" si="319"/>
        <v/>
      </c>
    </row>
    <row r="2039" spans="2:30" x14ac:dyDescent="0.45">
      <c r="B2039" s="145" t="str">
        <f t="shared" si="310"/>
        <v>NOT INCLUDED</v>
      </c>
      <c r="C2039" s="146" t="e">
        <f t="shared" si="311"/>
        <v>#N/A</v>
      </c>
      <c r="D2039" s="158" t="e">
        <f>AB2039&amp;"_"&amp;#REF!&amp;IF(afstemning_partner&lt;&gt;"","_"&amp;AC2039,"")</f>
        <v>#REF!</v>
      </c>
      <c r="E2039" s="158" t="str">
        <f t="shared" si="312"/>
        <v/>
      </c>
      <c r="F2039" s="158" t="e">
        <f t="shared" si="313"/>
        <v>#N/A</v>
      </c>
      <c r="G2039" s="158" t="str">
        <f>TRANSAKTIONER!Z2039&amp;IF(regnskab_filter_periode&gt;=AB2039,"INCLUDE"&amp;IF(regnskab_filter_land&lt;&gt;"",IF(regnskab_filter_land="EU",F2039,AD2039),""),"EXCLUDE")</f>
        <v>EXCLUDE</v>
      </c>
      <c r="H2039" s="158" t="str">
        <f t="shared" si="314"/>
        <v/>
      </c>
      <c r="I2039" s="158" t="str">
        <f>TRANSAKTIONER!Z2039&amp;IF(regnskab_filter_periode_partner&gt;=AB2039,"INCLUDE"&amp;IF(regnskab_filter_land_partner&lt;&gt;"",IF(regnskab_filter_land_partner="EU",F2039,AD2039),""),"EXCLUDE")&amp;AC2039</f>
        <v>EXCLUDE</v>
      </c>
      <c r="J2039" s="158" t="e">
        <f t="shared" si="315"/>
        <v>#N/A</v>
      </c>
      <c r="L2039" s="158" t="str">
        <f t="shared" si="316"/>
        <v>_EU</v>
      </c>
      <c r="P2039" s="340"/>
      <c r="Q2039" s="340"/>
      <c r="R2039" s="341"/>
      <c r="S2039" s="342"/>
      <c r="T2039" s="342"/>
      <c r="U2039" s="340"/>
      <c r="V2039" s="368"/>
      <c r="W2039" s="341"/>
      <c r="X2039" s="343"/>
      <c r="Y2039" s="340"/>
      <c r="Z2039" s="341"/>
      <c r="AA2039" s="348" t="str">
        <f t="shared" si="317"/>
        <v/>
      </c>
      <c r="AB2039" s="349" t="str">
        <f t="shared" si="318"/>
        <v/>
      </c>
      <c r="AC2039" s="341"/>
      <c r="AD2039" s="350" t="str">
        <f t="shared" si="319"/>
        <v/>
      </c>
    </row>
    <row r="2040" spans="2:30" x14ac:dyDescent="0.45">
      <c r="B2040" s="145" t="str">
        <f t="shared" si="310"/>
        <v>NOT INCLUDED</v>
      </c>
      <c r="C2040" s="146" t="e">
        <f t="shared" si="311"/>
        <v>#N/A</v>
      </c>
      <c r="D2040" s="158" t="e">
        <f>AB2040&amp;"_"&amp;#REF!&amp;IF(afstemning_partner&lt;&gt;"","_"&amp;AC2040,"")</f>
        <v>#REF!</v>
      </c>
      <c r="E2040" s="158" t="str">
        <f t="shared" si="312"/>
        <v/>
      </c>
      <c r="F2040" s="158" t="e">
        <f t="shared" si="313"/>
        <v>#N/A</v>
      </c>
      <c r="G2040" s="158" t="str">
        <f>TRANSAKTIONER!Z2040&amp;IF(regnskab_filter_periode&gt;=AB2040,"INCLUDE"&amp;IF(regnskab_filter_land&lt;&gt;"",IF(regnskab_filter_land="EU",F2040,AD2040),""),"EXCLUDE")</f>
        <v>EXCLUDE</v>
      </c>
      <c r="H2040" s="158" t="str">
        <f t="shared" si="314"/>
        <v/>
      </c>
      <c r="I2040" s="158" t="str">
        <f>TRANSAKTIONER!Z2040&amp;IF(regnskab_filter_periode_partner&gt;=AB2040,"INCLUDE"&amp;IF(regnskab_filter_land_partner&lt;&gt;"",IF(regnskab_filter_land_partner="EU",F2040,AD2040),""),"EXCLUDE")&amp;AC2040</f>
        <v>EXCLUDE</v>
      </c>
      <c r="J2040" s="158" t="e">
        <f t="shared" si="315"/>
        <v>#N/A</v>
      </c>
      <c r="L2040" s="158" t="str">
        <f t="shared" si="316"/>
        <v>_EU</v>
      </c>
      <c r="P2040" s="340"/>
      <c r="Q2040" s="340"/>
      <c r="R2040" s="341"/>
      <c r="S2040" s="342"/>
      <c r="T2040" s="342"/>
      <c r="U2040" s="340"/>
      <c r="V2040" s="368"/>
      <c r="W2040" s="341"/>
      <c r="X2040" s="343"/>
      <c r="Y2040" s="340"/>
      <c r="Z2040" s="341"/>
      <c r="AA2040" s="348" t="str">
        <f t="shared" si="317"/>
        <v/>
      </c>
      <c r="AB2040" s="349" t="str">
        <f t="shared" si="318"/>
        <v/>
      </c>
      <c r="AC2040" s="341"/>
      <c r="AD2040" s="350" t="str">
        <f t="shared" si="319"/>
        <v/>
      </c>
    </row>
    <row r="2041" spans="2:30" x14ac:dyDescent="0.45">
      <c r="B2041" s="145" t="str">
        <f t="shared" si="310"/>
        <v>NOT INCLUDED</v>
      </c>
      <c r="C2041" s="146" t="e">
        <f t="shared" si="311"/>
        <v>#N/A</v>
      </c>
      <c r="D2041" s="158" t="e">
        <f>AB2041&amp;"_"&amp;#REF!&amp;IF(afstemning_partner&lt;&gt;"","_"&amp;AC2041,"")</f>
        <v>#REF!</v>
      </c>
      <c r="E2041" s="158" t="str">
        <f t="shared" si="312"/>
        <v/>
      </c>
      <c r="F2041" s="158" t="e">
        <f t="shared" si="313"/>
        <v>#N/A</v>
      </c>
      <c r="G2041" s="158" t="str">
        <f>TRANSAKTIONER!Z2041&amp;IF(regnskab_filter_periode&gt;=AB2041,"INCLUDE"&amp;IF(regnskab_filter_land&lt;&gt;"",IF(regnskab_filter_land="EU",F2041,AD2041),""),"EXCLUDE")</f>
        <v>EXCLUDE</v>
      </c>
      <c r="H2041" s="158" t="str">
        <f t="shared" si="314"/>
        <v/>
      </c>
      <c r="I2041" s="158" t="str">
        <f>TRANSAKTIONER!Z2041&amp;IF(regnskab_filter_periode_partner&gt;=AB2041,"INCLUDE"&amp;IF(regnskab_filter_land_partner&lt;&gt;"",IF(regnskab_filter_land_partner="EU",F2041,AD2041),""),"EXCLUDE")&amp;AC2041</f>
        <v>EXCLUDE</v>
      </c>
      <c r="J2041" s="158" t="e">
        <f t="shared" si="315"/>
        <v>#N/A</v>
      </c>
      <c r="L2041" s="158" t="str">
        <f t="shared" si="316"/>
        <v>_EU</v>
      </c>
      <c r="P2041" s="340"/>
      <c r="Q2041" s="340"/>
      <c r="R2041" s="341"/>
      <c r="S2041" s="342"/>
      <c r="T2041" s="342"/>
      <c r="U2041" s="340"/>
      <c r="V2041" s="368"/>
      <c r="W2041" s="341"/>
      <c r="X2041" s="343"/>
      <c r="Y2041" s="340"/>
      <c r="Z2041" s="341"/>
      <c r="AA2041" s="348" t="str">
        <f t="shared" si="317"/>
        <v/>
      </c>
      <c r="AB2041" s="349" t="str">
        <f t="shared" si="318"/>
        <v/>
      </c>
      <c r="AC2041" s="341"/>
      <c r="AD2041" s="350" t="str">
        <f t="shared" si="319"/>
        <v/>
      </c>
    </row>
    <row r="2042" spans="2:30" x14ac:dyDescent="0.45">
      <c r="B2042" s="145" t="str">
        <f t="shared" si="310"/>
        <v>NOT INCLUDED</v>
      </c>
      <c r="C2042" s="146" t="e">
        <f t="shared" si="311"/>
        <v>#N/A</v>
      </c>
      <c r="D2042" s="158" t="e">
        <f>AB2042&amp;"_"&amp;#REF!&amp;IF(afstemning_partner&lt;&gt;"","_"&amp;AC2042,"")</f>
        <v>#REF!</v>
      </c>
      <c r="E2042" s="158" t="str">
        <f t="shared" si="312"/>
        <v/>
      </c>
      <c r="F2042" s="158" t="e">
        <f t="shared" si="313"/>
        <v>#N/A</v>
      </c>
      <c r="G2042" s="158" t="str">
        <f>TRANSAKTIONER!Z2042&amp;IF(regnskab_filter_periode&gt;=AB2042,"INCLUDE"&amp;IF(regnskab_filter_land&lt;&gt;"",IF(regnskab_filter_land="EU",F2042,AD2042),""),"EXCLUDE")</f>
        <v>EXCLUDE</v>
      </c>
      <c r="H2042" s="158" t="str">
        <f t="shared" si="314"/>
        <v/>
      </c>
      <c r="I2042" s="158" t="str">
        <f>TRANSAKTIONER!Z2042&amp;IF(regnskab_filter_periode_partner&gt;=AB2042,"INCLUDE"&amp;IF(regnskab_filter_land_partner&lt;&gt;"",IF(regnskab_filter_land_partner="EU",F2042,AD2042),""),"EXCLUDE")&amp;AC2042</f>
        <v>EXCLUDE</v>
      </c>
      <c r="J2042" s="158" t="e">
        <f t="shared" si="315"/>
        <v>#N/A</v>
      </c>
      <c r="L2042" s="158" t="str">
        <f t="shared" si="316"/>
        <v>_EU</v>
      </c>
      <c r="P2042" s="340"/>
      <c r="Q2042" s="340"/>
      <c r="R2042" s="341"/>
      <c r="S2042" s="342"/>
      <c r="T2042" s="342"/>
      <c r="U2042" s="340"/>
      <c r="V2042" s="368"/>
      <c r="W2042" s="341"/>
      <c r="X2042" s="343"/>
      <c r="Y2042" s="340"/>
      <c r="Z2042" s="341"/>
      <c r="AA2042" s="348" t="str">
        <f t="shared" si="317"/>
        <v/>
      </c>
      <c r="AB2042" s="349" t="str">
        <f t="shared" si="318"/>
        <v/>
      </c>
      <c r="AC2042" s="341"/>
      <c r="AD2042" s="350" t="str">
        <f t="shared" si="319"/>
        <v/>
      </c>
    </row>
    <row r="2043" spans="2:30" x14ac:dyDescent="0.45">
      <c r="B2043" s="145" t="str">
        <f t="shared" si="310"/>
        <v>NOT INCLUDED</v>
      </c>
      <c r="C2043" s="146" t="e">
        <f t="shared" si="311"/>
        <v>#N/A</v>
      </c>
      <c r="D2043" s="158" t="e">
        <f>AB2043&amp;"_"&amp;#REF!&amp;IF(afstemning_partner&lt;&gt;"","_"&amp;AC2043,"")</f>
        <v>#REF!</v>
      </c>
      <c r="E2043" s="158" t="str">
        <f t="shared" si="312"/>
        <v/>
      </c>
      <c r="F2043" s="158" t="e">
        <f t="shared" si="313"/>
        <v>#N/A</v>
      </c>
      <c r="G2043" s="158" t="str">
        <f>TRANSAKTIONER!Z2043&amp;IF(regnskab_filter_periode&gt;=AB2043,"INCLUDE"&amp;IF(regnskab_filter_land&lt;&gt;"",IF(regnskab_filter_land="EU",F2043,AD2043),""),"EXCLUDE")</f>
        <v>EXCLUDE</v>
      </c>
      <c r="H2043" s="158" t="str">
        <f t="shared" si="314"/>
        <v/>
      </c>
      <c r="I2043" s="158" t="str">
        <f>TRANSAKTIONER!Z2043&amp;IF(regnskab_filter_periode_partner&gt;=AB2043,"INCLUDE"&amp;IF(regnskab_filter_land_partner&lt;&gt;"",IF(regnskab_filter_land_partner="EU",F2043,AD2043),""),"EXCLUDE")&amp;AC2043</f>
        <v>EXCLUDE</v>
      </c>
      <c r="J2043" s="158" t="e">
        <f t="shared" si="315"/>
        <v>#N/A</v>
      </c>
      <c r="L2043" s="158" t="str">
        <f t="shared" si="316"/>
        <v>_EU</v>
      </c>
      <c r="P2043" s="340"/>
      <c r="Q2043" s="340"/>
      <c r="R2043" s="341"/>
      <c r="S2043" s="342"/>
      <c r="T2043" s="342"/>
      <c r="U2043" s="340"/>
      <c r="V2043" s="368"/>
      <c r="W2043" s="341"/>
      <c r="X2043" s="343"/>
      <c r="Y2043" s="340"/>
      <c r="Z2043" s="341"/>
      <c r="AA2043" s="348" t="str">
        <f t="shared" si="317"/>
        <v/>
      </c>
      <c r="AB2043" s="349" t="str">
        <f t="shared" si="318"/>
        <v/>
      </c>
      <c r="AC2043" s="341"/>
      <c r="AD2043" s="350" t="str">
        <f t="shared" si="319"/>
        <v/>
      </c>
    </row>
    <row r="2044" spans="2:30" x14ac:dyDescent="0.45">
      <c r="B2044" s="145" t="str">
        <f t="shared" si="310"/>
        <v>NOT INCLUDED</v>
      </c>
      <c r="C2044" s="146" t="e">
        <f t="shared" si="311"/>
        <v>#N/A</v>
      </c>
      <c r="D2044" s="158" t="e">
        <f>AB2044&amp;"_"&amp;#REF!&amp;IF(afstemning_partner&lt;&gt;"","_"&amp;AC2044,"")</f>
        <v>#REF!</v>
      </c>
      <c r="E2044" s="158" t="str">
        <f t="shared" si="312"/>
        <v/>
      </c>
      <c r="F2044" s="158" t="e">
        <f t="shared" si="313"/>
        <v>#N/A</v>
      </c>
      <c r="G2044" s="158" t="str">
        <f>TRANSAKTIONER!Z2044&amp;IF(regnskab_filter_periode&gt;=AB2044,"INCLUDE"&amp;IF(regnskab_filter_land&lt;&gt;"",IF(regnskab_filter_land="EU",F2044,AD2044),""),"EXCLUDE")</f>
        <v>EXCLUDE</v>
      </c>
      <c r="H2044" s="158" t="str">
        <f t="shared" si="314"/>
        <v/>
      </c>
      <c r="I2044" s="158" t="str">
        <f>TRANSAKTIONER!Z2044&amp;IF(regnskab_filter_periode_partner&gt;=AB2044,"INCLUDE"&amp;IF(regnskab_filter_land_partner&lt;&gt;"",IF(regnskab_filter_land_partner="EU",F2044,AD2044),""),"EXCLUDE")&amp;AC2044</f>
        <v>EXCLUDE</v>
      </c>
      <c r="J2044" s="158" t="e">
        <f t="shared" si="315"/>
        <v>#N/A</v>
      </c>
      <c r="L2044" s="158" t="str">
        <f t="shared" si="316"/>
        <v>_EU</v>
      </c>
      <c r="P2044" s="340"/>
      <c r="Q2044" s="340"/>
      <c r="R2044" s="341"/>
      <c r="S2044" s="342"/>
      <c r="T2044" s="342"/>
      <c r="U2044" s="340"/>
      <c r="V2044" s="368"/>
      <c r="W2044" s="341"/>
      <c r="X2044" s="343"/>
      <c r="Y2044" s="340"/>
      <c r="Z2044" s="341"/>
      <c r="AA2044" s="348" t="str">
        <f t="shared" si="317"/>
        <v/>
      </c>
      <c r="AB2044" s="349" t="str">
        <f t="shared" si="318"/>
        <v/>
      </c>
      <c r="AC2044" s="341"/>
      <c r="AD2044" s="350" t="str">
        <f t="shared" si="319"/>
        <v/>
      </c>
    </row>
    <row r="2045" spans="2:30" x14ac:dyDescent="0.45">
      <c r="B2045" s="145" t="str">
        <f t="shared" si="310"/>
        <v>NOT INCLUDED</v>
      </c>
      <c r="C2045" s="146" t="e">
        <f t="shared" si="311"/>
        <v>#N/A</v>
      </c>
      <c r="D2045" s="158" t="e">
        <f>AB2045&amp;"_"&amp;#REF!&amp;IF(afstemning_partner&lt;&gt;"","_"&amp;AC2045,"")</f>
        <v>#REF!</v>
      </c>
      <c r="E2045" s="158" t="str">
        <f t="shared" si="312"/>
        <v/>
      </c>
      <c r="F2045" s="158" t="e">
        <f t="shared" si="313"/>
        <v>#N/A</v>
      </c>
      <c r="G2045" s="158" t="str">
        <f>TRANSAKTIONER!Z2045&amp;IF(regnskab_filter_periode&gt;=AB2045,"INCLUDE"&amp;IF(regnskab_filter_land&lt;&gt;"",IF(regnskab_filter_land="EU",F2045,AD2045),""),"EXCLUDE")</f>
        <v>EXCLUDE</v>
      </c>
      <c r="H2045" s="158" t="str">
        <f t="shared" si="314"/>
        <v/>
      </c>
      <c r="I2045" s="158" t="str">
        <f>TRANSAKTIONER!Z2045&amp;IF(regnskab_filter_periode_partner&gt;=AB2045,"INCLUDE"&amp;IF(regnskab_filter_land_partner&lt;&gt;"",IF(regnskab_filter_land_partner="EU",F2045,AD2045),""),"EXCLUDE")&amp;AC2045</f>
        <v>EXCLUDE</v>
      </c>
      <c r="J2045" s="158" t="e">
        <f t="shared" si="315"/>
        <v>#N/A</v>
      </c>
      <c r="L2045" s="158" t="str">
        <f t="shared" si="316"/>
        <v>_EU</v>
      </c>
      <c r="P2045" s="340"/>
      <c r="Q2045" s="340"/>
      <c r="R2045" s="341"/>
      <c r="S2045" s="342"/>
      <c r="T2045" s="342"/>
      <c r="U2045" s="340"/>
      <c r="V2045" s="368"/>
      <c r="W2045" s="341"/>
      <c r="X2045" s="343"/>
      <c r="Y2045" s="340"/>
      <c r="Z2045" s="341"/>
      <c r="AA2045" s="348" t="str">
        <f t="shared" si="317"/>
        <v/>
      </c>
      <c r="AB2045" s="349" t="str">
        <f t="shared" si="318"/>
        <v/>
      </c>
      <c r="AC2045" s="341"/>
      <c r="AD2045" s="350" t="str">
        <f t="shared" si="319"/>
        <v/>
      </c>
    </row>
    <row r="2046" spans="2:30" x14ac:dyDescent="0.45">
      <c r="B2046" s="145" t="str">
        <f t="shared" si="310"/>
        <v>NOT INCLUDED</v>
      </c>
      <c r="C2046" s="146" t="e">
        <f t="shared" si="311"/>
        <v>#N/A</v>
      </c>
      <c r="D2046" s="158" t="e">
        <f>AB2046&amp;"_"&amp;#REF!&amp;IF(afstemning_partner&lt;&gt;"","_"&amp;AC2046,"")</f>
        <v>#REF!</v>
      </c>
      <c r="E2046" s="158" t="str">
        <f t="shared" si="312"/>
        <v/>
      </c>
      <c r="F2046" s="158" t="e">
        <f t="shared" si="313"/>
        <v>#N/A</v>
      </c>
      <c r="G2046" s="158" t="str">
        <f>TRANSAKTIONER!Z2046&amp;IF(regnskab_filter_periode&gt;=AB2046,"INCLUDE"&amp;IF(regnskab_filter_land&lt;&gt;"",IF(regnskab_filter_land="EU",F2046,AD2046),""),"EXCLUDE")</f>
        <v>EXCLUDE</v>
      </c>
      <c r="H2046" s="158" t="str">
        <f t="shared" si="314"/>
        <v/>
      </c>
      <c r="I2046" s="158" t="str">
        <f>TRANSAKTIONER!Z2046&amp;IF(regnskab_filter_periode_partner&gt;=AB2046,"INCLUDE"&amp;IF(regnskab_filter_land_partner&lt;&gt;"",IF(regnskab_filter_land_partner="EU",F2046,AD2046),""),"EXCLUDE")&amp;AC2046</f>
        <v>EXCLUDE</v>
      </c>
      <c r="J2046" s="158" t="e">
        <f t="shared" si="315"/>
        <v>#N/A</v>
      </c>
      <c r="L2046" s="158" t="str">
        <f t="shared" si="316"/>
        <v>_EU</v>
      </c>
      <c r="P2046" s="340"/>
      <c r="Q2046" s="340"/>
      <c r="R2046" s="341"/>
      <c r="S2046" s="342"/>
      <c r="T2046" s="342"/>
      <c r="U2046" s="340"/>
      <c r="V2046" s="368"/>
      <c r="W2046" s="341"/>
      <c r="X2046" s="343"/>
      <c r="Y2046" s="340"/>
      <c r="Z2046" s="341"/>
      <c r="AA2046" s="348" t="str">
        <f t="shared" si="317"/>
        <v/>
      </c>
      <c r="AB2046" s="349" t="str">
        <f t="shared" si="318"/>
        <v/>
      </c>
      <c r="AC2046" s="341"/>
      <c r="AD2046" s="350" t="str">
        <f t="shared" si="319"/>
        <v/>
      </c>
    </row>
    <row r="2047" spans="2:30" x14ac:dyDescent="0.45">
      <c r="B2047" s="145" t="str">
        <f t="shared" si="310"/>
        <v>NOT INCLUDED</v>
      </c>
      <c r="C2047" s="146" t="e">
        <f t="shared" si="311"/>
        <v>#N/A</v>
      </c>
      <c r="D2047" s="158" t="e">
        <f>AB2047&amp;"_"&amp;#REF!&amp;IF(afstemning_partner&lt;&gt;"","_"&amp;AC2047,"")</f>
        <v>#REF!</v>
      </c>
      <c r="E2047" s="158" t="str">
        <f t="shared" si="312"/>
        <v/>
      </c>
      <c r="F2047" s="158" t="e">
        <f t="shared" si="313"/>
        <v>#N/A</v>
      </c>
      <c r="G2047" s="158" t="str">
        <f>TRANSAKTIONER!Z2047&amp;IF(regnskab_filter_periode&gt;=AB2047,"INCLUDE"&amp;IF(regnskab_filter_land&lt;&gt;"",IF(regnskab_filter_land="EU",F2047,AD2047),""),"EXCLUDE")</f>
        <v>EXCLUDE</v>
      </c>
      <c r="H2047" s="158" t="str">
        <f t="shared" si="314"/>
        <v/>
      </c>
      <c r="I2047" s="158" t="str">
        <f>TRANSAKTIONER!Z2047&amp;IF(regnskab_filter_periode_partner&gt;=AB2047,"INCLUDE"&amp;IF(regnskab_filter_land_partner&lt;&gt;"",IF(regnskab_filter_land_partner="EU",F2047,AD2047),""),"EXCLUDE")&amp;AC2047</f>
        <v>EXCLUDE</v>
      </c>
      <c r="J2047" s="158" t="e">
        <f t="shared" si="315"/>
        <v>#N/A</v>
      </c>
      <c r="L2047" s="158" t="str">
        <f t="shared" si="316"/>
        <v>_EU</v>
      </c>
      <c r="P2047" s="340"/>
      <c r="Q2047" s="340"/>
      <c r="R2047" s="341"/>
      <c r="S2047" s="342"/>
      <c r="T2047" s="342"/>
      <c r="U2047" s="340"/>
      <c r="V2047" s="368"/>
      <c r="W2047" s="341"/>
      <c r="X2047" s="343"/>
      <c r="Y2047" s="340"/>
      <c r="Z2047" s="341"/>
      <c r="AA2047" s="348" t="str">
        <f t="shared" si="317"/>
        <v/>
      </c>
      <c r="AB2047" s="349" t="str">
        <f t="shared" si="318"/>
        <v/>
      </c>
      <c r="AC2047" s="341"/>
      <c r="AD2047" s="350" t="str">
        <f t="shared" si="319"/>
        <v/>
      </c>
    </row>
    <row r="2048" spans="2:30" x14ac:dyDescent="0.45">
      <c r="B2048" s="145" t="str">
        <f t="shared" si="310"/>
        <v>NOT INCLUDED</v>
      </c>
      <c r="C2048" s="146" t="e">
        <f t="shared" si="311"/>
        <v>#N/A</v>
      </c>
      <c r="D2048" s="158" t="e">
        <f>AB2048&amp;"_"&amp;#REF!&amp;IF(afstemning_partner&lt;&gt;"","_"&amp;AC2048,"")</f>
        <v>#REF!</v>
      </c>
      <c r="E2048" s="158" t="str">
        <f t="shared" si="312"/>
        <v/>
      </c>
      <c r="F2048" s="158" t="e">
        <f t="shared" si="313"/>
        <v>#N/A</v>
      </c>
      <c r="G2048" s="158" t="str">
        <f>TRANSAKTIONER!Z2048&amp;IF(regnskab_filter_periode&gt;=AB2048,"INCLUDE"&amp;IF(regnskab_filter_land&lt;&gt;"",IF(regnskab_filter_land="EU",F2048,AD2048),""),"EXCLUDE")</f>
        <v>EXCLUDE</v>
      </c>
      <c r="H2048" s="158" t="str">
        <f t="shared" si="314"/>
        <v/>
      </c>
      <c r="I2048" s="158" t="str">
        <f>TRANSAKTIONER!Z2048&amp;IF(regnskab_filter_periode_partner&gt;=AB2048,"INCLUDE"&amp;IF(regnskab_filter_land_partner&lt;&gt;"",IF(regnskab_filter_land_partner="EU",F2048,AD2048),""),"EXCLUDE")&amp;AC2048</f>
        <v>EXCLUDE</v>
      </c>
      <c r="J2048" s="158" t="e">
        <f t="shared" si="315"/>
        <v>#N/A</v>
      </c>
      <c r="L2048" s="158" t="str">
        <f t="shared" si="316"/>
        <v>_EU</v>
      </c>
      <c r="P2048" s="340"/>
      <c r="Q2048" s="340"/>
      <c r="R2048" s="341"/>
      <c r="S2048" s="342"/>
      <c r="T2048" s="342"/>
      <c r="U2048" s="340"/>
      <c r="V2048" s="368"/>
      <c r="W2048" s="341"/>
      <c r="X2048" s="343"/>
      <c r="Y2048" s="340"/>
      <c r="Z2048" s="341"/>
      <c r="AA2048" s="348" t="str">
        <f t="shared" si="317"/>
        <v/>
      </c>
      <c r="AB2048" s="349" t="str">
        <f t="shared" si="318"/>
        <v/>
      </c>
      <c r="AC2048" s="341"/>
      <c r="AD2048" s="350" t="str">
        <f t="shared" si="319"/>
        <v/>
      </c>
    </row>
    <row r="2049" spans="2:30" x14ac:dyDescent="0.45">
      <c r="B2049" s="145" t="str">
        <f t="shared" si="310"/>
        <v>NOT INCLUDED</v>
      </c>
      <c r="C2049" s="146" t="e">
        <f t="shared" si="311"/>
        <v>#N/A</v>
      </c>
      <c r="D2049" s="158" t="e">
        <f>AB2049&amp;"_"&amp;#REF!&amp;IF(afstemning_partner&lt;&gt;"","_"&amp;AC2049,"")</f>
        <v>#REF!</v>
      </c>
      <c r="E2049" s="158" t="str">
        <f t="shared" si="312"/>
        <v/>
      </c>
      <c r="F2049" s="158" t="e">
        <f t="shared" si="313"/>
        <v>#N/A</v>
      </c>
      <c r="G2049" s="158" t="str">
        <f>TRANSAKTIONER!Z2049&amp;IF(regnskab_filter_periode&gt;=AB2049,"INCLUDE"&amp;IF(regnskab_filter_land&lt;&gt;"",IF(regnskab_filter_land="EU",F2049,AD2049),""),"EXCLUDE")</f>
        <v>EXCLUDE</v>
      </c>
      <c r="H2049" s="158" t="str">
        <f t="shared" si="314"/>
        <v/>
      </c>
      <c r="I2049" s="158" t="str">
        <f>TRANSAKTIONER!Z2049&amp;IF(regnskab_filter_periode_partner&gt;=AB2049,"INCLUDE"&amp;IF(regnskab_filter_land_partner&lt;&gt;"",IF(regnskab_filter_land_partner="EU",F2049,AD2049),""),"EXCLUDE")&amp;AC2049</f>
        <v>EXCLUDE</v>
      </c>
      <c r="J2049" s="158" t="e">
        <f t="shared" si="315"/>
        <v>#N/A</v>
      </c>
      <c r="L2049" s="158" t="str">
        <f t="shared" si="316"/>
        <v>_EU</v>
      </c>
      <c r="P2049" s="340"/>
      <c r="Q2049" s="340"/>
      <c r="R2049" s="341"/>
      <c r="S2049" s="342"/>
      <c r="T2049" s="342"/>
      <c r="U2049" s="340"/>
      <c r="V2049" s="368"/>
      <c r="W2049" s="341"/>
      <c r="X2049" s="343"/>
      <c r="Y2049" s="340"/>
      <c r="Z2049" s="341"/>
      <c r="AA2049" s="348" t="str">
        <f t="shared" si="317"/>
        <v/>
      </c>
      <c r="AB2049" s="349" t="str">
        <f t="shared" si="318"/>
        <v/>
      </c>
      <c r="AC2049" s="341"/>
      <c r="AD2049" s="350" t="str">
        <f t="shared" si="319"/>
        <v/>
      </c>
    </row>
    <row r="2050" spans="2:30" x14ac:dyDescent="0.45">
      <c r="B2050" s="145" t="str">
        <f t="shared" si="310"/>
        <v>NOT INCLUDED</v>
      </c>
      <c r="C2050" s="146" t="e">
        <f t="shared" si="311"/>
        <v>#N/A</v>
      </c>
      <c r="D2050" s="158" t="e">
        <f>AB2050&amp;"_"&amp;#REF!&amp;IF(afstemning_partner&lt;&gt;"","_"&amp;AC2050,"")</f>
        <v>#REF!</v>
      </c>
      <c r="E2050" s="158" t="str">
        <f t="shared" si="312"/>
        <v/>
      </c>
      <c r="F2050" s="158" t="e">
        <f t="shared" si="313"/>
        <v>#N/A</v>
      </c>
      <c r="G2050" s="158" t="str">
        <f>TRANSAKTIONER!Z2050&amp;IF(regnskab_filter_periode&gt;=AB2050,"INCLUDE"&amp;IF(regnskab_filter_land&lt;&gt;"",IF(regnskab_filter_land="EU",F2050,AD2050),""),"EXCLUDE")</f>
        <v>EXCLUDE</v>
      </c>
      <c r="H2050" s="158" t="str">
        <f t="shared" si="314"/>
        <v/>
      </c>
      <c r="I2050" s="158" t="str">
        <f>TRANSAKTIONER!Z2050&amp;IF(regnskab_filter_periode_partner&gt;=AB2050,"INCLUDE"&amp;IF(regnskab_filter_land_partner&lt;&gt;"",IF(regnskab_filter_land_partner="EU",F2050,AD2050),""),"EXCLUDE")&amp;AC2050</f>
        <v>EXCLUDE</v>
      </c>
      <c r="J2050" s="158" t="e">
        <f t="shared" si="315"/>
        <v>#N/A</v>
      </c>
      <c r="L2050" s="158" t="str">
        <f t="shared" si="316"/>
        <v>_EU</v>
      </c>
      <c r="P2050" s="340"/>
      <c r="Q2050" s="340"/>
      <c r="R2050" s="341"/>
      <c r="S2050" s="342"/>
      <c r="T2050" s="342"/>
      <c r="U2050" s="340"/>
      <c r="V2050" s="368"/>
      <c r="W2050" s="341"/>
      <c r="X2050" s="343"/>
      <c r="Y2050" s="340"/>
      <c r="Z2050" s="341"/>
      <c r="AA2050" s="348" t="str">
        <f t="shared" si="317"/>
        <v/>
      </c>
      <c r="AB2050" s="349" t="str">
        <f t="shared" si="318"/>
        <v/>
      </c>
      <c r="AC2050" s="341"/>
      <c r="AD2050" s="350" t="str">
        <f t="shared" si="319"/>
        <v/>
      </c>
    </row>
    <row r="2051" spans="2:30" x14ac:dyDescent="0.45">
      <c r="B2051" s="145" t="str">
        <f t="shared" si="310"/>
        <v>NOT INCLUDED</v>
      </c>
      <c r="C2051" s="146" t="e">
        <f t="shared" si="311"/>
        <v>#N/A</v>
      </c>
      <c r="D2051" s="158" t="e">
        <f>AB2051&amp;"_"&amp;#REF!&amp;IF(afstemning_partner&lt;&gt;"","_"&amp;AC2051,"")</f>
        <v>#REF!</v>
      </c>
      <c r="E2051" s="158" t="str">
        <f t="shared" si="312"/>
        <v/>
      </c>
      <c r="F2051" s="158" t="e">
        <f t="shared" si="313"/>
        <v>#N/A</v>
      </c>
      <c r="G2051" s="158" t="str">
        <f>TRANSAKTIONER!Z2051&amp;IF(regnskab_filter_periode&gt;=AB2051,"INCLUDE"&amp;IF(regnskab_filter_land&lt;&gt;"",IF(regnskab_filter_land="EU",F2051,AD2051),""),"EXCLUDE")</f>
        <v>EXCLUDE</v>
      </c>
      <c r="H2051" s="158" t="str">
        <f t="shared" si="314"/>
        <v/>
      </c>
      <c r="I2051" s="158" t="str">
        <f>TRANSAKTIONER!Z2051&amp;IF(regnskab_filter_periode_partner&gt;=AB2051,"INCLUDE"&amp;IF(regnskab_filter_land_partner&lt;&gt;"",IF(regnskab_filter_land_partner="EU",F2051,AD2051),""),"EXCLUDE")&amp;AC2051</f>
        <v>EXCLUDE</v>
      </c>
      <c r="J2051" s="158" t="e">
        <f t="shared" si="315"/>
        <v>#N/A</v>
      </c>
      <c r="L2051" s="158" t="str">
        <f t="shared" si="316"/>
        <v>_EU</v>
      </c>
      <c r="P2051" s="340"/>
      <c r="Q2051" s="340"/>
      <c r="R2051" s="341"/>
      <c r="S2051" s="342"/>
      <c r="T2051" s="342"/>
      <c r="U2051" s="340"/>
      <c r="V2051" s="368"/>
      <c r="W2051" s="341"/>
      <c r="X2051" s="343"/>
      <c r="Y2051" s="340"/>
      <c r="Z2051" s="341"/>
      <c r="AA2051" s="348" t="str">
        <f t="shared" si="317"/>
        <v/>
      </c>
      <c r="AB2051" s="349" t="str">
        <f t="shared" si="318"/>
        <v/>
      </c>
      <c r="AC2051" s="341"/>
      <c r="AD2051" s="350" t="str">
        <f t="shared" si="319"/>
        <v/>
      </c>
    </row>
    <row r="2052" spans="2:30" x14ac:dyDescent="0.45">
      <c r="B2052" s="145" t="str">
        <f t="shared" si="310"/>
        <v>NOT INCLUDED</v>
      </c>
      <c r="C2052" s="146" t="e">
        <f t="shared" si="311"/>
        <v>#N/A</v>
      </c>
      <c r="D2052" s="158" t="e">
        <f>AB2052&amp;"_"&amp;#REF!&amp;IF(afstemning_partner&lt;&gt;"","_"&amp;AC2052,"")</f>
        <v>#REF!</v>
      </c>
      <c r="E2052" s="158" t="str">
        <f t="shared" si="312"/>
        <v/>
      </c>
      <c r="F2052" s="158" t="e">
        <f t="shared" si="313"/>
        <v>#N/A</v>
      </c>
      <c r="G2052" s="158" t="str">
        <f>TRANSAKTIONER!Z2052&amp;IF(regnskab_filter_periode&gt;=AB2052,"INCLUDE"&amp;IF(regnskab_filter_land&lt;&gt;"",IF(regnskab_filter_land="EU",F2052,AD2052),""),"EXCLUDE")</f>
        <v>EXCLUDE</v>
      </c>
      <c r="H2052" s="158" t="str">
        <f t="shared" si="314"/>
        <v/>
      </c>
      <c r="I2052" s="158" t="str">
        <f>TRANSAKTIONER!Z2052&amp;IF(regnskab_filter_periode_partner&gt;=AB2052,"INCLUDE"&amp;IF(regnskab_filter_land_partner&lt;&gt;"",IF(regnskab_filter_land_partner="EU",F2052,AD2052),""),"EXCLUDE")&amp;AC2052</f>
        <v>EXCLUDE</v>
      </c>
      <c r="J2052" s="158" t="e">
        <f t="shared" si="315"/>
        <v>#N/A</v>
      </c>
      <c r="L2052" s="158" t="str">
        <f t="shared" si="316"/>
        <v>_EU</v>
      </c>
      <c r="P2052" s="340"/>
      <c r="Q2052" s="340"/>
      <c r="R2052" s="341"/>
      <c r="S2052" s="342"/>
      <c r="T2052" s="342"/>
      <c r="U2052" s="340"/>
      <c r="V2052" s="368"/>
      <c r="W2052" s="341"/>
      <c r="X2052" s="343"/>
      <c r="Y2052" s="340"/>
      <c r="Z2052" s="341"/>
      <c r="AA2052" s="348" t="str">
        <f t="shared" si="317"/>
        <v/>
      </c>
      <c r="AB2052" s="349" t="str">
        <f t="shared" si="318"/>
        <v/>
      </c>
      <c r="AC2052" s="341"/>
      <c r="AD2052" s="350" t="str">
        <f t="shared" si="319"/>
        <v/>
      </c>
    </row>
    <row r="2053" spans="2:30" x14ac:dyDescent="0.45">
      <c r="B2053" s="145" t="str">
        <f t="shared" si="310"/>
        <v>NOT INCLUDED</v>
      </c>
      <c r="C2053" s="146" t="e">
        <f t="shared" si="311"/>
        <v>#N/A</v>
      </c>
      <c r="D2053" s="158" t="e">
        <f>AB2053&amp;"_"&amp;#REF!&amp;IF(afstemning_partner&lt;&gt;"","_"&amp;AC2053,"")</f>
        <v>#REF!</v>
      </c>
      <c r="E2053" s="158" t="str">
        <f t="shared" si="312"/>
        <v/>
      </c>
      <c r="F2053" s="158" t="e">
        <f t="shared" si="313"/>
        <v>#N/A</v>
      </c>
      <c r="G2053" s="158" t="str">
        <f>TRANSAKTIONER!Z2053&amp;IF(regnskab_filter_periode&gt;=AB2053,"INCLUDE"&amp;IF(regnskab_filter_land&lt;&gt;"",IF(regnskab_filter_land="EU",F2053,AD2053),""),"EXCLUDE")</f>
        <v>EXCLUDE</v>
      </c>
      <c r="H2053" s="158" t="str">
        <f t="shared" si="314"/>
        <v/>
      </c>
      <c r="I2053" s="158" t="str">
        <f>TRANSAKTIONER!Z2053&amp;IF(regnskab_filter_periode_partner&gt;=AB2053,"INCLUDE"&amp;IF(regnskab_filter_land_partner&lt;&gt;"",IF(regnskab_filter_land_partner="EU",F2053,AD2053),""),"EXCLUDE")&amp;AC2053</f>
        <v>EXCLUDE</v>
      </c>
      <c r="J2053" s="158" t="e">
        <f t="shared" si="315"/>
        <v>#N/A</v>
      </c>
      <c r="L2053" s="158" t="str">
        <f t="shared" si="316"/>
        <v>_EU</v>
      </c>
      <c r="P2053" s="340"/>
      <c r="Q2053" s="340"/>
      <c r="R2053" s="341"/>
      <c r="S2053" s="342"/>
      <c r="T2053" s="342"/>
      <c r="U2053" s="340"/>
      <c r="V2053" s="368"/>
      <c r="W2053" s="341"/>
      <c r="X2053" s="343"/>
      <c r="Y2053" s="340"/>
      <c r="Z2053" s="341"/>
      <c r="AA2053" s="348" t="str">
        <f t="shared" si="317"/>
        <v/>
      </c>
      <c r="AB2053" s="349" t="str">
        <f t="shared" si="318"/>
        <v/>
      </c>
      <c r="AC2053" s="341"/>
      <c r="AD2053" s="350" t="str">
        <f t="shared" si="319"/>
        <v/>
      </c>
    </row>
    <row r="2054" spans="2:30" x14ac:dyDescent="0.45">
      <c r="B2054" s="145" t="str">
        <f t="shared" si="310"/>
        <v>NOT INCLUDED</v>
      </c>
      <c r="C2054" s="146" t="e">
        <f t="shared" si="311"/>
        <v>#N/A</v>
      </c>
      <c r="D2054" s="158" t="e">
        <f>AB2054&amp;"_"&amp;#REF!&amp;IF(afstemning_partner&lt;&gt;"","_"&amp;AC2054,"")</f>
        <v>#REF!</v>
      </c>
      <c r="E2054" s="158" t="str">
        <f t="shared" si="312"/>
        <v/>
      </c>
      <c r="F2054" s="158" t="e">
        <f t="shared" si="313"/>
        <v>#N/A</v>
      </c>
      <c r="G2054" s="158" t="str">
        <f>TRANSAKTIONER!Z2054&amp;IF(regnskab_filter_periode&gt;=AB2054,"INCLUDE"&amp;IF(regnskab_filter_land&lt;&gt;"",IF(regnskab_filter_land="EU",F2054,AD2054),""),"EXCLUDE")</f>
        <v>EXCLUDE</v>
      </c>
      <c r="H2054" s="158" t="str">
        <f t="shared" si="314"/>
        <v/>
      </c>
      <c r="I2054" s="158" t="str">
        <f>TRANSAKTIONER!Z2054&amp;IF(regnskab_filter_periode_partner&gt;=AB2054,"INCLUDE"&amp;IF(regnskab_filter_land_partner&lt;&gt;"",IF(regnskab_filter_land_partner="EU",F2054,AD2054),""),"EXCLUDE")&amp;AC2054</f>
        <v>EXCLUDE</v>
      </c>
      <c r="J2054" s="158" t="e">
        <f t="shared" si="315"/>
        <v>#N/A</v>
      </c>
      <c r="L2054" s="158" t="str">
        <f t="shared" si="316"/>
        <v>_EU</v>
      </c>
      <c r="P2054" s="340"/>
      <c r="Q2054" s="340"/>
      <c r="R2054" s="341"/>
      <c r="S2054" s="342"/>
      <c r="T2054" s="342"/>
      <c r="U2054" s="340"/>
      <c r="V2054" s="368"/>
      <c r="W2054" s="341"/>
      <c r="X2054" s="343"/>
      <c r="Y2054" s="340"/>
      <c r="Z2054" s="341"/>
      <c r="AA2054" s="348" t="str">
        <f t="shared" si="317"/>
        <v/>
      </c>
      <c r="AB2054" s="349" t="str">
        <f t="shared" si="318"/>
        <v/>
      </c>
      <c r="AC2054" s="341"/>
      <c r="AD2054" s="350" t="str">
        <f t="shared" si="319"/>
        <v/>
      </c>
    </row>
    <row r="2055" spans="2:30" x14ac:dyDescent="0.45">
      <c r="B2055" s="145" t="str">
        <f t="shared" ref="B2055:B2118" si="320">IF(AB2055=report_period,"INCLUDE_CURRENT",IF(AB2055&lt;report_period,"INCLUDE_PREVIOUS","NOT INCLUDED"))</f>
        <v>NOT INCLUDED</v>
      </c>
      <c r="C2055" s="146" t="e">
        <f t="shared" ref="C2055:C2118" si="321">B2055&amp;"_"&amp;VLOOKUP(AD2055,setup_country_group,3,FALSE)&amp;"_"&amp;Z2055</f>
        <v>#N/A</v>
      </c>
      <c r="D2055" s="158" t="e">
        <f>AB2055&amp;"_"&amp;#REF!&amp;IF(afstemning_partner&lt;&gt;"","_"&amp;AC2055,"")</f>
        <v>#REF!</v>
      </c>
      <c r="E2055" s="158" t="str">
        <f t="shared" ref="E2055:E2118" si="322">Z2055&amp;IF(regnskab_filter_periode&lt;&gt;"",AB2055,"")&amp;IF(regnskab_filter_land&lt;&gt;"",IF(regnskab_filter_land="EU",F2055,AD2055),"")</f>
        <v/>
      </c>
      <c r="F2055" s="158" t="e">
        <f t="shared" ref="F2055:F2118" si="323">VLOOKUP(AD2055,setup_country_group,3,FALSE)</f>
        <v>#N/A</v>
      </c>
      <c r="G2055" s="158" t="str">
        <f>TRANSAKTIONER!Z2055&amp;IF(regnskab_filter_periode&gt;=AB2055,"INCLUDE"&amp;IF(regnskab_filter_land&lt;&gt;"",IF(regnskab_filter_land="EU",F2055,AD2055),""),"EXCLUDE")</f>
        <v>EXCLUDE</v>
      </c>
      <c r="H2055" s="158" t="str">
        <f t="shared" ref="H2055:H2118" si="324">Z2055&amp;IF(regnskab_filter_periode_partner&lt;&gt;"",AB2055,"")&amp;IF(regnskab_filter_land_partner&lt;&gt;"",IF(regnskab_filter_land_partner="EU",F2055,AD2055),"")&amp;AC2055</f>
        <v/>
      </c>
      <c r="I2055" s="158" t="str">
        <f>TRANSAKTIONER!Z2055&amp;IF(regnskab_filter_periode_partner&gt;=AB2055,"INCLUDE"&amp;IF(regnskab_filter_land_partner&lt;&gt;"",IF(regnskab_filter_land_partner="EU",F2055,AD2055),""),"EXCLUDE")&amp;AC2055</f>
        <v>EXCLUDE</v>
      </c>
      <c r="J2055" s="158" t="e">
        <f t="shared" ref="J2055:J2118" si="325">C2055&amp;"_"&amp;AC2055</f>
        <v>#N/A</v>
      </c>
      <c r="L2055" s="158" t="str">
        <f t="shared" ref="L2055:L2118" si="326">Z2055&amp;"_"&amp;IF(AD2055&lt;&gt;"Norge","EU","Norge")</f>
        <v>_EU</v>
      </c>
      <c r="P2055" s="340"/>
      <c r="Q2055" s="340"/>
      <c r="R2055" s="341"/>
      <c r="S2055" s="342"/>
      <c r="T2055" s="342"/>
      <c r="U2055" s="340"/>
      <c r="V2055" s="368"/>
      <c r="W2055" s="341"/>
      <c r="X2055" s="343"/>
      <c r="Y2055" s="340"/>
      <c r="Z2055" s="341"/>
      <c r="AA2055" s="348" t="str">
        <f t="shared" ref="AA2055:AA2118" si="327">IF(OR(AB2055="",Y2055="",X2055=""),"",ROUND(X2055/VLOOKUP(AB2055,setup_currency,MATCH(Y2055&amp;"/EUR",setup_currency_header,0),FALSE),2))</f>
        <v/>
      </c>
      <c r="AB2055" s="349" t="str">
        <f t="shared" ref="AB2055:AB2118" si="328">IF(T2055="","",IF(OR(T2055&lt;setup_start_date,T2055&gt;setup_end_date),"INVALID DATE",VLOOKUP(T2055,setup_periods,2,TRUE)))</f>
        <v/>
      </c>
      <c r="AC2055" s="341"/>
      <c r="AD2055" s="350" t="str">
        <f t="shared" ref="AD2055:AD2118" si="329">IF(AC2055="","",VLOOKUP(AC2055,setup_partners,2,FALSE))</f>
        <v/>
      </c>
    </row>
    <row r="2056" spans="2:30" x14ac:dyDescent="0.45">
      <c r="B2056" s="145" t="str">
        <f t="shared" si="320"/>
        <v>NOT INCLUDED</v>
      </c>
      <c r="C2056" s="146" t="e">
        <f t="shared" si="321"/>
        <v>#N/A</v>
      </c>
      <c r="D2056" s="158" t="e">
        <f>AB2056&amp;"_"&amp;#REF!&amp;IF(afstemning_partner&lt;&gt;"","_"&amp;AC2056,"")</f>
        <v>#REF!</v>
      </c>
      <c r="E2056" s="158" t="str">
        <f t="shared" si="322"/>
        <v/>
      </c>
      <c r="F2056" s="158" t="e">
        <f t="shared" si="323"/>
        <v>#N/A</v>
      </c>
      <c r="G2056" s="158" t="str">
        <f>TRANSAKTIONER!Z2056&amp;IF(regnskab_filter_periode&gt;=AB2056,"INCLUDE"&amp;IF(regnskab_filter_land&lt;&gt;"",IF(regnskab_filter_land="EU",F2056,AD2056),""),"EXCLUDE")</f>
        <v>EXCLUDE</v>
      </c>
      <c r="H2056" s="158" t="str">
        <f t="shared" si="324"/>
        <v/>
      </c>
      <c r="I2056" s="158" t="str">
        <f>TRANSAKTIONER!Z2056&amp;IF(regnskab_filter_periode_partner&gt;=AB2056,"INCLUDE"&amp;IF(regnskab_filter_land_partner&lt;&gt;"",IF(regnskab_filter_land_partner="EU",F2056,AD2056),""),"EXCLUDE")&amp;AC2056</f>
        <v>EXCLUDE</v>
      </c>
      <c r="J2056" s="158" t="e">
        <f t="shared" si="325"/>
        <v>#N/A</v>
      </c>
      <c r="L2056" s="158" t="str">
        <f t="shared" si="326"/>
        <v>_EU</v>
      </c>
      <c r="P2056" s="340"/>
      <c r="Q2056" s="340"/>
      <c r="R2056" s="341"/>
      <c r="S2056" s="342"/>
      <c r="T2056" s="342"/>
      <c r="U2056" s="340"/>
      <c r="V2056" s="368"/>
      <c r="W2056" s="341"/>
      <c r="X2056" s="343"/>
      <c r="Y2056" s="340"/>
      <c r="Z2056" s="341"/>
      <c r="AA2056" s="348" t="str">
        <f t="shared" si="327"/>
        <v/>
      </c>
      <c r="AB2056" s="349" t="str">
        <f t="shared" si="328"/>
        <v/>
      </c>
      <c r="AC2056" s="341"/>
      <c r="AD2056" s="350" t="str">
        <f t="shared" si="329"/>
        <v/>
      </c>
    </row>
    <row r="2057" spans="2:30" x14ac:dyDescent="0.45">
      <c r="B2057" s="145" t="str">
        <f t="shared" si="320"/>
        <v>NOT INCLUDED</v>
      </c>
      <c r="C2057" s="146" t="e">
        <f t="shared" si="321"/>
        <v>#N/A</v>
      </c>
      <c r="D2057" s="158" t="e">
        <f>AB2057&amp;"_"&amp;#REF!&amp;IF(afstemning_partner&lt;&gt;"","_"&amp;AC2057,"")</f>
        <v>#REF!</v>
      </c>
      <c r="E2057" s="158" t="str">
        <f t="shared" si="322"/>
        <v/>
      </c>
      <c r="F2057" s="158" t="e">
        <f t="shared" si="323"/>
        <v>#N/A</v>
      </c>
      <c r="G2057" s="158" t="str">
        <f>TRANSAKTIONER!Z2057&amp;IF(regnskab_filter_periode&gt;=AB2057,"INCLUDE"&amp;IF(regnskab_filter_land&lt;&gt;"",IF(regnskab_filter_land="EU",F2057,AD2057),""),"EXCLUDE")</f>
        <v>EXCLUDE</v>
      </c>
      <c r="H2057" s="158" t="str">
        <f t="shared" si="324"/>
        <v/>
      </c>
      <c r="I2057" s="158" t="str">
        <f>TRANSAKTIONER!Z2057&amp;IF(regnskab_filter_periode_partner&gt;=AB2057,"INCLUDE"&amp;IF(regnskab_filter_land_partner&lt;&gt;"",IF(regnskab_filter_land_partner="EU",F2057,AD2057),""),"EXCLUDE")&amp;AC2057</f>
        <v>EXCLUDE</v>
      </c>
      <c r="J2057" s="158" t="e">
        <f t="shared" si="325"/>
        <v>#N/A</v>
      </c>
      <c r="L2057" s="158" t="str">
        <f t="shared" si="326"/>
        <v>_EU</v>
      </c>
      <c r="P2057" s="340"/>
      <c r="Q2057" s="340"/>
      <c r="R2057" s="341"/>
      <c r="S2057" s="342"/>
      <c r="T2057" s="342"/>
      <c r="U2057" s="340"/>
      <c r="V2057" s="368"/>
      <c r="W2057" s="341"/>
      <c r="X2057" s="343"/>
      <c r="Y2057" s="340"/>
      <c r="Z2057" s="341"/>
      <c r="AA2057" s="348" t="str">
        <f t="shared" si="327"/>
        <v/>
      </c>
      <c r="AB2057" s="349" t="str">
        <f t="shared" si="328"/>
        <v/>
      </c>
      <c r="AC2057" s="341"/>
      <c r="AD2057" s="350" t="str">
        <f t="shared" si="329"/>
        <v/>
      </c>
    </row>
    <row r="2058" spans="2:30" x14ac:dyDescent="0.45">
      <c r="B2058" s="145" t="str">
        <f t="shared" si="320"/>
        <v>NOT INCLUDED</v>
      </c>
      <c r="C2058" s="146" t="e">
        <f t="shared" si="321"/>
        <v>#N/A</v>
      </c>
      <c r="D2058" s="158" t="e">
        <f>AB2058&amp;"_"&amp;#REF!&amp;IF(afstemning_partner&lt;&gt;"","_"&amp;AC2058,"")</f>
        <v>#REF!</v>
      </c>
      <c r="E2058" s="158" t="str">
        <f t="shared" si="322"/>
        <v/>
      </c>
      <c r="F2058" s="158" t="e">
        <f t="shared" si="323"/>
        <v>#N/A</v>
      </c>
      <c r="G2058" s="158" t="str">
        <f>TRANSAKTIONER!Z2058&amp;IF(regnskab_filter_periode&gt;=AB2058,"INCLUDE"&amp;IF(regnskab_filter_land&lt;&gt;"",IF(regnskab_filter_land="EU",F2058,AD2058),""),"EXCLUDE")</f>
        <v>EXCLUDE</v>
      </c>
      <c r="H2058" s="158" t="str">
        <f t="shared" si="324"/>
        <v/>
      </c>
      <c r="I2058" s="158" t="str">
        <f>TRANSAKTIONER!Z2058&amp;IF(regnskab_filter_periode_partner&gt;=AB2058,"INCLUDE"&amp;IF(regnskab_filter_land_partner&lt;&gt;"",IF(regnskab_filter_land_partner="EU",F2058,AD2058),""),"EXCLUDE")&amp;AC2058</f>
        <v>EXCLUDE</v>
      </c>
      <c r="J2058" s="158" t="e">
        <f t="shared" si="325"/>
        <v>#N/A</v>
      </c>
      <c r="L2058" s="158" t="str">
        <f t="shared" si="326"/>
        <v>_EU</v>
      </c>
      <c r="P2058" s="340"/>
      <c r="Q2058" s="340"/>
      <c r="R2058" s="341"/>
      <c r="S2058" s="342"/>
      <c r="T2058" s="342"/>
      <c r="U2058" s="340"/>
      <c r="V2058" s="368"/>
      <c r="W2058" s="341"/>
      <c r="X2058" s="343"/>
      <c r="Y2058" s="340"/>
      <c r="Z2058" s="341"/>
      <c r="AA2058" s="348" t="str">
        <f t="shared" si="327"/>
        <v/>
      </c>
      <c r="AB2058" s="349" t="str">
        <f t="shared" si="328"/>
        <v/>
      </c>
      <c r="AC2058" s="341"/>
      <c r="AD2058" s="350" t="str">
        <f t="shared" si="329"/>
        <v/>
      </c>
    </row>
    <row r="2059" spans="2:30" x14ac:dyDescent="0.45">
      <c r="B2059" s="145" t="str">
        <f t="shared" si="320"/>
        <v>NOT INCLUDED</v>
      </c>
      <c r="C2059" s="146" t="e">
        <f t="shared" si="321"/>
        <v>#N/A</v>
      </c>
      <c r="D2059" s="158" t="e">
        <f>AB2059&amp;"_"&amp;#REF!&amp;IF(afstemning_partner&lt;&gt;"","_"&amp;AC2059,"")</f>
        <v>#REF!</v>
      </c>
      <c r="E2059" s="158" t="str">
        <f t="shared" si="322"/>
        <v/>
      </c>
      <c r="F2059" s="158" t="e">
        <f t="shared" si="323"/>
        <v>#N/A</v>
      </c>
      <c r="G2059" s="158" t="str">
        <f>TRANSAKTIONER!Z2059&amp;IF(regnskab_filter_periode&gt;=AB2059,"INCLUDE"&amp;IF(regnskab_filter_land&lt;&gt;"",IF(regnskab_filter_land="EU",F2059,AD2059),""),"EXCLUDE")</f>
        <v>EXCLUDE</v>
      </c>
      <c r="H2059" s="158" t="str">
        <f t="shared" si="324"/>
        <v/>
      </c>
      <c r="I2059" s="158" t="str">
        <f>TRANSAKTIONER!Z2059&amp;IF(regnskab_filter_periode_partner&gt;=AB2059,"INCLUDE"&amp;IF(regnskab_filter_land_partner&lt;&gt;"",IF(regnskab_filter_land_partner="EU",F2059,AD2059),""),"EXCLUDE")&amp;AC2059</f>
        <v>EXCLUDE</v>
      </c>
      <c r="J2059" s="158" t="e">
        <f t="shared" si="325"/>
        <v>#N/A</v>
      </c>
      <c r="L2059" s="158" t="str">
        <f t="shared" si="326"/>
        <v>_EU</v>
      </c>
      <c r="P2059" s="340"/>
      <c r="Q2059" s="340"/>
      <c r="R2059" s="341"/>
      <c r="S2059" s="342"/>
      <c r="T2059" s="342"/>
      <c r="U2059" s="340"/>
      <c r="V2059" s="368"/>
      <c r="W2059" s="341"/>
      <c r="X2059" s="343"/>
      <c r="Y2059" s="340"/>
      <c r="Z2059" s="341"/>
      <c r="AA2059" s="348" t="str">
        <f t="shared" si="327"/>
        <v/>
      </c>
      <c r="AB2059" s="349" t="str">
        <f t="shared" si="328"/>
        <v/>
      </c>
      <c r="AC2059" s="341"/>
      <c r="AD2059" s="350" t="str">
        <f t="shared" si="329"/>
        <v/>
      </c>
    </row>
    <row r="2060" spans="2:30" x14ac:dyDescent="0.45">
      <c r="B2060" s="145" t="str">
        <f t="shared" si="320"/>
        <v>NOT INCLUDED</v>
      </c>
      <c r="C2060" s="146" t="e">
        <f t="shared" si="321"/>
        <v>#N/A</v>
      </c>
      <c r="D2060" s="158" t="e">
        <f>AB2060&amp;"_"&amp;#REF!&amp;IF(afstemning_partner&lt;&gt;"","_"&amp;AC2060,"")</f>
        <v>#REF!</v>
      </c>
      <c r="E2060" s="158" t="str">
        <f t="shared" si="322"/>
        <v/>
      </c>
      <c r="F2060" s="158" t="e">
        <f t="shared" si="323"/>
        <v>#N/A</v>
      </c>
      <c r="G2060" s="158" t="str">
        <f>TRANSAKTIONER!Z2060&amp;IF(regnskab_filter_periode&gt;=AB2060,"INCLUDE"&amp;IF(regnskab_filter_land&lt;&gt;"",IF(regnskab_filter_land="EU",F2060,AD2060),""),"EXCLUDE")</f>
        <v>EXCLUDE</v>
      </c>
      <c r="H2060" s="158" t="str">
        <f t="shared" si="324"/>
        <v/>
      </c>
      <c r="I2060" s="158" t="str">
        <f>TRANSAKTIONER!Z2060&amp;IF(regnskab_filter_periode_partner&gt;=AB2060,"INCLUDE"&amp;IF(regnskab_filter_land_partner&lt;&gt;"",IF(regnskab_filter_land_partner="EU",F2060,AD2060),""),"EXCLUDE")&amp;AC2060</f>
        <v>EXCLUDE</v>
      </c>
      <c r="J2060" s="158" t="e">
        <f t="shared" si="325"/>
        <v>#N/A</v>
      </c>
      <c r="L2060" s="158" t="str">
        <f t="shared" si="326"/>
        <v>_EU</v>
      </c>
      <c r="P2060" s="340"/>
      <c r="Q2060" s="340"/>
      <c r="R2060" s="341"/>
      <c r="S2060" s="342"/>
      <c r="T2060" s="342"/>
      <c r="U2060" s="340"/>
      <c r="V2060" s="368"/>
      <c r="W2060" s="341"/>
      <c r="X2060" s="343"/>
      <c r="Y2060" s="340"/>
      <c r="Z2060" s="341"/>
      <c r="AA2060" s="348" t="str">
        <f t="shared" si="327"/>
        <v/>
      </c>
      <c r="AB2060" s="349" t="str">
        <f t="shared" si="328"/>
        <v/>
      </c>
      <c r="AC2060" s="341"/>
      <c r="AD2060" s="350" t="str">
        <f t="shared" si="329"/>
        <v/>
      </c>
    </row>
    <row r="2061" spans="2:30" x14ac:dyDescent="0.45">
      <c r="B2061" s="145" t="str">
        <f t="shared" si="320"/>
        <v>NOT INCLUDED</v>
      </c>
      <c r="C2061" s="146" t="e">
        <f t="shared" si="321"/>
        <v>#N/A</v>
      </c>
      <c r="D2061" s="158" t="e">
        <f>AB2061&amp;"_"&amp;#REF!&amp;IF(afstemning_partner&lt;&gt;"","_"&amp;AC2061,"")</f>
        <v>#REF!</v>
      </c>
      <c r="E2061" s="158" t="str">
        <f t="shared" si="322"/>
        <v/>
      </c>
      <c r="F2061" s="158" t="e">
        <f t="shared" si="323"/>
        <v>#N/A</v>
      </c>
      <c r="G2061" s="158" t="str">
        <f>TRANSAKTIONER!Z2061&amp;IF(regnskab_filter_periode&gt;=AB2061,"INCLUDE"&amp;IF(regnskab_filter_land&lt;&gt;"",IF(regnskab_filter_land="EU",F2061,AD2061),""),"EXCLUDE")</f>
        <v>EXCLUDE</v>
      </c>
      <c r="H2061" s="158" t="str">
        <f t="shared" si="324"/>
        <v/>
      </c>
      <c r="I2061" s="158" t="str">
        <f>TRANSAKTIONER!Z2061&amp;IF(regnskab_filter_periode_partner&gt;=AB2061,"INCLUDE"&amp;IF(regnskab_filter_land_partner&lt;&gt;"",IF(regnskab_filter_land_partner="EU",F2061,AD2061),""),"EXCLUDE")&amp;AC2061</f>
        <v>EXCLUDE</v>
      </c>
      <c r="J2061" s="158" t="e">
        <f t="shared" si="325"/>
        <v>#N/A</v>
      </c>
      <c r="L2061" s="158" t="str">
        <f t="shared" si="326"/>
        <v>_EU</v>
      </c>
      <c r="P2061" s="340"/>
      <c r="Q2061" s="340"/>
      <c r="R2061" s="341"/>
      <c r="S2061" s="342"/>
      <c r="T2061" s="342"/>
      <c r="U2061" s="340"/>
      <c r="V2061" s="368"/>
      <c r="W2061" s="341"/>
      <c r="X2061" s="343"/>
      <c r="Y2061" s="340"/>
      <c r="Z2061" s="341"/>
      <c r="AA2061" s="348" t="str">
        <f t="shared" si="327"/>
        <v/>
      </c>
      <c r="AB2061" s="349" t="str">
        <f t="shared" si="328"/>
        <v/>
      </c>
      <c r="AC2061" s="341"/>
      <c r="AD2061" s="350" t="str">
        <f t="shared" si="329"/>
        <v/>
      </c>
    </row>
    <row r="2062" spans="2:30" x14ac:dyDescent="0.45">
      <c r="B2062" s="145" t="str">
        <f t="shared" si="320"/>
        <v>NOT INCLUDED</v>
      </c>
      <c r="C2062" s="146" t="e">
        <f t="shared" si="321"/>
        <v>#N/A</v>
      </c>
      <c r="D2062" s="158" t="e">
        <f>AB2062&amp;"_"&amp;#REF!&amp;IF(afstemning_partner&lt;&gt;"","_"&amp;AC2062,"")</f>
        <v>#REF!</v>
      </c>
      <c r="E2062" s="158" t="str">
        <f t="shared" si="322"/>
        <v/>
      </c>
      <c r="F2062" s="158" t="e">
        <f t="shared" si="323"/>
        <v>#N/A</v>
      </c>
      <c r="G2062" s="158" t="str">
        <f>TRANSAKTIONER!Z2062&amp;IF(regnskab_filter_periode&gt;=AB2062,"INCLUDE"&amp;IF(regnskab_filter_land&lt;&gt;"",IF(regnskab_filter_land="EU",F2062,AD2062),""),"EXCLUDE")</f>
        <v>EXCLUDE</v>
      </c>
      <c r="H2062" s="158" t="str">
        <f t="shared" si="324"/>
        <v/>
      </c>
      <c r="I2062" s="158" t="str">
        <f>TRANSAKTIONER!Z2062&amp;IF(regnskab_filter_periode_partner&gt;=AB2062,"INCLUDE"&amp;IF(regnskab_filter_land_partner&lt;&gt;"",IF(regnskab_filter_land_partner="EU",F2062,AD2062),""),"EXCLUDE")&amp;AC2062</f>
        <v>EXCLUDE</v>
      </c>
      <c r="J2062" s="158" t="e">
        <f t="shared" si="325"/>
        <v>#N/A</v>
      </c>
      <c r="L2062" s="158" t="str">
        <f t="shared" si="326"/>
        <v>_EU</v>
      </c>
      <c r="P2062" s="340"/>
      <c r="Q2062" s="340"/>
      <c r="R2062" s="341"/>
      <c r="S2062" s="342"/>
      <c r="T2062" s="342"/>
      <c r="U2062" s="340"/>
      <c r="V2062" s="368"/>
      <c r="W2062" s="341"/>
      <c r="X2062" s="343"/>
      <c r="Y2062" s="340"/>
      <c r="Z2062" s="341"/>
      <c r="AA2062" s="348" t="str">
        <f t="shared" si="327"/>
        <v/>
      </c>
      <c r="AB2062" s="349" t="str">
        <f t="shared" si="328"/>
        <v/>
      </c>
      <c r="AC2062" s="341"/>
      <c r="AD2062" s="350" t="str">
        <f t="shared" si="329"/>
        <v/>
      </c>
    </row>
    <row r="2063" spans="2:30" x14ac:dyDescent="0.45">
      <c r="B2063" s="145" t="str">
        <f t="shared" si="320"/>
        <v>NOT INCLUDED</v>
      </c>
      <c r="C2063" s="146" t="e">
        <f t="shared" si="321"/>
        <v>#N/A</v>
      </c>
      <c r="D2063" s="158" t="e">
        <f>AB2063&amp;"_"&amp;#REF!&amp;IF(afstemning_partner&lt;&gt;"","_"&amp;AC2063,"")</f>
        <v>#REF!</v>
      </c>
      <c r="E2063" s="158" t="str">
        <f t="shared" si="322"/>
        <v/>
      </c>
      <c r="F2063" s="158" t="e">
        <f t="shared" si="323"/>
        <v>#N/A</v>
      </c>
      <c r="G2063" s="158" t="str">
        <f>TRANSAKTIONER!Z2063&amp;IF(regnskab_filter_periode&gt;=AB2063,"INCLUDE"&amp;IF(regnskab_filter_land&lt;&gt;"",IF(regnskab_filter_land="EU",F2063,AD2063),""),"EXCLUDE")</f>
        <v>EXCLUDE</v>
      </c>
      <c r="H2063" s="158" t="str">
        <f t="shared" si="324"/>
        <v/>
      </c>
      <c r="I2063" s="158" t="str">
        <f>TRANSAKTIONER!Z2063&amp;IF(regnskab_filter_periode_partner&gt;=AB2063,"INCLUDE"&amp;IF(regnskab_filter_land_partner&lt;&gt;"",IF(regnskab_filter_land_partner="EU",F2063,AD2063),""),"EXCLUDE")&amp;AC2063</f>
        <v>EXCLUDE</v>
      </c>
      <c r="J2063" s="158" t="e">
        <f t="shared" si="325"/>
        <v>#N/A</v>
      </c>
      <c r="L2063" s="158" t="str">
        <f t="shared" si="326"/>
        <v>_EU</v>
      </c>
      <c r="P2063" s="340"/>
      <c r="Q2063" s="340"/>
      <c r="R2063" s="341"/>
      <c r="S2063" s="342"/>
      <c r="T2063" s="342"/>
      <c r="U2063" s="340"/>
      <c r="V2063" s="368"/>
      <c r="W2063" s="341"/>
      <c r="X2063" s="343"/>
      <c r="Y2063" s="340"/>
      <c r="Z2063" s="341"/>
      <c r="AA2063" s="348" t="str">
        <f t="shared" si="327"/>
        <v/>
      </c>
      <c r="AB2063" s="349" t="str">
        <f t="shared" si="328"/>
        <v/>
      </c>
      <c r="AC2063" s="341"/>
      <c r="AD2063" s="350" t="str">
        <f t="shared" si="329"/>
        <v/>
      </c>
    </row>
    <row r="2064" spans="2:30" x14ac:dyDescent="0.45">
      <c r="B2064" s="145" t="str">
        <f t="shared" si="320"/>
        <v>NOT INCLUDED</v>
      </c>
      <c r="C2064" s="146" t="e">
        <f t="shared" si="321"/>
        <v>#N/A</v>
      </c>
      <c r="D2064" s="158" t="e">
        <f>AB2064&amp;"_"&amp;#REF!&amp;IF(afstemning_partner&lt;&gt;"","_"&amp;AC2064,"")</f>
        <v>#REF!</v>
      </c>
      <c r="E2064" s="158" t="str">
        <f t="shared" si="322"/>
        <v/>
      </c>
      <c r="F2064" s="158" t="e">
        <f t="shared" si="323"/>
        <v>#N/A</v>
      </c>
      <c r="G2064" s="158" t="str">
        <f>TRANSAKTIONER!Z2064&amp;IF(regnskab_filter_periode&gt;=AB2064,"INCLUDE"&amp;IF(regnskab_filter_land&lt;&gt;"",IF(regnskab_filter_land="EU",F2064,AD2064),""),"EXCLUDE")</f>
        <v>EXCLUDE</v>
      </c>
      <c r="H2064" s="158" t="str">
        <f t="shared" si="324"/>
        <v/>
      </c>
      <c r="I2064" s="158" t="str">
        <f>TRANSAKTIONER!Z2064&amp;IF(regnskab_filter_periode_partner&gt;=AB2064,"INCLUDE"&amp;IF(regnskab_filter_land_partner&lt;&gt;"",IF(regnskab_filter_land_partner="EU",F2064,AD2064),""),"EXCLUDE")&amp;AC2064</f>
        <v>EXCLUDE</v>
      </c>
      <c r="J2064" s="158" t="e">
        <f t="shared" si="325"/>
        <v>#N/A</v>
      </c>
      <c r="L2064" s="158" t="str">
        <f t="shared" si="326"/>
        <v>_EU</v>
      </c>
      <c r="P2064" s="340"/>
      <c r="Q2064" s="340"/>
      <c r="R2064" s="341"/>
      <c r="S2064" s="342"/>
      <c r="T2064" s="342"/>
      <c r="U2064" s="340"/>
      <c r="V2064" s="368"/>
      <c r="W2064" s="341"/>
      <c r="X2064" s="343"/>
      <c r="Y2064" s="340"/>
      <c r="Z2064" s="341"/>
      <c r="AA2064" s="348" t="str">
        <f t="shared" si="327"/>
        <v/>
      </c>
      <c r="AB2064" s="349" t="str">
        <f t="shared" si="328"/>
        <v/>
      </c>
      <c r="AC2064" s="341"/>
      <c r="AD2064" s="350" t="str">
        <f t="shared" si="329"/>
        <v/>
      </c>
    </row>
    <row r="2065" spans="2:30" x14ac:dyDescent="0.45">
      <c r="B2065" s="145" t="str">
        <f t="shared" si="320"/>
        <v>NOT INCLUDED</v>
      </c>
      <c r="C2065" s="146" t="e">
        <f t="shared" si="321"/>
        <v>#N/A</v>
      </c>
      <c r="D2065" s="158" t="e">
        <f>AB2065&amp;"_"&amp;#REF!&amp;IF(afstemning_partner&lt;&gt;"","_"&amp;AC2065,"")</f>
        <v>#REF!</v>
      </c>
      <c r="E2065" s="158" t="str">
        <f t="shared" si="322"/>
        <v/>
      </c>
      <c r="F2065" s="158" t="e">
        <f t="shared" si="323"/>
        <v>#N/A</v>
      </c>
      <c r="G2065" s="158" t="str">
        <f>TRANSAKTIONER!Z2065&amp;IF(regnskab_filter_periode&gt;=AB2065,"INCLUDE"&amp;IF(regnskab_filter_land&lt;&gt;"",IF(regnskab_filter_land="EU",F2065,AD2065),""),"EXCLUDE")</f>
        <v>EXCLUDE</v>
      </c>
      <c r="H2065" s="158" t="str">
        <f t="shared" si="324"/>
        <v/>
      </c>
      <c r="I2065" s="158" t="str">
        <f>TRANSAKTIONER!Z2065&amp;IF(regnskab_filter_periode_partner&gt;=AB2065,"INCLUDE"&amp;IF(regnskab_filter_land_partner&lt;&gt;"",IF(regnskab_filter_land_partner="EU",F2065,AD2065),""),"EXCLUDE")&amp;AC2065</f>
        <v>EXCLUDE</v>
      </c>
      <c r="J2065" s="158" t="e">
        <f t="shared" si="325"/>
        <v>#N/A</v>
      </c>
      <c r="L2065" s="158" t="str">
        <f t="shared" si="326"/>
        <v>_EU</v>
      </c>
      <c r="P2065" s="340"/>
      <c r="Q2065" s="340"/>
      <c r="R2065" s="341"/>
      <c r="S2065" s="342"/>
      <c r="T2065" s="342"/>
      <c r="U2065" s="340"/>
      <c r="V2065" s="368"/>
      <c r="W2065" s="341"/>
      <c r="X2065" s="343"/>
      <c r="Y2065" s="340"/>
      <c r="Z2065" s="341"/>
      <c r="AA2065" s="348" t="str">
        <f t="shared" si="327"/>
        <v/>
      </c>
      <c r="AB2065" s="349" t="str">
        <f t="shared" si="328"/>
        <v/>
      </c>
      <c r="AC2065" s="341"/>
      <c r="AD2065" s="350" t="str">
        <f t="shared" si="329"/>
        <v/>
      </c>
    </row>
    <row r="2066" spans="2:30" x14ac:dyDescent="0.45">
      <c r="B2066" s="145" t="str">
        <f t="shared" si="320"/>
        <v>NOT INCLUDED</v>
      </c>
      <c r="C2066" s="146" t="e">
        <f t="shared" si="321"/>
        <v>#N/A</v>
      </c>
      <c r="D2066" s="158" t="e">
        <f>AB2066&amp;"_"&amp;#REF!&amp;IF(afstemning_partner&lt;&gt;"","_"&amp;AC2066,"")</f>
        <v>#REF!</v>
      </c>
      <c r="E2066" s="158" t="str">
        <f t="shared" si="322"/>
        <v/>
      </c>
      <c r="F2066" s="158" t="e">
        <f t="shared" si="323"/>
        <v>#N/A</v>
      </c>
      <c r="G2066" s="158" t="str">
        <f>TRANSAKTIONER!Z2066&amp;IF(regnskab_filter_periode&gt;=AB2066,"INCLUDE"&amp;IF(regnskab_filter_land&lt;&gt;"",IF(regnskab_filter_land="EU",F2066,AD2066),""),"EXCLUDE")</f>
        <v>EXCLUDE</v>
      </c>
      <c r="H2066" s="158" t="str">
        <f t="shared" si="324"/>
        <v/>
      </c>
      <c r="I2066" s="158" t="str">
        <f>TRANSAKTIONER!Z2066&amp;IF(regnskab_filter_periode_partner&gt;=AB2066,"INCLUDE"&amp;IF(regnskab_filter_land_partner&lt;&gt;"",IF(regnskab_filter_land_partner="EU",F2066,AD2066),""),"EXCLUDE")&amp;AC2066</f>
        <v>EXCLUDE</v>
      </c>
      <c r="J2066" s="158" t="e">
        <f t="shared" si="325"/>
        <v>#N/A</v>
      </c>
      <c r="L2066" s="158" t="str">
        <f t="shared" si="326"/>
        <v>_EU</v>
      </c>
      <c r="P2066" s="340"/>
      <c r="Q2066" s="340"/>
      <c r="R2066" s="341"/>
      <c r="S2066" s="342"/>
      <c r="T2066" s="342"/>
      <c r="U2066" s="340"/>
      <c r="V2066" s="368"/>
      <c r="W2066" s="341"/>
      <c r="X2066" s="343"/>
      <c r="Y2066" s="340"/>
      <c r="Z2066" s="341"/>
      <c r="AA2066" s="348" t="str">
        <f t="shared" si="327"/>
        <v/>
      </c>
      <c r="AB2066" s="349" t="str">
        <f t="shared" si="328"/>
        <v/>
      </c>
      <c r="AC2066" s="341"/>
      <c r="AD2066" s="350" t="str">
        <f t="shared" si="329"/>
        <v/>
      </c>
    </row>
    <row r="2067" spans="2:30" x14ac:dyDescent="0.45">
      <c r="B2067" s="145" t="str">
        <f t="shared" si="320"/>
        <v>NOT INCLUDED</v>
      </c>
      <c r="C2067" s="146" t="e">
        <f t="shared" si="321"/>
        <v>#N/A</v>
      </c>
      <c r="D2067" s="158" t="e">
        <f>AB2067&amp;"_"&amp;#REF!&amp;IF(afstemning_partner&lt;&gt;"","_"&amp;AC2067,"")</f>
        <v>#REF!</v>
      </c>
      <c r="E2067" s="158" t="str">
        <f t="shared" si="322"/>
        <v/>
      </c>
      <c r="F2067" s="158" t="e">
        <f t="shared" si="323"/>
        <v>#N/A</v>
      </c>
      <c r="G2067" s="158" t="str">
        <f>TRANSAKTIONER!Z2067&amp;IF(regnskab_filter_periode&gt;=AB2067,"INCLUDE"&amp;IF(regnskab_filter_land&lt;&gt;"",IF(regnskab_filter_land="EU",F2067,AD2067),""),"EXCLUDE")</f>
        <v>EXCLUDE</v>
      </c>
      <c r="H2067" s="158" t="str">
        <f t="shared" si="324"/>
        <v/>
      </c>
      <c r="I2067" s="158" t="str">
        <f>TRANSAKTIONER!Z2067&amp;IF(regnskab_filter_periode_partner&gt;=AB2067,"INCLUDE"&amp;IF(regnskab_filter_land_partner&lt;&gt;"",IF(regnskab_filter_land_partner="EU",F2067,AD2067),""),"EXCLUDE")&amp;AC2067</f>
        <v>EXCLUDE</v>
      </c>
      <c r="J2067" s="158" t="e">
        <f t="shared" si="325"/>
        <v>#N/A</v>
      </c>
      <c r="L2067" s="158" t="str">
        <f t="shared" si="326"/>
        <v>_EU</v>
      </c>
      <c r="P2067" s="340"/>
      <c r="Q2067" s="340"/>
      <c r="R2067" s="341"/>
      <c r="S2067" s="342"/>
      <c r="T2067" s="342"/>
      <c r="U2067" s="340"/>
      <c r="V2067" s="368"/>
      <c r="W2067" s="341"/>
      <c r="X2067" s="343"/>
      <c r="Y2067" s="340"/>
      <c r="Z2067" s="341"/>
      <c r="AA2067" s="348" t="str">
        <f t="shared" si="327"/>
        <v/>
      </c>
      <c r="AB2067" s="349" t="str">
        <f t="shared" si="328"/>
        <v/>
      </c>
      <c r="AC2067" s="341"/>
      <c r="AD2067" s="350" t="str">
        <f t="shared" si="329"/>
        <v/>
      </c>
    </row>
    <row r="2068" spans="2:30" x14ac:dyDescent="0.45">
      <c r="B2068" s="145" t="str">
        <f t="shared" si="320"/>
        <v>NOT INCLUDED</v>
      </c>
      <c r="C2068" s="146" t="e">
        <f t="shared" si="321"/>
        <v>#N/A</v>
      </c>
      <c r="D2068" s="158" t="e">
        <f>AB2068&amp;"_"&amp;#REF!&amp;IF(afstemning_partner&lt;&gt;"","_"&amp;AC2068,"")</f>
        <v>#REF!</v>
      </c>
      <c r="E2068" s="158" t="str">
        <f t="shared" si="322"/>
        <v/>
      </c>
      <c r="F2068" s="158" t="e">
        <f t="shared" si="323"/>
        <v>#N/A</v>
      </c>
      <c r="G2068" s="158" t="str">
        <f>TRANSAKTIONER!Z2068&amp;IF(regnskab_filter_periode&gt;=AB2068,"INCLUDE"&amp;IF(regnskab_filter_land&lt;&gt;"",IF(regnskab_filter_land="EU",F2068,AD2068),""),"EXCLUDE")</f>
        <v>EXCLUDE</v>
      </c>
      <c r="H2068" s="158" t="str">
        <f t="shared" si="324"/>
        <v/>
      </c>
      <c r="I2068" s="158" t="str">
        <f>TRANSAKTIONER!Z2068&amp;IF(regnskab_filter_periode_partner&gt;=AB2068,"INCLUDE"&amp;IF(regnskab_filter_land_partner&lt;&gt;"",IF(regnskab_filter_land_partner="EU",F2068,AD2068),""),"EXCLUDE")&amp;AC2068</f>
        <v>EXCLUDE</v>
      </c>
      <c r="J2068" s="158" t="e">
        <f t="shared" si="325"/>
        <v>#N/A</v>
      </c>
      <c r="L2068" s="158" t="str">
        <f t="shared" si="326"/>
        <v>_EU</v>
      </c>
      <c r="P2068" s="340"/>
      <c r="Q2068" s="340"/>
      <c r="R2068" s="341"/>
      <c r="S2068" s="342"/>
      <c r="T2068" s="342"/>
      <c r="U2068" s="340"/>
      <c r="V2068" s="368"/>
      <c r="W2068" s="341"/>
      <c r="X2068" s="343"/>
      <c r="Y2068" s="340"/>
      <c r="Z2068" s="341"/>
      <c r="AA2068" s="348" t="str">
        <f t="shared" si="327"/>
        <v/>
      </c>
      <c r="AB2068" s="349" t="str">
        <f t="shared" si="328"/>
        <v/>
      </c>
      <c r="AC2068" s="341"/>
      <c r="AD2068" s="350" t="str">
        <f t="shared" si="329"/>
        <v/>
      </c>
    </row>
    <row r="2069" spans="2:30" x14ac:dyDescent="0.45">
      <c r="B2069" s="145" t="str">
        <f t="shared" si="320"/>
        <v>NOT INCLUDED</v>
      </c>
      <c r="C2069" s="146" t="e">
        <f t="shared" si="321"/>
        <v>#N/A</v>
      </c>
      <c r="D2069" s="158" t="e">
        <f>AB2069&amp;"_"&amp;#REF!&amp;IF(afstemning_partner&lt;&gt;"","_"&amp;AC2069,"")</f>
        <v>#REF!</v>
      </c>
      <c r="E2069" s="158" t="str">
        <f t="shared" si="322"/>
        <v/>
      </c>
      <c r="F2069" s="158" t="e">
        <f t="shared" si="323"/>
        <v>#N/A</v>
      </c>
      <c r="G2069" s="158" t="str">
        <f>TRANSAKTIONER!Z2069&amp;IF(regnskab_filter_periode&gt;=AB2069,"INCLUDE"&amp;IF(regnskab_filter_land&lt;&gt;"",IF(regnskab_filter_land="EU",F2069,AD2069),""),"EXCLUDE")</f>
        <v>EXCLUDE</v>
      </c>
      <c r="H2069" s="158" t="str">
        <f t="shared" si="324"/>
        <v/>
      </c>
      <c r="I2069" s="158" t="str">
        <f>TRANSAKTIONER!Z2069&amp;IF(regnskab_filter_periode_partner&gt;=AB2069,"INCLUDE"&amp;IF(regnskab_filter_land_partner&lt;&gt;"",IF(regnskab_filter_land_partner="EU",F2069,AD2069),""),"EXCLUDE")&amp;AC2069</f>
        <v>EXCLUDE</v>
      </c>
      <c r="J2069" s="158" t="e">
        <f t="shared" si="325"/>
        <v>#N/A</v>
      </c>
      <c r="L2069" s="158" t="str">
        <f t="shared" si="326"/>
        <v>_EU</v>
      </c>
      <c r="P2069" s="340"/>
      <c r="Q2069" s="340"/>
      <c r="R2069" s="341"/>
      <c r="S2069" s="342"/>
      <c r="T2069" s="342"/>
      <c r="U2069" s="340"/>
      <c r="V2069" s="368"/>
      <c r="W2069" s="341"/>
      <c r="X2069" s="343"/>
      <c r="Y2069" s="340"/>
      <c r="Z2069" s="341"/>
      <c r="AA2069" s="348" t="str">
        <f t="shared" si="327"/>
        <v/>
      </c>
      <c r="AB2069" s="349" t="str">
        <f t="shared" si="328"/>
        <v/>
      </c>
      <c r="AC2069" s="341"/>
      <c r="AD2069" s="350" t="str">
        <f t="shared" si="329"/>
        <v/>
      </c>
    </row>
    <row r="2070" spans="2:30" x14ac:dyDescent="0.45">
      <c r="B2070" s="145" t="str">
        <f t="shared" si="320"/>
        <v>NOT INCLUDED</v>
      </c>
      <c r="C2070" s="146" t="e">
        <f t="shared" si="321"/>
        <v>#N/A</v>
      </c>
      <c r="D2070" s="158" t="e">
        <f>AB2070&amp;"_"&amp;#REF!&amp;IF(afstemning_partner&lt;&gt;"","_"&amp;AC2070,"")</f>
        <v>#REF!</v>
      </c>
      <c r="E2070" s="158" t="str">
        <f t="shared" si="322"/>
        <v/>
      </c>
      <c r="F2070" s="158" t="e">
        <f t="shared" si="323"/>
        <v>#N/A</v>
      </c>
      <c r="G2070" s="158" t="str">
        <f>TRANSAKTIONER!Z2070&amp;IF(regnskab_filter_periode&gt;=AB2070,"INCLUDE"&amp;IF(regnskab_filter_land&lt;&gt;"",IF(regnskab_filter_land="EU",F2070,AD2070),""),"EXCLUDE")</f>
        <v>EXCLUDE</v>
      </c>
      <c r="H2070" s="158" t="str">
        <f t="shared" si="324"/>
        <v/>
      </c>
      <c r="I2070" s="158" t="str">
        <f>TRANSAKTIONER!Z2070&amp;IF(regnskab_filter_periode_partner&gt;=AB2070,"INCLUDE"&amp;IF(regnskab_filter_land_partner&lt;&gt;"",IF(regnskab_filter_land_partner="EU",F2070,AD2070),""),"EXCLUDE")&amp;AC2070</f>
        <v>EXCLUDE</v>
      </c>
      <c r="J2070" s="158" t="e">
        <f t="shared" si="325"/>
        <v>#N/A</v>
      </c>
      <c r="L2070" s="158" t="str">
        <f t="shared" si="326"/>
        <v>_EU</v>
      </c>
      <c r="P2070" s="340"/>
      <c r="Q2070" s="340"/>
      <c r="R2070" s="341"/>
      <c r="S2070" s="342"/>
      <c r="T2070" s="342"/>
      <c r="U2070" s="340"/>
      <c r="V2070" s="368"/>
      <c r="W2070" s="341"/>
      <c r="X2070" s="343"/>
      <c r="Y2070" s="340"/>
      <c r="Z2070" s="341"/>
      <c r="AA2070" s="348" t="str">
        <f t="shared" si="327"/>
        <v/>
      </c>
      <c r="AB2070" s="349" t="str">
        <f t="shared" si="328"/>
        <v/>
      </c>
      <c r="AC2070" s="341"/>
      <c r="AD2070" s="350" t="str">
        <f t="shared" si="329"/>
        <v/>
      </c>
    </row>
    <row r="2071" spans="2:30" x14ac:dyDescent="0.45">
      <c r="B2071" s="145" t="str">
        <f t="shared" si="320"/>
        <v>NOT INCLUDED</v>
      </c>
      <c r="C2071" s="146" t="e">
        <f t="shared" si="321"/>
        <v>#N/A</v>
      </c>
      <c r="D2071" s="158" t="e">
        <f>AB2071&amp;"_"&amp;#REF!&amp;IF(afstemning_partner&lt;&gt;"","_"&amp;AC2071,"")</f>
        <v>#REF!</v>
      </c>
      <c r="E2071" s="158" t="str">
        <f t="shared" si="322"/>
        <v/>
      </c>
      <c r="F2071" s="158" t="e">
        <f t="shared" si="323"/>
        <v>#N/A</v>
      </c>
      <c r="G2071" s="158" t="str">
        <f>TRANSAKTIONER!Z2071&amp;IF(regnskab_filter_periode&gt;=AB2071,"INCLUDE"&amp;IF(regnskab_filter_land&lt;&gt;"",IF(regnskab_filter_land="EU",F2071,AD2071),""),"EXCLUDE")</f>
        <v>EXCLUDE</v>
      </c>
      <c r="H2071" s="158" t="str">
        <f t="shared" si="324"/>
        <v/>
      </c>
      <c r="I2071" s="158" t="str">
        <f>TRANSAKTIONER!Z2071&amp;IF(regnskab_filter_periode_partner&gt;=AB2071,"INCLUDE"&amp;IF(regnskab_filter_land_partner&lt;&gt;"",IF(regnskab_filter_land_partner="EU",F2071,AD2071),""),"EXCLUDE")&amp;AC2071</f>
        <v>EXCLUDE</v>
      </c>
      <c r="J2071" s="158" t="e">
        <f t="shared" si="325"/>
        <v>#N/A</v>
      </c>
      <c r="L2071" s="158" t="str">
        <f t="shared" si="326"/>
        <v>_EU</v>
      </c>
      <c r="P2071" s="340"/>
      <c r="Q2071" s="340"/>
      <c r="R2071" s="341"/>
      <c r="S2071" s="342"/>
      <c r="T2071" s="342"/>
      <c r="U2071" s="340"/>
      <c r="V2071" s="368"/>
      <c r="W2071" s="341"/>
      <c r="X2071" s="343"/>
      <c r="Y2071" s="340"/>
      <c r="Z2071" s="341"/>
      <c r="AA2071" s="348" t="str">
        <f t="shared" si="327"/>
        <v/>
      </c>
      <c r="AB2071" s="349" t="str">
        <f t="shared" si="328"/>
        <v/>
      </c>
      <c r="AC2071" s="341"/>
      <c r="AD2071" s="350" t="str">
        <f t="shared" si="329"/>
        <v/>
      </c>
    </row>
    <row r="2072" spans="2:30" x14ac:dyDescent="0.45">
      <c r="B2072" s="145" t="str">
        <f t="shared" si="320"/>
        <v>NOT INCLUDED</v>
      </c>
      <c r="C2072" s="146" t="e">
        <f t="shared" si="321"/>
        <v>#N/A</v>
      </c>
      <c r="D2072" s="158" t="e">
        <f>AB2072&amp;"_"&amp;#REF!&amp;IF(afstemning_partner&lt;&gt;"","_"&amp;AC2072,"")</f>
        <v>#REF!</v>
      </c>
      <c r="E2072" s="158" t="str">
        <f t="shared" si="322"/>
        <v/>
      </c>
      <c r="F2072" s="158" t="e">
        <f t="shared" si="323"/>
        <v>#N/A</v>
      </c>
      <c r="G2072" s="158" t="str">
        <f>TRANSAKTIONER!Z2072&amp;IF(regnskab_filter_periode&gt;=AB2072,"INCLUDE"&amp;IF(regnskab_filter_land&lt;&gt;"",IF(regnskab_filter_land="EU",F2072,AD2072),""),"EXCLUDE")</f>
        <v>EXCLUDE</v>
      </c>
      <c r="H2072" s="158" t="str">
        <f t="shared" si="324"/>
        <v/>
      </c>
      <c r="I2072" s="158" t="str">
        <f>TRANSAKTIONER!Z2072&amp;IF(regnskab_filter_periode_partner&gt;=AB2072,"INCLUDE"&amp;IF(regnskab_filter_land_partner&lt;&gt;"",IF(regnskab_filter_land_partner="EU",F2072,AD2072),""),"EXCLUDE")&amp;AC2072</f>
        <v>EXCLUDE</v>
      </c>
      <c r="J2072" s="158" t="e">
        <f t="shared" si="325"/>
        <v>#N/A</v>
      </c>
      <c r="L2072" s="158" t="str">
        <f t="shared" si="326"/>
        <v>_EU</v>
      </c>
      <c r="P2072" s="340"/>
      <c r="Q2072" s="340"/>
      <c r="R2072" s="341"/>
      <c r="S2072" s="342"/>
      <c r="T2072" s="342"/>
      <c r="U2072" s="340"/>
      <c r="V2072" s="368"/>
      <c r="W2072" s="341"/>
      <c r="X2072" s="343"/>
      <c r="Y2072" s="340"/>
      <c r="Z2072" s="341"/>
      <c r="AA2072" s="348" t="str">
        <f t="shared" si="327"/>
        <v/>
      </c>
      <c r="AB2072" s="349" t="str">
        <f t="shared" si="328"/>
        <v/>
      </c>
      <c r="AC2072" s="341"/>
      <c r="AD2072" s="350" t="str">
        <f t="shared" si="329"/>
        <v/>
      </c>
    </row>
    <row r="2073" spans="2:30" x14ac:dyDescent="0.45">
      <c r="B2073" s="145" t="str">
        <f t="shared" si="320"/>
        <v>NOT INCLUDED</v>
      </c>
      <c r="C2073" s="146" t="e">
        <f t="shared" si="321"/>
        <v>#N/A</v>
      </c>
      <c r="D2073" s="158" t="e">
        <f>AB2073&amp;"_"&amp;#REF!&amp;IF(afstemning_partner&lt;&gt;"","_"&amp;AC2073,"")</f>
        <v>#REF!</v>
      </c>
      <c r="E2073" s="158" t="str">
        <f t="shared" si="322"/>
        <v/>
      </c>
      <c r="F2073" s="158" t="e">
        <f t="shared" si="323"/>
        <v>#N/A</v>
      </c>
      <c r="G2073" s="158" t="str">
        <f>TRANSAKTIONER!Z2073&amp;IF(regnskab_filter_periode&gt;=AB2073,"INCLUDE"&amp;IF(regnskab_filter_land&lt;&gt;"",IF(regnskab_filter_land="EU",F2073,AD2073),""),"EXCLUDE")</f>
        <v>EXCLUDE</v>
      </c>
      <c r="H2073" s="158" t="str">
        <f t="shared" si="324"/>
        <v/>
      </c>
      <c r="I2073" s="158" t="str">
        <f>TRANSAKTIONER!Z2073&amp;IF(regnskab_filter_periode_partner&gt;=AB2073,"INCLUDE"&amp;IF(regnskab_filter_land_partner&lt;&gt;"",IF(regnskab_filter_land_partner="EU",F2073,AD2073),""),"EXCLUDE")&amp;AC2073</f>
        <v>EXCLUDE</v>
      </c>
      <c r="J2073" s="158" t="e">
        <f t="shared" si="325"/>
        <v>#N/A</v>
      </c>
      <c r="L2073" s="158" t="str">
        <f t="shared" si="326"/>
        <v>_EU</v>
      </c>
      <c r="P2073" s="340"/>
      <c r="Q2073" s="340"/>
      <c r="R2073" s="341"/>
      <c r="S2073" s="342"/>
      <c r="T2073" s="342"/>
      <c r="U2073" s="340"/>
      <c r="V2073" s="368"/>
      <c r="W2073" s="341"/>
      <c r="X2073" s="343"/>
      <c r="Y2073" s="340"/>
      <c r="Z2073" s="341"/>
      <c r="AA2073" s="348" t="str">
        <f t="shared" si="327"/>
        <v/>
      </c>
      <c r="AB2073" s="349" t="str">
        <f t="shared" si="328"/>
        <v/>
      </c>
      <c r="AC2073" s="341"/>
      <c r="AD2073" s="350" t="str">
        <f t="shared" si="329"/>
        <v/>
      </c>
    </row>
    <row r="2074" spans="2:30" x14ac:dyDescent="0.45">
      <c r="B2074" s="145" t="str">
        <f t="shared" si="320"/>
        <v>NOT INCLUDED</v>
      </c>
      <c r="C2074" s="146" t="e">
        <f t="shared" si="321"/>
        <v>#N/A</v>
      </c>
      <c r="D2074" s="158" t="e">
        <f>AB2074&amp;"_"&amp;#REF!&amp;IF(afstemning_partner&lt;&gt;"","_"&amp;AC2074,"")</f>
        <v>#REF!</v>
      </c>
      <c r="E2074" s="158" t="str">
        <f t="shared" si="322"/>
        <v/>
      </c>
      <c r="F2074" s="158" t="e">
        <f t="shared" si="323"/>
        <v>#N/A</v>
      </c>
      <c r="G2074" s="158" t="str">
        <f>TRANSAKTIONER!Z2074&amp;IF(regnskab_filter_periode&gt;=AB2074,"INCLUDE"&amp;IF(regnskab_filter_land&lt;&gt;"",IF(regnskab_filter_land="EU",F2074,AD2074),""),"EXCLUDE")</f>
        <v>EXCLUDE</v>
      </c>
      <c r="H2074" s="158" t="str">
        <f t="shared" si="324"/>
        <v/>
      </c>
      <c r="I2074" s="158" t="str">
        <f>TRANSAKTIONER!Z2074&amp;IF(regnskab_filter_periode_partner&gt;=AB2074,"INCLUDE"&amp;IF(regnskab_filter_land_partner&lt;&gt;"",IF(regnskab_filter_land_partner="EU",F2074,AD2074),""),"EXCLUDE")&amp;AC2074</f>
        <v>EXCLUDE</v>
      </c>
      <c r="J2074" s="158" t="e">
        <f t="shared" si="325"/>
        <v>#N/A</v>
      </c>
      <c r="L2074" s="158" t="str">
        <f t="shared" si="326"/>
        <v>_EU</v>
      </c>
      <c r="P2074" s="340"/>
      <c r="Q2074" s="340"/>
      <c r="R2074" s="341"/>
      <c r="S2074" s="342"/>
      <c r="T2074" s="342"/>
      <c r="U2074" s="340"/>
      <c r="V2074" s="368"/>
      <c r="W2074" s="341"/>
      <c r="X2074" s="343"/>
      <c r="Y2074" s="340"/>
      <c r="Z2074" s="341"/>
      <c r="AA2074" s="348" t="str">
        <f t="shared" si="327"/>
        <v/>
      </c>
      <c r="AB2074" s="349" t="str">
        <f t="shared" si="328"/>
        <v/>
      </c>
      <c r="AC2074" s="341"/>
      <c r="AD2074" s="350" t="str">
        <f t="shared" si="329"/>
        <v/>
      </c>
    </row>
    <row r="2075" spans="2:30" x14ac:dyDescent="0.45">
      <c r="B2075" s="145" t="str">
        <f t="shared" si="320"/>
        <v>NOT INCLUDED</v>
      </c>
      <c r="C2075" s="146" t="e">
        <f t="shared" si="321"/>
        <v>#N/A</v>
      </c>
      <c r="D2075" s="158" t="e">
        <f>AB2075&amp;"_"&amp;#REF!&amp;IF(afstemning_partner&lt;&gt;"","_"&amp;AC2075,"")</f>
        <v>#REF!</v>
      </c>
      <c r="E2075" s="158" t="str">
        <f t="shared" si="322"/>
        <v/>
      </c>
      <c r="F2075" s="158" t="e">
        <f t="shared" si="323"/>
        <v>#N/A</v>
      </c>
      <c r="G2075" s="158" t="str">
        <f>TRANSAKTIONER!Z2075&amp;IF(regnskab_filter_periode&gt;=AB2075,"INCLUDE"&amp;IF(regnskab_filter_land&lt;&gt;"",IF(regnskab_filter_land="EU",F2075,AD2075),""),"EXCLUDE")</f>
        <v>EXCLUDE</v>
      </c>
      <c r="H2075" s="158" t="str">
        <f t="shared" si="324"/>
        <v/>
      </c>
      <c r="I2075" s="158" t="str">
        <f>TRANSAKTIONER!Z2075&amp;IF(regnskab_filter_periode_partner&gt;=AB2075,"INCLUDE"&amp;IF(regnskab_filter_land_partner&lt;&gt;"",IF(regnskab_filter_land_partner="EU",F2075,AD2075),""),"EXCLUDE")&amp;AC2075</f>
        <v>EXCLUDE</v>
      </c>
      <c r="J2075" s="158" t="e">
        <f t="shared" si="325"/>
        <v>#N/A</v>
      </c>
      <c r="L2075" s="158" t="str">
        <f t="shared" si="326"/>
        <v>_EU</v>
      </c>
      <c r="P2075" s="340"/>
      <c r="Q2075" s="340"/>
      <c r="R2075" s="341"/>
      <c r="S2075" s="342"/>
      <c r="T2075" s="342"/>
      <c r="U2075" s="340"/>
      <c r="V2075" s="368"/>
      <c r="W2075" s="341"/>
      <c r="X2075" s="343"/>
      <c r="Y2075" s="340"/>
      <c r="Z2075" s="341"/>
      <c r="AA2075" s="348" t="str">
        <f t="shared" si="327"/>
        <v/>
      </c>
      <c r="AB2075" s="349" t="str">
        <f t="shared" si="328"/>
        <v/>
      </c>
      <c r="AC2075" s="341"/>
      <c r="AD2075" s="350" t="str">
        <f t="shared" si="329"/>
        <v/>
      </c>
    </row>
    <row r="2076" spans="2:30" x14ac:dyDescent="0.45">
      <c r="B2076" s="145" t="str">
        <f t="shared" si="320"/>
        <v>NOT INCLUDED</v>
      </c>
      <c r="C2076" s="146" t="e">
        <f t="shared" si="321"/>
        <v>#N/A</v>
      </c>
      <c r="D2076" s="158" t="e">
        <f>AB2076&amp;"_"&amp;#REF!&amp;IF(afstemning_partner&lt;&gt;"","_"&amp;AC2076,"")</f>
        <v>#REF!</v>
      </c>
      <c r="E2076" s="158" t="str">
        <f t="shared" si="322"/>
        <v/>
      </c>
      <c r="F2076" s="158" t="e">
        <f t="shared" si="323"/>
        <v>#N/A</v>
      </c>
      <c r="G2076" s="158" t="str">
        <f>TRANSAKTIONER!Z2076&amp;IF(regnskab_filter_periode&gt;=AB2076,"INCLUDE"&amp;IF(regnskab_filter_land&lt;&gt;"",IF(regnskab_filter_land="EU",F2076,AD2076),""),"EXCLUDE")</f>
        <v>EXCLUDE</v>
      </c>
      <c r="H2076" s="158" t="str">
        <f t="shared" si="324"/>
        <v/>
      </c>
      <c r="I2076" s="158" t="str">
        <f>TRANSAKTIONER!Z2076&amp;IF(regnskab_filter_periode_partner&gt;=AB2076,"INCLUDE"&amp;IF(regnskab_filter_land_partner&lt;&gt;"",IF(regnskab_filter_land_partner="EU",F2076,AD2076),""),"EXCLUDE")&amp;AC2076</f>
        <v>EXCLUDE</v>
      </c>
      <c r="J2076" s="158" t="e">
        <f t="shared" si="325"/>
        <v>#N/A</v>
      </c>
      <c r="L2076" s="158" t="str">
        <f t="shared" si="326"/>
        <v>_EU</v>
      </c>
      <c r="P2076" s="340"/>
      <c r="Q2076" s="340"/>
      <c r="R2076" s="341"/>
      <c r="S2076" s="342"/>
      <c r="T2076" s="342"/>
      <c r="U2076" s="340"/>
      <c r="V2076" s="368"/>
      <c r="W2076" s="341"/>
      <c r="X2076" s="343"/>
      <c r="Y2076" s="340"/>
      <c r="Z2076" s="341"/>
      <c r="AA2076" s="348" t="str">
        <f t="shared" si="327"/>
        <v/>
      </c>
      <c r="AB2076" s="349" t="str">
        <f t="shared" si="328"/>
        <v/>
      </c>
      <c r="AC2076" s="341"/>
      <c r="AD2076" s="350" t="str">
        <f t="shared" si="329"/>
        <v/>
      </c>
    </row>
    <row r="2077" spans="2:30" x14ac:dyDescent="0.45">
      <c r="B2077" s="145" t="str">
        <f t="shared" si="320"/>
        <v>NOT INCLUDED</v>
      </c>
      <c r="C2077" s="146" t="e">
        <f t="shared" si="321"/>
        <v>#N/A</v>
      </c>
      <c r="D2077" s="158" t="e">
        <f>AB2077&amp;"_"&amp;#REF!&amp;IF(afstemning_partner&lt;&gt;"","_"&amp;AC2077,"")</f>
        <v>#REF!</v>
      </c>
      <c r="E2077" s="158" t="str">
        <f t="shared" si="322"/>
        <v/>
      </c>
      <c r="F2077" s="158" t="e">
        <f t="shared" si="323"/>
        <v>#N/A</v>
      </c>
      <c r="G2077" s="158" t="str">
        <f>TRANSAKTIONER!Z2077&amp;IF(regnskab_filter_periode&gt;=AB2077,"INCLUDE"&amp;IF(regnskab_filter_land&lt;&gt;"",IF(regnskab_filter_land="EU",F2077,AD2077),""),"EXCLUDE")</f>
        <v>EXCLUDE</v>
      </c>
      <c r="H2077" s="158" t="str">
        <f t="shared" si="324"/>
        <v/>
      </c>
      <c r="I2077" s="158" t="str">
        <f>TRANSAKTIONER!Z2077&amp;IF(regnskab_filter_periode_partner&gt;=AB2077,"INCLUDE"&amp;IF(regnskab_filter_land_partner&lt;&gt;"",IF(regnskab_filter_land_partner="EU",F2077,AD2077),""),"EXCLUDE")&amp;AC2077</f>
        <v>EXCLUDE</v>
      </c>
      <c r="J2077" s="158" t="e">
        <f t="shared" si="325"/>
        <v>#N/A</v>
      </c>
      <c r="L2077" s="158" t="str">
        <f t="shared" si="326"/>
        <v>_EU</v>
      </c>
      <c r="P2077" s="340"/>
      <c r="Q2077" s="340"/>
      <c r="R2077" s="341"/>
      <c r="S2077" s="342"/>
      <c r="T2077" s="342"/>
      <c r="U2077" s="340"/>
      <c r="V2077" s="368"/>
      <c r="W2077" s="341"/>
      <c r="X2077" s="343"/>
      <c r="Y2077" s="340"/>
      <c r="Z2077" s="341"/>
      <c r="AA2077" s="348" t="str">
        <f t="shared" si="327"/>
        <v/>
      </c>
      <c r="AB2077" s="349" t="str">
        <f t="shared" si="328"/>
        <v/>
      </c>
      <c r="AC2077" s="341"/>
      <c r="AD2077" s="350" t="str">
        <f t="shared" si="329"/>
        <v/>
      </c>
    </row>
    <row r="2078" spans="2:30" x14ac:dyDescent="0.45">
      <c r="B2078" s="145" t="str">
        <f t="shared" si="320"/>
        <v>NOT INCLUDED</v>
      </c>
      <c r="C2078" s="146" t="e">
        <f t="shared" si="321"/>
        <v>#N/A</v>
      </c>
      <c r="D2078" s="158" t="e">
        <f>AB2078&amp;"_"&amp;#REF!&amp;IF(afstemning_partner&lt;&gt;"","_"&amp;AC2078,"")</f>
        <v>#REF!</v>
      </c>
      <c r="E2078" s="158" t="str">
        <f t="shared" si="322"/>
        <v/>
      </c>
      <c r="F2078" s="158" t="e">
        <f t="shared" si="323"/>
        <v>#N/A</v>
      </c>
      <c r="G2078" s="158" t="str">
        <f>TRANSAKTIONER!Z2078&amp;IF(regnskab_filter_periode&gt;=AB2078,"INCLUDE"&amp;IF(regnskab_filter_land&lt;&gt;"",IF(regnskab_filter_land="EU",F2078,AD2078),""),"EXCLUDE")</f>
        <v>EXCLUDE</v>
      </c>
      <c r="H2078" s="158" t="str">
        <f t="shared" si="324"/>
        <v/>
      </c>
      <c r="I2078" s="158" t="str">
        <f>TRANSAKTIONER!Z2078&amp;IF(regnskab_filter_periode_partner&gt;=AB2078,"INCLUDE"&amp;IF(regnskab_filter_land_partner&lt;&gt;"",IF(regnskab_filter_land_partner="EU",F2078,AD2078),""),"EXCLUDE")&amp;AC2078</f>
        <v>EXCLUDE</v>
      </c>
      <c r="J2078" s="158" t="e">
        <f t="shared" si="325"/>
        <v>#N/A</v>
      </c>
      <c r="L2078" s="158" t="str">
        <f t="shared" si="326"/>
        <v>_EU</v>
      </c>
      <c r="P2078" s="340"/>
      <c r="Q2078" s="340"/>
      <c r="R2078" s="341"/>
      <c r="S2078" s="342"/>
      <c r="T2078" s="342"/>
      <c r="U2078" s="340"/>
      <c r="V2078" s="368"/>
      <c r="W2078" s="341"/>
      <c r="X2078" s="343"/>
      <c r="Y2078" s="340"/>
      <c r="Z2078" s="341"/>
      <c r="AA2078" s="348" t="str">
        <f t="shared" si="327"/>
        <v/>
      </c>
      <c r="AB2078" s="349" t="str">
        <f t="shared" si="328"/>
        <v/>
      </c>
      <c r="AC2078" s="341"/>
      <c r="AD2078" s="350" t="str">
        <f t="shared" si="329"/>
        <v/>
      </c>
    </row>
    <row r="2079" spans="2:30" x14ac:dyDescent="0.45">
      <c r="B2079" s="145" t="str">
        <f t="shared" si="320"/>
        <v>NOT INCLUDED</v>
      </c>
      <c r="C2079" s="146" t="e">
        <f t="shared" si="321"/>
        <v>#N/A</v>
      </c>
      <c r="D2079" s="158" t="e">
        <f>AB2079&amp;"_"&amp;#REF!&amp;IF(afstemning_partner&lt;&gt;"","_"&amp;AC2079,"")</f>
        <v>#REF!</v>
      </c>
      <c r="E2079" s="158" t="str">
        <f t="shared" si="322"/>
        <v/>
      </c>
      <c r="F2079" s="158" t="e">
        <f t="shared" si="323"/>
        <v>#N/A</v>
      </c>
      <c r="G2079" s="158" t="str">
        <f>TRANSAKTIONER!Z2079&amp;IF(regnskab_filter_periode&gt;=AB2079,"INCLUDE"&amp;IF(regnskab_filter_land&lt;&gt;"",IF(regnskab_filter_land="EU",F2079,AD2079),""),"EXCLUDE")</f>
        <v>EXCLUDE</v>
      </c>
      <c r="H2079" s="158" t="str">
        <f t="shared" si="324"/>
        <v/>
      </c>
      <c r="I2079" s="158" t="str">
        <f>TRANSAKTIONER!Z2079&amp;IF(regnskab_filter_periode_partner&gt;=AB2079,"INCLUDE"&amp;IF(regnskab_filter_land_partner&lt;&gt;"",IF(regnskab_filter_land_partner="EU",F2079,AD2079),""),"EXCLUDE")&amp;AC2079</f>
        <v>EXCLUDE</v>
      </c>
      <c r="J2079" s="158" t="e">
        <f t="shared" si="325"/>
        <v>#N/A</v>
      </c>
      <c r="L2079" s="158" t="str">
        <f t="shared" si="326"/>
        <v>_EU</v>
      </c>
      <c r="P2079" s="340"/>
      <c r="Q2079" s="340"/>
      <c r="R2079" s="341"/>
      <c r="S2079" s="342"/>
      <c r="T2079" s="342"/>
      <c r="U2079" s="340"/>
      <c r="V2079" s="368"/>
      <c r="W2079" s="341"/>
      <c r="X2079" s="343"/>
      <c r="Y2079" s="340"/>
      <c r="Z2079" s="341"/>
      <c r="AA2079" s="348" t="str">
        <f t="shared" si="327"/>
        <v/>
      </c>
      <c r="AB2079" s="349" t="str">
        <f t="shared" si="328"/>
        <v/>
      </c>
      <c r="AC2079" s="341"/>
      <c r="AD2079" s="350" t="str">
        <f t="shared" si="329"/>
        <v/>
      </c>
    </row>
    <row r="2080" spans="2:30" x14ac:dyDescent="0.45">
      <c r="B2080" s="145" t="str">
        <f t="shared" si="320"/>
        <v>NOT INCLUDED</v>
      </c>
      <c r="C2080" s="146" t="e">
        <f t="shared" si="321"/>
        <v>#N/A</v>
      </c>
      <c r="D2080" s="158" t="e">
        <f>AB2080&amp;"_"&amp;#REF!&amp;IF(afstemning_partner&lt;&gt;"","_"&amp;AC2080,"")</f>
        <v>#REF!</v>
      </c>
      <c r="E2080" s="158" t="str">
        <f t="shared" si="322"/>
        <v/>
      </c>
      <c r="F2080" s="158" t="e">
        <f t="shared" si="323"/>
        <v>#N/A</v>
      </c>
      <c r="G2080" s="158" t="str">
        <f>TRANSAKTIONER!Z2080&amp;IF(regnskab_filter_periode&gt;=AB2080,"INCLUDE"&amp;IF(regnskab_filter_land&lt;&gt;"",IF(regnskab_filter_land="EU",F2080,AD2080),""),"EXCLUDE")</f>
        <v>EXCLUDE</v>
      </c>
      <c r="H2080" s="158" t="str">
        <f t="shared" si="324"/>
        <v/>
      </c>
      <c r="I2080" s="158" t="str">
        <f>TRANSAKTIONER!Z2080&amp;IF(regnskab_filter_periode_partner&gt;=AB2080,"INCLUDE"&amp;IF(regnskab_filter_land_partner&lt;&gt;"",IF(regnskab_filter_land_partner="EU",F2080,AD2080),""),"EXCLUDE")&amp;AC2080</f>
        <v>EXCLUDE</v>
      </c>
      <c r="J2080" s="158" t="e">
        <f t="shared" si="325"/>
        <v>#N/A</v>
      </c>
      <c r="L2080" s="158" t="str">
        <f t="shared" si="326"/>
        <v>_EU</v>
      </c>
      <c r="P2080" s="340"/>
      <c r="Q2080" s="340"/>
      <c r="R2080" s="341"/>
      <c r="S2080" s="342"/>
      <c r="T2080" s="342"/>
      <c r="U2080" s="340"/>
      <c r="V2080" s="368"/>
      <c r="W2080" s="341"/>
      <c r="X2080" s="343"/>
      <c r="Y2080" s="340"/>
      <c r="Z2080" s="341"/>
      <c r="AA2080" s="348" t="str">
        <f t="shared" si="327"/>
        <v/>
      </c>
      <c r="AB2080" s="349" t="str">
        <f t="shared" si="328"/>
        <v/>
      </c>
      <c r="AC2080" s="341"/>
      <c r="AD2080" s="350" t="str">
        <f t="shared" si="329"/>
        <v/>
      </c>
    </row>
    <row r="2081" spans="2:30" x14ac:dyDescent="0.45">
      <c r="B2081" s="145" t="str">
        <f t="shared" si="320"/>
        <v>NOT INCLUDED</v>
      </c>
      <c r="C2081" s="146" t="e">
        <f t="shared" si="321"/>
        <v>#N/A</v>
      </c>
      <c r="D2081" s="158" t="e">
        <f>AB2081&amp;"_"&amp;#REF!&amp;IF(afstemning_partner&lt;&gt;"","_"&amp;AC2081,"")</f>
        <v>#REF!</v>
      </c>
      <c r="E2081" s="158" t="str">
        <f t="shared" si="322"/>
        <v/>
      </c>
      <c r="F2081" s="158" t="e">
        <f t="shared" si="323"/>
        <v>#N/A</v>
      </c>
      <c r="G2081" s="158" t="str">
        <f>TRANSAKTIONER!Z2081&amp;IF(regnskab_filter_periode&gt;=AB2081,"INCLUDE"&amp;IF(regnskab_filter_land&lt;&gt;"",IF(regnskab_filter_land="EU",F2081,AD2081),""),"EXCLUDE")</f>
        <v>EXCLUDE</v>
      </c>
      <c r="H2081" s="158" t="str">
        <f t="shared" si="324"/>
        <v/>
      </c>
      <c r="I2081" s="158" t="str">
        <f>TRANSAKTIONER!Z2081&amp;IF(regnskab_filter_periode_partner&gt;=AB2081,"INCLUDE"&amp;IF(regnskab_filter_land_partner&lt;&gt;"",IF(regnskab_filter_land_partner="EU",F2081,AD2081),""),"EXCLUDE")&amp;AC2081</f>
        <v>EXCLUDE</v>
      </c>
      <c r="J2081" s="158" t="e">
        <f t="shared" si="325"/>
        <v>#N/A</v>
      </c>
      <c r="L2081" s="158" t="str">
        <f t="shared" si="326"/>
        <v>_EU</v>
      </c>
      <c r="P2081" s="340"/>
      <c r="Q2081" s="340"/>
      <c r="R2081" s="341"/>
      <c r="S2081" s="342"/>
      <c r="T2081" s="342"/>
      <c r="U2081" s="340"/>
      <c r="V2081" s="368"/>
      <c r="W2081" s="341"/>
      <c r="X2081" s="343"/>
      <c r="Y2081" s="340"/>
      <c r="Z2081" s="341"/>
      <c r="AA2081" s="348" t="str">
        <f t="shared" si="327"/>
        <v/>
      </c>
      <c r="AB2081" s="349" t="str">
        <f t="shared" si="328"/>
        <v/>
      </c>
      <c r="AC2081" s="341"/>
      <c r="AD2081" s="350" t="str">
        <f t="shared" si="329"/>
        <v/>
      </c>
    </row>
    <row r="2082" spans="2:30" x14ac:dyDescent="0.45">
      <c r="B2082" s="145" t="str">
        <f t="shared" si="320"/>
        <v>NOT INCLUDED</v>
      </c>
      <c r="C2082" s="146" t="e">
        <f t="shared" si="321"/>
        <v>#N/A</v>
      </c>
      <c r="D2082" s="158" t="e">
        <f>AB2082&amp;"_"&amp;#REF!&amp;IF(afstemning_partner&lt;&gt;"","_"&amp;AC2082,"")</f>
        <v>#REF!</v>
      </c>
      <c r="E2082" s="158" t="str">
        <f t="shared" si="322"/>
        <v/>
      </c>
      <c r="F2082" s="158" t="e">
        <f t="shared" si="323"/>
        <v>#N/A</v>
      </c>
      <c r="G2082" s="158" t="str">
        <f>TRANSAKTIONER!Z2082&amp;IF(regnskab_filter_periode&gt;=AB2082,"INCLUDE"&amp;IF(regnskab_filter_land&lt;&gt;"",IF(regnskab_filter_land="EU",F2082,AD2082),""),"EXCLUDE")</f>
        <v>EXCLUDE</v>
      </c>
      <c r="H2082" s="158" t="str">
        <f t="shared" si="324"/>
        <v/>
      </c>
      <c r="I2082" s="158" t="str">
        <f>TRANSAKTIONER!Z2082&amp;IF(regnskab_filter_periode_partner&gt;=AB2082,"INCLUDE"&amp;IF(regnskab_filter_land_partner&lt;&gt;"",IF(regnskab_filter_land_partner="EU",F2082,AD2082),""),"EXCLUDE")&amp;AC2082</f>
        <v>EXCLUDE</v>
      </c>
      <c r="J2082" s="158" t="e">
        <f t="shared" si="325"/>
        <v>#N/A</v>
      </c>
      <c r="L2082" s="158" t="str">
        <f t="shared" si="326"/>
        <v>_EU</v>
      </c>
      <c r="P2082" s="340"/>
      <c r="Q2082" s="340"/>
      <c r="R2082" s="341"/>
      <c r="S2082" s="342"/>
      <c r="T2082" s="342"/>
      <c r="U2082" s="340"/>
      <c r="V2082" s="368"/>
      <c r="W2082" s="341"/>
      <c r="X2082" s="343"/>
      <c r="Y2082" s="340"/>
      <c r="Z2082" s="341"/>
      <c r="AA2082" s="348" t="str">
        <f t="shared" si="327"/>
        <v/>
      </c>
      <c r="AB2082" s="349" t="str">
        <f t="shared" si="328"/>
        <v/>
      </c>
      <c r="AC2082" s="341"/>
      <c r="AD2082" s="350" t="str">
        <f t="shared" si="329"/>
        <v/>
      </c>
    </row>
    <row r="2083" spans="2:30" x14ac:dyDescent="0.45">
      <c r="B2083" s="145" t="str">
        <f t="shared" si="320"/>
        <v>NOT INCLUDED</v>
      </c>
      <c r="C2083" s="146" t="e">
        <f t="shared" si="321"/>
        <v>#N/A</v>
      </c>
      <c r="D2083" s="158" t="e">
        <f>AB2083&amp;"_"&amp;#REF!&amp;IF(afstemning_partner&lt;&gt;"","_"&amp;AC2083,"")</f>
        <v>#REF!</v>
      </c>
      <c r="E2083" s="158" t="str">
        <f t="shared" si="322"/>
        <v/>
      </c>
      <c r="F2083" s="158" t="e">
        <f t="shared" si="323"/>
        <v>#N/A</v>
      </c>
      <c r="G2083" s="158" t="str">
        <f>TRANSAKTIONER!Z2083&amp;IF(regnskab_filter_periode&gt;=AB2083,"INCLUDE"&amp;IF(regnskab_filter_land&lt;&gt;"",IF(regnskab_filter_land="EU",F2083,AD2083),""),"EXCLUDE")</f>
        <v>EXCLUDE</v>
      </c>
      <c r="H2083" s="158" t="str">
        <f t="shared" si="324"/>
        <v/>
      </c>
      <c r="I2083" s="158" t="str">
        <f>TRANSAKTIONER!Z2083&amp;IF(regnskab_filter_periode_partner&gt;=AB2083,"INCLUDE"&amp;IF(regnskab_filter_land_partner&lt;&gt;"",IF(regnskab_filter_land_partner="EU",F2083,AD2083),""),"EXCLUDE")&amp;AC2083</f>
        <v>EXCLUDE</v>
      </c>
      <c r="J2083" s="158" t="e">
        <f t="shared" si="325"/>
        <v>#N/A</v>
      </c>
      <c r="L2083" s="158" t="str">
        <f t="shared" si="326"/>
        <v>_EU</v>
      </c>
      <c r="P2083" s="340"/>
      <c r="Q2083" s="340"/>
      <c r="R2083" s="341"/>
      <c r="S2083" s="342"/>
      <c r="T2083" s="342"/>
      <c r="U2083" s="340"/>
      <c r="V2083" s="368"/>
      <c r="W2083" s="341"/>
      <c r="X2083" s="343"/>
      <c r="Y2083" s="340"/>
      <c r="Z2083" s="341"/>
      <c r="AA2083" s="348" t="str">
        <f t="shared" si="327"/>
        <v/>
      </c>
      <c r="AB2083" s="349" t="str">
        <f t="shared" si="328"/>
        <v/>
      </c>
      <c r="AC2083" s="341"/>
      <c r="AD2083" s="350" t="str">
        <f t="shared" si="329"/>
        <v/>
      </c>
    </row>
    <row r="2084" spans="2:30" x14ac:dyDescent="0.45">
      <c r="B2084" s="145" t="str">
        <f t="shared" si="320"/>
        <v>NOT INCLUDED</v>
      </c>
      <c r="C2084" s="146" t="e">
        <f t="shared" si="321"/>
        <v>#N/A</v>
      </c>
      <c r="D2084" s="158" t="e">
        <f>AB2084&amp;"_"&amp;#REF!&amp;IF(afstemning_partner&lt;&gt;"","_"&amp;AC2084,"")</f>
        <v>#REF!</v>
      </c>
      <c r="E2084" s="158" t="str">
        <f t="shared" si="322"/>
        <v/>
      </c>
      <c r="F2084" s="158" t="e">
        <f t="shared" si="323"/>
        <v>#N/A</v>
      </c>
      <c r="G2084" s="158" t="str">
        <f>TRANSAKTIONER!Z2084&amp;IF(regnskab_filter_periode&gt;=AB2084,"INCLUDE"&amp;IF(regnskab_filter_land&lt;&gt;"",IF(regnskab_filter_land="EU",F2084,AD2084),""),"EXCLUDE")</f>
        <v>EXCLUDE</v>
      </c>
      <c r="H2084" s="158" t="str">
        <f t="shared" si="324"/>
        <v/>
      </c>
      <c r="I2084" s="158" t="str">
        <f>TRANSAKTIONER!Z2084&amp;IF(regnskab_filter_periode_partner&gt;=AB2084,"INCLUDE"&amp;IF(regnskab_filter_land_partner&lt;&gt;"",IF(regnskab_filter_land_partner="EU",F2084,AD2084),""),"EXCLUDE")&amp;AC2084</f>
        <v>EXCLUDE</v>
      </c>
      <c r="J2084" s="158" t="e">
        <f t="shared" si="325"/>
        <v>#N/A</v>
      </c>
      <c r="L2084" s="158" t="str">
        <f t="shared" si="326"/>
        <v>_EU</v>
      </c>
      <c r="P2084" s="340"/>
      <c r="Q2084" s="340"/>
      <c r="R2084" s="341"/>
      <c r="S2084" s="342"/>
      <c r="T2084" s="342"/>
      <c r="U2084" s="340"/>
      <c r="V2084" s="368"/>
      <c r="W2084" s="341"/>
      <c r="X2084" s="343"/>
      <c r="Y2084" s="340"/>
      <c r="Z2084" s="341"/>
      <c r="AA2084" s="348" t="str">
        <f t="shared" si="327"/>
        <v/>
      </c>
      <c r="AB2084" s="349" t="str">
        <f t="shared" si="328"/>
        <v/>
      </c>
      <c r="AC2084" s="341"/>
      <c r="AD2084" s="350" t="str">
        <f t="shared" si="329"/>
        <v/>
      </c>
    </row>
    <row r="2085" spans="2:30" x14ac:dyDescent="0.45">
      <c r="B2085" s="145" t="str">
        <f t="shared" si="320"/>
        <v>NOT INCLUDED</v>
      </c>
      <c r="C2085" s="146" t="e">
        <f t="shared" si="321"/>
        <v>#N/A</v>
      </c>
      <c r="D2085" s="158" t="e">
        <f>AB2085&amp;"_"&amp;#REF!&amp;IF(afstemning_partner&lt;&gt;"","_"&amp;AC2085,"")</f>
        <v>#REF!</v>
      </c>
      <c r="E2085" s="158" t="str">
        <f t="shared" si="322"/>
        <v/>
      </c>
      <c r="F2085" s="158" t="e">
        <f t="shared" si="323"/>
        <v>#N/A</v>
      </c>
      <c r="G2085" s="158" t="str">
        <f>TRANSAKTIONER!Z2085&amp;IF(regnskab_filter_periode&gt;=AB2085,"INCLUDE"&amp;IF(regnskab_filter_land&lt;&gt;"",IF(regnskab_filter_land="EU",F2085,AD2085),""),"EXCLUDE")</f>
        <v>EXCLUDE</v>
      </c>
      <c r="H2085" s="158" t="str">
        <f t="shared" si="324"/>
        <v/>
      </c>
      <c r="I2085" s="158" t="str">
        <f>TRANSAKTIONER!Z2085&amp;IF(regnskab_filter_periode_partner&gt;=AB2085,"INCLUDE"&amp;IF(regnskab_filter_land_partner&lt;&gt;"",IF(regnskab_filter_land_partner="EU",F2085,AD2085),""),"EXCLUDE")&amp;AC2085</f>
        <v>EXCLUDE</v>
      </c>
      <c r="J2085" s="158" t="e">
        <f t="shared" si="325"/>
        <v>#N/A</v>
      </c>
      <c r="L2085" s="158" t="str">
        <f t="shared" si="326"/>
        <v>_EU</v>
      </c>
      <c r="P2085" s="340"/>
      <c r="Q2085" s="340"/>
      <c r="R2085" s="341"/>
      <c r="S2085" s="342"/>
      <c r="T2085" s="342"/>
      <c r="U2085" s="340"/>
      <c r="V2085" s="368"/>
      <c r="W2085" s="341"/>
      <c r="X2085" s="343"/>
      <c r="Y2085" s="340"/>
      <c r="Z2085" s="341"/>
      <c r="AA2085" s="348" t="str">
        <f t="shared" si="327"/>
        <v/>
      </c>
      <c r="AB2085" s="349" t="str">
        <f t="shared" si="328"/>
        <v/>
      </c>
      <c r="AC2085" s="341"/>
      <c r="AD2085" s="350" t="str">
        <f t="shared" si="329"/>
        <v/>
      </c>
    </row>
    <row r="2086" spans="2:30" x14ac:dyDescent="0.45">
      <c r="B2086" s="145" t="str">
        <f t="shared" si="320"/>
        <v>NOT INCLUDED</v>
      </c>
      <c r="C2086" s="146" t="e">
        <f t="shared" si="321"/>
        <v>#N/A</v>
      </c>
      <c r="D2086" s="158" t="e">
        <f>AB2086&amp;"_"&amp;#REF!&amp;IF(afstemning_partner&lt;&gt;"","_"&amp;AC2086,"")</f>
        <v>#REF!</v>
      </c>
      <c r="E2086" s="158" t="str">
        <f t="shared" si="322"/>
        <v/>
      </c>
      <c r="F2086" s="158" t="e">
        <f t="shared" si="323"/>
        <v>#N/A</v>
      </c>
      <c r="G2086" s="158" t="str">
        <f>TRANSAKTIONER!Z2086&amp;IF(regnskab_filter_periode&gt;=AB2086,"INCLUDE"&amp;IF(regnskab_filter_land&lt;&gt;"",IF(regnskab_filter_land="EU",F2086,AD2086),""),"EXCLUDE")</f>
        <v>EXCLUDE</v>
      </c>
      <c r="H2086" s="158" t="str">
        <f t="shared" si="324"/>
        <v/>
      </c>
      <c r="I2086" s="158" t="str">
        <f>TRANSAKTIONER!Z2086&amp;IF(regnskab_filter_periode_partner&gt;=AB2086,"INCLUDE"&amp;IF(regnskab_filter_land_partner&lt;&gt;"",IF(regnskab_filter_land_partner="EU",F2086,AD2086),""),"EXCLUDE")&amp;AC2086</f>
        <v>EXCLUDE</v>
      </c>
      <c r="J2086" s="158" t="e">
        <f t="shared" si="325"/>
        <v>#N/A</v>
      </c>
      <c r="L2086" s="158" t="str">
        <f t="shared" si="326"/>
        <v>_EU</v>
      </c>
      <c r="P2086" s="340"/>
      <c r="Q2086" s="340"/>
      <c r="R2086" s="341"/>
      <c r="S2086" s="342"/>
      <c r="T2086" s="342"/>
      <c r="U2086" s="340"/>
      <c r="V2086" s="368"/>
      <c r="W2086" s="341"/>
      <c r="X2086" s="343"/>
      <c r="Y2086" s="340"/>
      <c r="Z2086" s="341"/>
      <c r="AA2086" s="348" t="str">
        <f t="shared" si="327"/>
        <v/>
      </c>
      <c r="AB2086" s="349" t="str">
        <f t="shared" si="328"/>
        <v/>
      </c>
      <c r="AC2086" s="341"/>
      <c r="AD2086" s="350" t="str">
        <f t="shared" si="329"/>
        <v/>
      </c>
    </row>
    <row r="2087" spans="2:30" x14ac:dyDescent="0.45">
      <c r="B2087" s="145" t="str">
        <f t="shared" si="320"/>
        <v>NOT INCLUDED</v>
      </c>
      <c r="C2087" s="146" t="e">
        <f t="shared" si="321"/>
        <v>#N/A</v>
      </c>
      <c r="D2087" s="158" t="e">
        <f>AB2087&amp;"_"&amp;#REF!&amp;IF(afstemning_partner&lt;&gt;"","_"&amp;AC2087,"")</f>
        <v>#REF!</v>
      </c>
      <c r="E2087" s="158" t="str">
        <f t="shared" si="322"/>
        <v/>
      </c>
      <c r="F2087" s="158" t="e">
        <f t="shared" si="323"/>
        <v>#N/A</v>
      </c>
      <c r="G2087" s="158" t="str">
        <f>TRANSAKTIONER!Z2087&amp;IF(regnskab_filter_periode&gt;=AB2087,"INCLUDE"&amp;IF(regnskab_filter_land&lt;&gt;"",IF(regnskab_filter_land="EU",F2087,AD2087),""),"EXCLUDE")</f>
        <v>EXCLUDE</v>
      </c>
      <c r="H2087" s="158" t="str">
        <f t="shared" si="324"/>
        <v/>
      </c>
      <c r="I2087" s="158" t="str">
        <f>TRANSAKTIONER!Z2087&amp;IF(regnskab_filter_periode_partner&gt;=AB2087,"INCLUDE"&amp;IF(regnskab_filter_land_partner&lt;&gt;"",IF(regnskab_filter_land_partner="EU",F2087,AD2087),""),"EXCLUDE")&amp;AC2087</f>
        <v>EXCLUDE</v>
      </c>
      <c r="J2087" s="158" t="e">
        <f t="shared" si="325"/>
        <v>#N/A</v>
      </c>
      <c r="L2087" s="158" t="str">
        <f t="shared" si="326"/>
        <v>_EU</v>
      </c>
      <c r="P2087" s="340"/>
      <c r="Q2087" s="340"/>
      <c r="R2087" s="341"/>
      <c r="S2087" s="342"/>
      <c r="T2087" s="342"/>
      <c r="U2087" s="340"/>
      <c r="V2087" s="368"/>
      <c r="W2087" s="341"/>
      <c r="X2087" s="343"/>
      <c r="Y2087" s="340"/>
      <c r="Z2087" s="341"/>
      <c r="AA2087" s="348" t="str">
        <f t="shared" si="327"/>
        <v/>
      </c>
      <c r="AB2087" s="349" t="str">
        <f t="shared" si="328"/>
        <v/>
      </c>
      <c r="AC2087" s="341"/>
      <c r="AD2087" s="350" t="str">
        <f t="shared" si="329"/>
        <v/>
      </c>
    </row>
    <row r="2088" spans="2:30" x14ac:dyDescent="0.45">
      <c r="B2088" s="145" t="str">
        <f t="shared" si="320"/>
        <v>NOT INCLUDED</v>
      </c>
      <c r="C2088" s="146" t="e">
        <f t="shared" si="321"/>
        <v>#N/A</v>
      </c>
      <c r="D2088" s="158" t="e">
        <f>AB2088&amp;"_"&amp;#REF!&amp;IF(afstemning_partner&lt;&gt;"","_"&amp;AC2088,"")</f>
        <v>#REF!</v>
      </c>
      <c r="E2088" s="158" t="str">
        <f t="shared" si="322"/>
        <v/>
      </c>
      <c r="F2088" s="158" t="e">
        <f t="shared" si="323"/>
        <v>#N/A</v>
      </c>
      <c r="G2088" s="158" t="str">
        <f>TRANSAKTIONER!Z2088&amp;IF(regnskab_filter_periode&gt;=AB2088,"INCLUDE"&amp;IF(regnskab_filter_land&lt;&gt;"",IF(regnskab_filter_land="EU",F2088,AD2088),""),"EXCLUDE")</f>
        <v>EXCLUDE</v>
      </c>
      <c r="H2088" s="158" t="str">
        <f t="shared" si="324"/>
        <v/>
      </c>
      <c r="I2088" s="158" t="str">
        <f>TRANSAKTIONER!Z2088&amp;IF(regnskab_filter_periode_partner&gt;=AB2088,"INCLUDE"&amp;IF(regnskab_filter_land_partner&lt;&gt;"",IF(regnskab_filter_land_partner="EU",F2088,AD2088),""),"EXCLUDE")&amp;AC2088</f>
        <v>EXCLUDE</v>
      </c>
      <c r="J2088" s="158" t="e">
        <f t="shared" si="325"/>
        <v>#N/A</v>
      </c>
      <c r="L2088" s="158" t="str">
        <f t="shared" si="326"/>
        <v>_EU</v>
      </c>
      <c r="P2088" s="340"/>
      <c r="Q2088" s="340"/>
      <c r="R2088" s="341"/>
      <c r="S2088" s="342"/>
      <c r="T2088" s="342"/>
      <c r="U2088" s="340"/>
      <c r="V2088" s="368"/>
      <c r="W2088" s="341"/>
      <c r="X2088" s="343"/>
      <c r="Y2088" s="340"/>
      <c r="Z2088" s="341"/>
      <c r="AA2088" s="348" t="str">
        <f t="shared" si="327"/>
        <v/>
      </c>
      <c r="AB2088" s="349" t="str">
        <f t="shared" si="328"/>
        <v/>
      </c>
      <c r="AC2088" s="341"/>
      <c r="AD2088" s="350" t="str">
        <f t="shared" si="329"/>
        <v/>
      </c>
    </row>
    <row r="2089" spans="2:30" x14ac:dyDescent="0.45">
      <c r="B2089" s="145" t="str">
        <f t="shared" si="320"/>
        <v>NOT INCLUDED</v>
      </c>
      <c r="C2089" s="146" t="e">
        <f t="shared" si="321"/>
        <v>#N/A</v>
      </c>
      <c r="D2089" s="158" t="e">
        <f>AB2089&amp;"_"&amp;#REF!&amp;IF(afstemning_partner&lt;&gt;"","_"&amp;AC2089,"")</f>
        <v>#REF!</v>
      </c>
      <c r="E2089" s="158" t="str">
        <f t="shared" si="322"/>
        <v/>
      </c>
      <c r="F2089" s="158" t="e">
        <f t="shared" si="323"/>
        <v>#N/A</v>
      </c>
      <c r="G2089" s="158" t="str">
        <f>TRANSAKTIONER!Z2089&amp;IF(regnskab_filter_periode&gt;=AB2089,"INCLUDE"&amp;IF(regnskab_filter_land&lt;&gt;"",IF(regnskab_filter_land="EU",F2089,AD2089),""),"EXCLUDE")</f>
        <v>EXCLUDE</v>
      </c>
      <c r="H2089" s="158" t="str">
        <f t="shared" si="324"/>
        <v/>
      </c>
      <c r="I2089" s="158" t="str">
        <f>TRANSAKTIONER!Z2089&amp;IF(regnskab_filter_periode_partner&gt;=AB2089,"INCLUDE"&amp;IF(regnskab_filter_land_partner&lt;&gt;"",IF(regnskab_filter_land_partner="EU",F2089,AD2089),""),"EXCLUDE")&amp;AC2089</f>
        <v>EXCLUDE</v>
      </c>
      <c r="J2089" s="158" t="e">
        <f t="shared" si="325"/>
        <v>#N/A</v>
      </c>
      <c r="L2089" s="158" t="str">
        <f t="shared" si="326"/>
        <v>_EU</v>
      </c>
      <c r="P2089" s="340"/>
      <c r="Q2089" s="340"/>
      <c r="R2089" s="341"/>
      <c r="S2089" s="342"/>
      <c r="T2089" s="342"/>
      <c r="U2089" s="340"/>
      <c r="V2089" s="368"/>
      <c r="W2089" s="341"/>
      <c r="X2089" s="343"/>
      <c r="Y2089" s="340"/>
      <c r="Z2089" s="341"/>
      <c r="AA2089" s="348" t="str">
        <f t="shared" si="327"/>
        <v/>
      </c>
      <c r="AB2089" s="349" t="str">
        <f t="shared" si="328"/>
        <v/>
      </c>
      <c r="AC2089" s="341"/>
      <c r="AD2089" s="350" t="str">
        <f t="shared" si="329"/>
        <v/>
      </c>
    </row>
    <row r="2090" spans="2:30" x14ac:dyDescent="0.45">
      <c r="B2090" s="145" t="str">
        <f t="shared" si="320"/>
        <v>NOT INCLUDED</v>
      </c>
      <c r="C2090" s="146" t="e">
        <f t="shared" si="321"/>
        <v>#N/A</v>
      </c>
      <c r="D2090" s="158" t="e">
        <f>AB2090&amp;"_"&amp;#REF!&amp;IF(afstemning_partner&lt;&gt;"","_"&amp;AC2090,"")</f>
        <v>#REF!</v>
      </c>
      <c r="E2090" s="158" t="str">
        <f t="shared" si="322"/>
        <v/>
      </c>
      <c r="F2090" s="158" t="e">
        <f t="shared" si="323"/>
        <v>#N/A</v>
      </c>
      <c r="G2090" s="158" t="str">
        <f>TRANSAKTIONER!Z2090&amp;IF(regnskab_filter_periode&gt;=AB2090,"INCLUDE"&amp;IF(regnskab_filter_land&lt;&gt;"",IF(regnskab_filter_land="EU",F2090,AD2090),""),"EXCLUDE")</f>
        <v>EXCLUDE</v>
      </c>
      <c r="H2090" s="158" t="str">
        <f t="shared" si="324"/>
        <v/>
      </c>
      <c r="I2090" s="158" t="str">
        <f>TRANSAKTIONER!Z2090&amp;IF(regnskab_filter_periode_partner&gt;=AB2090,"INCLUDE"&amp;IF(regnskab_filter_land_partner&lt;&gt;"",IF(regnskab_filter_land_partner="EU",F2090,AD2090),""),"EXCLUDE")&amp;AC2090</f>
        <v>EXCLUDE</v>
      </c>
      <c r="J2090" s="158" t="e">
        <f t="shared" si="325"/>
        <v>#N/A</v>
      </c>
      <c r="L2090" s="158" t="str">
        <f t="shared" si="326"/>
        <v>_EU</v>
      </c>
      <c r="P2090" s="340"/>
      <c r="Q2090" s="340"/>
      <c r="R2090" s="341"/>
      <c r="S2090" s="342"/>
      <c r="T2090" s="342"/>
      <c r="U2090" s="340"/>
      <c r="V2090" s="368"/>
      <c r="W2090" s="341"/>
      <c r="X2090" s="343"/>
      <c r="Y2090" s="340"/>
      <c r="Z2090" s="341"/>
      <c r="AA2090" s="348" t="str">
        <f t="shared" si="327"/>
        <v/>
      </c>
      <c r="AB2090" s="349" t="str">
        <f t="shared" si="328"/>
        <v/>
      </c>
      <c r="AC2090" s="341"/>
      <c r="AD2090" s="350" t="str">
        <f t="shared" si="329"/>
        <v/>
      </c>
    </row>
    <row r="2091" spans="2:30" x14ac:dyDescent="0.45">
      <c r="B2091" s="145" t="str">
        <f t="shared" si="320"/>
        <v>NOT INCLUDED</v>
      </c>
      <c r="C2091" s="146" t="e">
        <f t="shared" si="321"/>
        <v>#N/A</v>
      </c>
      <c r="D2091" s="158" t="e">
        <f>AB2091&amp;"_"&amp;#REF!&amp;IF(afstemning_partner&lt;&gt;"","_"&amp;AC2091,"")</f>
        <v>#REF!</v>
      </c>
      <c r="E2091" s="158" t="str">
        <f t="shared" si="322"/>
        <v/>
      </c>
      <c r="F2091" s="158" t="e">
        <f t="shared" si="323"/>
        <v>#N/A</v>
      </c>
      <c r="G2091" s="158" t="str">
        <f>TRANSAKTIONER!Z2091&amp;IF(regnskab_filter_periode&gt;=AB2091,"INCLUDE"&amp;IF(regnskab_filter_land&lt;&gt;"",IF(regnskab_filter_land="EU",F2091,AD2091),""),"EXCLUDE")</f>
        <v>EXCLUDE</v>
      </c>
      <c r="H2091" s="158" t="str">
        <f t="shared" si="324"/>
        <v/>
      </c>
      <c r="I2091" s="158" t="str">
        <f>TRANSAKTIONER!Z2091&amp;IF(regnskab_filter_periode_partner&gt;=AB2091,"INCLUDE"&amp;IF(regnskab_filter_land_partner&lt;&gt;"",IF(regnskab_filter_land_partner="EU",F2091,AD2091),""),"EXCLUDE")&amp;AC2091</f>
        <v>EXCLUDE</v>
      </c>
      <c r="J2091" s="158" t="e">
        <f t="shared" si="325"/>
        <v>#N/A</v>
      </c>
      <c r="L2091" s="158" t="str">
        <f t="shared" si="326"/>
        <v>_EU</v>
      </c>
      <c r="P2091" s="340"/>
      <c r="Q2091" s="340"/>
      <c r="R2091" s="341"/>
      <c r="S2091" s="342"/>
      <c r="T2091" s="342"/>
      <c r="U2091" s="340"/>
      <c r="V2091" s="368"/>
      <c r="W2091" s="341"/>
      <c r="X2091" s="343"/>
      <c r="Y2091" s="340"/>
      <c r="Z2091" s="341"/>
      <c r="AA2091" s="348" t="str">
        <f t="shared" si="327"/>
        <v/>
      </c>
      <c r="AB2091" s="349" t="str">
        <f t="shared" si="328"/>
        <v/>
      </c>
      <c r="AC2091" s="341"/>
      <c r="AD2091" s="350" t="str">
        <f t="shared" si="329"/>
        <v/>
      </c>
    </row>
    <row r="2092" spans="2:30" x14ac:dyDescent="0.45">
      <c r="B2092" s="145" t="str">
        <f t="shared" si="320"/>
        <v>NOT INCLUDED</v>
      </c>
      <c r="C2092" s="146" t="e">
        <f t="shared" si="321"/>
        <v>#N/A</v>
      </c>
      <c r="D2092" s="158" t="e">
        <f>AB2092&amp;"_"&amp;#REF!&amp;IF(afstemning_partner&lt;&gt;"","_"&amp;AC2092,"")</f>
        <v>#REF!</v>
      </c>
      <c r="E2092" s="158" t="str">
        <f t="shared" si="322"/>
        <v/>
      </c>
      <c r="F2092" s="158" t="e">
        <f t="shared" si="323"/>
        <v>#N/A</v>
      </c>
      <c r="G2092" s="158" t="str">
        <f>TRANSAKTIONER!Z2092&amp;IF(regnskab_filter_periode&gt;=AB2092,"INCLUDE"&amp;IF(regnskab_filter_land&lt;&gt;"",IF(regnskab_filter_land="EU",F2092,AD2092),""),"EXCLUDE")</f>
        <v>EXCLUDE</v>
      </c>
      <c r="H2092" s="158" t="str">
        <f t="shared" si="324"/>
        <v/>
      </c>
      <c r="I2092" s="158" t="str">
        <f>TRANSAKTIONER!Z2092&amp;IF(regnskab_filter_periode_partner&gt;=AB2092,"INCLUDE"&amp;IF(regnskab_filter_land_partner&lt;&gt;"",IF(regnskab_filter_land_partner="EU",F2092,AD2092),""),"EXCLUDE")&amp;AC2092</f>
        <v>EXCLUDE</v>
      </c>
      <c r="J2092" s="158" t="e">
        <f t="shared" si="325"/>
        <v>#N/A</v>
      </c>
      <c r="L2092" s="158" t="str">
        <f t="shared" si="326"/>
        <v>_EU</v>
      </c>
      <c r="P2092" s="340"/>
      <c r="Q2092" s="340"/>
      <c r="R2092" s="341"/>
      <c r="S2092" s="342"/>
      <c r="T2092" s="342"/>
      <c r="U2092" s="340"/>
      <c r="V2092" s="368"/>
      <c r="W2092" s="341"/>
      <c r="X2092" s="343"/>
      <c r="Y2092" s="340"/>
      <c r="Z2092" s="341"/>
      <c r="AA2092" s="348" t="str">
        <f t="shared" si="327"/>
        <v/>
      </c>
      <c r="AB2092" s="349" t="str">
        <f t="shared" si="328"/>
        <v/>
      </c>
      <c r="AC2092" s="341"/>
      <c r="AD2092" s="350" t="str">
        <f t="shared" si="329"/>
        <v/>
      </c>
    </row>
    <row r="2093" spans="2:30" x14ac:dyDescent="0.45">
      <c r="B2093" s="145" t="str">
        <f t="shared" si="320"/>
        <v>NOT INCLUDED</v>
      </c>
      <c r="C2093" s="146" t="e">
        <f t="shared" si="321"/>
        <v>#N/A</v>
      </c>
      <c r="D2093" s="158" t="e">
        <f>AB2093&amp;"_"&amp;#REF!&amp;IF(afstemning_partner&lt;&gt;"","_"&amp;AC2093,"")</f>
        <v>#REF!</v>
      </c>
      <c r="E2093" s="158" t="str">
        <f t="shared" si="322"/>
        <v/>
      </c>
      <c r="F2093" s="158" t="e">
        <f t="shared" si="323"/>
        <v>#N/A</v>
      </c>
      <c r="G2093" s="158" t="str">
        <f>TRANSAKTIONER!Z2093&amp;IF(regnskab_filter_periode&gt;=AB2093,"INCLUDE"&amp;IF(regnskab_filter_land&lt;&gt;"",IF(regnskab_filter_land="EU",F2093,AD2093),""),"EXCLUDE")</f>
        <v>EXCLUDE</v>
      </c>
      <c r="H2093" s="158" t="str">
        <f t="shared" si="324"/>
        <v/>
      </c>
      <c r="I2093" s="158" t="str">
        <f>TRANSAKTIONER!Z2093&amp;IF(regnskab_filter_periode_partner&gt;=AB2093,"INCLUDE"&amp;IF(regnskab_filter_land_partner&lt;&gt;"",IF(regnskab_filter_land_partner="EU",F2093,AD2093),""),"EXCLUDE")&amp;AC2093</f>
        <v>EXCLUDE</v>
      </c>
      <c r="J2093" s="158" t="e">
        <f t="shared" si="325"/>
        <v>#N/A</v>
      </c>
      <c r="L2093" s="158" t="str">
        <f t="shared" si="326"/>
        <v>_EU</v>
      </c>
      <c r="P2093" s="340"/>
      <c r="Q2093" s="340"/>
      <c r="R2093" s="341"/>
      <c r="S2093" s="342"/>
      <c r="T2093" s="342"/>
      <c r="U2093" s="340"/>
      <c r="V2093" s="368"/>
      <c r="W2093" s="341"/>
      <c r="X2093" s="343"/>
      <c r="Y2093" s="340"/>
      <c r="Z2093" s="341"/>
      <c r="AA2093" s="348" t="str">
        <f t="shared" si="327"/>
        <v/>
      </c>
      <c r="AB2093" s="349" t="str">
        <f t="shared" si="328"/>
        <v/>
      </c>
      <c r="AC2093" s="341"/>
      <c r="AD2093" s="350" t="str">
        <f t="shared" si="329"/>
        <v/>
      </c>
    </row>
    <row r="2094" spans="2:30" x14ac:dyDescent="0.45">
      <c r="B2094" s="145" t="str">
        <f t="shared" si="320"/>
        <v>NOT INCLUDED</v>
      </c>
      <c r="C2094" s="146" t="e">
        <f t="shared" si="321"/>
        <v>#N/A</v>
      </c>
      <c r="D2094" s="158" t="e">
        <f>AB2094&amp;"_"&amp;#REF!&amp;IF(afstemning_partner&lt;&gt;"","_"&amp;AC2094,"")</f>
        <v>#REF!</v>
      </c>
      <c r="E2094" s="158" t="str">
        <f t="shared" si="322"/>
        <v/>
      </c>
      <c r="F2094" s="158" t="e">
        <f t="shared" si="323"/>
        <v>#N/A</v>
      </c>
      <c r="G2094" s="158" t="str">
        <f>TRANSAKTIONER!Z2094&amp;IF(regnskab_filter_periode&gt;=AB2094,"INCLUDE"&amp;IF(regnskab_filter_land&lt;&gt;"",IF(regnskab_filter_land="EU",F2094,AD2094),""),"EXCLUDE")</f>
        <v>EXCLUDE</v>
      </c>
      <c r="H2094" s="158" t="str">
        <f t="shared" si="324"/>
        <v/>
      </c>
      <c r="I2094" s="158" t="str">
        <f>TRANSAKTIONER!Z2094&amp;IF(regnskab_filter_periode_partner&gt;=AB2094,"INCLUDE"&amp;IF(regnskab_filter_land_partner&lt;&gt;"",IF(regnskab_filter_land_partner="EU",F2094,AD2094),""),"EXCLUDE")&amp;AC2094</f>
        <v>EXCLUDE</v>
      </c>
      <c r="J2094" s="158" t="e">
        <f t="shared" si="325"/>
        <v>#N/A</v>
      </c>
      <c r="L2094" s="158" t="str">
        <f t="shared" si="326"/>
        <v>_EU</v>
      </c>
      <c r="P2094" s="340"/>
      <c r="Q2094" s="340"/>
      <c r="R2094" s="341"/>
      <c r="S2094" s="342"/>
      <c r="T2094" s="342"/>
      <c r="U2094" s="340"/>
      <c r="V2094" s="368"/>
      <c r="W2094" s="341"/>
      <c r="X2094" s="343"/>
      <c r="Y2094" s="340"/>
      <c r="Z2094" s="341"/>
      <c r="AA2094" s="348" t="str">
        <f t="shared" si="327"/>
        <v/>
      </c>
      <c r="AB2094" s="349" t="str">
        <f t="shared" si="328"/>
        <v/>
      </c>
      <c r="AC2094" s="341"/>
      <c r="AD2094" s="350" t="str">
        <f t="shared" si="329"/>
        <v/>
      </c>
    </row>
    <row r="2095" spans="2:30" x14ac:dyDescent="0.45">
      <c r="B2095" s="145" t="str">
        <f t="shared" si="320"/>
        <v>NOT INCLUDED</v>
      </c>
      <c r="C2095" s="146" t="e">
        <f t="shared" si="321"/>
        <v>#N/A</v>
      </c>
      <c r="D2095" s="158" t="e">
        <f>AB2095&amp;"_"&amp;#REF!&amp;IF(afstemning_partner&lt;&gt;"","_"&amp;AC2095,"")</f>
        <v>#REF!</v>
      </c>
      <c r="E2095" s="158" t="str">
        <f t="shared" si="322"/>
        <v/>
      </c>
      <c r="F2095" s="158" t="e">
        <f t="shared" si="323"/>
        <v>#N/A</v>
      </c>
      <c r="G2095" s="158" t="str">
        <f>TRANSAKTIONER!Z2095&amp;IF(regnskab_filter_periode&gt;=AB2095,"INCLUDE"&amp;IF(regnskab_filter_land&lt;&gt;"",IF(regnskab_filter_land="EU",F2095,AD2095),""),"EXCLUDE")</f>
        <v>EXCLUDE</v>
      </c>
      <c r="H2095" s="158" t="str">
        <f t="shared" si="324"/>
        <v/>
      </c>
      <c r="I2095" s="158" t="str">
        <f>TRANSAKTIONER!Z2095&amp;IF(regnskab_filter_periode_partner&gt;=AB2095,"INCLUDE"&amp;IF(regnskab_filter_land_partner&lt;&gt;"",IF(regnskab_filter_land_partner="EU",F2095,AD2095),""),"EXCLUDE")&amp;AC2095</f>
        <v>EXCLUDE</v>
      </c>
      <c r="J2095" s="158" t="e">
        <f t="shared" si="325"/>
        <v>#N/A</v>
      </c>
      <c r="L2095" s="158" t="str">
        <f t="shared" si="326"/>
        <v>_EU</v>
      </c>
      <c r="P2095" s="340"/>
      <c r="Q2095" s="340"/>
      <c r="R2095" s="341"/>
      <c r="S2095" s="342"/>
      <c r="T2095" s="342"/>
      <c r="U2095" s="340"/>
      <c r="V2095" s="368"/>
      <c r="W2095" s="341"/>
      <c r="X2095" s="343"/>
      <c r="Y2095" s="340"/>
      <c r="Z2095" s="341"/>
      <c r="AA2095" s="348" t="str">
        <f t="shared" si="327"/>
        <v/>
      </c>
      <c r="AB2095" s="349" t="str">
        <f t="shared" si="328"/>
        <v/>
      </c>
      <c r="AC2095" s="341"/>
      <c r="AD2095" s="350" t="str">
        <f t="shared" si="329"/>
        <v/>
      </c>
    </row>
    <row r="2096" spans="2:30" x14ac:dyDescent="0.45">
      <c r="B2096" s="145" t="str">
        <f t="shared" si="320"/>
        <v>NOT INCLUDED</v>
      </c>
      <c r="C2096" s="146" t="e">
        <f t="shared" si="321"/>
        <v>#N/A</v>
      </c>
      <c r="D2096" s="158" t="e">
        <f>AB2096&amp;"_"&amp;#REF!&amp;IF(afstemning_partner&lt;&gt;"","_"&amp;AC2096,"")</f>
        <v>#REF!</v>
      </c>
      <c r="E2096" s="158" t="str">
        <f t="shared" si="322"/>
        <v/>
      </c>
      <c r="F2096" s="158" t="e">
        <f t="shared" si="323"/>
        <v>#N/A</v>
      </c>
      <c r="G2096" s="158" t="str">
        <f>TRANSAKTIONER!Z2096&amp;IF(regnskab_filter_periode&gt;=AB2096,"INCLUDE"&amp;IF(regnskab_filter_land&lt;&gt;"",IF(regnskab_filter_land="EU",F2096,AD2096),""),"EXCLUDE")</f>
        <v>EXCLUDE</v>
      </c>
      <c r="H2096" s="158" t="str">
        <f t="shared" si="324"/>
        <v/>
      </c>
      <c r="I2096" s="158" t="str">
        <f>TRANSAKTIONER!Z2096&amp;IF(regnskab_filter_periode_partner&gt;=AB2096,"INCLUDE"&amp;IF(regnskab_filter_land_partner&lt;&gt;"",IF(regnskab_filter_land_partner="EU",F2096,AD2096),""),"EXCLUDE")&amp;AC2096</f>
        <v>EXCLUDE</v>
      </c>
      <c r="J2096" s="158" t="e">
        <f t="shared" si="325"/>
        <v>#N/A</v>
      </c>
      <c r="L2096" s="158" t="str">
        <f t="shared" si="326"/>
        <v>_EU</v>
      </c>
      <c r="P2096" s="340"/>
      <c r="Q2096" s="340"/>
      <c r="R2096" s="341"/>
      <c r="S2096" s="342"/>
      <c r="T2096" s="342"/>
      <c r="U2096" s="340"/>
      <c r="V2096" s="368"/>
      <c r="W2096" s="341"/>
      <c r="X2096" s="343"/>
      <c r="Y2096" s="340"/>
      <c r="Z2096" s="341"/>
      <c r="AA2096" s="348" t="str">
        <f t="shared" si="327"/>
        <v/>
      </c>
      <c r="AB2096" s="349" t="str">
        <f t="shared" si="328"/>
        <v/>
      </c>
      <c r="AC2096" s="341"/>
      <c r="AD2096" s="350" t="str">
        <f t="shared" si="329"/>
        <v/>
      </c>
    </row>
    <row r="2097" spans="2:30" x14ac:dyDescent="0.45">
      <c r="B2097" s="145" t="str">
        <f t="shared" si="320"/>
        <v>NOT INCLUDED</v>
      </c>
      <c r="C2097" s="146" t="e">
        <f t="shared" si="321"/>
        <v>#N/A</v>
      </c>
      <c r="D2097" s="158" t="e">
        <f>AB2097&amp;"_"&amp;#REF!&amp;IF(afstemning_partner&lt;&gt;"","_"&amp;AC2097,"")</f>
        <v>#REF!</v>
      </c>
      <c r="E2097" s="158" t="str">
        <f t="shared" si="322"/>
        <v/>
      </c>
      <c r="F2097" s="158" t="e">
        <f t="shared" si="323"/>
        <v>#N/A</v>
      </c>
      <c r="G2097" s="158" t="str">
        <f>TRANSAKTIONER!Z2097&amp;IF(regnskab_filter_periode&gt;=AB2097,"INCLUDE"&amp;IF(regnskab_filter_land&lt;&gt;"",IF(regnskab_filter_land="EU",F2097,AD2097),""),"EXCLUDE")</f>
        <v>EXCLUDE</v>
      </c>
      <c r="H2097" s="158" t="str">
        <f t="shared" si="324"/>
        <v/>
      </c>
      <c r="I2097" s="158" t="str">
        <f>TRANSAKTIONER!Z2097&amp;IF(regnskab_filter_periode_partner&gt;=AB2097,"INCLUDE"&amp;IF(regnskab_filter_land_partner&lt;&gt;"",IF(regnskab_filter_land_partner="EU",F2097,AD2097),""),"EXCLUDE")&amp;AC2097</f>
        <v>EXCLUDE</v>
      </c>
      <c r="J2097" s="158" t="e">
        <f t="shared" si="325"/>
        <v>#N/A</v>
      </c>
      <c r="L2097" s="158" t="str">
        <f t="shared" si="326"/>
        <v>_EU</v>
      </c>
      <c r="P2097" s="340"/>
      <c r="Q2097" s="340"/>
      <c r="R2097" s="341"/>
      <c r="S2097" s="342"/>
      <c r="T2097" s="342"/>
      <c r="U2097" s="340"/>
      <c r="V2097" s="368"/>
      <c r="W2097" s="341"/>
      <c r="X2097" s="343"/>
      <c r="Y2097" s="340"/>
      <c r="Z2097" s="341"/>
      <c r="AA2097" s="348" t="str">
        <f t="shared" si="327"/>
        <v/>
      </c>
      <c r="AB2097" s="349" t="str">
        <f t="shared" si="328"/>
        <v/>
      </c>
      <c r="AC2097" s="341"/>
      <c r="AD2097" s="350" t="str">
        <f t="shared" si="329"/>
        <v/>
      </c>
    </row>
    <row r="2098" spans="2:30" x14ac:dyDescent="0.45">
      <c r="B2098" s="145" t="str">
        <f t="shared" si="320"/>
        <v>NOT INCLUDED</v>
      </c>
      <c r="C2098" s="146" t="e">
        <f t="shared" si="321"/>
        <v>#N/A</v>
      </c>
      <c r="D2098" s="158" t="e">
        <f>AB2098&amp;"_"&amp;#REF!&amp;IF(afstemning_partner&lt;&gt;"","_"&amp;AC2098,"")</f>
        <v>#REF!</v>
      </c>
      <c r="E2098" s="158" t="str">
        <f t="shared" si="322"/>
        <v/>
      </c>
      <c r="F2098" s="158" t="e">
        <f t="shared" si="323"/>
        <v>#N/A</v>
      </c>
      <c r="G2098" s="158" t="str">
        <f>TRANSAKTIONER!Z2098&amp;IF(regnskab_filter_periode&gt;=AB2098,"INCLUDE"&amp;IF(regnskab_filter_land&lt;&gt;"",IF(regnskab_filter_land="EU",F2098,AD2098),""),"EXCLUDE")</f>
        <v>EXCLUDE</v>
      </c>
      <c r="H2098" s="158" t="str">
        <f t="shared" si="324"/>
        <v/>
      </c>
      <c r="I2098" s="158" t="str">
        <f>TRANSAKTIONER!Z2098&amp;IF(regnskab_filter_periode_partner&gt;=AB2098,"INCLUDE"&amp;IF(regnskab_filter_land_partner&lt;&gt;"",IF(regnskab_filter_land_partner="EU",F2098,AD2098),""),"EXCLUDE")&amp;AC2098</f>
        <v>EXCLUDE</v>
      </c>
      <c r="J2098" s="158" t="e">
        <f t="shared" si="325"/>
        <v>#N/A</v>
      </c>
      <c r="L2098" s="158" t="str">
        <f t="shared" si="326"/>
        <v>_EU</v>
      </c>
      <c r="P2098" s="340"/>
      <c r="Q2098" s="340"/>
      <c r="R2098" s="341"/>
      <c r="S2098" s="342"/>
      <c r="T2098" s="342"/>
      <c r="U2098" s="340"/>
      <c r="V2098" s="368"/>
      <c r="W2098" s="341"/>
      <c r="X2098" s="343"/>
      <c r="Y2098" s="340"/>
      <c r="Z2098" s="341"/>
      <c r="AA2098" s="348" t="str">
        <f t="shared" si="327"/>
        <v/>
      </c>
      <c r="AB2098" s="349" t="str">
        <f t="shared" si="328"/>
        <v/>
      </c>
      <c r="AC2098" s="341"/>
      <c r="AD2098" s="350" t="str">
        <f t="shared" si="329"/>
        <v/>
      </c>
    </row>
    <row r="2099" spans="2:30" x14ac:dyDescent="0.45">
      <c r="B2099" s="145" t="str">
        <f t="shared" si="320"/>
        <v>NOT INCLUDED</v>
      </c>
      <c r="C2099" s="146" t="e">
        <f t="shared" si="321"/>
        <v>#N/A</v>
      </c>
      <c r="D2099" s="158" t="e">
        <f>AB2099&amp;"_"&amp;#REF!&amp;IF(afstemning_partner&lt;&gt;"","_"&amp;AC2099,"")</f>
        <v>#REF!</v>
      </c>
      <c r="E2099" s="158" t="str">
        <f t="shared" si="322"/>
        <v/>
      </c>
      <c r="F2099" s="158" t="e">
        <f t="shared" si="323"/>
        <v>#N/A</v>
      </c>
      <c r="G2099" s="158" t="str">
        <f>TRANSAKTIONER!Z2099&amp;IF(regnskab_filter_periode&gt;=AB2099,"INCLUDE"&amp;IF(regnskab_filter_land&lt;&gt;"",IF(regnskab_filter_land="EU",F2099,AD2099),""),"EXCLUDE")</f>
        <v>EXCLUDE</v>
      </c>
      <c r="H2099" s="158" t="str">
        <f t="shared" si="324"/>
        <v/>
      </c>
      <c r="I2099" s="158" t="str">
        <f>TRANSAKTIONER!Z2099&amp;IF(regnskab_filter_periode_partner&gt;=AB2099,"INCLUDE"&amp;IF(regnskab_filter_land_partner&lt;&gt;"",IF(regnskab_filter_land_partner="EU",F2099,AD2099),""),"EXCLUDE")&amp;AC2099</f>
        <v>EXCLUDE</v>
      </c>
      <c r="J2099" s="158" t="e">
        <f t="shared" si="325"/>
        <v>#N/A</v>
      </c>
      <c r="L2099" s="158" t="str">
        <f t="shared" si="326"/>
        <v>_EU</v>
      </c>
      <c r="P2099" s="340"/>
      <c r="Q2099" s="340"/>
      <c r="R2099" s="341"/>
      <c r="S2099" s="342"/>
      <c r="T2099" s="342"/>
      <c r="U2099" s="340"/>
      <c r="V2099" s="368"/>
      <c r="W2099" s="341"/>
      <c r="X2099" s="343"/>
      <c r="Y2099" s="340"/>
      <c r="Z2099" s="341"/>
      <c r="AA2099" s="348" t="str">
        <f t="shared" si="327"/>
        <v/>
      </c>
      <c r="AB2099" s="349" t="str">
        <f t="shared" si="328"/>
        <v/>
      </c>
      <c r="AC2099" s="341"/>
      <c r="AD2099" s="350" t="str">
        <f t="shared" si="329"/>
        <v/>
      </c>
    </row>
    <row r="2100" spans="2:30" x14ac:dyDescent="0.45">
      <c r="B2100" s="145" t="str">
        <f t="shared" si="320"/>
        <v>NOT INCLUDED</v>
      </c>
      <c r="C2100" s="146" t="e">
        <f t="shared" si="321"/>
        <v>#N/A</v>
      </c>
      <c r="D2100" s="158" t="e">
        <f>AB2100&amp;"_"&amp;#REF!&amp;IF(afstemning_partner&lt;&gt;"","_"&amp;AC2100,"")</f>
        <v>#REF!</v>
      </c>
      <c r="E2100" s="158" t="str">
        <f t="shared" si="322"/>
        <v/>
      </c>
      <c r="F2100" s="158" t="e">
        <f t="shared" si="323"/>
        <v>#N/A</v>
      </c>
      <c r="G2100" s="158" t="str">
        <f>TRANSAKTIONER!Z2100&amp;IF(regnskab_filter_periode&gt;=AB2100,"INCLUDE"&amp;IF(regnskab_filter_land&lt;&gt;"",IF(regnskab_filter_land="EU",F2100,AD2100),""),"EXCLUDE")</f>
        <v>EXCLUDE</v>
      </c>
      <c r="H2100" s="158" t="str">
        <f t="shared" si="324"/>
        <v/>
      </c>
      <c r="I2100" s="158" t="str">
        <f>TRANSAKTIONER!Z2100&amp;IF(regnskab_filter_periode_partner&gt;=AB2100,"INCLUDE"&amp;IF(regnskab_filter_land_partner&lt;&gt;"",IF(regnskab_filter_land_partner="EU",F2100,AD2100),""),"EXCLUDE")&amp;AC2100</f>
        <v>EXCLUDE</v>
      </c>
      <c r="J2100" s="158" t="e">
        <f t="shared" si="325"/>
        <v>#N/A</v>
      </c>
      <c r="L2100" s="158" t="str">
        <f t="shared" si="326"/>
        <v>_EU</v>
      </c>
      <c r="P2100" s="340"/>
      <c r="Q2100" s="340"/>
      <c r="R2100" s="341"/>
      <c r="S2100" s="342"/>
      <c r="T2100" s="342"/>
      <c r="U2100" s="340"/>
      <c r="V2100" s="368"/>
      <c r="W2100" s="341"/>
      <c r="X2100" s="343"/>
      <c r="Y2100" s="340"/>
      <c r="Z2100" s="341"/>
      <c r="AA2100" s="348" t="str">
        <f t="shared" si="327"/>
        <v/>
      </c>
      <c r="AB2100" s="349" t="str">
        <f t="shared" si="328"/>
        <v/>
      </c>
      <c r="AC2100" s="341"/>
      <c r="AD2100" s="350" t="str">
        <f t="shared" si="329"/>
        <v/>
      </c>
    </row>
    <row r="2101" spans="2:30" x14ac:dyDescent="0.45">
      <c r="B2101" s="145" t="str">
        <f t="shared" si="320"/>
        <v>NOT INCLUDED</v>
      </c>
      <c r="C2101" s="146" t="e">
        <f t="shared" si="321"/>
        <v>#N/A</v>
      </c>
      <c r="D2101" s="158" t="e">
        <f>AB2101&amp;"_"&amp;#REF!&amp;IF(afstemning_partner&lt;&gt;"","_"&amp;AC2101,"")</f>
        <v>#REF!</v>
      </c>
      <c r="E2101" s="158" t="str">
        <f t="shared" si="322"/>
        <v/>
      </c>
      <c r="F2101" s="158" t="e">
        <f t="shared" si="323"/>
        <v>#N/A</v>
      </c>
      <c r="G2101" s="158" t="str">
        <f>TRANSAKTIONER!Z2101&amp;IF(regnskab_filter_periode&gt;=AB2101,"INCLUDE"&amp;IF(regnskab_filter_land&lt;&gt;"",IF(regnskab_filter_land="EU",F2101,AD2101),""),"EXCLUDE")</f>
        <v>EXCLUDE</v>
      </c>
      <c r="H2101" s="158" t="str">
        <f t="shared" si="324"/>
        <v/>
      </c>
      <c r="I2101" s="158" t="str">
        <f>TRANSAKTIONER!Z2101&amp;IF(regnskab_filter_periode_partner&gt;=AB2101,"INCLUDE"&amp;IF(regnskab_filter_land_partner&lt;&gt;"",IF(regnskab_filter_land_partner="EU",F2101,AD2101),""),"EXCLUDE")&amp;AC2101</f>
        <v>EXCLUDE</v>
      </c>
      <c r="J2101" s="158" t="e">
        <f t="shared" si="325"/>
        <v>#N/A</v>
      </c>
      <c r="L2101" s="158" t="str">
        <f t="shared" si="326"/>
        <v>_EU</v>
      </c>
      <c r="P2101" s="340"/>
      <c r="Q2101" s="340"/>
      <c r="R2101" s="341"/>
      <c r="S2101" s="342"/>
      <c r="T2101" s="342"/>
      <c r="U2101" s="340"/>
      <c r="V2101" s="368"/>
      <c r="W2101" s="341"/>
      <c r="X2101" s="343"/>
      <c r="Y2101" s="340"/>
      <c r="Z2101" s="341"/>
      <c r="AA2101" s="348" t="str">
        <f t="shared" si="327"/>
        <v/>
      </c>
      <c r="AB2101" s="349" t="str">
        <f t="shared" si="328"/>
        <v/>
      </c>
      <c r="AC2101" s="341"/>
      <c r="AD2101" s="350" t="str">
        <f t="shared" si="329"/>
        <v/>
      </c>
    </row>
    <row r="2102" spans="2:30" x14ac:dyDescent="0.45">
      <c r="B2102" s="145" t="str">
        <f t="shared" si="320"/>
        <v>NOT INCLUDED</v>
      </c>
      <c r="C2102" s="146" t="e">
        <f t="shared" si="321"/>
        <v>#N/A</v>
      </c>
      <c r="D2102" s="158" t="e">
        <f>AB2102&amp;"_"&amp;#REF!&amp;IF(afstemning_partner&lt;&gt;"","_"&amp;AC2102,"")</f>
        <v>#REF!</v>
      </c>
      <c r="E2102" s="158" t="str">
        <f t="shared" si="322"/>
        <v/>
      </c>
      <c r="F2102" s="158" t="e">
        <f t="shared" si="323"/>
        <v>#N/A</v>
      </c>
      <c r="G2102" s="158" t="str">
        <f>TRANSAKTIONER!Z2102&amp;IF(regnskab_filter_periode&gt;=AB2102,"INCLUDE"&amp;IF(regnskab_filter_land&lt;&gt;"",IF(regnskab_filter_land="EU",F2102,AD2102),""),"EXCLUDE")</f>
        <v>EXCLUDE</v>
      </c>
      <c r="H2102" s="158" t="str">
        <f t="shared" si="324"/>
        <v/>
      </c>
      <c r="I2102" s="158" t="str">
        <f>TRANSAKTIONER!Z2102&amp;IF(regnskab_filter_periode_partner&gt;=AB2102,"INCLUDE"&amp;IF(regnskab_filter_land_partner&lt;&gt;"",IF(regnskab_filter_land_partner="EU",F2102,AD2102),""),"EXCLUDE")&amp;AC2102</f>
        <v>EXCLUDE</v>
      </c>
      <c r="J2102" s="158" t="e">
        <f t="shared" si="325"/>
        <v>#N/A</v>
      </c>
      <c r="L2102" s="158" t="str">
        <f t="shared" si="326"/>
        <v>_EU</v>
      </c>
      <c r="P2102" s="340"/>
      <c r="Q2102" s="340"/>
      <c r="R2102" s="341"/>
      <c r="S2102" s="342"/>
      <c r="T2102" s="342"/>
      <c r="U2102" s="340"/>
      <c r="V2102" s="368"/>
      <c r="W2102" s="341"/>
      <c r="X2102" s="343"/>
      <c r="Y2102" s="340"/>
      <c r="Z2102" s="341"/>
      <c r="AA2102" s="348" t="str">
        <f t="shared" si="327"/>
        <v/>
      </c>
      <c r="AB2102" s="349" t="str">
        <f t="shared" si="328"/>
        <v/>
      </c>
      <c r="AC2102" s="341"/>
      <c r="AD2102" s="350" t="str">
        <f t="shared" si="329"/>
        <v/>
      </c>
    </row>
    <row r="2103" spans="2:30" x14ac:dyDescent="0.45">
      <c r="B2103" s="145" t="str">
        <f t="shared" si="320"/>
        <v>NOT INCLUDED</v>
      </c>
      <c r="C2103" s="146" t="e">
        <f t="shared" si="321"/>
        <v>#N/A</v>
      </c>
      <c r="D2103" s="158" t="e">
        <f>AB2103&amp;"_"&amp;#REF!&amp;IF(afstemning_partner&lt;&gt;"","_"&amp;AC2103,"")</f>
        <v>#REF!</v>
      </c>
      <c r="E2103" s="158" t="str">
        <f t="shared" si="322"/>
        <v/>
      </c>
      <c r="F2103" s="158" t="e">
        <f t="shared" si="323"/>
        <v>#N/A</v>
      </c>
      <c r="G2103" s="158" t="str">
        <f>TRANSAKTIONER!Z2103&amp;IF(regnskab_filter_periode&gt;=AB2103,"INCLUDE"&amp;IF(regnskab_filter_land&lt;&gt;"",IF(regnskab_filter_land="EU",F2103,AD2103),""),"EXCLUDE")</f>
        <v>EXCLUDE</v>
      </c>
      <c r="H2103" s="158" t="str">
        <f t="shared" si="324"/>
        <v/>
      </c>
      <c r="I2103" s="158" t="str">
        <f>TRANSAKTIONER!Z2103&amp;IF(regnskab_filter_periode_partner&gt;=AB2103,"INCLUDE"&amp;IF(regnskab_filter_land_partner&lt;&gt;"",IF(regnskab_filter_land_partner="EU",F2103,AD2103),""),"EXCLUDE")&amp;AC2103</f>
        <v>EXCLUDE</v>
      </c>
      <c r="J2103" s="158" t="e">
        <f t="shared" si="325"/>
        <v>#N/A</v>
      </c>
      <c r="L2103" s="158" t="str">
        <f t="shared" si="326"/>
        <v>_EU</v>
      </c>
      <c r="P2103" s="340"/>
      <c r="Q2103" s="340"/>
      <c r="R2103" s="341"/>
      <c r="S2103" s="342"/>
      <c r="T2103" s="342"/>
      <c r="U2103" s="340"/>
      <c r="V2103" s="368"/>
      <c r="W2103" s="341"/>
      <c r="X2103" s="343"/>
      <c r="Y2103" s="340"/>
      <c r="Z2103" s="341"/>
      <c r="AA2103" s="348" t="str">
        <f t="shared" si="327"/>
        <v/>
      </c>
      <c r="AB2103" s="349" t="str">
        <f t="shared" si="328"/>
        <v/>
      </c>
      <c r="AC2103" s="341"/>
      <c r="AD2103" s="350" t="str">
        <f t="shared" si="329"/>
        <v/>
      </c>
    </row>
    <row r="2104" spans="2:30" x14ac:dyDescent="0.45">
      <c r="B2104" s="145" t="str">
        <f t="shared" si="320"/>
        <v>NOT INCLUDED</v>
      </c>
      <c r="C2104" s="146" t="e">
        <f t="shared" si="321"/>
        <v>#N/A</v>
      </c>
      <c r="D2104" s="158" t="e">
        <f>AB2104&amp;"_"&amp;#REF!&amp;IF(afstemning_partner&lt;&gt;"","_"&amp;AC2104,"")</f>
        <v>#REF!</v>
      </c>
      <c r="E2104" s="158" t="str">
        <f t="shared" si="322"/>
        <v/>
      </c>
      <c r="F2104" s="158" t="e">
        <f t="shared" si="323"/>
        <v>#N/A</v>
      </c>
      <c r="G2104" s="158" t="str">
        <f>TRANSAKTIONER!Z2104&amp;IF(regnskab_filter_periode&gt;=AB2104,"INCLUDE"&amp;IF(regnskab_filter_land&lt;&gt;"",IF(regnskab_filter_land="EU",F2104,AD2104),""),"EXCLUDE")</f>
        <v>EXCLUDE</v>
      </c>
      <c r="H2104" s="158" t="str">
        <f t="shared" si="324"/>
        <v/>
      </c>
      <c r="I2104" s="158" t="str">
        <f>TRANSAKTIONER!Z2104&amp;IF(regnskab_filter_periode_partner&gt;=AB2104,"INCLUDE"&amp;IF(regnskab_filter_land_partner&lt;&gt;"",IF(regnskab_filter_land_partner="EU",F2104,AD2104),""),"EXCLUDE")&amp;AC2104</f>
        <v>EXCLUDE</v>
      </c>
      <c r="J2104" s="158" t="e">
        <f t="shared" si="325"/>
        <v>#N/A</v>
      </c>
      <c r="L2104" s="158" t="str">
        <f t="shared" si="326"/>
        <v>_EU</v>
      </c>
      <c r="P2104" s="340"/>
      <c r="Q2104" s="340"/>
      <c r="R2104" s="341"/>
      <c r="S2104" s="342"/>
      <c r="T2104" s="342"/>
      <c r="U2104" s="340"/>
      <c r="V2104" s="368"/>
      <c r="W2104" s="341"/>
      <c r="X2104" s="343"/>
      <c r="Y2104" s="340"/>
      <c r="Z2104" s="341"/>
      <c r="AA2104" s="348" t="str">
        <f t="shared" si="327"/>
        <v/>
      </c>
      <c r="AB2104" s="349" t="str">
        <f t="shared" si="328"/>
        <v/>
      </c>
      <c r="AC2104" s="341"/>
      <c r="AD2104" s="350" t="str">
        <f t="shared" si="329"/>
        <v/>
      </c>
    </row>
    <row r="2105" spans="2:30" x14ac:dyDescent="0.45">
      <c r="B2105" s="145" t="str">
        <f t="shared" si="320"/>
        <v>NOT INCLUDED</v>
      </c>
      <c r="C2105" s="146" t="e">
        <f t="shared" si="321"/>
        <v>#N/A</v>
      </c>
      <c r="D2105" s="158" t="e">
        <f>AB2105&amp;"_"&amp;#REF!&amp;IF(afstemning_partner&lt;&gt;"","_"&amp;AC2105,"")</f>
        <v>#REF!</v>
      </c>
      <c r="E2105" s="158" t="str">
        <f t="shared" si="322"/>
        <v/>
      </c>
      <c r="F2105" s="158" t="e">
        <f t="shared" si="323"/>
        <v>#N/A</v>
      </c>
      <c r="G2105" s="158" t="str">
        <f>TRANSAKTIONER!Z2105&amp;IF(regnskab_filter_periode&gt;=AB2105,"INCLUDE"&amp;IF(regnskab_filter_land&lt;&gt;"",IF(regnskab_filter_land="EU",F2105,AD2105),""),"EXCLUDE")</f>
        <v>EXCLUDE</v>
      </c>
      <c r="H2105" s="158" t="str">
        <f t="shared" si="324"/>
        <v/>
      </c>
      <c r="I2105" s="158" t="str">
        <f>TRANSAKTIONER!Z2105&amp;IF(regnskab_filter_periode_partner&gt;=AB2105,"INCLUDE"&amp;IF(regnskab_filter_land_partner&lt;&gt;"",IF(regnskab_filter_land_partner="EU",F2105,AD2105),""),"EXCLUDE")&amp;AC2105</f>
        <v>EXCLUDE</v>
      </c>
      <c r="J2105" s="158" t="e">
        <f t="shared" si="325"/>
        <v>#N/A</v>
      </c>
      <c r="L2105" s="158" t="str">
        <f t="shared" si="326"/>
        <v>_EU</v>
      </c>
      <c r="P2105" s="340"/>
      <c r="Q2105" s="340"/>
      <c r="R2105" s="341"/>
      <c r="S2105" s="342"/>
      <c r="T2105" s="342"/>
      <c r="U2105" s="340"/>
      <c r="V2105" s="368"/>
      <c r="W2105" s="341"/>
      <c r="X2105" s="343"/>
      <c r="Y2105" s="340"/>
      <c r="Z2105" s="341"/>
      <c r="AA2105" s="348" t="str">
        <f t="shared" si="327"/>
        <v/>
      </c>
      <c r="AB2105" s="349" t="str">
        <f t="shared" si="328"/>
        <v/>
      </c>
      <c r="AC2105" s="341"/>
      <c r="AD2105" s="350" t="str">
        <f t="shared" si="329"/>
        <v/>
      </c>
    </row>
    <row r="2106" spans="2:30" x14ac:dyDescent="0.45">
      <c r="B2106" s="145" t="str">
        <f t="shared" si="320"/>
        <v>NOT INCLUDED</v>
      </c>
      <c r="C2106" s="146" t="e">
        <f t="shared" si="321"/>
        <v>#N/A</v>
      </c>
      <c r="D2106" s="158" t="e">
        <f>AB2106&amp;"_"&amp;#REF!&amp;IF(afstemning_partner&lt;&gt;"","_"&amp;AC2106,"")</f>
        <v>#REF!</v>
      </c>
      <c r="E2106" s="158" t="str">
        <f t="shared" si="322"/>
        <v/>
      </c>
      <c r="F2106" s="158" t="e">
        <f t="shared" si="323"/>
        <v>#N/A</v>
      </c>
      <c r="G2106" s="158" t="str">
        <f>TRANSAKTIONER!Z2106&amp;IF(regnskab_filter_periode&gt;=AB2106,"INCLUDE"&amp;IF(regnskab_filter_land&lt;&gt;"",IF(regnskab_filter_land="EU",F2106,AD2106),""),"EXCLUDE")</f>
        <v>EXCLUDE</v>
      </c>
      <c r="H2106" s="158" t="str">
        <f t="shared" si="324"/>
        <v/>
      </c>
      <c r="I2106" s="158" t="str">
        <f>TRANSAKTIONER!Z2106&amp;IF(regnskab_filter_periode_partner&gt;=AB2106,"INCLUDE"&amp;IF(regnskab_filter_land_partner&lt;&gt;"",IF(regnskab_filter_land_partner="EU",F2106,AD2106),""),"EXCLUDE")&amp;AC2106</f>
        <v>EXCLUDE</v>
      </c>
      <c r="J2106" s="158" t="e">
        <f t="shared" si="325"/>
        <v>#N/A</v>
      </c>
      <c r="L2106" s="158" t="str">
        <f t="shared" si="326"/>
        <v>_EU</v>
      </c>
      <c r="P2106" s="340"/>
      <c r="Q2106" s="340"/>
      <c r="R2106" s="341"/>
      <c r="S2106" s="342"/>
      <c r="T2106" s="342"/>
      <c r="U2106" s="340"/>
      <c r="V2106" s="368"/>
      <c r="W2106" s="341"/>
      <c r="X2106" s="343"/>
      <c r="Y2106" s="340"/>
      <c r="Z2106" s="341"/>
      <c r="AA2106" s="348" t="str">
        <f t="shared" si="327"/>
        <v/>
      </c>
      <c r="AB2106" s="349" t="str">
        <f t="shared" si="328"/>
        <v/>
      </c>
      <c r="AC2106" s="341"/>
      <c r="AD2106" s="350" t="str">
        <f t="shared" si="329"/>
        <v/>
      </c>
    </row>
    <row r="2107" spans="2:30" x14ac:dyDescent="0.45">
      <c r="B2107" s="145" t="str">
        <f t="shared" si="320"/>
        <v>NOT INCLUDED</v>
      </c>
      <c r="C2107" s="146" t="e">
        <f t="shared" si="321"/>
        <v>#N/A</v>
      </c>
      <c r="D2107" s="158" t="e">
        <f>AB2107&amp;"_"&amp;#REF!&amp;IF(afstemning_partner&lt;&gt;"","_"&amp;AC2107,"")</f>
        <v>#REF!</v>
      </c>
      <c r="E2107" s="158" t="str">
        <f t="shared" si="322"/>
        <v/>
      </c>
      <c r="F2107" s="158" t="e">
        <f t="shared" si="323"/>
        <v>#N/A</v>
      </c>
      <c r="G2107" s="158" t="str">
        <f>TRANSAKTIONER!Z2107&amp;IF(regnskab_filter_periode&gt;=AB2107,"INCLUDE"&amp;IF(regnskab_filter_land&lt;&gt;"",IF(regnskab_filter_land="EU",F2107,AD2107),""),"EXCLUDE")</f>
        <v>EXCLUDE</v>
      </c>
      <c r="H2107" s="158" t="str">
        <f t="shared" si="324"/>
        <v/>
      </c>
      <c r="I2107" s="158" t="str">
        <f>TRANSAKTIONER!Z2107&amp;IF(regnskab_filter_periode_partner&gt;=AB2107,"INCLUDE"&amp;IF(regnskab_filter_land_partner&lt;&gt;"",IF(regnskab_filter_land_partner="EU",F2107,AD2107),""),"EXCLUDE")&amp;AC2107</f>
        <v>EXCLUDE</v>
      </c>
      <c r="J2107" s="158" t="e">
        <f t="shared" si="325"/>
        <v>#N/A</v>
      </c>
      <c r="L2107" s="158" t="str">
        <f t="shared" si="326"/>
        <v>_EU</v>
      </c>
      <c r="P2107" s="340"/>
      <c r="Q2107" s="340"/>
      <c r="R2107" s="341"/>
      <c r="S2107" s="342"/>
      <c r="T2107" s="342"/>
      <c r="U2107" s="340"/>
      <c r="V2107" s="368"/>
      <c r="W2107" s="341"/>
      <c r="X2107" s="343"/>
      <c r="Y2107" s="340"/>
      <c r="Z2107" s="341"/>
      <c r="AA2107" s="348" t="str">
        <f t="shared" si="327"/>
        <v/>
      </c>
      <c r="AB2107" s="349" t="str">
        <f t="shared" si="328"/>
        <v/>
      </c>
      <c r="AC2107" s="341"/>
      <c r="AD2107" s="350" t="str">
        <f t="shared" si="329"/>
        <v/>
      </c>
    </row>
    <row r="2108" spans="2:30" x14ac:dyDescent="0.45">
      <c r="B2108" s="145" t="str">
        <f t="shared" si="320"/>
        <v>NOT INCLUDED</v>
      </c>
      <c r="C2108" s="146" t="e">
        <f t="shared" si="321"/>
        <v>#N/A</v>
      </c>
      <c r="D2108" s="158" t="e">
        <f>AB2108&amp;"_"&amp;#REF!&amp;IF(afstemning_partner&lt;&gt;"","_"&amp;AC2108,"")</f>
        <v>#REF!</v>
      </c>
      <c r="E2108" s="158" t="str">
        <f t="shared" si="322"/>
        <v/>
      </c>
      <c r="F2108" s="158" t="e">
        <f t="shared" si="323"/>
        <v>#N/A</v>
      </c>
      <c r="G2108" s="158" t="str">
        <f>TRANSAKTIONER!Z2108&amp;IF(regnskab_filter_periode&gt;=AB2108,"INCLUDE"&amp;IF(regnskab_filter_land&lt;&gt;"",IF(regnskab_filter_land="EU",F2108,AD2108),""),"EXCLUDE")</f>
        <v>EXCLUDE</v>
      </c>
      <c r="H2108" s="158" t="str">
        <f t="shared" si="324"/>
        <v/>
      </c>
      <c r="I2108" s="158" t="str">
        <f>TRANSAKTIONER!Z2108&amp;IF(regnskab_filter_periode_partner&gt;=AB2108,"INCLUDE"&amp;IF(regnskab_filter_land_partner&lt;&gt;"",IF(regnskab_filter_land_partner="EU",F2108,AD2108),""),"EXCLUDE")&amp;AC2108</f>
        <v>EXCLUDE</v>
      </c>
      <c r="J2108" s="158" t="e">
        <f t="shared" si="325"/>
        <v>#N/A</v>
      </c>
      <c r="L2108" s="158" t="str">
        <f t="shared" si="326"/>
        <v>_EU</v>
      </c>
      <c r="P2108" s="340"/>
      <c r="Q2108" s="340"/>
      <c r="R2108" s="341"/>
      <c r="S2108" s="342"/>
      <c r="T2108" s="342"/>
      <c r="U2108" s="340"/>
      <c r="V2108" s="368"/>
      <c r="W2108" s="341"/>
      <c r="X2108" s="343"/>
      <c r="Y2108" s="340"/>
      <c r="Z2108" s="341"/>
      <c r="AA2108" s="348" t="str">
        <f t="shared" si="327"/>
        <v/>
      </c>
      <c r="AB2108" s="349" t="str">
        <f t="shared" si="328"/>
        <v/>
      </c>
      <c r="AC2108" s="341"/>
      <c r="AD2108" s="350" t="str">
        <f t="shared" si="329"/>
        <v/>
      </c>
    </row>
    <row r="2109" spans="2:30" x14ac:dyDescent="0.45">
      <c r="B2109" s="145" t="str">
        <f t="shared" si="320"/>
        <v>NOT INCLUDED</v>
      </c>
      <c r="C2109" s="146" t="e">
        <f t="shared" si="321"/>
        <v>#N/A</v>
      </c>
      <c r="D2109" s="158" t="e">
        <f>AB2109&amp;"_"&amp;#REF!&amp;IF(afstemning_partner&lt;&gt;"","_"&amp;AC2109,"")</f>
        <v>#REF!</v>
      </c>
      <c r="E2109" s="158" t="str">
        <f t="shared" si="322"/>
        <v/>
      </c>
      <c r="F2109" s="158" t="e">
        <f t="shared" si="323"/>
        <v>#N/A</v>
      </c>
      <c r="G2109" s="158" t="str">
        <f>TRANSAKTIONER!Z2109&amp;IF(regnskab_filter_periode&gt;=AB2109,"INCLUDE"&amp;IF(regnskab_filter_land&lt;&gt;"",IF(regnskab_filter_land="EU",F2109,AD2109),""),"EXCLUDE")</f>
        <v>EXCLUDE</v>
      </c>
      <c r="H2109" s="158" t="str">
        <f t="shared" si="324"/>
        <v/>
      </c>
      <c r="I2109" s="158" t="str">
        <f>TRANSAKTIONER!Z2109&amp;IF(regnskab_filter_periode_partner&gt;=AB2109,"INCLUDE"&amp;IF(regnskab_filter_land_partner&lt;&gt;"",IF(regnskab_filter_land_partner="EU",F2109,AD2109),""),"EXCLUDE")&amp;AC2109</f>
        <v>EXCLUDE</v>
      </c>
      <c r="J2109" s="158" t="e">
        <f t="shared" si="325"/>
        <v>#N/A</v>
      </c>
      <c r="L2109" s="158" t="str">
        <f t="shared" si="326"/>
        <v>_EU</v>
      </c>
      <c r="P2109" s="340"/>
      <c r="Q2109" s="340"/>
      <c r="R2109" s="341"/>
      <c r="S2109" s="342"/>
      <c r="T2109" s="342"/>
      <c r="U2109" s="340"/>
      <c r="V2109" s="368"/>
      <c r="W2109" s="341"/>
      <c r="X2109" s="343"/>
      <c r="Y2109" s="340"/>
      <c r="Z2109" s="341"/>
      <c r="AA2109" s="348" t="str">
        <f t="shared" si="327"/>
        <v/>
      </c>
      <c r="AB2109" s="349" t="str">
        <f t="shared" si="328"/>
        <v/>
      </c>
      <c r="AC2109" s="341"/>
      <c r="AD2109" s="350" t="str">
        <f t="shared" si="329"/>
        <v/>
      </c>
    </row>
    <row r="2110" spans="2:30" x14ac:dyDescent="0.45">
      <c r="B2110" s="145" t="str">
        <f t="shared" si="320"/>
        <v>NOT INCLUDED</v>
      </c>
      <c r="C2110" s="146" t="e">
        <f t="shared" si="321"/>
        <v>#N/A</v>
      </c>
      <c r="D2110" s="158" t="e">
        <f>AB2110&amp;"_"&amp;#REF!&amp;IF(afstemning_partner&lt;&gt;"","_"&amp;AC2110,"")</f>
        <v>#REF!</v>
      </c>
      <c r="E2110" s="158" t="str">
        <f t="shared" si="322"/>
        <v/>
      </c>
      <c r="F2110" s="158" t="e">
        <f t="shared" si="323"/>
        <v>#N/A</v>
      </c>
      <c r="G2110" s="158" t="str">
        <f>TRANSAKTIONER!Z2110&amp;IF(regnskab_filter_periode&gt;=AB2110,"INCLUDE"&amp;IF(regnskab_filter_land&lt;&gt;"",IF(regnskab_filter_land="EU",F2110,AD2110),""),"EXCLUDE")</f>
        <v>EXCLUDE</v>
      </c>
      <c r="H2110" s="158" t="str">
        <f t="shared" si="324"/>
        <v/>
      </c>
      <c r="I2110" s="158" t="str">
        <f>TRANSAKTIONER!Z2110&amp;IF(regnskab_filter_periode_partner&gt;=AB2110,"INCLUDE"&amp;IF(regnskab_filter_land_partner&lt;&gt;"",IF(regnskab_filter_land_partner="EU",F2110,AD2110),""),"EXCLUDE")&amp;AC2110</f>
        <v>EXCLUDE</v>
      </c>
      <c r="J2110" s="158" t="e">
        <f t="shared" si="325"/>
        <v>#N/A</v>
      </c>
      <c r="L2110" s="158" t="str">
        <f t="shared" si="326"/>
        <v>_EU</v>
      </c>
      <c r="P2110" s="340"/>
      <c r="Q2110" s="340"/>
      <c r="R2110" s="341"/>
      <c r="S2110" s="342"/>
      <c r="T2110" s="342"/>
      <c r="U2110" s="340"/>
      <c r="V2110" s="368"/>
      <c r="W2110" s="341"/>
      <c r="X2110" s="343"/>
      <c r="Y2110" s="340"/>
      <c r="Z2110" s="341"/>
      <c r="AA2110" s="348" t="str">
        <f t="shared" si="327"/>
        <v/>
      </c>
      <c r="AB2110" s="349" t="str">
        <f t="shared" si="328"/>
        <v/>
      </c>
      <c r="AC2110" s="341"/>
      <c r="AD2110" s="350" t="str">
        <f t="shared" si="329"/>
        <v/>
      </c>
    </row>
    <row r="2111" spans="2:30" x14ac:dyDescent="0.45">
      <c r="B2111" s="145" t="str">
        <f t="shared" si="320"/>
        <v>NOT INCLUDED</v>
      </c>
      <c r="C2111" s="146" t="e">
        <f t="shared" si="321"/>
        <v>#N/A</v>
      </c>
      <c r="D2111" s="158" t="e">
        <f>AB2111&amp;"_"&amp;#REF!&amp;IF(afstemning_partner&lt;&gt;"","_"&amp;AC2111,"")</f>
        <v>#REF!</v>
      </c>
      <c r="E2111" s="158" t="str">
        <f t="shared" si="322"/>
        <v/>
      </c>
      <c r="F2111" s="158" t="e">
        <f t="shared" si="323"/>
        <v>#N/A</v>
      </c>
      <c r="G2111" s="158" t="str">
        <f>TRANSAKTIONER!Z2111&amp;IF(regnskab_filter_periode&gt;=AB2111,"INCLUDE"&amp;IF(regnskab_filter_land&lt;&gt;"",IF(regnskab_filter_land="EU",F2111,AD2111),""),"EXCLUDE")</f>
        <v>EXCLUDE</v>
      </c>
      <c r="H2111" s="158" t="str">
        <f t="shared" si="324"/>
        <v/>
      </c>
      <c r="I2111" s="158" t="str">
        <f>TRANSAKTIONER!Z2111&amp;IF(regnskab_filter_periode_partner&gt;=AB2111,"INCLUDE"&amp;IF(regnskab_filter_land_partner&lt;&gt;"",IF(regnskab_filter_land_partner="EU",F2111,AD2111),""),"EXCLUDE")&amp;AC2111</f>
        <v>EXCLUDE</v>
      </c>
      <c r="J2111" s="158" t="e">
        <f t="shared" si="325"/>
        <v>#N/A</v>
      </c>
      <c r="L2111" s="158" t="str">
        <f t="shared" si="326"/>
        <v>_EU</v>
      </c>
      <c r="P2111" s="340"/>
      <c r="Q2111" s="340"/>
      <c r="R2111" s="341"/>
      <c r="S2111" s="342"/>
      <c r="T2111" s="342"/>
      <c r="U2111" s="340"/>
      <c r="V2111" s="368"/>
      <c r="W2111" s="341"/>
      <c r="X2111" s="343"/>
      <c r="Y2111" s="340"/>
      <c r="Z2111" s="341"/>
      <c r="AA2111" s="348" t="str">
        <f t="shared" si="327"/>
        <v/>
      </c>
      <c r="AB2111" s="349" t="str">
        <f t="shared" si="328"/>
        <v/>
      </c>
      <c r="AC2111" s="341"/>
      <c r="AD2111" s="350" t="str">
        <f t="shared" si="329"/>
        <v/>
      </c>
    </row>
    <row r="2112" spans="2:30" x14ac:dyDescent="0.45">
      <c r="B2112" s="145" t="str">
        <f t="shared" si="320"/>
        <v>NOT INCLUDED</v>
      </c>
      <c r="C2112" s="146" t="e">
        <f t="shared" si="321"/>
        <v>#N/A</v>
      </c>
      <c r="D2112" s="158" t="e">
        <f>AB2112&amp;"_"&amp;#REF!&amp;IF(afstemning_partner&lt;&gt;"","_"&amp;AC2112,"")</f>
        <v>#REF!</v>
      </c>
      <c r="E2112" s="158" t="str">
        <f t="shared" si="322"/>
        <v/>
      </c>
      <c r="F2112" s="158" t="e">
        <f t="shared" si="323"/>
        <v>#N/A</v>
      </c>
      <c r="G2112" s="158" t="str">
        <f>TRANSAKTIONER!Z2112&amp;IF(regnskab_filter_periode&gt;=AB2112,"INCLUDE"&amp;IF(regnskab_filter_land&lt;&gt;"",IF(regnskab_filter_land="EU",F2112,AD2112),""),"EXCLUDE")</f>
        <v>EXCLUDE</v>
      </c>
      <c r="H2112" s="158" t="str">
        <f t="shared" si="324"/>
        <v/>
      </c>
      <c r="I2112" s="158" t="str">
        <f>TRANSAKTIONER!Z2112&amp;IF(regnskab_filter_periode_partner&gt;=AB2112,"INCLUDE"&amp;IF(regnskab_filter_land_partner&lt;&gt;"",IF(regnskab_filter_land_partner="EU",F2112,AD2112),""),"EXCLUDE")&amp;AC2112</f>
        <v>EXCLUDE</v>
      </c>
      <c r="J2112" s="158" t="e">
        <f t="shared" si="325"/>
        <v>#N/A</v>
      </c>
      <c r="L2112" s="158" t="str">
        <f t="shared" si="326"/>
        <v>_EU</v>
      </c>
      <c r="P2112" s="340"/>
      <c r="Q2112" s="340"/>
      <c r="R2112" s="341"/>
      <c r="S2112" s="342"/>
      <c r="T2112" s="342"/>
      <c r="U2112" s="340"/>
      <c r="V2112" s="368"/>
      <c r="W2112" s="341"/>
      <c r="X2112" s="343"/>
      <c r="Y2112" s="340"/>
      <c r="Z2112" s="341"/>
      <c r="AA2112" s="348" t="str">
        <f t="shared" si="327"/>
        <v/>
      </c>
      <c r="AB2112" s="349" t="str">
        <f t="shared" si="328"/>
        <v/>
      </c>
      <c r="AC2112" s="341"/>
      <c r="AD2112" s="350" t="str">
        <f t="shared" si="329"/>
        <v/>
      </c>
    </row>
    <row r="2113" spans="2:30" x14ac:dyDescent="0.45">
      <c r="B2113" s="145" t="str">
        <f t="shared" si="320"/>
        <v>NOT INCLUDED</v>
      </c>
      <c r="C2113" s="146" t="e">
        <f t="shared" si="321"/>
        <v>#N/A</v>
      </c>
      <c r="D2113" s="158" t="e">
        <f>AB2113&amp;"_"&amp;#REF!&amp;IF(afstemning_partner&lt;&gt;"","_"&amp;AC2113,"")</f>
        <v>#REF!</v>
      </c>
      <c r="E2113" s="158" t="str">
        <f t="shared" si="322"/>
        <v/>
      </c>
      <c r="F2113" s="158" t="e">
        <f t="shared" si="323"/>
        <v>#N/A</v>
      </c>
      <c r="G2113" s="158" t="str">
        <f>TRANSAKTIONER!Z2113&amp;IF(regnskab_filter_periode&gt;=AB2113,"INCLUDE"&amp;IF(regnskab_filter_land&lt;&gt;"",IF(regnskab_filter_land="EU",F2113,AD2113),""),"EXCLUDE")</f>
        <v>EXCLUDE</v>
      </c>
      <c r="H2113" s="158" t="str">
        <f t="shared" si="324"/>
        <v/>
      </c>
      <c r="I2113" s="158" t="str">
        <f>TRANSAKTIONER!Z2113&amp;IF(regnskab_filter_periode_partner&gt;=AB2113,"INCLUDE"&amp;IF(regnskab_filter_land_partner&lt;&gt;"",IF(regnskab_filter_land_partner="EU",F2113,AD2113),""),"EXCLUDE")&amp;AC2113</f>
        <v>EXCLUDE</v>
      </c>
      <c r="J2113" s="158" t="e">
        <f t="shared" si="325"/>
        <v>#N/A</v>
      </c>
      <c r="L2113" s="158" t="str">
        <f t="shared" si="326"/>
        <v>_EU</v>
      </c>
      <c r="P2113" s="340"/>
      <c r="Q2113" s="340"/>
      <c r="R2113" s="341"/>
      <c r="S2113" s="342"/>
      <c r="T2113" s="342"/>
      <c r="U2113" s="340"/>
      <c r="V2113" s="368"/>
      <c r="W2113" s="341"/>
      <c r="X2113" s="343"/>
      <c r="Y2113" s="340"/>
      <c r="Z2113" s="341"/>
      <c r="AA2113" s="348" t="str">
        <f t="shared" si="327"/>
        <v/>
      </c>
      <c r="AB2113" s="349" t="str">
        <f t="shared" si="328"/>
        <v/>
      </c>
      <c r="AC2113" s="341"/>
      <c r="AD2113" s="350" t="str">
        <f t="shared" si="329"/>
        <v/>
      </c>
    </row>
    <row r="2114" spans="2:30" x14ac:dyDescent="0.45">
      <c r="B2114" s="145" t="str">
        <f t="shared" si="320"/>
        <v>NOT INCLUDED</v>
      </c>
      <c r="C2114" s="146" t="e">
        <f t="shared" si="321"/>
        <v>#N/A</v>
      </c>
      <c r="D2114" s="158" t="e">
        <f>AB2114&amp;"_"&amp;#REF!&amp;IF(afstemning_partner&lt;&gt;"","_"&amp;AC2114,"")</f>
        <v>#REF!</v>
      </c>
      <c r="E2114" s="158" t="str">
        <f t="shared" si="322"/>
        <v/>
      </c>
      <c r="F2114" s="158" t="e">
        <f t="shared" si="323"/>
        <v>#N/A</v>
      </c>
      <c r="G2114" s="158" t="str">
        <f>TRANSAKTIONER!Z2114&amp;IF(regnskab_filter_periode&gt;=AB2114,"INCLUDE"&amp;IF(regnskab_filter_land&lt;&gt;"",IF(regnskab_filter_land="EU",F2114,AD2114),""),"EXCLUDE")</f>
        <v>EXCLUDE</v>
      </c>
      <c r="H2114" s="158" t="str">
        <f t="shared" si="324"/>
        <v/>
      </c>
      <c r="I2114" s="158" t="str">
        <f>TRANSAKTIONER!Z2114&amp;IF(regnskab_filter_periode_partner&gt;=AB2114,"INCLUDE"&amp;IF(regnskab_filter_land_partner&lt;&gt;"",IF(regnskab_filter_land_partner="EU",F2114,AD2114),""),"EXCLUDE")&amp;AC2114</f>
        <v>EXCLUDE</v>
      </c>
      <c r="J2114" s="158" t="e">
        <f t="shared" si="325"/>
        <v>#N/A</v>
      </c>
      <c r="L2114" s="158" t="str">
        <f t="shared" si="326"/>
        <v>_EU</v>
      </c>
      <c r="P2114" s="340"/>
      <c r="Q2114" s="340"/>
      <c r="R2114" s="341"/>
      <c r="S2114" s="342"/>
      <c r="T2114" s="342"/>
      <c r="U2114" s="340"/>
      <c r="V2114" s="368"/>
      <c r="W2114" s="341"/>
      <c r="X2114" s="343"/>
      <c r="Y2114" s="340"/>
      <c r="Z2114" s="341"/>
      <c r="AA2114" s="348" t="str">
        <f t="shared" si="327"/>
        <v/>
      </c>
      <c r="AB2114" s="349" t="str">
        <f t="shared" si="328"/>
        <v/>
      </c>
      <c r="AC2114" s="341"/>
      <c r="AD2114" s="350" t="str">
        <f t="shared" si="329"/>
        <v/>
      </c>
    </row>
    <row r="2115" spans="2:30" x14ac:dyDescent="0.45">
      <c r="B2115" s="145" t="str">
        <f t="shared" si="320"/>
        <v>NOT INCLUDED</v>
      </c>
      <c r="C2115" s="146" t="e">
        <f t="shared" si="321"/>
        <v>#N/A</v>
      </c>
      <c r="D2115" s="158" t="e">
        <f>AB2115&amp;"_"&amp;#REF!&amp;IF(afstemning_partner&lt;&gt;"","_"&amp;AC2115,"")</f>
        <v>#REF!</v>
      </c>
      <c r="E2115" s="158" t="str">
        <f t="shared" si="322"/>
        <v/>
      </c>
      <c r="F2115" s="158" t="e">
        <f t="shared" si="323"/>
        <v>#N/A</v>
      </c>
      <c r="G2115" s="158" t="str">
        <f>TRANSAKTIONER!Z2115&amp;IF(regnskab_filter_periode&gt;=AB2115,"INCLUDE"&amp;IF(regnskab_filter_land&lt;&gt;"",IF(regnskab_filter_land="EU",F2115,AD2115),""),"EXCLUDE")</f>
        <v>EXCLUDE</v>
      </c>
      <c r="H2115" s="158" t="str">
        <f t="shared" si="324"/>
        <v/>
      </c>
      <c r="I2115" s="158" t="str">
        <f>TRANSAKTIONER!Z2115&amp;IF(regnskab_filter_periode_partner&gt;=AB2115,"INCLUDE"&amp;IF(regnskab_filter_land_partner&lt;&gt;"",IF(regnskab_filter_land_partner="EU",F2115,AD2115),""),"EXCLUDE")&amp;AC2115</f>
        <v>EXCLUDE</v>
      </c>
      <c r="J2115" s="158" t="e">
        <f t="shared" si="325"/>
        <v>#N/A</v>
      </c>
      <c r="L2115" s="158" t="str">
        <f t="shared" si="326"/>
        <v>_EU</v>
      </c>
      <c r="P2115" s="340"/>
      <c r="Q2115" s="340"/>
      <c r="R2115" s="341"/>
      <c r="S2115" s="342"/>
      <c r="T2115" s="342"/>
      <c r="U2115" s="340"/>
      <c r="V2115" s="368"/>
      <c r="W2115" s="341"/>
      <c r="X2115" s="343"/>
      <c r="Y2115" s="340"/>
      <c r="Z2115" s="341"/>
      <c r="AA2115" s="348" t="str">
        <f t="shared" si="327"/>
        <v/>
      </c>
      <c r="AB2115" s="349" t="str">
        <f t="shared" si="328"/>
        <v/>
      </c>
      <c r="AC2115" s="341"/>
      <c r="AD2115" s="350" t="str">
        <f t="shared" si="329"/>
        <v/>
      </c>
    </row>
    <row r="2116" spans="2:30" x14ac:dyDescent="0.45">
      <c r="B2116" s="145" t="str">
        <f t="shared" si="320"/>
        <v>NOT INCLUDED</v>
      </c>
      <c r="C2116" s="146" t="e">
        <f t="shared" si="321"/>
        <v>#N/A</v>
      </c>
      <c r="D2116" s="158" t="e">
        <f>AB2116&amp;"_"&amp;#REF!&amp;IF(afstemning_partner&lt;&gt;"","_"&amp;AC2116,"")</f>
        <v>#REF!</v>
      </c>
      <c r="E2116" s="158" t="str">
        <f t="shared" si="322"/>
        <v/>
      </c>
      <c r="F2116" s="158" t="e">
        <f t="shared" si="323"/>
        <v>#N/A</v>
      </c>
      <c r="G2116" s="158" t="str">
        <f>TRANSAKTIONER!Z2116&amp;IF(regnskab_filter_periode&gt;=AB2116,"INCLUDE"&amp;IF(regnskab_filter_land&lt;&gt;"",IF(regnskab_filter_land="EU",F2116,AD2116),""),"EXCLUDE")</f>
        <v>EXCLUDE</v>
      </c>
      <c r="H2116" s="158" t="str">
        <f t="shared" si="324"/>
        <v/>
      </c>
      <c r="I2116" s="158" t="str">
        <f>TRANSAKTIONER!Z2116&amp;IF(regnskab_filter_periode_partner&gt;=AB2116,"INCLUDE"&amp;IF(regnskab_filter_land_partner&lt;&gt;"",IF(regnskab_filter_land_partner="EU",F2116,AD2116),""),"EXCLUDE")&amp;AC2116</f>
        <v>EXCLUDE</v>
      </c>
      <c r="J2116" s="158" t="e">
        <f t="shared" si="325"/>
        <v>#N/A</v>
      </c>
      <c r="L2116" s="158" t="str">
        <f t="shared" si="326"/>
        <v>_EU</v>
      </c>
      <c r="P2116" s="340"/>
      <c r="Q2116" s="340"/>
      <c r="R2116" s="341"/>
      <c r="S2116" s="342"/>
      <c r="T2116" s="342"/>
      <c r="U2116" s="340"/>
      <c r="V2116" s="368"/>
      <c r="W2116" s="341"/>
      <c r="X2116" s="343"/>
      <c r="Y2116" s="340"/>
      <c r="Z2116" s="341"/>
      <c r="AA2116" s="348" t="str">
        <f t="shared" si="327"/>
        <v/>
      </c>
      <c r="AB2116" s="349" t="str">
        <f t="shared" si="328"/>
        <v/>
      </c>
      <c r="AC2116" s="341"/>
      <c r="AD2116" s="350" t="str">
        <f t="shared" si="329"/>
        <v/>
      </c>
    </row>
    <row r="2117" spans="2:30" x14ac:dyDescent="0.45">
      <c r="B2117" s="145" t="str">
        <f t="shared" si="320"/>
        <v>NOT INCLUDED</v>
      </c>
      <c r="C2117" s="146" t="e">
        <f t="shared" si="321"/>
        <v>#N/A</v>
      </c>
      <c r="D2117" s="158" t="e">
        <f>AB2117&amp;"_"&amp;#REF!&amp;IF(afstemning_partner&lt;&gt;"","_"&amp;AC2117,"")</f>
        <v>#REF!</v>
      </c>
      <c r="E2117" s="158" t="str">
        <f t="shared" si="322"/>
        <v/>
      </c>
      <c r="F2117" s="158" t="e">
        <f t="shared" si="323"/>
        <v>#N/A</v>
      </c>
      <c r="G2117" s="158" t="str">
        <f>TRANSAKTIONER!Z2117&amp;IF(regnskab_filter_periode&gt;=AB2117,"INCLUDE"&amp;IF(regnskab_filter_land&lt;&gt;"",IF(regnskab_filter_land="EU",F2117,AD2117),""),"EXCLUDE")</f>
        <v>EXCLUDE</v>
      </c>
      <c r="H2117" s="158" t="str">
        <f t="shared" si="324"/>
        <v/>
      </c>
      <c r="I2117" s="158" t="str">
        <f>TRANSAKTIONER!Z2117&amp;IF(regnskab_filter_periode_partner&gt;=AB2117,"INCLUDE"&amp;IF(regnskab_filter_land_partner&lt;&gt;"",IF(regnskab_filter_land_partner="EU",F2117,AD2117),""),"EXCLUDE")&amp;AC2117</f>
        <v>EXCLUDE</v>
      </c>
      <c r="J2117" s="158" t="e">
        <f t="shared" si="325"/>
        <v>#N/A</v>
      </c>
      <c r="L2117" s="158" t="str">
        <f t="shared" si="326"/>
        <v>_EU</v>
      </c>
      <c r="P2117" s="340"/>
      <c r="Q2117" s="340"/>
      <c r="R2117" s="341"/>
      <c r="S2117" s="342"/>
      <c r="T2117" s="342"/>
      <c r="U2117" s="340"/>
      <c r="V2117" s="368"/>
      <c r="W2117" s="341"/>
      <c r="X2117" s="343"/>
      <c r="Y2117" s="340"/>
      <c r="Z2117" s="341"/>
      <c r="AA2117" s="348" t="str">
        <f t="shared" si="327"/>
        <v/>
      </c>
      <c r="AB2117" s="349" t="str">
        <f t="shared" si="328"/>
        <v/>
      </c>
      <c r="AC2117" s="341"/>
      <c r="AD2117" s="350" t="str">
        <f t="shared" si="329"/>
        <v/>
      </c>
    </row>
    <row r="2118" spans="2:30" x14ac:dyDescent="0.45">
      <c r="B2118" s="145" t="str">
        <f t="shared" si="320"/>
        <v>NOT INCLUDED</v>
      </c>
      <c r="C2118" s="146" t="e">
        <f t="shared" si="321"/>
        <v>#N/A</v>
      </c>
      <c r="D2118" s="158" t="e">
        <f>AB2118&amp;"_"&amp;#REF!&amp;IF(afstemning_partner&lt;&gt;"","_"&amp;AC2118,"")</f>
        <v>#REF!</v>
      </c>
      <c r="E2118" s="158" t="str">
        <f t="shared" si="322"/>
        <v/>
      </c>
      <c r="F2118" s="158" t="e">
        <f t="shared" si="323"/>
        <v>#N/A</v>
      </c>
      <c r="G2118" s="158" t="str">
        <f>TRANSAKTIONER!Z2118&amp;IF(regnskab_filter_periode&gt;=AB2118,"INCLUDE"&amp;IF(regnskab_filter_land&lt;&gt;"",IF(regnskab_filter_land="EU",F2118,AD2118),""),"EXCLUDE")</f>
        <v>EXCLUDE</v>
      </c>
      <c r="H2118" s="158" t="str">
        <f t="shared" si="324"/>
        <v/>
      </c>
      <c r="I2118" s="158" t="str">
        <f>TRANSAKTIONER!Z2118&amp;IF(regnskab_filter_periode_partner&gt;=AB2118,"INCLUDE"&amp;IF(regnskab_filter_land_partner&lt;&gt;"",IF(regnskab_filter_land_partner="EU",F2118,AD2118),""),"EXCLUDE")&amp;AC2118</f>
        <v>EXCLUDE</v>
      </c>
      <c r="J2118" s="158" t="e">
        <f t="shared" si="325"/>
        <v>#N/A</v>
      </c>
      <c r="L2118" s="158" t="str">
        <f t="shared" si="326"/>
        <v>_EU</v>
      </c>
      <c r="P2118" s="340"/>
      <c r="Q2118" s="340"/>
      <c r="R2118" s="341"/>
      <c r="S2118" s="342"/>
      <c r="T2118" s="342"/>
      <c r="U2118" s="340"/>
      <c r="V2118" s="368"/>
      <c r="W2118" s="341"/>
      <c r="X2118" s="343"/>
      <c r="Y2118" s="340"/>
      <c r="Z2118" s="341"/>
      <c r="AA2118" s="348" t="str">
        <f t="shared" si="327"/>
        <v/>
      </c>
      <c r="AB2118" s="349" t="str">
        <f t="shared" si="328"/>
        <v/>
      </c>
      <c r="AC2118" s="341"/>
      <c r="AD2118" s="350" t="str">
        <f t="shared" si="329"/>
        <v/>
      </c>
    </row>
    <row r="2119" spans="2:30" x14ac:dyDescent="0.45">
      <c r="B2119" s="145" t="str">
        <f t="shared" ref="B2119:B2182" si="330">IF(AB2119=report_period,"INCLUDE_CURRENT",IF(AB2119&lt;report_period,"INCLUDE_PREVIOUS","NOT INCLUDED"))</f>
        <v>NOT INCLUDED</v>
      </c>
      <c r="C2119" s="146" t="e">
        <f t="shared" ref="C2119:C2182" si="331">B2119&amp;"_"&amp;VLOOKUP(AD2119,setup_country_group,3,FALSE)&amp;"_"&amp;Z2119</f>
        <v>#N/A</v>
      </c>
      <c r="D2119" s="158" t="e">
        <f>AB2119&amp;"_"&amp;#REF!&amp;IF(afstemning_partner&lt;&gt;"","_"&amp;AC2119,"")</f>
        <v>#REF!</v>
      </c>
      <c r="E2119" s="158" t="str">
        <f t="shared" ref="E2119:E2182" si="332">Z2119&amp;IF(regnskab_filter_periode&lt;&gt;"",AB2119,"")&amp;IF(regnskab_filter_land&lt;&gt;"",IF(regnskab_filter_land="EU",F2119,AD2119),"")</f>
        <v/>
      </c>
      <c r="F2119" s="158" t="e">
        <f t="shared" ref="F2119:F2182" si="333">VLOOKUP(AD2119,setup_country_group,3,FALSE)</f>
        <v>#N/A</v>
      </c>
      <c r="G2119" s="158" t="str">
        <f>TRANSAKTIONER!Z2119&amp;IF(regnskab_filter_periode&gt;=AB2119,"INCLUDE"&amp;IF(regnskab_filter_land&lt;&gt;"",IF(regnskab_filter_land="EU",F2119,AD2119),""),"EXCLUDE")</f>
        <v>EXCLUDE</v>
      </c>
      <c r="H2119" s="158" t="str">
        <f t="shared" ref="H2119:H2182" si="334">Z2119&amp;IF(regnskab_filter_periode_partner&lt;&gt;"",AB2119,"")&amp;IF(regnskab_filter_land_partner&lt;&gt;"",IF(regnskab_filter_land_partner="EU",F2119,AD2119),"")&amp;AC2119</f>
        <v/>
      </c>
      <c r="I2119" s="158" t="str">
        <f>TRANSAKTIONER!Z2119&amp;IF(regnskab_filter_periode_partner&gt;=AB2119,"INCLUDE"&amp;IF(regnskab_filter_land_partner&lt;&gt;"",IF(regnskab_filter_land_partner="EU",F2119,AD2119),""),"EXCLUDE")&amp;AC2119</f>
        <v>EXCLUDE</v>
      </c>
      <c r="J2119" s="158" t="e">
        <f t="shared" ref="J2119:J2182" si="335">C2119&amp;"_"&amp;AC2119</f>
        <v>#N/A</v>
      </c>
      <c r="L2119" s="158" t="str">
        <f t="shared" ref="L2119:L2182" si="336">Z2119&amp;"_"&amp;IF(AD2119&lt;&gt;"Norge","EU","Norge")</f>
        <v>_EU</v>
      </c>
      <c r="P2119" s="340"/>
      <c r="Q2119" s="340"/>
      <c r="R2119" s="341"/>
      <c r="S2119" s="342"/>
      <c r="T2119" s="342"/>
      <c r="U2119" s="340"/>
      <c r="V2119" s="368"/>
      <c r="W2119" s="341"/>
      <c r="X2119" s="343"/>
      <c r="Y2119" s="340"/>
      <c r="Z2119" s="341"/>
      <c r="AA2119" s="348" t="str">
        <f t="shared" ref="AA2119:AA2182" si="337">IF(OR(AB2119="",Y2119="",X2119=""),"",ROUND(X2119/VLOOKUP(AB2119,setup_currency,MATCH(Y2119&amp;"/EUR",setup_currency_header,0),FALSE),2))</f>
        <v/>
      </c>
      <c r="AB2119" s="349" t="str">
        <f t="shared" ref="AB2119:AB2182" si="338">IF(T2119="","",IF(OR(T2119&lt;setup_start_date,T2119&gt;setup_end_date),"INVALID DATE",VLOOKUP(T2119,setup_periods,2,TRUE)))</f>
        <v/>
      </c>
      <c r="AC2119" s="341"/>
      <c r="AD2119" s="350" t="str">
        <f t="shared" ref="AD2119:AD2182" si="339">IF(AC2119="","",VLOOKUP(AC2119,setup_partners,2,FALSE))</f>
        <v/>
      </c>
    </row>
    <row r="2120" spans="2:30" x14ac:dyDescent="0.45">
      <c r="B2120" s="145" t="str">
        <f t="shared" si="330"/>
        <v>NOT INCLUDED</v>
      </c>
      <c r="C2120" s="146" t="e">
        <f t="shared" si="331"/>
        <v>#N/A</v>
      </c>
      <c r="D2120" s="158" t="e">
        <f>AB2120&amp;"_"&amp;#REF!&amp;IF(afstemning_partner&lt;&gt;"","_"&amp;AC2120,"")</f>
        <v>#REF!</v>
      </c>
      <c r="E2120" s="158" t="str">
        <f t="shared" si="332"/>
        <v/>
      </c>
      <c r="F2120" s="158" t="e">
        <f t="shared" si="333"/>
        <v>#N/A</v>
      </c>
      <c r="G2120" s="158" t="str">
        <f>TRANSAKTIONER!Z2120&amp;IF(regnskab_filter_periode&gt;=AB2120,"INCLUDE"&amp;IF(regnskab_filter_land&lt;&gt;"",IF(regnskab_filter_land="EU",F2120,AD2120),""),"EXCLUDE")</f>
        <v>EXCLUDE</v>
      </c>
      <c r="H2120" s="158" t="str">
        <f t="shared" si="334"/>
        <v/>
      </c>
      <c r="I2120" s="158" t="str">
        <f>TRANSAKTIONER!Z2120&amp;IF(regnskab_filter_periode_partner&gt;=AB2120,"INCLUDE"&amp;IF(regnskab_filter_land_partner&lt;&gt;"",IF(regnskab_filter_land_partner="EU",F2120,AD2120),""),"EXCLUDE")&amp;AC2120</f>
        <v>EXCLUDE</v>
      </c>
      <c r="J2120" s="158" t="e">
        <f t="shared" si="335"/>
        <v>#N/A</v>
      </c>
      <c r="L2120" s="158" t="str">
        <f t="shared" si="336"/>
        <v>_EU</v>
      </c>
      <c r="P2120" s="340"/>
      <c r="Q2120" s="340"/>
      <c r="R2120" s="341"/>
      <c r="S2120" s="342"/>
      <c r="T2120" s="342"/>
      <c r="U2120" s="340"/>
      <c r="V2120" s="368"/>
      <c r="W2120" s="341"/>
      <c r="X2120" s="343"/>
      <c r="Y2120" s="340"/>
      <c r="Z2120" s="341"/>
      <c r="AA2120" s="348" t="str">
        <f t="shared" si="337"/>
        <v/>
      </c>
      <c r="AB2120" s="349" t="str">
        <f t="shared" si="338"/>
        <v/>
      </c>
      <c r="AC2120" s="341"/>
      <c r="AD2120" s="350" t="str">
        <f t="shared" si="339"/>
        <v/>
      </c>
    </row>
    <row r="2121" spans="2:30" x14ac:dyDescent="0.45">
      <c r="B2121" s="145" t="str">
        <f t="shared" si="330"/>
        <v>NOT INCLUDED</v>
      </c>
      <c r="C2121" s="146" t="e">
        <f t="shared" si="331"/>
        <v>#N/A</v>
      </c>
      <c r="D2121" s="158" t="e">
        <f>AB2121&amp;"_"&amp;#REF!&amp;IF(afstemning_partner&lt;&gt;"","_"&amp;AC2121,"")</f>
        <v>#REF!</v>
      </c>
      <c r="E2121" s="158" t="str">
        <f t="shared" si="332"/>
        <v/>
      </c>
      <c r="F2121" s="158" t="e">
        <f t="shared" si="333"/>
        <v>#N/A</v>
      </c>
      <c r="G2121" s="158" t="str">
        <f>TRANSAKTIONER!Z2121&amp;IF(regnskab_filter_periode&gt;=AB2121,"INCLUDE"&amp;IF(regnskab_filter_land&lt;&gt;"",IF(regnskab_filter_land="EU",F2121,AD2121),""),"EXCLUDE")</f>
        <v>EXCLUDE</v>
      </c>
      <c r="H2121" s="158" t="str">
        <f t="shared" si="334"/>
        <v/>
      </c>
      <c r="I2121" s="158" t="str">
        <f>TRANSAKTIONER!Z2121&amp;IF(regnskab_filter_periode_partner&gt;=AB2121,"INCLUDE"&amp;IF(regnskab_filter_land_partner&lt;&gt;"",IF(regnskab_filter_land_partner="EU",F2121,AD2121),""),"EXCLUDE")&amp;AC2121</f>
        <v>EXCLUDE</v>
      </c>
      <c r="J2121" s="158" t="e">
        <f t="shared" si="335"/>
        <v>#N/A</v>
      </c>
      <c r="L2121" s="158" t="str">
        <f t="shared" si="336"/>
        <v>_EU</v>
      </c>
      <c r="P2121" s="340"/>
      <c r="Q2121" s="340"/>
      <c r="R2121" s="341"/>
      <c r="S2121" s="342"/>
      <c r="T2121" s="342"/>
      <c r="U2121" s="340"/>
      <c r="V2121" s="368"/>
      <c r="W2121" s="341"/>
      <c r="X2121" s="343"/>
      <c r="Y2121" s="340"/>
      <c r="Z2121" s="341"/>
      <c r="AA2121" s="348" t="str">
        <f t="shared" si="337"/>
        <v/>
      </c>
      <c r="AB2121" s="349" t="str">
        <f t="shared" si="338"/>
        <v/>
      </c>
      <c r="AC2121" s="341"/>
      <c r="AD2121" s="350" t="str">
        <f t="shared" si="339"/>
        <v/>
      </c>
    </row>
    <row r="2122" spans="2:30" x14ac:dyDescent="0.45">
      <c r="B2122" s="145" t="str">
        <f t="shared" si="330"/>
        <v>NOT INCLUDED</v>
      </c>
      <c r="C2122" s="146" t="e">
        <f t="shared" si="331"/>
        <v>#N/A</v>
      </c>
      <c r="D2122" s="158" t="e">
        <f>AB2122&amp;"_"&amp;#REF!&amp;IF(afstemning_partner&lt;&gt;"","_"&amp;AC2122,"")</f>
        <v>#REF!</v>
      </c>
      <c r="E2122" s="158" t="str">
        <f t="shared" si="332"/>
        <v/>
      </c>
      <c r="F2122" s="158" t="e">
        <f t="shared" si="333"/>
        <v>#N/A</v>
      </c>
      <c r="G2122" s="158" t="str">
        <f>TRANSAKTIONER!Z2122&amp;IF(regnskab_filter_periode&gt;=AB2122,"INCLUDE"&amp;IF(regnskab_filter_land&lt;&gt;"",IF(regnskab_filter_land="EU",F2122,AD2122),""),"EXCLUDE")</f>
        <v>EXCLUDE</v>
      </c>
      <c r="H2122" s="158" t="str">
        <f t="shared" si="334"/>
        <v/>
      </c>
      <c r="I2122" s="158" t="str">
        <f>TRANSAKTIONER!Z2122&amp;IF(regnskab_filter_periode_partner&gt;=AB2122,"INCLUDE"&amp;IF(regnskab_filter_land_partner&lt;&gt;"",IF(regnskab_filter_land_partner="EU",F2122,AD2122),""),"EXCLUDE")&amp;AC2122</f>
        <v>EXCLUDE</v>
      </c>
      <c r="J2122" s="158" t="e">
        <f t="shared" si="335"/>
        <v>#N/A</v>
      </c>
      <c r="L2122" s="158" t="str">
        <f t="shared" si="336"/>
        <v>_EU</v>
      </c>
      <c r="P2122" s="340"/>
      <c r="Q2122" s="340"/>
      <c r="R2122" s="341"/>
      <c r="S2122" s="342"/>
      <c r="T2122" s="342"/>
      <c r="U2122" s="340"/>
      <c r="V2122" s="368"/>
      <c r="W2122" s="341"/>
      <c r="X2122" s="343"/>
      <c r="Y2122" s="340"/>
      <c r="Z2122" s="341"/>
      <c r="AA2122" s="348" t="str">
        <f t="shared" si="337"/>
        <v/>
      </c>
      <c r="AB2122" s="349" t="str">
        <f t="shared" si="338"/>
        <v/>
      </c>
      <c r="AC2122" s="341"/>
      <c r="AD2122" s="350" t="str">
        <f t="shared" si="339"/>
        <v/>
      </c>
    </row>
    <row r="2123" spans="2:30" x14ac:dyDescent="0.45">
      <c r="B2123" s="145" t="str">
        <f t="shared" si="330"/>
        <v>NOT INCLUDED</v>
      </c>
      <c r="C2123" s="146" t="e">
        <f t="shared" si="331"/>
        <v>#N/A</v>
      </c>
      <c r="D2123" s="158" t="e">
        <f>AB2123&amp;"_"&amp;#REF!&amp;IF(afstemning_partner&lt;&gt;"","_"&amp;AC2123,"")</f>
        <v>#REF!</v>
      </c>
      <c r="E2123" s="158" t="str">
        <f t="shared" si="332"/>
        <v/>
      </c>
      <c r="F2123" s="158" t="e">
        <f t="shared" si="333"/>
        <v>#N/A</v>
      </c>
      <c r="G2123" s="158" t="str">
        <f>TRANSAKTIONER!Z2123&amp;IF(regnskab_filter_periode&gt;=AB2123,"INCLUDE"&amp;IF(regnskab_filter_land&lt;&gt;"",IF(regnskab_filter_land="EU",F2123,AD2123),""),"EXCLUDE")</f>
        <v>EXCLUDE</v>
      </c>
      <c r="H2123" s="158" t="str">
        <f t="shared" si="334"/>
        <v/>
      </c>
      <c r="I2123" s="158" t="str">
        <f>TRANSAKTIONER!Z2123&amp;IF(regnskab_filter_periode_partner&gt;=AB2123,"INCLUDE"&amp;IF(regnskab_filter_land_partner&lt;&gt;"",IF(regnskab_filter_land_partner="EU",F2123,AD2123),""),"EXCLUDE")&amp;AC2123</f>
        <v>EXCLUDE</v>
      </c>
      <c r="J2123" s="158" t="e">
        <f t="shared" si="335"/>
        <v>#N/A</v>
      </c>
      <c r="L2123" s="158" t="str">
        <f t="shared" si="336"/>
        <v>_EU</v>
      </c>
      <c r="P2123" s="340"/>
      <c r="Q2123" s="340"/>
      <c r="R2123" s="341"/>
      <c r="S2123" s="342"/>
      <c r="T2123" s="342"/>
      <c r="U2123" s="340"/>
      <c r="V2123" s="368"/>
      <c r="W2123" s="341"/>
      <c r="X2123" s="343"/>
      <c r="Y2123" s="340"/>
      <c r="Z2123" s="341"/>
      <c r="AA2123" s="348" t="str">
        <f t="shared" si="337"/>
        <v/>
      </c>
      <c r="AB2123" s="349" t="str">
        <f t="shared" si="338"/>
        <v/>
      </c>
      <c r="AC2123" s="341"/>
      <c r="AD2123" s="350" t="str">
        <f t="shared" si="339"/>
        <v/>
      </c>
    </row>
    <row r="2124" spans="2:30" x14ac:dyDescent="0.45">
      <c r="B2124" s="145" t="str">
        <f t="shared" si="330"/>
        <v>NOT INCLUDED</v>
      </c>
      <c r="C2124" s="146" t="e">
        <f t="shared" si="331"/>
        <v>#N/A</v>
      </c>
      <c r="D2124" s="158" t="e">
        <f>AB2124&amp;"_"&amp;#REF!&amp;IF(afstemning_partner&lt;&gt;"","_"&amp;AC2124,"")</f>
        <v>#REF!</v>
      </c>
      <c r="E2124" s="158" t="str">
        <f t="shared" si="332"/>
        <v/>
      </c>
      <c r="F2124" s="158" t="e">
        <f t="shared" si="333"/>
        <v>#N/A</v>
      </c>
      <c r="G2124" s="158" t="str">
        <f>TRANSAKTIONER!Z2124&amp;IF(regnskab_filter_periode&gt;=AB2124,"INCLUDE"&amp;IF(regnskab_filter_land&lt;&gt;"",IF(regnskab_filter_land="EU",F2124,AD2124),""),"EXCLUDE")</f>
        <v>EXCLUDE</v>
      </c>
      <c r="H2124" s="158" t="str">
        <f t="shared" si="334"/>
        <v/>
      </c>
      <c r="I2124" s="158" t="str">
        <f>TRANSAKTIONER!Z2124&amp;IF(regnskab_filter_periode_partner&gt;=AB2124,"INCLUDE"&amp;IF(regnskab_filter_land_partner&lt;&gt;"",IF(regnskab_filter_land_partner="EU",F2124,AD2124),""),"EXCLUDE")&amp;AC2124</f>
        <v>EXCLUDE</v>
      </c>
      <c r="J2124" s="158" t="e">
        <f t="shared" si="335"/>
        <v>#N/A</v>
      </c>
      <c r="L2124" s="158" t="str">
        <f t="shared" si="336"/>
        <v>_EU</v>
      </c>
      <c r="P2124" s="340"/>
      <c r="Q2124" s="340"/>
      <c r="R2124" s="341"/>
      <c r="S2124" s="342"/>
      <c r="T2124" s="342"/>
      <c r="U2124" s="340"/>
      <c r="V2124" s="368"/>
      <c r="W2124" s="341"/>
      <c r="X2124" s="343"/>
      <c r="Y2124" s="340"/>
      <c r="Z2124" s="341"/>
      <c r="AA2124" s="348" t="str">
        <f t="shared" si="337"/>
        <v/>
      </c>
      <c r="AB2124" s="349" t="str">
        <f t="shared" si="338"/>
        <v/>
      </c>
      <c r="AC2124" s="341"/>
      <c r="AD2124" s="350" t="str">
        <f t="shared" si="339"/>
        <v/>
      </c>
    </row>
    <row r="2125" spans="2:30" x14ac:dyDescent="0.45">
      <c r="B2125" s="145" t="str">
        <f t="shared" si="330"/>
        <v>NOT INCLUDED</v>
      </c>
      <c r="C2125" s="146" t="e">
        <f t="shared" si="331"/>
        <v>#N/A</v>
      </c>
      <c r="D2125" s="158" t="e">
        <f>AB2125&amp;"_"&amp;#REF!&amp;IF(afstemning_partner&lt;&gt;"","_"&amp;AC2125,"")</f>
        <v>#REF!</v>
      </c>
      <c r="E2125" s="158" t="str">
        <f t="shared" si="332"/>
        <v/>
      </c>
      <c r="F2125" s="158" t="e">
        <f t="shared" si="333"/>
        <v>#N/A</v>
      </c>
      <c r="G2125" s="158" t="str">
        <f>TRANSAKTIONER!Z2125&amp;IF(regnskab_filter_periode&gt;=AB2125,"INCLUDE"&amp;IF(regnskab_filter_land&lt;&gt;"",IF(regnskab_filter_land="EU",F2125,AD2125),""),"EXCLUDE")</f>
        <v>EXCLUDE</v>
      </c>
      <c r="H2125" s="158" t="str">
        <f t="shared" si="334"/>
        <v/>
      </c>
      <c r="I2125" s="158" t="str">
        <f>TRANSAKTIONER!Z2125&amp;IF(regnskab_filter_periode_partner&gt;=AB2125,"INCLUDE"&amp;IF(regnskab_filter_land_partner&lt;&gt;"",IF(regnskab_filter_land_partner="EU",F2125,AD2125),""),"EXCLUDE")&amp;AC2125</f>
        <v>EXCLUDE</v>
      </c>
      <c r="J2125" s="158" t="e">
        <f t="shared" si="335"/>
        <v>#N/A</v>
      </c>
      <c r="L2125" s="158" t="str">
        <f t="shared" si="336"/>
        <v>_EU</v>
      </c>
      <c r="P2125" s="340"/>
      <c r="Q2125" s="340"/>
      <c r="R2125" s="341"/>
      <c r="S2125" s="342"/>
      <c r="T2125" s="342"/>
      <c r="U2125" s="340"/>
      <c r="V2125" s="368"/>
      <c r="W2125" s="341"/>
      <c r="X2125" s="343"/>
      <c r="Y2125" s="340"/>
      <c r="Z2125" s="341"/>
      <c r="AA2125" s="348" t="str">
        <f t="shared" si="337"/>
        <v/>
      </c>
      <c r="AB2125" s="349" t="str">
        <f t="shared" si="338"/>
        <v/>
      </c>
      <c r="AC2125" s="341"/>
      <c r="AD2125" s="350" t="str">
        <f t="shared" si="339"/>
        <v/>
      </c>
    </row>
    <row r="2126" spans="2:30" x14ac:dyDescent="0.45">
      <c r="B2126" s="145" t="str">
        <f t="shared" si="330"/>
        <v>NOT INCLUDED</v>
      </c>
      <c r="C2126" s="146" t="e">
        <f t="shared" si="331"/>
        <v>#N/A</v>
      </c>
      <c r="D2126" s="158" t="e">
        <f>AB2126&amp;"_"&amp;#REF!&amp;IF(afstemning_partner&lt;&gt;"","_"&amp;AC2126,"")</f>
        <v>#REF!</v>
      </c>
      <c r="E2126" s="158" t="str">
        <f t="shared" si="332"/>
        <v/>
      </c>
      <c r="F2126" s="158" t="e">
        <f t="shared" si="333"/>
        <v>#N/A</v>
      </c>
      <c r="G2126" s="158" t="str">
        <f>TRANSAKTIONER!Z2126&amp;IF(regnskab_filter_periode&gt;=AB2126,"INCLUDE"&amp;IF(regnskab_filter_land&lt;&gt;"",IF(regnskab_filter_land="EU",F2126,AD2126),""),"EXCLUDE")</f>
        <v>EXCLUDE</v>
      </c>
      <c r="H2126" s="158" t="str">
        <f t="shared" si="334"/>
        <v/>
      </c>
      <c r="I2126" s="158" t="str">
        <f>TRANSAKTIONER!Z2126&amp;IF(regnskab_filter_periode_partner&gt;=AB2126,"INCLUDE"&amp;IF(regnskab_filter_land_partner&lt;&gt;"",IF(regnskab_filter_land_partner="EU",F2126,AD2126),""),"EXCLUDE")&amp;AC2126</f>
        <v>EXCLUDE</v>
      </c>
      <c r="J2126" s="158" t="e">
        <f t="shared" si="335"/>
        <v>#N/A</v>
      </c>
      <c r="L2126" s="158" t="str">
        <f t="shared" si="336"/>
        <v>_EU</v>
      </c>
      <c r="P2126" s="340"/>
      <c r="Q2126" s="340"/>
      <c r="R2126" s="341"/>
      <c r="S2126" s="342"/>
      <c r="T2126" s="342"/>
      <c r="U2126" s="340"/>
      <c r="V2126" s="368"/>
      <c r="W2126" s="341"/>
      <c r="X2126" s="343"/>
      <c r="Y2126" s="340"/>
      <c r="Z2126" s="341"/>
      <c r="AA2126" s="348" t="str">
        <f t="shared" si="337"/>
        <v/>
      </c>
      <c r="AB2126" s="349" t="str">
        <f t="shared" si="338"/>
        <v/>
      </c>
      <c r="AC2126" s="341"/>
      <c r="AD2126" s="350" t="str">
        <f t="shared" si="339"/>
        <v/>
      </c>
    </row>
    <row r="2127" spans="2:30" x14ac:dyDescent="0.45">
      <c r="B2127" s="145" t="str">
        <f t="shared" si="330"/>
        <v>NOT INCLUDED</v>
      </c>
      <c r="C2127" s="146" t="e">
        <f t="shared" si="331"/>
        <v>#N/A</v>
      </c>
      <c r="D2127" s="158" t="e">
        <f>AB2127&amp;"_"&amp;#REF!&amp;IF(afstemning_partner&lt;&gt;"","_"&amp;AC2127,"")</f>
        <v>#REF!</v>
      </c>
      <c r="E2127" s="158" t="str">
        <f t="shared" si="332"/>
        <v/>
      </c>
      <c r="F2127" s="158" t="e">
        <f t="shared" si="333"/>
        <v>#N/A</v>
      </c>
      <c r="G2127" s="158" t="str">
        <f>TRANSAKTIONER!Z2127&amp;IF(regnskab_filter_periode&gt;=AB2127,"INCLUDE"&amp;IF(regnskab_filter_land&lt;&gt;"",IF(regnskab_filter_land="EU",F2127,AD2127),""),"EXCLUDE")</f>
        <v>EXCLUDE</v>
      </c>
      <c r="H2127" s="158" t="str">
        <f t="shared" si="334"/>
        <v/>
      </c>
      <c r="I2127" s="158" t="str">
        <f>TRANSAKTIONER!Z2127&amp;IF(regnskab_filter_periode_partner&gt;=AB2127,"INCLUDE"&amp;IF(regnskab_filter_land_partner&lt;&gt;"",IF(regnskab_filter_land_partner="EU",F2127,AD2127),""),"EXCLUDE")&amp;AC2127</f>
        <v>EXCLUDE</v>
      </c>
      <c r="J2127" s="158" t="e">
        <f t="shared" si="335"/>
        <v>#N/A</v>
      </c>
      <c r="L2127" s="158" t="str">
        <f t="shared" si="336"/>
        <v>_EU</v>
      </c>
      <c r="P2127" s="340"/>
      <c r="Q2127" s="340"/>
      <c r="R2127" s="341"/>
      <c r="S2127" s="342"/>
      <c r="T2127" s="342"/>
      <c r="U2127" s="340"/>
      <c r="V2127" s="368"/>
      <c r="W2127" s="341"/>
      <c r="X2127" s="343"/>
      <c r="Y2127" s="340"/>
      <c r="Z2127" s="341"/>
      <c r="AA2127" s="348" t="str">
        <f t="shared" si="337"/>
        <v/>
      </c>
      <c r="AB2127" s="349" t="str">
        <f t="shared" si="338"/>
        <v/>
      </c>
      <c r="AC2127" s="341"/>
      <c r="AD2127" s="350" t="str">
        <f t="shared" si="339"/>
        <v/>
      </c>
    </row>
    <row r="2128" spans="2:30" x14ac:dyDescent="0.45">
      <c r="B2128" s="145" t="str">
        <f t="shared" si="330"/>
        <v>NOT INCLUDED</v>
      </c>
      <c r="C2128" s="146" t="e">
        <f t="shared" si="331"/>
        <v>#N/A</v>
      </c>
      <c r="D2128" s="158" t="e">
        <f>AB2128&amp;"_"&amp;#REF!&amp;IF(afstemning_partner&lt;&gt;"","_"&amp;AC2128,"")</f>
        <v>#REF!</v>
      </c>
      <c r="E2128" s="158" t="str">
        <f t="shared" si="332"/>
        <v/>
      </c>
      <c r="F2128" s="158" t="e">
        <f t="shared" si="333"/>
        <v>#N/A</v>
      </c>
      <c r="G2128" s="158" t="str">
        <f>TRANSAKTIONER!Z2128&amp;IF(regnskab_filter_periode&gt;=AB2128,"INCLUDE"&amp;IF(regnskab_filter_land&lt;&gt;"",IF(regnskab_filter_land="EU",F2128,AD2128),""),"EXCLUDE")</f>
        <v>EXCLUDE</v>
      </c>
      <c r="H2128" s="158" t="str">
        <f t="shared" si="334"/>
        <v/>
      </c>
      <c r="I2128" s="158" t="str">
        <f>TRANSAKTIONER!Z2128&amp;IF(regnskab_filter_periode_partner&gt;=AB2128,"INCLUDE"&amp;IF(regnskab_filter_land_partner&lt;&gt;"",IF(regnskab_filter_land_partner="EU",F2128,AD2128),""),"EXCLUDE")&amp;AC2128</f>
        <v>EXCLUDE</v>
      </c>
      <c r="J2128" s="158" t="e">
        <f t="shared" si="335"/>
        <v>#N/A</v>
      </c>
      <c r="L2128" s="158" t="str">
        <f t="shared" si="336"/>
        <v>_EU</v>
      </c>
      <c r="P2128" s="340"/>
      <c r="Q2128" s="340"/>
      <c r="R2128" s="341"/>
      <c r="S2128" s="342"/>
      <c r="T2128" s="342"/>
      <c r="U2128" s="340"/>
      <c r="V2128" s="368"/>
      <c r="W2128" s="341"/>
      <c r="X2128" s="343"/>
      <c r="Y2128" s="340"/>
      <c r="Z2128" s="341"/>
      <c r="AA2128" s="348" t="str">
        <f t="shared" si="337"/>
        <v/>
      </c>
      <c r="AB2128" s="349" t="str">
        <f t="shared" si="338"/>
        <v/>
      </c>
      <c r="AC2128" s="341"/>
      <c r="AD2128" s="350" t="str">
        <f t="shared" si="339"/>
        <v/>
      </c>
    </row>
    <row r="2129" spans="2:30" x14ac:dyDescent="0.45">
      <c r="B2129" s="145" t="str">
        <f t="shared" si="330"/>
        <v>NOT INCLUDED</v>
      </c>
      <c r="C2129" s="146" t="e">
        <f t="shared" si="331"/>
        <v>#N/A</v>
      </c>
      <c r="D2129" s="158" t="e">
        <f>AB2129&amp;"_"&amp;#REF!&amp;IF(afstemning_partner&lt;&gt;"","_"&amp;AC2129,"")</f>
        <v>#REF!</v>
      </c>
      <c r="E2129" s="158" t="str">
        <f t="shared" si="332"/>
        <v/>
      </c>
      <c r="F2129" s="158" t="e">
        <f t="shared" si="333"/>
        <v>#N/A</v>
      </c>
      <c r="G2129" s="158" t="str">
        <f>TRANSAKTIONER!Z2129&amp;IF(regnskab_filter_periode&gt;=AB2129,"INCLUDE"&amp;IF(regnskab_filter_land&lt;&gt;"",IF(regnskab_filter_land="EU",F2129,AD2129),""),"EXCLUDE")</f>
        <v>EXCLUDE</v>
      </c>
      <c r="H2129" s="158" t="str">
        <f t="shared" si="334"/>
        <v/>
      </c>
      <c r="I2129" s="158" t="str">
        <f>TRANSAKTIONER!Z2129&amp;IF(regnskab_filter_periode_partner&gt;=AB2129,"INCLUDE"&amp;IF(regnskab_filter_land_partner&lt;&gt;"",IF(regnskab_filter_land_partner="EU",F2129,AD2129),""),"EXCLUDE")&amp;AC2129</f>
        <v>EXCLUDE</v>
      </c>
      <c r="J2129" s="158" t="e">
        <f t="shared" si="335"/>
        <v>#N/A</v>
      </c>
      <c r="L2129" s="158" t="str">
        <f t="shared" si="336"/>
        <v>_EU</v>
      </c>
      <c r="P2129" s="340"/>
      <c r="Q2129" s="340"/>
      <c r="R2129" s="341"/>
      <c r="S2129" s="342"/>
      <c r="T2129" s="342"/>
      <c r="U2129" s="340"/>
      <c r="V2129" s="368"/>
      <c r="W2129" s="341"/>
      <c r="X2129" s="343"/>
      <c r="Y2129" s="340"/>
      <c r="Z2129" s="341"/>
      <c r="AA2129" s="348" t="str">
        <f t="shared" si="337"/>
        <v/>
      </c>
      <c r="AB2129" s="349" t="str">
        <f t="shared" si="338"/>
        <v/>
      </c>
      <c r="AC2129" s="341"/>
      <c r="AD2129" s="350" t="str">
        <f t="shared" si="339"/>
        <v/>
      </c>
    </row>
    <row r="2130" spans="2:30" x14ac:dyDescent="0.45">
      <c r="B2130" s="145" t="str">
        <f t="shared" si="330"/>
        <v>NOT INCLUDED</v>
      </c>
      <c r="C2130" s="146" t="e">
        <f t="shared" si="331"/>
        <v>#N/A</v>
      </c>
      <c r="D2130" s="158" t="e">
        <f>AB2130&amp;"_"&amp;#REF!&amp;IF(afstemning_partner&lt;&gt;"","_"&amp;AC2130,"")</f>
        <v>#REF!</v>
      </c>
      <c r="E2130" s="158" t="str">
        <f t="shared" si="332"/>
        <v/>
      </c>
      <c r="F2130" s="158" t="e">
        <f t="shared" si="333"/>
        <v>#N/A</v>
      </c>
      <c r="G2130" s="158" t="str">
        <f>TRANSAKTIONER!Z2130&amp;IF(regnskab_filter_periode&gt;=AB2130,"INCLUDE"&amp;IF(regnskab_filter_land&lt;&gt;"",IF(regnskab_filter_land="EU",F2130,AD2130),""),"EXCLUDE")</f>
        <v>EXCLUDE</v>
      </c>
      <c r="H2130" s="158" t="str">
        <f t="shared" si="334"/>
        <v/>
      </c>
      <c r="I2130" s="158" t="str">
        <f>TRANSAKTIONER!Z2130&amp;IF(regnskab_filter_periode_partner&gt;=AB2130,"INCLUDE"&amp;IF(regnskab_filter_land_partner&lt;&gt;"",IF(regnskab_filter_land_partner="EU",F2130,AD2130),""),"EXCLUDE")&amp;AC2130</f>
        <v>EXCLUDE</v>
      </c>
      <c r="J2130" s="158" t="e">
        <f t="shared" si="335"/>
        <v>#N/A</v>
      </c>
      <c r="L2130" s="158" t="str">
        <f t="shared" si="336"/>
        <v>_EU</v>
      </c>
      <c r="P2130" s="340"/>
      <c r="Q2130" s="340"/>
      <c r="R2130" s="341"/>
      <c r="S2130" s="342"/>
      <c r="T2130" s="342"/>
      <c r="U2130" s="340"/>
      <c r="V2130" s="368"/>
      <c r="W2130" s="341"/>
      <c r="X2130" s="343"/>
      <c r="Y2130" s="340"/>
      <c r="Z2130" s="341"/>
      <c r="AA2130" s="348" t="str">
        <f t="shared" si="337"/>
        <v/>
      </c>
      <c r="AB2130" s="349" t="str">
        <f t="shared" si="338"/>
        <v/>
      </c>
      <c r="AC2130" s="341"/>
      <c r="AD2130" s="350" t="str">
        <f t="shared" si="339"/>
        <v/>
      </c>
    </row>
    <row r="2131" spans="2:30" x14ac:dyDescent="0.45">
      <c r="B2131" s="145" t="str">
        <f t="shared" si="330"/>
        <v>NOT INCLUDED</v>
      </c>
      <c r="C2131" s="146" t="e">
        <f t="shared" si="331"/>
        <v>#N/A</v>
      </c>
      <c r="D2131" s="158" t="e">
        <f>AB2131&amp;"_"&amp;#REF!&amp;IF(afstemning_partner&lt;&gt;"","_"&amp;AC2131,"")</f>
        <v>#REF!</v>
      </c>
      <c r="E2131" s="158" t="str">
        <f t="shared" si="332"/>
        <v/>
      </c>
      <c r="F2131" s="158" t="e">
        <f t="shared" si="333"/>
        <v>#N/A</v>
      </c>
      <c r="G2131" s="158" t="str">
        <f>TRANSAKTIONER!Z2131&amp;IF(regnskab_filter_periode&gt;=AB2131,"INCLUDE"&amp;IF(regnskab_filter_land&lt;&gt;"",IF(regnskab_filter_land="EU",F2131,AD2131),""),"EXCLUDE")</f>
        <v>EXCLUDE</v>
      </c>
      <c r="H2131" s="158" t="str">
        <f t="shared" si="334"/>
        <v/>
      </c>
      <c r="I2131" s="158" t="str">
        <f>TRANSAKTIONER!Z2131&amp;IF(regnskab_filter_periode_partner&gt;=AB2131,"INCLUDE"&amp;IF(regnskab_filter_land_partner&lt;&gt;"",IF(regnskab_filter_land_partner="EU",F2131,AD2131),""),"EXCLUDE")&amp;AC2131</f>
        <v>EXCLUDE</v>
      </c>
      <c r="J2131" s="158" t="e">
        <f t="shared" si="335"/>
        <v>#N/A</v>
      </c>
      <c r="L2131" s="158" t="str">
        <f t="shared" si="336"/>
        <v>_EU</v>
      </c>
      <c r="P2131" s="340"/>
      <c r="Q2131" s="340"/>
      <c r="R2131" s="341"/>
      <c r="S2131" s="342"/>
      <c r="T2131" s="342"/>
      <c r="U2131" s="340"/>
      <c r="V2131" s="368"/>
      <c r="W2131" s="341"/>
      <c r="X2131" s="343"/>
      <c r="Y2131" s="340"/>
      <c r="Z2131" s="341"/>
      <c r="AA2131" s="348" t="str">
        <f t="shared" si="337"/>
        <v/>
      </c>
      <c r="AB2131" s="349" t="str">
        <f t="shared" si="338"/>
        <v/>
      </c>
      <c r="AC2131" s="341"/>
      <c r="AD2131" s="350" t="str">
        <f t="shared" si="339"/>
        <v/>
      </c>
    </row>
    <row r="2132" spans="2:30" x14ac:dyDescent="0.45">
      <c r="B2132" s="145" t="str">
        <f t="shared" si="330"/>
        <v>NOT INCLUDED</v>
      </c>
      <c r="C2132" s="146" t="e">
        <f t="shared" si="331"/>
        <v>#N/A</v>
      </c>
      <c r="D2132" s="158" t="e">
        <f>AB2132&amp;"_"&amp;#REF!&amp;IF(afstemning_partner&lt;&gt;"","_"&amp;AC2132,"")</f>
        <v>#REF!</v>
      </c>
      <c r="E2132" s="158" t="str">
        <f t="shared" si="332"/>
        <v/>
      </c>
      <c r="F2132" s="158" t="e">
        <f t="shared" si="333"/>
        <v>#N/A</v>
      </c>
      <c r="G2132" s="158" t="str">
        <f>TRANSAKTIONER!Z2132&amp;IF(regnskab_filter_periode&gt;=AB2132,"INCLUDE"&amp;IF(regnskab_filter_land&lt;&gt;"",IF(regnskab_filter_land="EU",F2132,AD2132),""),"EXCLUDE")</f>
        <v>EXCLUDE</v>
      </c>
      <c r="H2132" s="158" t="str">
        <f t="shared" si="334"/>
        <v/>
      </c>
      <c r="I2132" s="158" t="str">
        <f>TRANSAKTIONER!Z2132&amp;IF(regnskab_filter_periode_partner&gt;=AB2132,"INCLUDE"&amp;IF(regnskab_filter_land_partner&lt;&gt;"",IF(regnskab_filter_land_partner="EU",F2132,AD2132),""),"EXCLUDE")&amp;AC2132</f>
        <v>EXCLUDE</v>
      </c>
      <c r="J2132" s="158" t="e">
        <f t="shared" si="335"/>
        <v>#N/A</v>
      </c>
      <c r="L2132" s="158" t="str">
        <f t="shared" si="336"/>
        <v>_EU</v>
      </c>
      <c r="P2132" s="340"/>
      <c r="Q2132" s="340"/>
      <c r="R2132" s="341"/>
      <c r="S2132" s="342"/>
      <c r="T2132" s="342"/>
      <c r="U2132" s="340"/>
      <c r="V2132" s="368"/>
      <c r="W2132" s="341"/>
      <c r="X2132" s="343"/>
      <c r="Y2132" s="340"/>
      <c r="Z2132" s="341"/>
      <c r="AA2132" s="348" t="str">
        <f t="shared" si="337"/>
        <v/>
      </c>
      <c r="AB2132" s="349" t="str">
        <f t="shared" si="338"/>
        <v/>
      </c>
      <c r="AC2132" s="341"/>
      <c r="AD2132" s="350" t="str">
        <f t="shared" si="339"/>
        <v/>
      </c>
    </row>
    <row r="2133" spans="2:30" x14ac:dyDescent="0.45">
      <c r="B2133" s="145" t="str">
        <f t="shared" si="330"/>
        <v>NOT INCLUDED</v>
      </c>
      <c r="C2133" s="146" t="e">
        <f t="shared" si="331"/>
        <v>#N/A</v>
      </c>
      <c r="D2133" s="158" t="e">
        <f>AB2133&amp;"_"&amp;#REF!&amp;IF(afstemning_partner&lt;&gt;"","_"&amp;AC2133,"")</f>
        <v>#REF!</v>
      </c>
      <c r="E2133" s="158" t="str">
        <f t="shared" si="332"/>
        <v/>
      </c>
      <c r="F2133" s="158" t="e">
        <f t="shared" si="333"/>
        <v>#N/A</v>
      </c>
      <c r="G2133" s="158" t="str">
        <f>TRANSAKTIONER!Z2133&amp;IF(regnskab_filter_periode&gt;=AB2133,"INCLUDE"&amp;IF(regnskab_filter_land&lt;&gt;"",IF(regnskab_filter_land="EU",F2133,AD2133),""),"EXCLUDE")</f>
        <v>EXCLUDE</v>
      </c>
      <c r="H2133" s="158" t="str">
        <f t="shared" si="334"/>
        <v/>
      </c>
      <c r="I2133" s="158" t="str">
        <f>TRANSAKTIONER!Z2133&amp;IF(regnskab_filter_periode_partner&gt;=AB2133,"INCLUDE"&amp;IF(regnskab_filter_land_partner&lt;&gt;"",IF(regnskab_filter_land_partner="EU",F2133,AD2133),""),"EXCLUDE")&amp;AC2133</f>
        <v>EXCLUDE</v>
      </c>
      <c r="J2133" s="158" t="e">
        <f t="shared" si="335"/>
        <v>#N/A</v>
      </c>
      <c r="L2133" s="158" t="str">
        <f t="shared" si="336"/>
        <v>_EU</v>
      </c>
      <c r="P2133" s="340"/>
      <c r="Q2133" s="340"/>
      <c r="R2133" s="341"/>
      <c r="S2133" s="342"/>
      <c r="T2133" s="342"/>
      <c r="U2133" s="340"/>
      <c r="V2133" s="368"/>
      <c r="W2133" s="341"/>
      <c r="X2133" s="343"/>
      <c r="Y2133" s="340"/>
      <c r="Z2133" s="341"/>
      <c r="AA2133" s="348" t="str">
        <f t="shared" si="337"/>
        <v/>
      </c>
      <c r="AB2133" s="349" t="str">
        <f t="shared" si="338"/>
        <v/>
      </c>
      <c r="AC2133" s="341"/>
      <c r="AD2133" s="350" t="str">
        <f t="shared" si="339"/>
        <v/>
      </c>
    </row>
    <row r="2134" spans="2:30" x14ac:dyDescent="0.45">
      <c r="B2134" s="145" t="str">
        <f t="shared" si="330"/>
        <v>NOT INCLUDED</v>
      </c>
      <c r="C2134" s="146" t="e">
        <f t="shared" si="331"/>
        <v>#N/A</v>
      </c>
      <c r="D2134" s="158" t="e">
        <f>AB2134&amp;"_"&amp;#REF!&amp;IF(afstemning_partner&lt;&gt;"","_"&amp;AC2134,"")</f>
        <v>#REF!</v>
      </c>
      <c r="E2134" s="158" t="str">
        <f t="shared" si="332"/>
        <v/>
      </c>
      <c r="F2134" s="158" t="e">
        <f t="shared" si="333"/>
        <v>#N/A</v>
      </c>
      <c r="G2134" s="158" t="str">
        <f>TRANSAKTIONER!Z2134&amp;IF(regnskab_filter_periode&gt;=AB2134,"INCLUDE"&amp;IF(regnskab_filter_land&lt;&gt;"",IF(regnskab_filter_land="EU",F2134,AD2134),""),"EXCLUDE")</f>
        <v>EXCLUDE</v>
      </c>
      <c r="H2134" s="158" t="str">
        <f t="shared" si="334"/>
        <v/>
      </c>
      <c r="I2134" s="158" t="str">
        <f>TRANSAKTIONER!Z2134&amp;IF(regnskab_filter_periode_partner&gt;=AB2134,"INCLUDE"&amp;IF(regnskab_filter_land_partner&lt;&gt;"",IF(regnskab_filter_land_partner="EU",F2134,AD2134),""),"EXCLUDE")&amp;AC2134</f>
        <v>EXCLUDE</v>
      </c>
      <c r="J2134" s="158" t="e">
        <f t="shared" si="335"/>
        <v>#N/A</v>
      </c>
      <c r="L2134" s="158" t="str">
        <f t="shared" si="336"/>
        <v>_EU</v>
      </c>
      <c r="P2134" s="340"/>
      <c r="Q2134" s="340"/>
      <c r="R2134" s="341"/>
      <c r="S2134" s="342"/>
      <c r="T2134" s="342"/>
      <c r="U2134" s="340"/>
      <c r="V2134" s="368"/>
      <c r="W2134" s="341"/>
      <c r="X2134" s="343"/>
      <c r="Y2134" s="340"/>
      <c r="Z2134" s="341"/>
      <c r="AA2134" s="348" t="str">
        <f t="shared" si="337"/>
        <v/>
      </c>
      <c r="AB2134" s="349" t="str">
        <f t="shared" si="338"/>
        <v/>
      </c>
      <c r="AC2134" s="341"/>
      <c r="AD2134" s="350" t="str">
        <f t="shared" si="339"/>
        <v/>
      </c>
    </row>
    <row r="2135" spans="2:30" x14ac:dyDescent="0.45">
      <c r="B2135" s="145" t="str">
        <f t="shared" si="330"/>
        <v>NOT INCLUDED</v>
      </c>
      <c r="C2135" s="146" t="e">
        <f t="shared" si="331"/>
        <v>#N/A</v>
      </c>
      <c r="D2135" s="158" t="e">
        <f>AB2135&amp;"_"&amp;#REF!&amp;IF(afstemning_partner&lt;&gt;"","_"&amp;AC2135,"")</f>
        <v>#REF!</v>
      </c>
      <c r="E2135" s="158" t="str">
        <f t="shared" si="332"/>
        <v/>
      </c>
      <c r="F2135" s="158" t="e">
        <f t="shared" si="333"/>
        <v>#N/A</v>
      </c>
      <c r="G2135" s="158" t="str">
        <f>TRANSAKTIONER!Z2135&amp;IF(regnskab_filter_periode&gt;=AB2135,"INCLUDE"&amp;IF(regnskab_filter_land&lt;&gt;"",IF(regnskab_filter_land="EU",F2135,AD2135),""),"EXCLUDE")</f>
        <v>EXCLUDE</v>
      </c>
      <c r="H2135" s="158" t="str">
        <f t="shared" si="334"/>
        <v/>
      </c>
      <c r="I2135" s="158" t="str">
        <f>TRANSAKTIONER!Z2135&amp;IF(regnskab_filter_periode_partner&gt;=AB2135,"INCLUDE"&amp;IF(regnskab_filter_land_partner&lt;&gt;"",IF(regnskab_filter_land_partner="EU",F2135,AD2135),""),"EXCLUDE")&amp;AC2135</f>
        <v>EXCLUDE</v>
      </c>
      <c r="J2135" s="158" t="e">
        <f t="shared" si="335"/>
        <v>#N/A</v>
      </c>
      <c r="L2135" s="158" t="str">
        <f t="shared" si="336"/>
        <v>_EU</v>
      </c>
      <c r="P2135" s="340"/>
      <c r="Q2135" s="340"/>
      <c r="R2135" s="341"/>
      <c r="S2135" s="342"/>
      <c r="T2135" s="342"/>
      <c r="U2135" s="340"/>
      <c r="V2135" s="368"/>
      <c r="W2135" s="341"/>
      <c r="X2135" s="343"/>
      <c r="Y2135" s="340"/>
      <c r="Z2135" s="341"/>
      <c r="AA2135" s="348" t="str">
        <f t="shared" si="337"/>
        <v/>
      </c>
      <c r="AB2135" s="349" t="str">
        <f t="shared" si="338"/>
        <v/>
      </c>
      <c r="AC2135" s="341"/>
      <c r="AD2135" s="350" t="str">
        <f t="shared" si="339"/>
        <v/>
      </c>
    </row>
    <row r="2136" spans="2:30" x14ac:dyDescent="0.45">
      <c r="B2136" s="145" t="str">
        <f t="shared" si="330"/>
        <v>NOT INCLUDED</v>
      </c>
      <c r="C2136" s="146" t="e">
        <f t="shared" si="331"/>
        <v>#N/A</v>
      </c>
      <c r="D2136" s="158" t="e">
        <f>AB2136&amp;"_"&amp;#REF!&amp;IF(afstemning_partner&lt;&gt;"","_"&amp;AC2136,"")</f>
        <v>#REF!</v>
      </c>
      <c r="E2136" s="158" t="str">
        <f t="shared" si="332"/>
        <v/>
      </c>
      <c r="F2136" s="158" t="e">
        <f t="shared" si="333"/>
        <v>#N/A</v>
      </c>
      <c r="G2136" s="158" t="str">
        <f>TRANSAKTIONER!Z2136&amp;IF(regnskab_filter_periode&gt;=AB2136,"INCLUDE"&amp;IF(regnskab_filter_land&lt;&gt;"",IF(regnskab_filter_land="EU",F2136,AD2136),""),"EXCLUDE")</f>
        <v>EXCLUDE</v>
      </c>
      <c r="H2136" s="158" t="str">
        <f t="shared" si="334"/>
        <v/>
      </c>
      <c r="I2136" s="158" t="str">
        <f>TRANSAKTIONER!Z2136&amp;IF(regnskab_filter_periode_partner&gt;=AB2136,"INCLUDE"&amp;IF(regnskab_filter_land_partner&lt;&gt;"",IF(regnskab_filter_land_partner="EU",F2136,AD2136),""),"EXCLUDE")&amp;AC2136</f>
        <v>EXCLUDE</v>
      </c>
      <c r="J2136" s="158" t="e">
        <f t="shared" si="335"/>
        <v>#N/A</v>
      </c>
      <c r="L2136" s="158" t="str">
        <f t="shared" si="336"/>
        <v>_EU</v>
      </c>
      <c r="P2136" s="340"/>
      <c r="Q2136" s="340"/>
      <c r="R2136" s="341"/>
      <c r="S2136" s="342"/>
      <c r="T2136" s="342"/>
      <c r="U2136" s="340"/>
      <c r="V2136" s="368"/>
      <c r="W2136" s="341"/>
      <c r="X2136" s="343"/>
      <c r="Y2136" s="340"/>
      <c r="Z2136" s="341"/>
      <c r="AA2136" s="348" t="str">
        <f t="shared" si="337"/>
        <v/>
      </c>
      <c r="AB2136" s="349" t="str">
        <f t="shared" si="338"/>
        <v/>
      </c>
      <c r="AC2136" s="341"/>
      <c r="AD2136" s="350" t="str">
        <f t="shared" si="339"/>
        <v/>
      </c>
    </row>
    <row r="2137" spans="2:30" x14ac:dyDescent="0.45">
      <c r="B2137" s="145" t="str">
        <f t="shared" si="330"/>
        <v>NOT INCLUDED</v>
      </c>
      <c r="C2137" s="146" t="e">
        <f t="shared" si="331"/>
        <v>#N/A</v>
      </c>
      <c r="D2137" s="158" t="e">
        <f>AB2137&amp;"_"&amp;#REF!&amp;IF(afstemning_partner&lt;&gt;"","_"&amp;AC2137,"")</f>
        <v>#REF!</v>
      </c>
      <c r="E2137" s="158" t="str">
        <f t="shared" si="332"/>
        <v/>
      </c>
      <c r="F2137" s="158" t="e">
        <f t="shared" si="333"/>
        <v>#N/A</v>
      </c>
      <c r="G2137" s="158" t="str">
        <f>TRANSAKTIONER!Z2137&amp;IF(regnskab_filter_periode&gt;=AB2137,"INCLUDE"&amp;IF(regnskab_filter_land&lt;&gt;"",IF(regnskab_filter_land="EU",F2137,AD2137),""),"EXCLUDE")</f>
        <v>EXCLUDE</v>
      </c>
      <c r="H2137" s="158" t="str">
        <f t="shared" si="334"/>
        <v/>
      </c>
      <c r="I2137" s="158" t="str">
        <f>TRANSAKTIONER!Z2137&amp;IF(regnskab_filter_periode_partner&gt;=AB2137,"INCLUDE"&amp;IF(regnskab_filter_land_partner&lt;&gt;"",IF(regnskab_filter_land_partner="EU",F2137,AD2137),""),"EXCLUDE")&amp;AC2137</f>
        <v>EXCLUDE</v>
      </c>
      <c r="J2137" s="158" t="e">
        <f t="shared" si="335"/>
        <v>#N/A</v>
      </c>
      <c r="L2137" s="158" t="str">
        <f t="shared" si="336"/>
        <v>_EU</v>
      </c>
      <c r="P2137" s="340"/>
      <c r="Q2137" s="340"/>
      <c r="R2137" s="341"/>
      <c r="S2137" s="342"/>
      <c r="T2137" s="342"/>
      <c r="U2137" s="340"/>
      <c r="V2137" s="368"/>
      <c r="W2137" s="341"/>
      <c r="X2137" s="343"/>
      <c r="Y2137" s="340"/>
      <c r="Z2137" s="341"/>
      <c r="AA2137" s="348" t="str">
        <f t="shared" si="337"/>
        <v/>
      </c>
      <c r="AB2137" s="349" t="str">
        <f t="shared" si="338"/>
        <v/>
      </c>
      <c r="AC2137" s="341"/>
      <c r="AD2137" s="350" t="str">
        <f t="shared" si="339"/>
        <v/>
      </c>
    </row>
    <row r="2138" spans="2:30" x14ac:dyDescent="0.45">
      <c r="B2138" s="145" t="str">
        <f t="shared" si="330"/>
        <v>NOT INCLUDED</v>
      </c>
      <c r="C2138" s="146" t="e">
        <f t="shared" si="331"/>
        <v>#N/A</v>
      </c>
      <c r="D2138" s="158" t="e">
        <f>AB2138&amp;"_"&amp;#REF!&amp;IF(afstemning_partner&lt;&gt;"","_"&amp;AC2138,"")</f>
        <v>#REF!</v>
      </c>
      <c r="E2138" s="158" t="str">
        <f t="shared" si="332"/>
        <v/>
      </c>
      <c r="F2138" s="158" t="e">
        <f t="shared" si="333"/>
        <v>#N/A</v>
      </c>
      <c r="G2138" s="158" t="str">
        <f>TRANSAKTIONER!Z2138&amp;IF(regnskab_filter_periode&gt;=AB2138,"INCLUDE"&amp;IF(regnskab_filter_land&lt;&gt;"",IF(regnskab_filter_land="EU",F2138,AD2138),""),"EXCLUDE")</f>
        <v>EXCLUDE</v>
      </c>
      <c r="H2138" s="158" t="str">
        <f t="shared" si="334"/>
        <v/>
      </c>
      <c r="I2138" s="158" t="str">
        <f>TRANSAKTIONER!Z2138&amp;IF(regnskab_filter_periode_partner&gt;=AB2138,"INCLUDE"&amp;IF(regnskab_filter_land_partner&lt;&gt;"",IF(regnskab_filter_land_partner="EU",F2138,AD2138),""),"EXCLUDE")&amp;AC2138</f>
        <v>EXCLUDE</v>
      </c>
      <c r="J2138" s="158" t="e">
        <f t="shared" si="335"/>
        <v>#N/A</v>
      </c>
      <c r="L2138" s="158" t="str">
        <f t="shared" si="336"/>
        <v>_EU</v>
      </c>
      <c r="P2138" s="340"/>
      <c r="Q2138" s="340"/>
      <c r="R2138" s="341"/>
      <c r="S2138" s="342"/>
      <c r="T2138" s="342"/>
      <c r="U2138" s="340"/>
      <c r="V2138" s="368"/>
      <c r="W2138" s="341"/>
      <c r="X2138" s="343"/>
      <c r="Y2138" s="340"/>
      <c r="Z2138" s="341"/>
      <c r="AA2138" s="348" t="str">
        <f t="shared" si="337"/>
        <v/>
      </c>
      <c r="AB2138" s="349" t="str">
        <f t="shared" si="338"/>
        <v/>
      </c>
      <c r="AC2138" s="341"/>
      <c r="AD2138" s="350" t="str">
        <f t="shared" si="339"/>
        <v/>
      </c>
    </row>
    <row r="2139" spans="2:30" x14ac:dyDescent="0.45">
      <c r="B2139" s="145" t="str">
        <f t="shared" si="330"/>
        <v>NOT INCLUDED</v>
      </c>
      <c r="C2139" s="146" t="e">
        <f t="shared" si="331"/>
        <v>#N/A</v>
      </c>
      <c r="D2139" s="158" t="e">
        <f>AB2139&amp;"_"&amp;#REF!&amp;IF(afstemning_partner&lt;&gt;"","_"&amp;AC2139,"")</f>
        <v>#REF!</v>
      </c>
      <c r="E2139" s="158" t="str">
        <f t="shared" si="332"/>
        <v/>
      </c>
      <c r="F2139" s="158" t="e">
        <f t="shared" si="333"/>
        <v>#N/A</v>
      </c>
      <c r="G2139" s="158" t="str">
        <f>TRANSAKTIONER!Z2139&amp;IF(regnskab_filter_periode&gt;=AB2139,"INCLUDE"&amp;IF(regnskab_filter_land&lt;&gt;"",IF(regnskab_filter_land="EU",F2139,AD2139),""),"EXCLUDE")</f>
        <v>EXCLUDE</v>
      </c>
      <c r="H2139" s="158" t="str">
        <f t="shared" si="334"/>
        <v/>
      </c>
      <c r="I2139" s="158" t="str">
        <f>TRANSAKTIONER!Z2139&amp;IF(regnskab_filter_periode_partner&gt;=AB2139,"INCLUDE"&amp;IF(regnskab_filter_land_partner&lt;&gt;"",IF(regnskab_filter_land_partner="EU",F2139,AD2139),""),"EXCLUDE")&amp;AC2139</f>
        <v>EXCLUDE</v>
      </c>
      <c r="J2139" s="158" t="e">
        <f t="shared" si="335"/>
        <v>#N/A</v>
      </c>
      <c r="L2139" s="158" t="str">
        <f t="shared" si="336"/>
        <v>_EU</v>
      </c>
      <c r="P2139" s="340"/>
      <c r="Q2139" s="340"/>
      <c r="R2139" s="341"/>
      <c r="S2139" s="342"/>
      <c r="T2139" s="342"/>
      <c r="U2139" s="340"/>
      <c r="V2139" s="368"/>
      <c r="W2139" s="341"/>
      <c r="X2139" s="343"/>
      <c r="Y2139" s="340"/>
      <c r="Z2139" s="341"/>
      <c r="AA2139" s="348" t="str">
        <f t="shared" si="337"/>
        <v/>
      </c>
      <c r="AB2139" s="349" t="str">
        <f t="shared" si="338"/>
        <v/>
      </c>
      <c r="AC2139" s="341"/>
      <c r="AD2139" s="350" t="str">
        <f t="shared" si="339"/>
        <v/>
      </c>
    </row>
    <row r="2140" spans="2:30" x14ac:dyDescent="0.45">
      <c r="B2140" s="145" t="str">
        <f t="shared" si="330"/>
        <v>NOT INCLUDED</v>
      </c>
      <c r="C2140" s="146" t="e">
        <f t="shared" si="331"/>
        <v>#N/A</v>
      </c>
      <c r="D2140" s="158" t="e">
        <f>AB2140&amp;"_"&amp;#REF!&amp;IF(afstemning_partner&lt;&gt;"","_"&amp;AC2140,"")</f>
        <v>#REF!</v>
      </c>
      <c r="E2140" s="158" t="str">
        <f t="shared" si="332"/>
        <v/>
      </c>
      <c r="F2140" s="158" t="e">
        <f t="shared" si="333"/>
        <v>#N/A</v>
      </c>
      <c r="G2140" s="158" t="str">
        <f>TRANSAKTIONER!Z2140&amp;IF(regnskab_filter_periode&gt;=AB2140,"INCLUDE"&amp;IF(regnskab_filter_land&lt;&gt;"",IF(regnskab_filter_land="EU",F2140,AD2140),""),"EXCLUDE")</f>
        <v>EXCLUDE</v>
      </c>
      <c r="H2140" s="158" t="str">
        <f t="shared" si="334"/>
        <v/>
      </c>
      <c r="I2140" s="158" t="str">
        <f>TRANSAKTIONER!Z2140&amp;IF(regnskab_filter_periode_partner&gt;=AB2140,"INCLUDE"&amp;IF(regnskab_filter_land_partner&lt;&gt;"",IF(regnskab_filter_land_partner="EU",F2140,AD2140),""),"EXCLUDE")&amp;AC2140</f>
        <v>EXCLUDE</v>
      </c>
      <c r="J2140" s="158" t="e">
        <f t="shared" si="335"/>
        <v>#N/A</v>
      </c>
      <c r="L2140" s="158" t="str">
        <f t="shared" si="336"/>
        <v>_EU</v>
      </c>
      <c r="P2140" s="340"/>
      <c r="Q2140" s="340"/>
      <c r="R2140" s="341"/>
      <c r="S2140" s="342"/>
      <c r="T2140" s="342"/>
      <c r="U2140" s="340"/>
      <c r="V2140" s="368"/>
      <c r="W2140" s="341"/>
      <c r="X2140" s="343"/>
      <c r="Y2140" s="340"/>
      <c r="Z2140" s="341"/>
      <c r="AA2140" s="348" t="str">
        <f t="shared" si="337"/>
        <v/>
      </c>
      <c r="AB2140" s="349" t="str">
        <f t="shared" si="338"/>
        <v/>
      </c>
      <c r="AC2140" s="341"/>
      <c r="AD2140" s="350" t="str">
        <f t="shared" si="339"/>
        <v/>
      </c>
    </row>
    <row r="2141" spans="2:30" x14ac:dyDescent="0.45">
      <c r="B2141" s="145" t="str">
        <f t="shared" si="330"/>
        <v>NOT INCLUDED</v>
      </c>
      <c r="C2141" s="146" t="e">
        <f t="shared" si="331"/>
        <v>#N/A</v>
      </c>
      <c r="D2141" s="158" t="e">
        <f>AB2141&amp;"_"&amp;#REF!&amp;IF(afstemning_partner&lt;&gt;"","_"&amp;AC2141,"")</f>
        <v>#REF!</v>
      </c>
      <c r="E2141" s="158" t="str">
        <f t="shared" si="332"/>
        <v/>
      </c>
      <c r="F2141" s="158" t="e">
        <f t="shared" si="333"/>
        <v>#N/A</v>
      </c>
      <c r="G2141" s="158" t="str">
        <f>TRANSAKTIONER!Z2141&amp;IF(regnskab_filter_periode&gt;=AB2141,"INCLUDE"&amp;IF(regnskab_filter_land&lt;&gt;"",IF(regnskab_filter_land="EU",F2141,AD2141),""),"EXCLUDE")</f>
        <v>EXCLUDE</v>
      </c>
      <c r="H2141" s="158" t="str">
        <f t="shared" si="334"/>
        <v/>
      </c>
      <c r="I2141" s="158" t="str">
        <f>TRANSAKTIONER!Z2141&amp;IF(regnskab_filter_periode_partner&gt;=AB2141,"INCLUDE"&amp;IF(regnskab_filter_land_partner&lt;&gt;"",IF(regnskab_filter_land_partner="EU",F2141,AD2141),""),"EXCLUDE")&amp;AC2141</f>
        <v>EXCLUDE</v>
      </c>
      <c r="J2141" s="158" t="e">
        <f t="shared" si="335"/>
        <v>#N/A</v>
      </c>
      <c r="L2141" s="158" t="str">
        <f t="shared" si="336"/>
        <v>_EU</v>
      </c>
      <c r="P2141" s="340"/>
      <c r="Q2141" s="340"/>
      <c r="R2141" s="341"/>
      <c r="S2141" s="342"/>
      <c r="T2141" s="342"/>
      <c r="U2141" s="340"/>
      <c r="V2141" s="368"/>
      <c r="W2141" s="341"/>
      <c r="X2141" s="343"/>
      <c r="Y2141" s="340"/>
      <c r="Z2141" s="341"/>
      <c r="AA2141" s="348" t="str">
        <f t="shared" si="337"/>
        <v/>
      </c>
      <c r="AB2141" s="349" t="str">
        <f t="shared" si="338"/>
        <v/>
      </c>
      <c r="AC2141" s="341"/>
      <c r="AD2141" s="350" t="str">
        <f t="shared" si="339"/>
        <v/>
      </c>
    </row>
    <row r="2142" spans="2:30" x14ac:dyDescent="0.45">
      <c r="B2142" s="145" t="str">
        <f t="shared" si="330"/>
        <v>NOT INCLUDED</v>
      </c>
      <c r="C2142" s="146" t="e">
        <f t="shared" si="331"/>
        <v>#N/A</v>
      </c>
      <c r="D2142" s="158" t="e">
        <f>AB2142&amp;"_"&amp;#REF!&amp;IF(afstemning_partner&lt;&gt;"","_"&amp;AC2142,"")</f>
        <v>#REF!</v>
      </c>
      <c r="E2142" s="158" t="str">
        <f t="shared" si="332"/>
        <v/>
      </c>
      <c r="F2142" s="158" t="e">
        <f t="shared" si="333"/>
        <v>#N/A</v>
      </c>
      <c r="G2142" s="158" t="str">
        <f>TRANSAKTIONER!Z2142&amp;IF(regnskab_filter_periode&gt;=AB2142,"INCLUDE"&amp;IF(regnskab_filter_land&lt;&gt;"",IF(regnskab_filter_land="EU",F2142,AD2142),""),"EXCLUDE")</f>
        <v>EXCLUDE</v>
      </c>
      <c r="H2142" s="158" t="str">
        <f t="shared" si="334"/>
        <v/>
      </c>
      <c r="I2142" s="158" t="str">
        <f>TRANSAKTIONER!Z2142&amp;IF(regnskab_filter_periode_partner&gt;=AB2142,"INCLUDE"&amp;IF(regnskab_filter_land_partner&lt;&gt;"",IF(regnskab_filter_land_partner="EU",F2142,AD2142),""),"EXCLUDE")&amp;AC2142</f>
        <v>EXCLUDE</v>
      </c>
      <c r="J2142" s="158" t="e">
        <f t="shared" si="335"/>
        <v>#N/A</v>
      </c>
      <c r="L2142" s="158" t="str">
        <f t="shared" si="336"/>
        <v>_EU</v>
      </c>
      <c r="P2142" s="340"/>
      <c r="Q2142" s="340"/>
      <c r="R2142" s="341"/>
      <c r="S2142" s="342"/>
      <c r="T2142" s="342"/>
      <c r="U2142" s="340"/>
      <c r="V2142" s="368"/>
      <c r="W2142" s="341"/>
      <c r="X2142" s="343"/>
      <c r="Y2142" s="340"/>
      <c r="Z2142" s="341"/>
      <c r="AA2142" s="348" t="str">
        <f t="shared" si="337"/>
        <v/>
      </c>
      <c r="AB2142" s="349" t="str">
        <f t="shared" si="338"/>
        <v/>
      </c>
      <c r="AC2142" s="341"/>
      <c r="AD2142" s="350" t="str">
        <f t="shared" si="339"/>
        <v/>
      </c>
    </row>
    <row r="2143" spans="2:30" x14ac:dyDescent="0.45">
      <c r="B2143" s="145" t="str">
        <f t="shared" si="330"/>
        <v>NOT INCLUDED</v>
      </c>
      <c r="C2143" s="146" t="e">
        <f t="shared" si="331"/>
        <v>#N/A</v>
      </c>
      <c r="D2143" s="158" t="e">
        <f>AB2143&amp;"_"&amp;#REF!&amp;IF(afstemning_partner&lt;&gt;"","_"&amp;AC2143,"")</f>
        <v>#REF!</v>
      </c>
      <c r="E2143" s="158" t="str">
        <f t="shared" si="332"/>
        <v/>
      </c>
      <c r="F2143" s="158" t="e">
        <f t="shared" si="333"/>
        <v>#N/A</v>
      </c>
      <c r="G2143" s="158" t="str">
        <f>TRANSAKTIONER!Z2143&amp;IF(regnskab_filter_periode&gt;=AB2143,"INCLUDE"&amp;IF(regnskab_filter_land&lt;&gt;"",IF(regnskab_filter_land="EU",F2143,AD2143),""),"EXCLUDE")</f>
        <v>EXCLUDE</v>
      </c>
      <c r="H2143" s="158" t="str">
        <f t="shared" si="334"/>
        <v/>
      </c>
      <c r="I2143" s="158" t="str">
        <f>TRANSAKTIONER!Z2143&amp;IF(regnskab_filter_periode_partner&gt;=AB2143,"INCLUDE"&amp;IF(regnskab_filter_land_partner&lt;&gt;"",IF(regnskab_filter_land_partner="EU",F2143,AD2143),""),"EXCLUDE")&amp;AC2143</f>
        <v>EXCLUDE</v>
      </c>
      <c r="J2143" s="158" t="e">
        <f t="shared" si="335"/>
        <v>#N/A</v>
      </c>
      <c r="L2143" s="158" t="str">
        <f t="shared" si="336"/>
        <v>_EU</v>
      </c>
      <c r="P2143" s="340"/>
      <c r="Q2143" s="340"/>
      <c r="R2143" s="341"/>
      <c r="S2143" s="342"/>
      <c r="T2143" s="342"/>
      <c r="U2143" s="340"/>
      <c r="V2143" s="368"/>
      <c r="W2143" s="341"/>
      <c r="X2143" s="343"/>
      <c r="Y2143" s="340"/>
      <c r="Z2143" s="341"/>
      <c r="AA2143" s="348" t="str">
        <f t="shared" si="337"/>
        <v/>
      </c>
      <c r="AB2143" s="349" t="str">
        <f t="shared" si="338"/>
        <v/>
      </c>
      <c r="AC2143" s="341"/>
      <c r="AD2143" s="350" t="str">
        <f t="shared" si="339"/>
        <v/>
      </c>
    </row>
    <row r="2144" spans="2:30" x14ac:dyDescent="0.45">
      <c r="B2144" s="145" t="str">
        <f t="shared" si="330"/>
        <v>NOT INCLUDED</v>
      </c>
      <c r="C2144" s="146" t="e">
        <f t="shared" si="331"/>
        <v>#N/A</v>
      </c>
      <c r="D2144" s="158" t="e">
        <f>AB2144&amp;"_"&amp;#REF!&amp;IF(afstemning_partner&lt;&gt;"","_"&amp;AC2144,"")</f>
        <v>#REF!</v>
      </c>
      <c r="E2144" s="158" t="str">
        <f t="shared" si="332"/>
        <v/>
      </c>
      <c r="F2144" s="158" t="e">
        <f t="shared" si="333"/>
        <v>#N/A</v>
      </c>
      <c r="G2144" s="158" t="str">
        <f>TRANSAKTIONER!Z2144&amp;IF(regnskab_filter_periode&gt;=AB2144,"INCLUDE"&amp;IF(regnskab_filter_land&lt;&gt;"",IF(regnskab_filter_land="EU",F2144,AD2144),""),"EXCLUDE")</f>
        <v>EXCLUDE</v>
      </c>
      <c r="H2144" s="158" t="str">
        <f t="shared" si="334"/>
        <v/>
      </c>
      <c r="I2144" s="158" t="str">
        <f>TRANSAKTIONER!Z2144&amp;IF(regnskab_filter_periode_partner&gt;=AB2144,"INCLUDE"&amp;IF(regnskab_filter_land_partner&lt;&gt;"",IF(regnskab_filter_land_partner="EU",F2144,AD2144),""),"EXCLUDE")&amp;AC2144</f>
        <v>EXCLUDE</v>
      </c>
      <c r="J2144" s="158" t="e">
        <f t="shared" si="335"/>
        <v>#N/A</v>
      </c>
      <c r="L2144" s="158" t="str">
        <f t="shared" si="336"/>
        <v>_EU</v>
      </c>
      <c r="P2144" s="340"/>
      <c r="Q2144" s="340"/>
      <c r="R2144" s="341"/>
      <c r="S2144" s="342"/>
      <c r="T2144" s="342"/>
      <c r="U2144" s="340"/>
      <c r="V2144" s="368"/>
      <c r="W2144" s="341"/>
      <c r="X2144" s="343"/>
      <c r="Y2144" s="340"/>
      <c r="Z2144" s="341"/>
      <c r="AA2144" s="348" t="str">
        <f t="shared" si="337"/>
        <v/>
      </c>
      <c r="AB2144" s="349" t="str">
        <f t="shared" si="338"/>
        <v/>
      </c>
      <c r="AC2144" s="341"/>
      <c r="AD2144" s="350" t="str">
        <f t="shared" si="339"/>
        <v/>
      </c>
    </row>
    <row r="2145" spans="2:30" x14ac:dyDescent="0.45">
      <c r="B2145" s="145" t="str">
        <f t="shared" si="330"/>
        <v>NOT INCLUDED</v>
      </c>
      <c r="C2145" s="146" t="e">
        <f t="shared" si="331"/>
        <v>#N/A</v>
      </c>
      <c r="D2145" s="158" t="e">
        <f>AB2145&amp;"_"&amp;#REF!&amp;IF(afstemning_partner&lt;&gt;"","_"&amp;AC2145,"")</f>
        <v>#REF!</v>
      </c>
      <c r="E2145" s="158" t="str">
        <f t="shared" si="332"/>
        <v/>
      </c>
      <c r="F2145" s="158" t="e">
        <f t="shared" si="333"/>
        <v>#N/A</v>
      </c>
      <c r="G2145" s="158" t="str">
        <f>TRANSAKTIONER!Z2145&amp;IF(regnskab_filter_periode&gt;=AB2145,"INCLUDE"&amp;IF(regnskab_filter_land&lt;&gt;"",IF(regnskab_filter_land="EU",F2145,AD2145),""),"EXCLUDE")</f>
        <v>EXCLUDE</v>
      </c>
      <c r="H2145" s="158" t="str">
        <f t="shared" si="334"/>
        <v/>
      </c>
      <c r="I2145" s="158" t="str">
        <f>TRANSAKTIONER!Z2145&amp;IF(regnskab_filter_periode_partner&gt;=AB2145,"INCLUDE"&amp;IF(regnskab_filter_land_partner&lt;&gt;"",IF(regnskab_filter_land_partner="EU",F2145,AD2145),""),"EXCLUDE")&amp;AC2145</f>
        <v>EXCLUDE</v>
      </c>
      <c r="J2145" s="158" t="e">
        <f t="shared" si="335"/>
        <v>#N/A</v>
      </c>
      <c r="L2145" s="158" t="str">
        <f t="shared" si="336"/>
        <v>_EU</v>
      </c>
      <c r="P2145" s="340"/>
      <c r="Q2145" s="340"/>
      <c r="R2145" s="341"/>
      <c r="S2145" s="342"/>
      <c r="T2145" s="342"/>
      <c r="U2145" s="340"/>
      <c r="V2145" s="368"/>
      <c r="W2145" s="341"/>
      <c r="X2145" s="343"/>
      <c r="Y2145" s="340"/>
      <c r="Z2145" s="341"/>
      <c r="AA2145" s="348" t="str">
        <f t="shared" si="337"/>
        <v/>
      </c>
      <c r="AB2145" s="349" t="str">
        <f t="shared" si="338"/>
        <v/>
      </c>
      <c r="AC2145" s="341"/>
      <c r="AD2145" s="350" t="str">
        <f t="shared" si="339"/>
        <v/>
      </c>
    </row>
    <row r="2146" spans="2:30" x14ac:dyDescent="0.45">
      <c r="B2146" s="145" t="str">
        <f t="shared" si="330"/>
        <v>NOT INCLUDED</v>
      </c>
      <c r="C2146" s="146" t="e">
        <f t="shared" si="331"/>
        <v>#N/A</v>
      </c>
      <c r="D2146" s="158" t="e">
        <f>AB2146&amp;"_"&amp;#REF!&amp;IF(afstemning_partner&lt;&gt;"","_"&amp;AC2146,"")</f>
        <v>#REF!</v>
      </c>
      <c r="E2146" s="158" t="str">
        <f t="shared" si="332"/>
        <v/>
      </c>
      <c r="F2146" s="158" t="e">
        <f t="shared" si="333"/>
        <v>#N/A</v>
      </c>
      <c r="G2146" s="158" t="str">
        <f>TRANSAKTIONER!Z2146&amp;IF(regnskab_filter_periode&gt;=AB2146,"INCLUDE"&amp;IF(regnskab_filter_land&lt;&gt;"",IF(regnskab_filter_land="EU",F2146,AD2146),""),"EXCLUDE")</f>
        <v>EXCLUDE</v>
      </c>
      <c r="H2146" s="158" t="str">
        <f t="shared" si="334"/>
        <v/>
      </c>
      <c r="I2146" s="158" t="str">
        <f>TRANSAKTIONER!Z2146&amp;IF(regnskab_filter_periode_partner&gt;=AB2146,"INCLUDE"&amp;IF(regnskab_filter_land_partner&lt;&gt;"",IF(regnskab_filter_land_partner="EU",F2146,AD2146),""),"EXCLUDE")&amp;AC2146</f>
        <v>EXCLUDE</v>
      </c>
      <c r="J2146" s="158" t="e">
        <f t="shared" si="335"/>
        <v>#N/A</v>
      </c>
      <c r="L2146" s="158" t="str">
        <f t="shared" si="336"/>
        <v>_EU</v>
      </c>
      <c r="P2146" s="340"/>
      <c r="Q2146" s="340"/>
      <c r="R2146" s="341"/>
      <c r="S2146" s="342"/>
      <c r="T2146" s="342"/>
      <c r="U2146" s="340"/>
      <c r="V2146" s="368"/>
      <c r="W2146" s="341"/>
      <c r="X2146" s="343"/>
      <c r="Y2146" s="340"/>
      <c r="Z2146" s="341"/>
      <c r="AA2146" s="348" t="str">
        <f t="shared" si="337"/>
        <v/>
      </c>
      <c r="AB2146" s="349" t="str">
        <f t="shared" si="338"/>
        <v/>
      </c>
      <c r="AC2146" s="341"/>
      <c r="AD2146" s="350" t="str">
        <f t="shared" si="339"/>
        <v/>
      </c>
    </row>
    <row r="2147" spans="2:30" x14ac:dyDescent="0.45">
      <c r="B2147" s="145" t="str">
        <f t="shared" si="330"/>
        <v>NOT INCLUDED</v>
      </c>
      <c r="C2147" s="146" t="e">
        <f t="shared" si="331"/>
        <v>#N/A</v>
      </c>
      <c r="D2147" s="158" t="e">
        <f>AB2147&amp;"_"&amp;#REF!&amp;IF(afstemning_partner&lt;&gt;"","_"&amp;AC2147,"")</f>
        <v>#REF!</v>
      </c>
      <c r="E2147" s="158" t="str">
        <f t="shared" si="332"/>
        <v/>
      </c>
      <c r="F2147" s="158" t="e">
        <f t="shared" si="333"/>
        <v>#N/A</v>
      </c>
      <c r="G2147" s="158" t="str">
        <f>TRANSAKTIONER!Z2147&amp;IF(regnskab_filter_periode&gt;=AB2147,"INCLUDE"&amp;IF(regnskab_filter_land&lt;&gt;"",IF(regnskab_filter_land="EU",F2147,AD2147),""),"EXCLUDE")</f>
        <v>EXCLUDE</v>
      </c>
      <c r="H2147" s="158" t="str">
        <f t="shared" si="334"/>
        <v/>
      </c>
      <c r="I2147" s="158" t="str">
        <f>TRANSAKTIONER!Z2147&amp;IF(regnskab_filter_periode_partner&gt;=AB2147,"INCLUDE"&amp;IF(regnskab_filter_land_partner&lt;&gt;"",IF(regnskab_filter_land_partner="EU",F2147,AD2147),""),"EXCLUDE")&amp;AC2147</f>
        <v>EXCLUDE</v>
      </c>
      <c r="J2147" s="158" t="e">
        <f t="shared" si="335"/>
        <v>#N/A</v>
      </c>
      <c r="L2147" s="158" t="str">
        <f t="shared" si="336"/>
        <v>_EU</v>
      </c>
      <c r="P2147" s="340"/>
      <c r="Q2147" s="340"/>
      <c r="R2147" s="341"/>
      <c r="S2147" s="342"/>
      <c r="T2147" s="342"/>
      <c r="U2147" s="340"/>
      <c r="V2147" s="368"/>
      <c r="W2147" s="341"/>
      <c r="X2147" s="343"/>
      <c r="Y2147" s="340"/>
      <c r="Z2147" s="341"/>
      <c r="AA2147" s="348" t="str">
        <f t="shared" si="337"/>
        <v/>
      </c>
      <c r="AB2147" s="349" t="str">
        <f t="shared" si="338"/>
        <v/>
      </c>
      <c r="AC2147" s="341"/>
      <c r="AD2147" s="350" t="str">
        <f t="shared" si="339"/>
        <v/>
      </c>
    </row>
    <row r="2148" spans="2:30" x14ac:dyDescent="0.45">
      <c r="B2148" s="145" t="str">
        <f t="shared" si="330"/>
        <v>NOT INCLUDED</v>
      </c>
      <c r="C2148" s="146" t="e">
        <f t="shared" si="331"/>
        <v>#N/A</v>
      </c>
      <c r="D2148" s="158" t="e">
        <f>AB2148&amp;"_"&amp;#REF!&amp;IF(afstemning_partner&lt;&gt;"","_"&amp;AC2148,"")</f>
        <v>#REF!</v>
      </c>
      <c r="E2148" s="158" t="str">
        <f t="shared" si="332"/>
        <v/>
      </c>
      <c r="F2148" s="158" t="e">
        <f t="shared" si="333"/>
        <v>#N/A</v>
      </c>
      <c r="G2148" s="158" t="str">
        <f>TRANSAKTIONER!Z2148&amp;IF(regnskab_filter_periode&gt;=AB2148,"INCLUDE"&amp;IF(regnskab_filter_land&lt;&gt;"",IF(regnskab_filter_land="EU",F2148,AD2148),""),"EXCLUDE")</f>
        <v>EXCLUDE</v>
      </c>
      <c r="H2148" s="158" t="str">
        <f t="shared" si="334"/>
        <v/>
      </c>
      <c r="I2148" s="158" t="str">
        <f>TRANSAKTIONER!Z2148&amp;IF(regnskab_filter_periode_partner&gt;=AB2148,"INCLUDE"&amp;IF(regnskab_filter_land_partner&lt;&gt;"",IF(regnskab_filter_land_partner="EU",F2148,AD2148),""),"EXCLUDE")&amp;AC2148</f>
        <v>EXCLUDE</v>
      </c>
      <c r="J2148" s="158" t="e">
        <f t="shared" si="335"/>
        <v>#N/A</v>
      </c>
      <c r="L2148" s="158" t="str">
        <f t="shared" si="336"/>
        <v>_EU</v>
      </c>
      <c r="P2148" s="340"/>
      <c r="Q2148" s="340"/>
      <c r="R2148" s="341"/>
      <c r="S2148" s="342"/>
      <c r="T2148" s="342"/>
      <c r="U2148" s="340"/>
      <c r="V2148" s="368"/>
      <c r="W2148" s="341"/>
      <c r="X2148" s="343"/>
      <c r="Y2148" s="340"/>
      <c r="Z2148" s="341"/>
      <c r="AA2148" s="348" t="str">
        <f t="shared" si="337"/>
        <v/>
      </c>
      <c r="AB2148" s="349" t="str">
        <f t="shared" si="338"/>
        <v/>
      </c>
      <c r="AC2148" s="341"/>
      <c r="AD2148" s="350" t="str">
        <f t="shared" si="339"/>
        <v/>
      </c>
    </row>
    <row r="2149" spans="2:30" x14ac:dyDescent="0.45">
      <c r="B2149" s="145" t="str">
        <f t="shared" si="330"/>
        <v>NOT INCLUDED</v>
      </c>
      <c r="C2149" s="146" t="e">
        <f t="shared" si="331"/>
        <v>#N/A</v>
      </c>
      <c r="D2149" s="158" t="e">
        <f>AB2149&amp;"_"&amp;#REF!&amp;IF(afstemning_partner&lt;&gt;"","_"&amp;AC2149,"")</f>
        <v>#REF!</v>
      </c>
      <c r="E2149" s="158" t="str">
        <f t="shared" si="332"/>
        <v/>
      </c>
      <c r="F2149" s="158" t="e">
        <f t="shared" si="333"/>
        <v>#N/A</v>
      </c>
      <c r="G2149" s="158" t="str">
        <f>TRANSAKTIONER!Z2149&amp;IF(regnskab_filter_periode&gt;=AB2149,"INCLUDE"&amp;IF(regnskab_filter_land&lt;&gt;"",IF(regnskab_filter_land="EU",F2149,AD2149),""),"EXCLUDE")</f>
        <v>EXCLUDE</v>
      </c>
      <c r="H2149" s="158" t="str">
        <f t="shared" si="334"/>
        <v/>
      </c>
      <c r="I2149" s="158" t="str">
        <f>TRANSAKTIONER!Z2149&amp;IF(regnskab_filter_periode_partner&gt;=AB2149,"INCLUDE"&amp;IF(regnskab_filter_land_partner&lt;&gt;"",IF(regnskab_filter_land_partner="EU",F2149,AD2149),""),"EXCLUDE")&amp;AC2149</f>
        <v>EXCLUDE</v>
      </c>
      <c r="J2149" s="158" t="e">
        <f t="shared" si="335"/>
        <v>#N/A</v>
      </c>
      <c r="L2149" s="158" t="str">
        <f t="shared" si="336"/>
        <v>_EU</v>
      </c>
      <c r="P2149" s="340"/>
      <c r="Q2149" s="340"/>
      <c r="R2149" s="341"/>
      <c r="S2149" s="342"/>
      <c r="T2149" s="342"/>
      <c r="U2149" s="340"/>
      <c r="V2149" s="368"/>
      <c r="W2149" s="341"/>
      <c r="X2149" s="343"/>
      <c r="Y2149" s="340"/>
      <c r="Z2149" s="341"/>
      <c r="AA2149" s="348" t="str">
        <f t="shared" si="337"/>
        <v/>
      </c>
      <c r="AB2149" s="349" t="str">
        <f t="shared" si="338"/>
        <v/>
      </c>
      <c r="AC2149" s="341"/>
      <c r="AD2149" s="350" t="str">
        <f t="shared" si="339"/>
        <v/>
      </c>
    </row>
    <row r="2150" spans="2:30" x14ac:dyDescent="0.45">
      <c r="B2150" s="145" t="str">
        <f t="shared" si="330"/>
        <v>NOT INCLUDED</v>
      </c>
      <c r="C2150" s="146" t="e">
        <f t="shared" si="331"/>
        <v>#N/A</v>
      </c>
      <c r="D2150" s="158" t="e">
        <f>AB2150&amp;"_"&amp;#REF!&amp;IF(afstemning_partner&lt;&gt;"","_"&amp;AC2150,"")</f>
        <v>#REF!</v>
      </c>
      <c r="E2150" s="158" t="str">
        <f t="shared" si="332"/>
        <v/>
      </c>
      <c r="F2150" s="158" t="e">
        <f t="shared" si="333"/>
        <v>#N/A</v>
      </c>
      <c r="G2150" s="158" t="str">
        <f>TRANSAKTIONER!Z2150&amp;IF(regnskab_filter_periode&gt;=AB2150,"INCLUDE"&amp;IF(regnskab_filter_land&lt;&gt;"",IF(regnskab_filter_land="EU",F2150,AD2150),""),"EXCLUDE")</f>
        <v>EXCLUDE</v>
      </c>
      <c r="H2150" s="158" t="str">
        <f t="shared" si="334"/>
        <v/>
      </c>
      <c r="I2150" s="158" t="str">
        <f>TRANSAKTIONER!Z2150&amp;IF(regnskab_filter_periode_partner&gt;=AB2150,"INCLUDE"&amp;IF(regnskab_filter_land_partner&lt;&gt;"",IF(regnskab_filter_land_partner="EU",F2150,AD2150),""),"EXCLUDE")&amp;AC2150</f>
        <v>EXCLUDE</v>
      </c>
      <c r="J2150" s="158" t="e">
        <f t="shared" si="335"/>
        <v>#N/A</v>
      </c>
      <c r="L2150" s="158" t="str">
        <f t="shared" si="336"/>
        <v>_EU</v>
      </c>
      <c r="P2150" s="340"/>
      <c r="Q2150" s="340"/>
      <c r="R2150" s="341"/>
      <c r="S2150" s="342"/>
      <c r="T2150" s="342"/>
      <c r="U2150" s="340"/>
      <c r="V2150" s="368"/>
      <c r="W2150" s="341"/>
      <c r="X2150" s="343"/>
      <c r="Y2150" s="340"/>
      <c r="Z2150" s="341"/>
      <c r="AA2150" s="348" t="str">
        <f t="shared" si="337"/>
        <v/>
      </c>
      <c r="AB2150" s="349" t="str">
        <f t="shared" si="338"/>
        <v/>
      </c>
      <c r="AC2150" s="341"/>
      <c r="AD2150" s="350" t="str">
        <f t="shared" si="339"/>
        <v/>
      </c>
    </row>
    <row r="2151" spans="2:30" x14ac:dyDescent="0.45">
      <c r="B2151" s="145" t="str">
        <f t="shared" si="330"/>
        <v>NOT INCLUDED</v>
      </c>
      <c r="C2151" s="146" t="e">
        <f t="shared" si="331"/>
        <v>#N/A</v>
      </c>
      <c r="D2151" s="158" t="e">
        <f>AB2151&amp;"_"&amp;#REF!&amp;IF(afstemning_partner&lt;&gt;"","_"&amp;AC2151,"")</f>
        <v>#REF!</v>
      </c>
      <c r="E2151" s="158" t="str">
        <f t="shared" si="332"/>
        <v/>
      </c>
      <c r="F2151" s="158" t="e">
        <f t="shared" si="333"/>
        <v>#N/A</v>
      </c>
      <c r="G2151" s="158" t="str">
        <f>TRANSAKTIONER!Z2151&amp;IF(regnskab_filter_periode&gt;=AB2151,"INCLUDE"&amp;IF(regnskab_filter_land&lt;&gt;"",IF(regnskab_filter_land="EU",F2151,AD2151),""),"EXCLUDE")</f>
        <v>EXCLUDE</v>
      </c>
      <c r="H2151" s="158" t="str">
        <f t="shared" si="334"/>
        <v/>
      </c>
      <c r="I2151" s="158" t="str">
        <f>TRANSAKTIONER!Z2151&amp;IF(regnskab_filter_periode_partner&gt;=AB2151,"INCLUDE"&amp;IF(regnskab_filter_land_partner&lt;&gt;"",IF(regnskab_filter_land_partner="EU",F2151,AD2151),""),"EXCLUDE")&amp;AC2151</f>
        <v>EXCLUDE</v>
      </c>
      <c r="J2151" s="158" t="e">
        <f t="shared" si="335"/>
        <v>#N/A</v>
      </c>
      <c r="L2151" s="158" t="str">
        <f t="shared" si="336"/>
        <v>_EU</v>
      </c>
      <c r="P2151" s="340"/>
      <c r="Q2151" s="340"/>
      <c r="R2151" s="341"/>
      <c r="S2151" s="342"/>
      <c r="T2151" s="342"/>
      <c r="U2151" s="340"/>
      <c r="V2151" s="368"/>
      <c r="W2151" s="341"/>
      <c r="X2151" s="343"/>
      <c r="Y2151" s="340"/>
      <c r="Z2151" s="341"/>
      <c r="AA2151" s="348" t="str">
        <f t="shared" si="337"/>
        <v/>
      </c>
      <c r="AB2151" s="349" t="str">
        <f t="shared" si="338"/>
        <v/>
      </c>
      <c r="AC2151" s="341"/>
      <c r="AD2151" s="350" t="str">
        <f t="shared" si="339"/>
        <v/>
      </c>
    </row>
    <row r="2152" spans="2:30" x14ac:dyDescent="0.45">
      <c r="B2152" s="145" t="str">
        <f t="shared" si="330"/>
        <v>NOT INCLUDED</v>
      </c>
      <c r="C2152" s="146" t="e">
        <f t="shared" si="331"/>
        <v>#N/A</v>
      </c>
      <c r="D2152" s="158" t="e">
        <f>AB2152&amp;"_"&amp;#REF!&amp;IF(afstemning_partner&lt;&gt;"","_"&amp;AC2152,"")</f>
        <v>#REF!</v>
      </c>
      <c r="E2152" s="158" t="str">
        <f t="shared" si="332"/>
        <v/>
      </c>
      <c r="F2152" s="158" t="e">
        <f t="shared" si="333"/>
        <v>#N/A</v>
      </c>
      <c r="G2152" s="158" t="str">
        <f>TRANSAKTIONER!Z2152&amp;IF(regnskab_filter_periode&gt;=AB2152,"INCLUDE"&amp;IF(regnskab_filter_land&lt;&gt;"",IF(regnskab_filter_land="EU",F2152,AD2152),""),"EXCLUDE")</f>
        <v>EXCLUDE</v>
      </c>
      <c r="H2152" s="158" t="str">
        <f t="shared" si="334"/>
        <v/>
      </c>
      <c r="I2152" s="158" t="str">
        <f>TRANSAKTIONER!Z2152&amp;IF(regnskab_filter_periode_partner&gt;=AB2152,"INCLUDE"&amp;IF(regnskab_filter_land_partner&lt;&gt;"",IF(regnskab_filter_land_partner="EU",F2152,AD2152),""),"EXCLUDE")&amp;AC2152</f>
        <v>EXCLUDE</v>
      </c>
      <c r="J2152" s="158" t="e">
        <f t="shared" si="335"/>
        <v>#N/A</v>
      </c>
      <c r="L2152" s="158" t="str">
        <f t="shared" si="336"/>
        <v>_EU</v>
      </c>
      <c r="P2152" s="340"/>
      <c r="Q2152" s="340"/>
      <c r="R2152" s="341"/>
      <c r="S2152" s="342"/>
      <c r="T2152" s="342"/>
      <c r="U2152" s="340"/>
      <c r="V2152" s="368"/>
      <c r="W2152" s="341"/>
      <c r="X2152" s="343"/>
      <c r="Y2152" s="340"/>
      <c r="Z2152" s="341"/>
      <c r="AA2152" s="348" t="str">
        <f t="shared" si="337"/>
        <v/>
      </c>
      <c r="AB2152" s="349" t="str">
        <f t="shared" si="338"/>
        <v/>
      </c>
      <c r="AC2152" s="341"/>
      <c r="AD2152" s="350" t="str">
        <f t="shared" si="339"/>
        <v/>
      </c>
    </row>
    <row r="2153" spans="2:30" x14ac:dyDescent="0.45">
      <c r="B2153" s="145" t="str">
        <f t="shared" si="330"/>
        <v>NOT INCLUDED</v>
      </c>
      <c r="C2153" s="146" t="e">
        <f t="shared" si="331"/>
        <v>#N/A</v>
      </c>
      <c r="D2153" s="158" t="e">
        <f>AB2153&amp;"_"&amp;#REF!&amp;IF(afstemning_partner&lt;&gt;"","_"&amp;AC2153,"")</f>
        <v>#REF!</v>
      </c>
      <c r="E2153" s="158" t="str">
        <f t="shared" si="332"/>
        <v/>
      </c>
      <c r="F2153" s="158" t="e">
        <f t="shared" si="333"/>
        <v>#N/A</v>
      </c>
      <c r="G2153" s="158" t="str">
        <f>TRANSAKTIONER!Z2153&amp;IF(regnskab_filter_periode&gt;=AB2153,"INCLUDE"&amp;IF(regnskab_filter_land&lt;&gt;"",IF(regnskab_filter_land="EU",F2153,AD2153),""),"EXCLUDE")</f>
        <v>EXCLUDE</v>
      </c>
      <c r="H2153" s="158" t="str">
        <f t="shared" si="334"/>
        <v/>
      </c>
      <c r="I2153" s="158" t="str">
        <f>TRANSAKTIONER!Z2153&amp;IF(regnskab_filter_periode_partner&gt;=AB2153,"INCLUDE"&amp;IF(regnskab_filter_land_partner&lt;&gt;"",IF(regnskab_filter_land_partner="EU",F2153,AD2153),""),"EXCLUDE")&amp;AC2153</f>
        <v>EXCLUDE</v>
      </c>
      <c r="J2153" s="158" t="e">
        <f t="shared" si="335"/>
        <v>#N/A</v>
      </c>
      <c r="L2153" s="158" t="str">
        <f t="shared" si="336"/>
        <v>_EU</v>
      </c>
      <c r="P2153" s="340"/>
      <c r="Q2153" s="340"/>
      <c r="R2153" s="341"/>
      <c r="S2153" s="342"/>
      <c r="T2153" s="342"/>
      <c r="U2153" s="340"/>
      <c r="V2153" s="368"/>
      <c r="W2153" s="341"/>
      <c r="X2153" s="343"/>
      <c r="Y2153" s="340"/>
      <c r="Z2153" s="341"/>
      <c r="AA2153" s="348" t="str">
        <f t="shared" si="337"/>
        <v/>
      </c>
      <c r="AB2153" s="349" t="str">
        <f t="shared" si="338"/>
        <v/>
      </c>
      <c r="AC2153" s="341"/>
      <c r="AD2153" s="350" t="str">
        <f t="shared" si="339"/>
        <v/>
      </c>
    </row>
    <row r="2154" spans="2:30" x14ac:dyDescent="0.45">
      <c r="B2154" s="145" t="str">
        <f t="shared" si="330"/>
        <v>NOT INCLUDED</v>
      </c>
      <c r="C2154" s="146" t="e">
        <f t="shared" si="331"/>
        <v>#N/A</v>
      </c>
      <c r="D2154" s="158" t="e">
        <f>AB2154&amp;"_"&amp;#REF!&amp;IF(afstemning_partner&lt;&gt;"","_"&amp;AC2154,"")</f>
        <v>#REF!</v>
      </c>
      <c r="E2154" s="158" t="str">
        <f t="shared" si="332"/>
        <v/>
      </c>
      <c r="F2154" s="158" t="e">
        <f t="shared" si="333"/>
        <v>#N/A</v>
      </c>
      <c r="G2154" s="158" t="str">
        <f>TRANSAKTIONER!Z2154&amp;IF(regnskab_filter_periode&gt;=AB2154,"INCLUDE"&amp;IF(regnskab_filter_land&lt;&gt;"",IF(regnskab_filter_land="EU",F2154,AD2154),""),"EXCLUDE")</f>
        <v>EXCLUDE</v>
      </c>
      <c r="H2154" s="158" t="str">
        <f t="shared" si="334"/>
        <v/>
      </c>
      <c r="I2154" s="158" t="str">
        <f>TRANSAKTIONER!Z2154&amp;IF(regnskab_filter_periode_partner&gt;=AB2154,"INCLUDE"&amp;IF(regnskab_filter_land_partner&lt;&gt;"",IF(regnskab_filter_land_partner="EU",F2154,AD2154),""),"EXCLUDE")&amp;AC2154</f>
        <v>EXCLUDE</v>
      </c>
      <c r="J2154" s="158" t="e">
        <f t="shared" si="335"/>
        <v>#N/A</v>
      </c>
      <c r="L2154" s="158" t="str">
        <f t="shared" si="336"/>
        <v>_EU</v>
      </c>
      <c r="P2154" s="340"/>
      <c r="Q2154" s="340"/>
      <c r="R2154" s="341"/>
      <c r="S2154" s="342"/>
      <c r="T2154" s="342"/>
      <c r="U2154" s="340"/>
      <c r="V2154" s="368"/>
      <c r="W2154" s="341"/>
      <c r="X2154" s="343"/>
      <c r="Y2154" s="340"/>
      <c r="Z2154" s="341"/>
      <c r="AA2154" s="348" t="str">
        <f t="shared" si="337"/>
        <v/>
      </c>
      <c r="AB2154" s="349" t="str">
        <f t="shared" si="338"/>
        <v/>
      </c>
      <c r="AC2154" s="341"/>
      <c r="AD2154" s="350" t="str">
        <f t="shared" si="339"/>
        <v/>
      </c>
    </row>
    <row r="2155" spans="2:30" x14ac:dyDescent="0.45">
      <c r="B2155" s="145" t="str">
        <f t="shared" si="330"/>
        <v>NOT INCLUDED</v>
      </c>
      <c r="C2155" s="146" t="e">
        <f t="shared" si="331"/>
        <v>#N/A</v>
      </c>
      <c r="D2155" s="158" t="e">
        <f>AB2155&amp;"_"&amp;#REF!&amp;IF(afstemning_partner&lt;&gt;"","_"&amp;AC2155,"")</f>
        <v>#REF!</v>
      </c>
      <c r="E2155" s="158" t="str">
        <f t="shared" si="332"/>
        <v/>
      </c>
      <c r="F2155" s="158" t="e">
        <f t="shared" si="333"/>
        <v>#N/A</v>
      </c>
      <c r="G2155" s="158" t="str">
        <f>TRANSAKTIONER!Z2155&amp;IF(regnskab_filter_periode&gt;=AB2155,"INCLUDE"&amp;IF(regnskab_filter_land&lt;&gt;"",IF(regnskab_filter_land="EU",F2155,AD2155),""),"EXCLUDE")</f>
        <v>EXCLUDE</v>
      </c>
      <c r="H2155" s="158" t="str">
        <f t="shared" si="334"/>
        <v/>
      </c>
      <c r="I2155" s="158" t="str">
        <f>TRANSAKTIONER!Z2155&amp;IF(regnskab_filter_periode_partner&gt;=AB2155,"INCLUDE"&amp;IF(regnskab_filter_land_partner&lt;&gt;"",IF(regnskab_filter_land_partner="EU",F2155,AD2155),""),"EXCLUDE")&amp;AC2155</f>
        <v>EXCLUDE</v>
      </c>
      <c r="J2155" s="158" t="e">
        <f t="shared" si="335"/>
        <v>#N/A</v>
      </c>
      <c r="L2155" s="158" t="str">
        <f t="shared" si="336"/>
        <v>_EU</v>
      </c>
      <c r="P2155" s="340"/>
      <c r="Q2155" s="340"/>
      <c r="R2155" s="341"/>
      <c r="S2155" s="342"/>
      <c r="T2155" s="342"/>
      <c r="U2155" s="340"/>
      <c r="V2155" s="368"/>
      <c r="W2155" s="341"/>
      <c r="X2155" s="343"/>
      <c r="Y2155" s="340"/>
      <c r="Z2155" s="341"/>
      <c r="AA2155" s="348" t="str">
        <f t="shared" si="337"/>
        <v/>
      </c>
      <c r="AB2155" s="349" t="str">
        <f t="shared" si="338"/>
        <v/>
      </c>
      <c r="AC2155" s="341"/>
      <c r="AD2155" s="350" t="str">
        <f t="shared" si="339"/>
        <v/>
      </c>
    </row>
    <row r="2156" spans="2:30" x14ac:dyDescent="0.45">
      <c r="B2156" s="145" t="str">
        <f t="shared" si="330"/>
        <v>NOT INCLUDED</v>
      </c>
      <c r="C2156" s="146" t="e">
        <f t="shared" si="331"/>
        <v>#N/A</v>
      </c>
      <c r="D2156" s="158" t="e">
        <f>AB2156&amp;"_"&amp;#REF!&amp;IF(afstemning_partner&lt;&gt;"","_"&amp;AC2156,"")</f>
        <v>#REF!</v>
      </c>
      <c r="E2156" s="158" t="str">
        <f t="shared" si="332"/>
        <v/>
      </c>
      <c r="F2156" s="158" t="e">
        <f t="shared" si="333"/>
        <v>#N/A</v>
      </c>
      <c r="G2156" s="158" t="str">
        <f>TRANSAKTIONER!Z2156&amp;IF(regnskab_filter_periode&gt;=AB2156,"INCLUDE"&amp;IF(regnskab_filter_land&lt;&gt;"",IF(regnskab_filter_land="EU",F2156,AD2156),""),"EXCLUDE")</f>
        <v>EXCLUDE</v>
      </c>
      <c r="H2156" s="158" t="str">
        <f t="shared" si="334"/>
        <v/>
      </c>
      <c r="I2156" s="158" t="str">
        <f>TRANSAKTIONER!Z2156&amp;IF(regnskab_filter_periode_partner&gt;=AB2156,"INCLUDE"&amp;IF(regnskab_filter_land_partner&lt;&gt;"",IF(regnskab_filter_land_partner="EU",F2156,AD2156),""),"EXCLUDE")&amp;AC2156</f>
        <v>EXCLUDE</v>
      </c>
      <c r="J2156" s="158" t="e">
        <f t="shared" si="335"/>
        <v>#N/A</v>
      </c>
      <c r="L2156" s="158" t="str">
        <f t="shared" si="336"/>
        <v>_EU</v>
      </c>
      <c r="P2156" s="340"/>
      <c r="Q2156" s="340"/>
      <c r="R2156" s="341"/>
      <c r="S2156" s="342"/>
      <c r="T2156" s="342"/>
      <c r="U2156" s="340"/>
      <c r="V2156" s="368"/>
      <c r="W2156" s="341"/>
      <c r="X2156" s="343"/>
      <c r="Y2156" s="340"/>
      <c r="Z2156" s="341"/>
      <c r="AA2156" s="348" t="str">
        <f t="shared" si="337"/>
        <v/>
      </c>
      <c r="AB2156" s="349" t="str">
        <f t="shared" si="338"/>
        <v/>
      </c>
      <c r="AC2156" s="341"/>
      <c r="AD2156" s="350" t="str">
        <f t="shared" si="339"/>
        <v/>
      </c>
    </row>
    <row r="2157" spans="2:30" x14ac:dyDescent="0.45">
      <c r="B2157" s="145" t="str">
        <f t="shared" si="330"/>
        <v>NOT INCLUDED</v>
      </c>
      <c r="C2157" s="146" t="e">
        <f t="shared" si="331"/>
        <v>#N/A</v>
      </c>
      <c r="D2157" s="158" t="e">
        <f>AB2157&amp;"_"&amp;#REF!&amp;IF(afstemning_partner&lt;&gt;"","_"&amp;AC2157,"")</f>
        <v>#REF!</v>
      </c>
      <c r="E2157" s="158" t="str">
        <f t="shared" si="332"/>
        <v/>
      </c>
      <c r="F2157" s="158" t="e">
        <f t="shared" si="333"/>
        <v>#N/A</v>
      </c>
      <c r="G2157" s="158" t="str">
        <f>TRANSAKTIONER!Z2157&amp;IF(regnskab_filter_periode&gt;=AB2157,"INCLUDE"&amp;IF(regnskab_filter_land&lt;&gt;"",IF(regnskab_filter_land="EU",F2157,AD2157),""),"EXCLUDE")</f>
        <v>EXCLUDE</v>
      </c>
      <c r="H2157" s="158" t="str">
        <f t="shared" si="334"/>
        <v/>
      </c>
      <c r="I2157" s="158" t="str">
        <f>TRANSAKTIONER!Z2157&amp;IF(regnskab_filter_periode_partner&gt;=AB2157,"INCLUDE"&amp;IF(regnskab_filter_land_partner&lt;&gt;"",IF(regnskab_filter_land_partner="EU",F2157,AD2157),""),"EXCLUDE")&amp;AC2157</f>
        <v>EXCLUDE</v>
      </c>
      <c r="J2157" s="158" t="e">
        <f t="shared" si="335"/>
        <v>#N/A</v>
      </c>
      <c r="L2157" s="158" t="str">
        <f t="shared" si="336"/>
        <v>_EU</v>
      </c>
      <c r="P2157" s="340"/>
      <c r="Q2157" s="340"/>
      <c r="R2157" s="341"/>
      <c r="S2157" s="342"/>
      <c r="T2157" s="342"/>
      <c r="U2157" s="340"/>
      <c r="V2157" s="368"/>
      <c r="W2157" s="341"/>
      <c r="X2157" s="343"/>
      <c r="Y2157" s="340"/>
      <c r="Z2157" s="341"/>
      <c r="AA2157" s="348" t="str">
        <f t="shared" si="337"/>
        <v/>
      </c>
      <c r="AB2157" s="349" t="str">
        <f t="shared" si="338"/>
        <v/>
      </c>
      <c r="AC2157" s="341"/>
      <c r="AD2157" s="350" t="str">
        <f t="shared" si="339"/>
        <v/>
      </c>
    </row>
    <row r="2158" spans="2:30" x14ac:dyDescent="0.45">
      <c r="B2158" s="145" t="str">
        <f t="shared" si="330"/>
        <v>NOT INCLUDED</v>
      </c>
      <c r="C2158" s="146" t="e">
        <f t="shared" si="331"/>
        <v>#N/A</v>
      </c>
      <c r="D2158" s="158" t="e">
        <f>AB2158&amp;"_"&amp;#REF!&amp;IF(afstemning_partner&lt;&gt;"","_"&amp;AC2158,"")</f>
        <v>#REF!</v>
      </c>
      <c r="E2158" s="158" t="str">
        <f t="shared" si="332"/>
        <v/>
      </c>
      <c r="F2158" s="158" t="e">
        <f t="shared" si="333"/>
        <v>#N/A</v>
      </c>
      <c r="G2158" s="158" t="str">
        <f>TRANSAKTIONER!Z2158&amp;IF(regnskab_filter_periode&gt;=AB2158,"INCLUDE"&amp;IF(regnskab_filter_land&lt;&gt;"",IF(regnskab_filter_land="EU",F2158,AD2158),""),"EXCLUDE")</f>
        <v>EXCLUDE</v>
      </c>
      <c r="H2158" s="158" t="str">
        <f t="shared" si="334"/>
        <v/>
      </c>
      <c r="I2158" s="158" t="str">
        <f>TRANSAKTIONER!Z2158&amp;IF(regnskab_filter_periode_partner&gt;=AB2158,"INCLUDE"&amp;IF(regnskab_filter_land_partner&lt;&gt;"",IF(regnskab_filter_land_partner="EU",F2158,AD2158),""),"EXCLUDE")&amp;AC2158</f>
        <v>EXCLUDE</v>
      </c>
      <c r="J2158" s="158" t="e">
        <f t="shared" si="335"/>
        <v>#N/A</v>
      </c>
      <c r="L2158" s="158" t="str">
        <f t="shared" si="336"/>
        <v>_EU</v>
      </c>
      <c r="P2158" s="340"/>
      <c r="Q2158" s="340"/>
      <c r="R2158" s="341"/>
      <c r="S2158" s="342"/>
      <c r="T2158" s="342"/>
      <c r="U2158" s="340"/>
      <c r="V2158" s="368"/>
      <c r="W2158" s="341"/>
      <c r="X2158" s="343"/>
      <c r="Y2158" s="340"/>
      <c r="Z2158" s="341"/>
      <c r="AA2158" s="348" t="str">
        <f t="shared" si="337"/>
        <v/>
      </c>
      <c r="AB2158" s="349" t="str">
        <f t="shared" si="338"/>
        <v/>
      </c>
      <c r="AC2158" s="341"/>
      <c r="AD2158" s="350" t="str">
        <f t="shared" si="339"/>
        <v/>
      </c>
    </row>
    <row r="2159" spans="2:30" x14ac:dyDescent="0.45">
      <c r="B2159" s="145" t="str">
        <f t="shared" si="330"/>
        <v>NOT INCLUDED</v>
      </c>
      <c r="C2159" s="146" t="e">
        <f t="shared" si="331"/>
        <v>#N/A</v>
      </c>
      <c r="D2159" s="158" t="e">
        <f>AB2159&amp;"_"&amp;#REF!&amp;IF(afstemning_partner&lt;&gt;"","_"&amp;AC2159,"")</f>
        <v>#REF!</v>
      </c>
      <c r="E2159" s="158" t="str">
        <f t="shared" si="332"/>
        <v/>
      </c>
      <c r="F2159" s="158" t="e">
        <f t="shared" si="333"/>
        <v>#N/A</v>
      </c>
      <c r="G2159" s="158" t="str">
        <f>TRANSAKTIONER!Z2159&amp;IF(regnskab_filter_periode&gt;=AB2159,"INCLUDE"&amp;IF(regnskab_filter_land&lt;&gt;"",IF(regnskab_filter_land="EU",F2159,AD2159),""),"EXCLUDE")</f>
        <v>EXCLUDE</v>
      </c>
      <c r="H2159" s="158" t="str">
        <f t="shared" si="334"/>
        <v/>
      </c>
      <c r="I2159" s="158" t="str">
        <f>TRANSAKTIONER!Z2159&amp;IF(regnskab_filter_periode_partner&gt;=AB2159,"INCLUDE"&amp;IF(regnskab_filter_land_partner&lt;&gt;"",IF(regnskab_filter_land_partner="EU",F2159,AD2159),""),"EXCLUDE")&amp;AC2159</f>
        <v>EXCLUDE</v>
      </c>
      <c r="J2159" s="158" t="e">
        <f t="shared" si="335"/>
        <v>#N/A</v>
      </c>
      <c r="L2159" s="158" t="str">
        <f t="shared" si="336"/>
        <v>_EU</v>
      </c>
      <c r="P2159" s="340"/>
      <c r="Q2159" s="340"/>
      <c r="R2159" s="341"/>
      <c r="S2159" s="342"/>
      <c r="T2159" s="342"/>
      <c r="U2159" s="340"/>
      <c r="V2159" s="368"/>
      <c r="W2159" s="341"/>
      <c r="X2159" s="343"/>
      <c r="Y2159" s="340"/>
      <c r="Z2159" s="341"/>
      <c r="AA2159" s="348" t="str">
        <f t="shared" si="337"/>
        <v/>
      </c>
      <c r="AB2159" s="349" t="str">
        <f t="shared" si="338"/>
        <v/>
      </c>
      <c r="AC2159" s="341"/>
      <c r="AD2159" s="350" t="str">
        <f t="shared" si="339"/>
        <v/>
      </c>
    </row>
    <row r="2160" spans="2:30" x14ac:dyDescent="0.45">
      <c r="B2160" s="145" t="str">
        <f t="shared" si="330"/>
        <v>NOT INCLUDED</v>
      </c>
      <c r="C2160" s="146" t="e">
        <f t="shared" si="331"/>
        <v>#N/A</v>
      </c>
      <c r="D2160" s="158" t="e">
        <f>AB2160&amp;"_"&amp;#REF!&amp;IF(afstemning_partner&lt;&gt;"","_"&amp;AC2160,"")</f>
        <v>#REF!</v>
      </c>
      <c r="E2160" s="158" t="str">
        <f t="shared" si="332"/>
        <v/>
      </c>
      <c r="F2160" s="158" t="e">
        <f t="shared" si="333"/>
        <v>#N/A</v>
      </c>
      <c r="G2160" s="158" t="str">
        <f>TRANSAKTIONER!Z2160&amp;IF(regnskab_filter_periode&gt;=AB2160,"INCLUDE"&amp;IF(regnskab_filter_land&lt;&gt;"",IF(regnskab_filter_land="EU",F2160,AD2160),""),"EXCLUDE")</f>
        <v>EXCLUDE</v>
      </c>
      <c r="H2160" s="158" t="str">
        <f t="shared" si="334"/>
        <v/>
      </c>
      <c r="I2160" s="158" t="str">
        <f>TRANSAKTIONER!Z2160&amp;IF(regnskab_filter_periode_partner&gt;=AB2160,"INCLUDE"&amp;IF(regnskab_filter_land_partner&lt;&gt;"",IF(regnskab_filter_land_partner="EU",F2160,AD2160),""),"EXCLUDE")&amp;AC2160</f>
        <v>EXCLUDE</v>
      </c>
      <c r="J2160" s="158" t="e">
        <f t="shared" si="335"/>
        <v>#N/A</v>
      </c>
      <c r="L2160" s="158" t="str">
        <f t="shared" si="336"/>
        <v>_EU</v>
      </c>
      <c r="P2160" s="340"/>
      <c r="Q2160" s="340"/>
      <c r="R2160" s="341"/>
      <c r="S2160" s="342"/>
      <c r="T2160" s="342"/>
      <c r="U2160" s="340"/>
      <c r="V2160" s="368"/>
      <c r="W2160" s="341"/>
      <c r="X2160" s="343"/>
      <c r="Y2160" s="340"/>
      <c r="Z2160" s="341"/>
      <c r="AA2160" s="348" t="str">
        <f t="shared" si="337"/>
        <v/>
      </c>
      <c r="AB2160" s="349" t="str">
        <f t="shared" si="338"/>
        <v/>
      </c>
      <c r="AC2160" s="341"/>
      <c r="AD2160" s="350" t="str">
        <f t="shared" si="339"/>
        <v/>
      </c>
    </row>
    <row r="2161" spans="2:30" x14ac:dyDescent="0.45">
      <c r="B2161" s="145" t="str">
        <f t="shared" si="330"/>
        <v>NOT INCLUDED</v>
      </c>
      <c r="C2161" s="146" t="e">
        <f t="shared" si="331"/>
        <v>#N/A</v>
      </c>
      <c r="D2161" s="158" t="e">
        <f>AB2161&amp;"_"&amp;#REF!&amp;IF(afstemning_partner&lt;&gt;"","_"&amp;AC2161,"")</f>
        <v>#REF!</v>
      </c>
      <c r="E2161" s="158" t="str">
        <f t="shared" si="332"/>
        <v/>
      </c>
      <c r="F2161" s="158" t="e">
        <f t="shared" si="333"/>
        <v>#N/A</v>
      </c>
      <c r="G2161" s="158" t="str">
        <f>TRANSAKTIONER!Z2161&amp;IF(regnskab_filter_periode&gt;=AB2161,"INCLUDE"&amp;IF(regnskab_filter_land&lt;&gt;"",IF(regnskab_filter_land="EU",F2161,AD2161),""),"EXCLUDE")</f>
        <v>EXCLUDE</v>
      </c>
      <c r="H2161" s="158" t="str">
        <f t="shared" si="334"/>
        <v/>
      </c>
      <c r="I2161" s="158" t="str">
        <f>TRANSAKTIONER!Z2161&amp;IF(regnskab_filter_periode_partner&gt;=AB2161,"INCLUDE"&amp;IF(regnskab_filter_land_partner&lt;&gt;"",IF(regnskab_filter_land_partner="EU",F2161,AD2161),""),"EXCLUDE")&amp;AC2161</f>
        <v>EXCLUDE</v>
      </c>
      <c r="J2161" s="158" t="e">
        <f t="shared" si="335"/>
        <v>#N/A</v>
      </c>
      <c r="L2161" s="158" t="str">
        <f t="shared" si="336"/>
        <v>_EU</v>
      </c>
      <c r="P2161" s="340"/>
      <c r="Q2161" s="340"/>
      <c r="R2161" s="341"/>
      <c r="S2161" s="342"/>
      <c r="T2161" s="342"/>
      <c r="U2161" s="340"/>
      <c r="V2161" s="368"/>
      <c r="W2161" s="341"/>
      <c r="X2161" s="343"/>
      <c r="Y2161" s="340"/>
      <c r="Z2161" s="341"/>
      <c r="AA2161" s="348" t="str">
        <f t="shared" si="337"/>
        <v/>
      </c>
      <c r="AB2161" s="349" t="str">
        <f t="shared" si="338"/>
        <v/>
      </c>
      <c r="AC2161" s="341"/>
      <c r="AD2161" s="350" t="str">
        <f t="shared" si="339"/>
        <v/>
      </c>
    </row>
    <row r="2162" spans="2:30" x14ac:dyDescent="0.45">
      <c r="B2162" s="145" t="str">
        <f t="shared" si="330"/>
        <v>NOT INCLUDED</v>
      </c>
      <c r="C2162" s="146" t="e">
        <f t="shared" si="331"/>
        <v>#N/A</v>
      </c>
      <c r="D2162" s="158" t="e">
        <f>AB2162&amp;"_"&amp;#REF!&amp;IF(afstemning_partner&lt;&gt;"","_"&amp;AC2162,"")</f>
        <v>#REF!</v>
      </c>
      <c r="E2162" s="158" t="str">
        <f t="shared" si="332"/>
        <v/>
      </c>
      <c r="F2162" s="158" t="e">
        <f t="shared" si="333"/>
        <v>#N/A</v>
      </c>
      <c r="G2162" s="158" t="str">
        <f>TRANSAKTIONER!Z2162&amp;IF(regnskab_filter_periode&gt;=AB2162,"INCLUDE"&amp;IF(regnskab_filter_land&lt;&gt;"",IF(regnskab_filter_land="EU",F2162,AD2162),""),"EXCLUDE")</f>
        <v>EXCLUDE</v>
      </c>
      <c r="H2162" s="158" t="str">
        <f t="shared" si="334"/>
        <v/>
      </c>
      <c r="I2162" s="158" t="str">
        <f>TRANSAKTIONER!Z2162&amp;IF(regnskab_filter_periode_partner&gt;=AB2162,"INCLUDE"&amp;IF(regnskab_filter_land_partner&lt;&gt;"",IF(regnskab_filter_land_partner="EU",F2162,AD2162),""),"EXCLUDE")&amp;AC2162</f>
        <v>EXCLUDE</v>
      </c>
      <c r="J2162" s="158" t="e">
        <f t="shared" si="335"/>
        <v>#N/A</v>
      </c>
      <c r="L2162" s="158" t="str">
        <f t="shared" si="336"/>
        <v>_EU</v>
      </c>
      <c r="P2162" s="340"/>
      <c r="Q2162" s="340"/>
      <c r="R2162" s="341"/>
      <c r="S2162" s="342"/>
      <c r="T2162" s="342"/>
      <c r="U2162" s="340"/>
      <c r="V2162" s="368"/>
      <c r="W2162" s="341"/>
      <c r="X2162" s="343"/>
      <c r="Y2162" s="340"/>
      <c r="Z2162" s="341"/>
      <c r="AA2162" s="348" t="str">
        <f t="shared" si="337"/>
        <v/>
      </c>
      <c r="AB2162" s="349" t="str">
        <f t="shared" si="338"/>
        <v/>
      </c>
      <c r="AC2162" s="341"/>
      <c r="AD2162" s="350" t="str">
        <f t="shared" si="339"/>
        <v/>
      </c>
    </row>
    <row r="2163" spans="2:30" x14ac:dyDescent="0.45">
      <c r="B2163" s="145" t="str">
        <f t="shared" si="330"/>
        <v>NOT INCLUDED</v>
      </c>
      <c r="C2163" s="146" t="e">
        <f t="shared" si="331"/>
        <v>#N/A</v>
      </c>
      <c r="D2163" s="158" t="e">
        <f>AB2163&amp;"_"&amp;#REF!&amp;IF(afstemning_partner&lt;&gt;"","_"&amp;AC2163,"")</f>
        <v>#REF!</v>
      </c>
      <c r="E2163" s="158" t="str">
        <f t="shared" si="332"/>
        <v/>
      </c>
      <c r="F2163" s="158" t="e">
        <f t="shared" si="333"/>
        <v>#N/A</v>
      </c>
      <c r="G2163" s="158" t="str">
        <f>TRANSAKTIONER!Z2163&amp;IF(regnskab_filter_periode&gt;=AB2163,"INCLUDE"&amp;IF(regnskab_filter_land&lt;&gt;"",IF(regnskab_filter_land="EU",F2163,AD2163),""),"EXCLUDE")</f>
        <v>EXCLUDE</v>
      </c>
      <c r="H2163" s="158" t="str">
        <f t="shared" si="334"/>
        <v/>
      </c>
      <c r="I2163" s="158" t="str">
        <f>TRANSAKTIONER!Z2163&amp;IF(regnskab_filter_periode_partner&gt;=AB2163,"INCLUDE"&amp;IF(regnskab_filter_land_partner&lt;&gt;"",IF(regnskab_filter_land_partner="EU",F2163,AD2163),""),"EXCLUDE")&amp;AC2163</f>
        <v>EXCLUDE</v>
      </c>
      <c r="J2163" s="158" t="e">
        <f t="shared" si="335"/>
        <v>#N/A</v>
      </c>
      <c r="L2163" s="158" t="str">
        <f t="shared" si="336"/>
        <v>_EU</v>
      </c>
      <c r="P2163" s="340"/>
      <c r="Q2163" s="340"/>
      <c r="R2163" s="341"/>
      <c r="S2163" s="342"/>
      <c r="T2163" s="342"/>
      <c r="U2163" s="340"/>
      <c r="V2163" s="368"/>
      <c r="W2163" s="341"/>
      <c r="X2163" s="343"/>
      <c r="Y2163" s="340"/>
      <c r="Z2163" s="341"/>
      <c r="AA2163" s="348" t="str">
        <f t="shared" si="337"/>
        <v/>
      </c>
      <c r="AB2163" s="349" t="str">
        <f t="shared" si="338"/>
        <v/>
      </c>
      <c r="AC2163" s="341"/>
      <c r="AD2163" s="350" t="str">
        <f t="shared" si="339"/>
        <v/>
      </c>
    </row>
    <row r="2164" spans="2:30" x14ac:dyDescent="0.45">
      <c r="B2164" s="145" t="str">
        <f t="shared" si="330"/>
        <v>NOT INCLUDED</v>
      </c>
      <c r="C2164" s="146" t="e">
        <f t="shared" si="331"/>
        <v>#N/A</v>
      </c>
      <c r="D2164" s="158" t="e">
        <f>AB2164&amp;"_"&amp;#REF!&amp;IF(afstemning_partner&lt;&gt;"","_"&amp;AC2164,"")</f>
        <v>#REF!</v>
      </c>
      <c r="E2164" s="158" t="str">
        <f t="shared" si="332"/>
        <v/>
      </c>
      <c r="F2164" s="158" t="e">
        <f t="shared" si="333"/>
        <v>#N/A</v>
      </c>
      <c r="G2164" s="158" t="str">
        <f>TRANSAKTIONER!Z2164&amp;IF(regnskab_filter_periode&gt;=AB2164,"INCLUDE"&amp;IF(regnskab_filter_land&lt;&gt;"",IF(regnskab_filter_land="EU",F2164,AD2164),""),"EXCLUDE")</f>
        <v>EXCLUDE</v>
      </c>
      <c r="H2164" s="158" t="str">
        <f t="shared" si="334"/>
        <v/>
      </c>
      <c r="I2164" s="158" t="str">
        <f>TRANSAKTIONER!Z2164&amp;IF(regnskab_filter_periode_partner&gt;=AB2164,"INCLUDE"&amp;IF(regnskab_filter_land_partner&lt;&gt;"",IF(regnskab_filter_land_partner="EU",F2164,AD2164),""),"EXCLUDE")&amp;AC2164</f>
        <v>EXCLUDE</v>
      </c>
      <c r="J2164" s="158" t="e">
        <f t="shared" si="335"/>
        <v>#N/A</v>
      </c>
      <c r="L2164" s="158" t="str">
        <f t="shared" si="336"/>
        <v>_EU</v>
      </c>
      <c r="P2164" s="340"/>
      <c r="Q2164" s="340"/>
      <c r="R2164" s="341"/>
      <c r="S2164" s="342"/>
      <c r="T2164" s="342"/>
      <c r="U2164" s="340"/>
      <c r="V2164" s="368"/>
      <c r="W2164" s="341"/>
      <c r="X2164" s="343"/>
      <c r="Y2164" s="340"/>
      <c r="Z2164" s="341"/>
      <c r="AA2164" s="348" t="str">
        <f t="shared" si="337"/>
        <v/>
      </c>
      <c r="AB2164" s="349" t="str">
        <f t="shared" si="338"/>
        <v/>
      </c>
      <c r="AC2164" s="341"/>
      <c r="AD2164" s="350" t="str">
        <f t="shared" si="339"/>
        <v/>
      </c>
    </row>
    <row r="2165" spans="2:30" x14ac:dyDescent="0.45">
      <c r="B2165" s="145" t="str">
        <f t="shared" si="330"/>
        <v>NOT INCLUDED</v>
      </c>
      <c r="C2165" s="146" t="e">
        <f t="shared" si="331"/>
        <v>#N/A</v>
      </c>
      <c r="D2165" s="158" t="e">
        <f>AB2165&amp;"_"&amp;#REF!&amp;IF(afstemning_partner&lt;&gt;"","_"&amp;AC2165,"")</f>
        <v>#REF!</v>
      </c>
      <c r="E2165" s="158" t="str">
        <f t="shared" si="332"/>
        <v/>
      </c>
      <c r="F2165" s="158" t="e">
        <f t="shared" si="333"/>
        <v>#N/A</v>
      </c>
      <c r="G2165" s="158" t="str">
        <f>TRANSAKTIONER!Z2165&amp;IF(regnskab_filter_periode&gt;=AB2165,"INCLUDE"&amp;IF(regnskab_filter_land&lt;&gt;"",IF(regnskab_filter_land="EU",F2165,AD2165),""),"EXCLUDE")</f>
        <v>EXCLUDE</v>
      </c>
      <c r="H2165" s="158" t="str">
        <f t="shared" si="334"/>
        <v/>
      </c>
      <c r="I2165" s="158" t="str">
        <f>TRANSAKTIONER!Z2165&amp;IF(regnskab_filter_periode_partner&gt;=AB2165,"INCLUDE"&amp;IF(regnskab_filter_land_partner&lt;&gt;"",IF(regnskab_filter_land_partner="EU",F2165,AD2165),""),"EXCLUDE")&amp;AC2165</f>
        <v>EXCLUDE</v>
      </c>
      <c r="J2165" s="158" t="e">
        <f t="shared" si="335"/>
        <v>#N/A</v>
      </c>
      <c r="L2165" s="158" t="str">
        <f t="shared" si="336"/>
        <v>_EU</v>
      </c>
      <c r="P2165" s="340"/>
      <c r="Q2165" s="340"/>
      <c r="R2165" s="341"/>
      <c r="S2165" s="342"/>
      <c r="T2165" s="342"/>
      <c r="U2165" s="340"/>
      <c r="V2165" s="368"/>
      <c r="W2165" s="341"/>
      <c r="X2165" s="343"/>
      <c r="Y2165" s="340"/>
      <c r="Z2165" s="341"/>
      <c r="AA2165" s="348" t="str">
        <f t="shared" si="337"/>
        <v/>
      </c>
      <c r="AB2165" s="349" t="str">
        <f t="shared" si="338"/>
        <v/>
      </c>
      <c r="AC2165" s="341"/>
      <c r="AD2165" s="350" t="str">
        <f t="shared" si="339"/>
        <v/>
      </c>
    </row>
    <row r="2166" spans="2:30" x14ac:dyDescent="0.45">
      <c r="B2166" s="145" t="str">
        <f t="shared" si="330"/>
        <v>NOT INCLUDED</v>
      </c>
      <c r="C2166" s="146" t="e">
        <f t="shared" si="331"/>
        <v>#N/A</v>
      </c>
      <c r="D2166" s="158" t="e">
        <f>AB2166&amp;"_"&amp;#REF!&amp;IF(afstemning_partner&lt;&gt;"","_"&amp;AC2166,"")</f>
        <v>#REF!</v>
      </c>
      <c r="E2166" s="158" t="str">
        <f t="shared" si="332"/>
        <v/>
      </c>
      <c r="F2166" s="158" t="e">
        <f t="shared" si="333"/>
        <v>#N/A</v>
      </c>
      <c r="G2166" s="158" t="str">
        <f>TRANSAKTIONER!Z2166&amp;IF(regnskab_filter_periode&gt;=AB2166,"INCLUDE"&amp;IF(regnskab_filter_land&lt;&gt;"",IF(regnskab_filter_land="EU",F2166,AD2166),""),"EXCLUDE")</f>
        <v>EXCLUDE</v>
      </c>
      <c r="H2166" s="158" t="str">
        <f t="shared" si="334"/>
        <v/>
      </c>
      <c r="I2166" s="158" t="str">
        <f>TRANSAKTIONER!Z2166&amp;IF(regnskab_filter_periode_partner&gt;=AB2166,"INCLUDE"&amp;IF(regnskab_filter_land_partner&lt;&gt;"",IF(regnskab_filter_land_partner="EU",F2166,AD2166),""),"EXCLUDE")&amp;AC2166</f>
        <v>EXCLUDE</v>
      </c>
      <c r="J2166" s="158" t="e">
        <f t="shared" si="335"/>
        <v>#N/A</v>
      </c>
      <c r="L2166" s="158" t="str">
        <f t="shared" si="336"/>
        <v>_EU</v>
      </c>
      <c r="P2166" s="340"/>
      <c r="Q2166" s="340"/>
      <c r="R2166" s="341"/>
      <c r="S2166" s="342"/>
      <c r="T2166" s="342"/>
      <c r="U2166" s="340"/>
      <c r="V2166" s="368"/>
      <c r="W2166" s="341"/>
      <c r="X2166" s="343"/>
      <c r="Y2166" s="340"/>
      <c r="Z2166" s="341"/>
      <c r="AA2166" s="348" t="str">
        <f t="shared" si="337"/>
        <v/>
      </c>
      <c r="AB2166" s="349" t="str">
        <f t="shared" si="338"/>
        <v/>
      </c>
      <c r="AC2166" s="341"/>
      <c r="AD2166" s="350" t="str">
        <f t="shared" si="339"/>
        <v/>
      </c>
    </row>
    <row r="2167" spans="2:30" x14ac:dyDescent="0.45">
      <c r="B2167" s="145" t="str">
        <f t="shared" si="330"/>
        <v>NOT INCLUDED</v>
      </c>
      <c r="C2167" s="146" t="e">
        <f t="shared" si="331"/>
        <v>#N/A</v>
      </c>
      <c r="D2167" s="158" t="e">
        <f>AB2167&amp;"_"&amp;#REF!&amp;IF(afstemning_partner&lt;&gt;"","_"&amp;AC2167,"")</f>
        <v>#REF!</v>
      </c>
      <c r="E2167" s="158" t="str">
        <f t="shared" si="332"/>
        <v/>
      </c>
      <c r="F2167" s="158" t="e">
        <f t="shared" si="333"/>
        <v>#N/A</v>
      </c>
      <c r="G2167" s="158" t="str">
        <f>TRANSAKTIONER!Z2167&amp;IF(regnskab_filter_periode&gt;=AB2167,"INCLUDE"&amp;IF(regnskab_filter_land&lt;&gt;"",IF(regnskab_filter_land="EU",F2167,AD2167),""),"EXCLUDE")</f>
        <v>EXCLUDE</v>
      </c>
      <c r="H2167" s="158" t="str">
        <f t="shared" si="334"/>
        <v/>
      </c>
      <c r="I2167" s="158" t="str">
        <f>TRANSAKTIONER!Z2167&amp;IF(regnskab_filter_periode_partner&gt;=AB2167,"INCLUDE"&amp;IF(regnskab_filter_land_partner&lt;&gt;"",IF(regnskab_filter_land_partner="EU",F2167,AD2167),""),"EXCLUDE")&amp;AC2167</f>
        <v>EXCLUDE</v>
      </c>
      <c r="J2167" s="158" t="e">
        <f t="shared" si="335"/>
        <v>#N/A</v>
      </c>
      <c r="L2167" s="158" t="str">
        <f t="shared" si="336"/>
        <v>_EU</v>
      </c>
      <c r="P2167" s="340"/>
      <c r="Q2167" s="340"/>
      <c r="R2167" s="341"/>
      <c r="S2167" s="342"/>
      <c r="T2167" s="342"/>
      <c r="U2167" s="340"/>
      <c r="V2167" s="368"/>
      <c r="W2167" s="341"/>
      <c r="X2167" s="343"/>
      <c r="Y2167" s="340"/>
      <c r="Z2167" s="341"/>
      <c r="AA2167" s="348" t="str">
        <f t="shared" si="337"/>
        <v/>
      </c>
      <c r="AB2167" s="349" t="str">
        <f t="shared" si="338"/>
        <v/>
      </c>
      <c r="AC2167" s="341"/>
      <c r="AD2167" s="350" t="str">
        <f t="shared" si="339"/>
        <v/>
      </c>
    </row>
    <row r="2168" spans="2:30" x14ac:dyDescent="0.45">
      <c r="B2168" s="145" t="str">
        <f t="shared" si="330"/>
        <v>NOT INCLUDED</v>
      </c>
      <c r="C2168" s="146" t="e">
        <f t="shared" si="331"/>
        <v>#N/A</v>
      </c>
      <c r="D2168" s="158" t="e">
        <f>AB2168&amp;"_"&amp;#REF!&amp;IF(afstemning_partner&lt;&gt;"","_"&amp;AC2168,"")</f>
        <v>#REF!</v>
      </c>
      <c r="E2168" s="158" t="str">
        <f t="shared" si="332"/>
        <v/>
      </c>
      <c r="F2168" s="158" t="e">
        <f t="shared" si="333"/>
        <v>#N/A</v>
      </c>
      <c r="G2168" s="158" t="str">
        <f>TRANSAKTIONER!Z2168&amp;IF(regnskab_filter_periode&gt;=AB2168,"INCLUDE"&amp;IF(regnskab_filter_land&lt;&gt;"",IF(regnskab_filter_land="EU",F2168,AD2168),""),"EXCLUDE")</f>
        <v>EXCLUDE</v>
      </c>
      <c r="H2168" s="158" t="str">
        <f t="shared" si="334"/>
        <v/>
      </c>
      <c r="I2168" s="158" t="str">
        <f>TRANSAKTIONER!Z2168&amp;IF(regnskab_filter_periode_partner&gt;=AB2168,"INCLUDE"&amp;IF(regnskab_filter_land_partner&lt;&gt;"",IF(regnskab_filter_land_partner="EU",F2168,AD2168),""),"EXCLUDE")&amp;AC2168</f>
        <v>EXCLUDE</v>
      </c>
      <c r="J2168" s="158" t="e">
        <f t="shared" si="335"/>
        <v>#N/A</v>
      </c>
      <c r="L2168" s="158" t="str">
        <f t="shared" si="336"/>
        <v>_EU</v>
      </c>
      <c r="P2168" s="340"/>
      <c r="Q2168" s="340"/>
      <c r="R2168" s="341"/>
      <c r="S2168" s="342"/>
      <c r="T2168" s="342"/>
      <c r="U2168" s="340"/>
      <c r="V2168" s="368"/>
      <c r="W2168" s="341"/>
      <c r="X2168" s="343"/>
      <c r="Y2168" s="340"/>
      <c r="Z2168" s="341"/>
      <c r="AA2168" s="348" t="str">
        <f t="shared" si="337"/>
        <v/>
      </c>
      <c r="AB2168" s="349" t="str">
        <f t="shared" si="338"/>
        <v/>
      </c>
      <c r="AC2168" s="341"/>
      <c r="AD2168" s="350" t="str">
        <f t="shared" si="339"/>
        <v/>
      </c>
    </row>
    <row r="2169" spans="2:30" x14ac:dyDescent="0.45">
      <c r="B2169" s="145" t="str">
        <f t="shared" si="330"/>
        <v>NOT INCLUDED</v>
      </c>
      <c r="C2169" s="146" t="e">
        <f t="shared" si="331"/>
        <v>#N/A</v>
      </c>
      <c r="D2169" s="158" t="e">
        <f>AB2169&amp;"_"&amp;#REF!&amp;IF(afstemning_partner&lt;&gt;"","_"&amp;AC2169,"")</f>
        <v>#REF!</v>
      </c>
      <c r="E2169" s="158" t="str">
        <f t="shared" si="332"/>
        <v/>
      </c>
      <c r="F2169" s="158" t="e">
        <f t="shared" si="333"/>
        <v>#N/A</v>
      </c>
      <c r="G2169" s="158" t="str">
        <f>TRANSAKTIONER!Z2169&amp;IF(regnskab_filter_periode&gt;=AB2169,"INCLUDE"&amp;IF(regnskab_filter_land&lt;&gt;"",IF(regnskab_filter_land="EU",F2169,AD2169),""),"EXCLUDE")</f>
        <v>EXCLUDE</v>
      </c>
      <c r="H2169" s="158" t="str">
        <f t="shared" si="334"/>
        <v/>
      </c>
      <c r="I2169" s="158" t="str">
        <f>TRANSAKTIONER!Z2169&amp;IF(regnskab_filter_periode_partner&gt;=AB2169,"INCLUDE"&amp;IF(regnskab_filter_land_partner&lt;&gt;"",IF(regnskab_filter_land_partner="EU",F2169,AD2169),""),"EXCLUDE")&amp;AC2169</f>
        <v>EXCLUDE</v>
      </c>
      <c r="J2169" s="158" t="e">
        <f t="shared" si="335"/>
        <v>#N/A</v>
      </c>
      <c r="L2169" s="158" t="str">
        <f t="shared" si="336"/>
        <v>_EU</v>
      </c>
      <c r="P2169" s="340"/>
      <c r="Q2169" s="340"/>
      <c r="R2169" s="341"/>
      <c r="S2169" s="342"/>
      <c r="T2169" s="342"/>
      <c r="U2169" s="340"/>
      <c r="V2169" s="368"/>
      <c r="W2169" s="341"/>
      <c r="X2169" s="343"/>
      <c r="Y2169" s="340"/>
      <c r="Z2169" s="341"/>
      <c r="AA2169" s="348" t="str">
        <f t="shared" si="337"/>
        <v/>
      </c>
      <c r="AB2169" s="349" t="str">
        <f t="shared" si="338"/>
        <v/>
      </c>
      <c r="AC2169" s="341"/>
      <c r="AD2169" s="350" t="str">
        <f t="shared" si="339"/>
        <v/>
      </c>
    </row>
    <row r="2170" spans="2:30" x14ac:dyDescent="0.45">
      <c r="B2170" s="145" t="str">
        <f t="shared" si="330"/>
        <v>NOT INCLUDED</v>
      </c>
      <c r="C2170" s="146" t="e">
        <f t="shared" si="331"/>
        <v>#N/A</v>
      </c>
      <c r="D2170" s="158" t="e">
        <f>AB2170&amp;"_"&amp;#REF!&amp;IF(afstemning_partner&lt;&gt;"","_"&amp;AC2170,"")</f>
        <v>#REF!</v>
      </c>
      <c r="E2170" s="158" t="str">
        <f t="shared" si="332"/>
        <v/>
      </c>
      <c r="F2170" s="158" t="e">
        <f t="shared" si="333"/>
        <v>#N/A</v>
      </c>
      <c r="G2170" s="158" t="str">
        <f>TRANSAKTIONER!Z2170&amp;IF(regnskab_filter_periode&gt;=AB2170,"INCLUDE"&amp;IF(regnskab_filter_land&lt;&gt;"",IF(regnskab_filter_land="EU",F2170,AD2170),""),"EXCLUDE")</f>
        <v>EXCLUDE</v>
      </c>
      <c r="H2170" s="158" t="str">
        <f t="shared" si="334"/>
        <v/>
      </c>
      <c r="I2170" s="158" t="str">
        <f>TRANSAKTIONER!Z2170&amp;IF(regnskab_filter_periode_partner&gt;=AB2170,"INCLUDE"&amp;IF(regnskab_filter_land_partner&lt;&gt;"",IF(regnskab_filter_land_partner="EU",F2170,AD2170),""),"EXCLUDE")&amp;AC2170</f>
        <v>EXCLUDE</v>
      </c>
      <c r="J2170" s="158" t="e">
        <f t="shared" si="335"/>
        <v>#N/A</v>
      </c>
      <c r="L2170" s="158" t="str">
        <f t="shared" si="336"/>
        <v>_EU</v>
      </c>
      <c r="P2170" s="340"/>
      <c r="Q2170" s="340"/>
      <c r="R2170" s="341"/>
      <c r="S2170" s="342"/>
      <c r="T2170" s="342"/>
      <c r="U2170" s="340"/>
      <c r="V2170" s="368"/>
      <c r="W2170" s="341"/>
      <c r="X2170" s="343"/>
      <c r="Y2170" s="340"/>
      <c r="Z2170" s="341"/>
      <c r="AA2170" s="348" t="str">
        <f t="shared" si="337"/>
        <v/>
      </c>
      <c r="AB2170" s="349" t="str">
        <f t="shared" si="338"/>
        <v/>
      </c>
      <c r="AC2170" s="341"/>
      <c r="AD2170" s="350" t="str">
        <f t="shared" si="339"/>
        <v/>
      </c>
    </row>
    <row r="2171" spans="2:30" x14ac:dyDescent="0.45">
      <c r="B2171" s="145" t="str">
        <f t="shared" si="330"/>
        <v>NOT INCLUDED</v>
      </c>
      <c r="C2171" s="146" t="e">
        <f t="shared" si="331"/>
        <v>#N/A</v>
      </c>
      <c r="D2171" s="158" t="e">
        <f>AB2171&amp;"_"&amp;#REF!&amp;IF(afstemning_partner&lt;&gt;"","_"&amp;AC2171,"")</f>
        <v>#REF!</v>
      </c>
      <c r="E2171" s="158" t="str">
        <f t="shared" si="332"/>
        <v/>
      </c>
      <c r="F2171" s="158" t="e">
        <f t="shared" si="333"/>
        <v>#N/A</v>
      </c>
      <c r="G2171" s="158" t="str">
        <f>TRANSAKTIONER!Z2171&amp;IF(regnskab_filter_periode&gt;=AB2171,"INCLUDE"&amp;IF(regnskab_filter_land&lt;&gt;"",IF(regnskab_filter_land="EU",F2171,AD2171),""),"EXCLUDE")</f>
        <v>EXCLUDE</v>
      </c>
      <c r="H2171" s="158" t="str">
        <f t="shared" si="334"/>
        <v/>
      </c>
      <c r="I2171" s="158" t="str">
        <f>TRANSAKTIONER!Z2171&amp;IF(regnskab_filter_periode_partner&gt;=AB2171,"INCLUDE"&amp;IF(regnskab_filter_land_partner&lt;&gt;"",IF(regnskab_filter_land_partner="EU",F2171,AD2171),""),"EXCLUDE")&amp;AC2171</f>
        <v>EXCLUDE</v>
      </c>
      <c r="J2171" s="158" t="e">
        <f t="shared" si="335"/>
        <v>#N/A</v>
      </c>
      <c r="L2171" s="158" t="str">
        <f t="shared" si="336"/>
        <v>_EU</v>
      </c>
      <c r="P2171" s="340"/>
      <c r="Q2171" s="340"/>
      <c r="R2171" s="341"/>
      <c r="S2171" s="342"/>
      <c r="T2171" s="342"/>
      <c r="U2171" s="340"/>
      <c r="V2171" s="368"/>
      <c r="W2171" s="341"/>
      <c r="X2171" s="343"/>
      <c r="Y2171" s="340"/>
      <c r="Z2171" s="341"/>
      <c r="AA2171" s="348" t="str">
        <f t="shared" si="337"/>
        <v/>
      </c>
      <c r="AB2171" s="349" t="str">
        <f t="shared" si="338"/>
        <v/>
      </c>
      <c r="AC2171" s="341"/>
      <c r="AD2171" s="350" t="str">
        <f t="shared" si="339"/>
        <v/>
      </c>
    </row>
    <row r="2172" spans="2:30" x14ac:dyDescent="0.45">
      <c r="B2172" s="145" t="str">
        <f t="shared" si="330"/>
        <v>NOT INCLUDED</v>
      </c>
      <c r="C2172" s="146" t="e">
        <f t="shared" si="331"/>
        <v>#N/A</v>
      </c>
      <c r="D2172" s="158" t="e">
        <f>AB2172&amp;"_"&amp;#REF!&amp;IF(afstemning_partner&lt;&gt;"","_"&amp;AC2172,"")</f>
        <v>#REF!</v>
      </c>
      <c r="E2172" s="158" t="str">
        <f t="shared" si="332"/>
        <v/>
      </c>
      <c r="F2172" s="158" t="e">
        <f t="shared" si="333"/>
        <v>#N/A</v>
      </c>
      <c r="G2172" s="158" t="str">
        <f>TRANSAKTIONER!Z2172&amp;IF(regnskab_filter_periode&gt;=AB2172,"INCLUDE"&amp;IF(regnskab_filter_land&lt;&gt;"",IF(regnskab_filter_land="EU",F2172,AD2172),""),"EXCLUDE")</f>
        <v>EXCLUDE</v>
      </c>
      <c r="H2172" s="158" t="str">
        <f t="shared" si="334"/>
        <v/>
      </c>
      <c r="I2172" s="158" t="str">
        <f>TRANSAKTIONER!Z2172&amp;IF(regnskab_filter_periode_partner&gt;=AB2172,"INCLUDE"&amp;IF(regnskab_filter_land_partner&lt;&gt;"",IF(regnskab_filter_land_partner="EU",F2172,AD2172),""),"EXCLUDE")&amp;AC2172</f>
        <v>EXCLUDE</v>
      </c>
      <c r="J2172" s="158" t="e">
        <f t="shared" si="335"/>
        <v>#N/A</v>
      </c>
      <c r="L2172" s="158" t="str">
        <f t="shared" si="336"/>
        <v>_EU</v>
      </c>
      <c r="P2172" s="340"/>
      <c r="Q2172" s="340"/>
      <c r="R2172" s="341"/>
      <c r="S2172" s="342"/>
      <c r="T2172" s="342"/>
      <c r="U2172" s="340"/>
      <c r="V2172" s="368"/>
      <c r="W2172" s="341"/>
      <c r="X2172" s="343"/>
      <c r="Y2172" s="340"/>
      <c r="Z2172" s="341"/>
      <c r="AA2172" s="348" t="str">
        <f t="shared" si="337"/>
        <v/>
      </c>
      <c r="AB2172" s="349" t="str">
        <f t="shared" si="338"/>
        <v/>
      </c>
      <c r="AC2172" s="341"/>
      <c r="AD2172" s="350" t="str">
        <f t="shared" si="339"/>
        <v/>
      </c>
    </row>
    <row r="2173" spans="2:30" x14ac:dyDescent="0.45">
      <c r="B2173" s="145" t="str">
        <f t="shared" si="330"/>
        <v>NOT INCLUDED</v>
      </c>
      <c r="C2173" s="146" t="e">
        <f t="shared" si="331"/>
        <v>#N/A</v>
      </c>
      <c r="D2173" s="158" t="e">
        <f>AB2173&amp;"_"&amp;#REF!&amp;IF(afstemning_partner&lt;&gt;"","_"&amp;AC2173,"")</f>
        <v>#REF!</v>
      </c>
      <c r="E2173" s="158" t="str">
        <f t="shared" si="332"/>
        <v/>
      </c>
      <c r="F2173" s="158" t="e">
        <f t="shared" si="333"/>
        <v>#N/A</v>
      </c>
      <c r="G2173" s="158" t="str">
        <f>TRANSAKTIONER!Z2173&amp;IF(regnskab_filter_periode&gt;=AB2173,"INCLUDE"&amp;IF(regnskab_filter_land&lt;&gt;"",IF(regnskab_filter_land="EU",F2173,AD2173),""),"EXCLUDE")</f>
        <v>EXCLUDE</v>
      </c>
      <c r="H2173" s="158" t="str">
        <f t="shared" si="334"/>
        <v/>
      </c>
      <c r="I2173" s="158" t="str">
        <f>TRANSAKTIONER!Z2173&amp;IF(regnskab_filter_periode_partner&gt;=AB2173,"INCLUDE"&amp;IF(regnskab_filter_land_partner&lt;&gt;"",IF(regnskab_filter_land_partner="EU",F2173,AD2173),""),"EXCLUDE")&amp;AC2173</f>
        <v>EXCLUDE</v>
      </c>
      <c r="J2173" s="158" t="e">
        <f t="shared" si="335"/>
        <v>#N/A</v>
      </c>
      <c r="L2173" s="158" t="str">
        <f t="shared" si="336"/>
        <v>_EU</v>
      </c>
      <c r="P2173" s="340"/>
      <c r="Q2173" s="340"/>
      <c r="R2173" s="341"/>
      <c r="S2173" s="342"/>
      <c r="T2173" s="342"/>
      <c r="U2173" s="340"/>
      <c r="V2173" s="368"/>
      <c r="W2173" s="341"/>
      <c r="X2173" s="343"/>
      <c r="Y2173" s="340"/>
      <c r="Z2173" s="341"/>
      <c r="AA2173" s="348" t="str">
        <f t="shared" si="337"/>
        <v/>
      </c>
      <c r="AB2173" s="349" t="str">
        <f t="shared" si="338"/>
        <v/>
      </c>
      <c r="AC2173" s="341"/>
      <c r="AD2173" s="350" t="str">
        <f t="shared" si="339"/>
        <v/>
      </c>
    </row>
    <row r="2174" spans="2:30" x14ac:dyDescent="0.45">
      <c r="B2174" s="145" t="str">
        <f t="shared" si="330"/>
        <v>NOT INCLUDED</v>
      </c>
      <c r="C2174" s="146" t="e">
        <f t="shared" si="331"/>
        <v>#N/A</v>
      </c>
      <c r="D2174" s="158" t="e">
        <f>AB2174&amp;"_"&amp;#REF!&amp;IF(afstemning_partner&lt;&gt;"","_"&amp;AC2174,"")</f>
        <v>#REF!</v>
      </c>
      <c r="E2174" s="158" t="str">
        <f t="shared" si="332"/>
        <v/>
      </c>
      <c r="F2174" s="158" t="e">
        <f t="shared" si="333"/>
        <v>#N/A</v>
      </c>
      <c r="G2174" s="158" t="str">
        <f>TRANSAKTIONER!Z2174&amp;IF(regnskab_filter_periode&gt;=AB2174,"INCLUDE"&amp;IF(regnskab_filter_land&lt;&gt;"",IF(regnskab_filter_land="EU",F2174,AD2174),""),"EXCLUDE")</f>
        <v>EXCLUDE</v>
      </c>
      <c r="H2174" s="158" t="str">
        <f t="shared" si="334"/>
        <v/>
      </c>
      <c r="I2174" s="158" t="str">
        <f>TRANSAKTIONER!Z2174&amp;IF(regnskab_filter_periode_partner&gt;=AB2174,"INCLUDE"&amp;IF(regnskab_filter_land_partner&lt;&gt;"",IF(regnskab_filter_land_partner="EU",F2174,AD2174),""),"EXCLUDE")&amp;AC2174</f>
        <v>EXCLUDE</v>
      </c>
      <c r="J2174" s="158" t="e">
        <f t="shared" si="335"/>
        <v>#N/A</v>
      </c>
      <c r="L2174" s="158" t="str">
        <f t="shared" si="336"/>
        <v>_EU</v>
      </c>
      <c r="P2174" s="340"/>
      <c r="Q2174" s="340"/>
      <c r="R2174" s="341"/>
      <c r="S2174" s="342"/>
      <c r="T2174" s="342"/>
      <c r="U2174" s="340"/>
      <c r="V2174" s="368"/>
      <c r="W2174" s="341"/>
      <c r="X2174" s="343"/>
      <c r="Y2174" s="340"/>
      <c r="Z2174" s="341"/>
      <c r="AA2174" s="348" t="str">
        <f t="shared" si="337"/>
        <v/>
      </c>
      <c r="AB2174" s="349" t="str">
        <f t="shared" si="338"/>
        <v/>
      </c>
      <c r="AC2174" s="341"/>
      <c r="AD2174" s="350" t="str">
        <f t="shared" si="339"/>
        <v/>
      </c>
    </row>
    <row r="2175" spans="2:30" x14ac:dyDescent="0.45">
      <c r="B2175" s="145" t="str">
        <f t="shared" si="330"/>
        <v>NOT INCLUDED</v>
      </c>
      <c r="C2175" s="146" t="e">
        <f t="shared" si="331"/>
        <v>#N/A</v>
      </c>
      <c r="D2175" s="158" t="e">
        <f>AB2175&amp;"_"&amp;#REF!&amp;IF(afstemning_partner&lt;&gt;"","_"&amp;AC2175,"")</f>
        <v>#REF!</v>
      </c>
      <c r="E2175" s="158" t="str">
        <f t="shared" si="332"/>
        <v/>
      </c>
      <c r="F2175" s="158" t="e">
        <f t="shared" si="333"/>
        <v>#N/A</v>
      </c>
      <c r="G2175" s="158" t="str">
        <f>TRANSAKTIONER!Z2175&amp;IF(regnskab_filter_periode&gt;=AB2175,"INCLUDE"&amp;IF(regnskab_filter_land&lt;&gt;"",IF(regnskab_filter_land="EU",F2175,AD2175),""),"EXCLUDE")</f>
        <v>EXCLUDE</v>
      </c>
      <c r="H2175" s="158" t="str">
        <f t="shared" si="334"/>
        <v/>
      </c>
      <c r="I2175" s="158" t="str">
        <f>TRANSAKTIONER!Z2175&amp;IF(regnskab_filter_periode_partner&gt;=AB2175,"INCLUDE"&amp;IF(regnskab_filter_land_partner&lt;&gt;"",IF(regnskab_filter_land_partner="EU",F2175,AD2175),""),"EXCLUDE")&amp;AC2175</f>
        <v>EXCLUDE</v>
      </c>
      <c r="J2175" s="158" t="e">
        <f t="shared" si="335"/>
        <v>#N/A</v>
      </c>
      <c r="L2175" s="158" t="str">
        <f t="shared" si="336"/>
        <v>_EU</v>
      </c>
      <c r="P2175" s="340"/>
      <c r="Q2175" s="340"/>
      <c r="R2175" s="341"/>
      <c r="S2175" s="342"/>
      <c r="T2175" s="342"/>
      <c r="U2175" s="340"/>
      <c r="V2175" s="368"/>
      <c r="W2175" s="341"/>
      <c r="X2175" s="343"/>
      <c r="Y2175" s="340"/>
      <c r="Z2175" s="341"/>
      <c r="AA2175" s="348" t="str">
        <f t="shared" si="337"/>
        <v/>
      </c>
      <c r="AB2175" s="349" t="str">
        <f t="shared" si="338"/>
        <v/>
      </c>
      <c r="AC2175" s="341"/>
      <c r="AD2175" s="350" t="str">
        <f t="shared" si="339"/>
        <v/>
      </c>
    </row>
    <row r="2176" spans="2:30" x14ac:dyDescent="0.45">
      <c r="B2176" s="145" t="str">
        <f t="shared" si="330"/>
        <v>NOT INCLUDED</v>
      </c>
      <c r="C2176" s="146" t="e">
        <f t="shared" si="331"/>
        <v>#N/A</v>
      </c>
      <c r="D2176" s="158" t="e">
        <f>AB2176&amp;"_"&amp;#REF!&amp;IF(afstemning_partner&lt;&gt;"","_"&amp;AC2176,"")</f>
        <v>#REF!</v>
      </c>
      <c r="E2176" s="158" t="str">
        <f t="shared" si="332"/>
        <v/>
      </c>
      <c r="F2176" s="158" t="e">
        <f t="shared" si="333"/>
        <v>#N/A</v>
      </c>
      <c r="G2176" s="158" t="str">
        <f>TRANSAKTIONER!Z2176&amp;IF(regnskab_filter_periode&gt;=AB2176,"INCLUDE"&amp;IF(regnskab_filter_land&lt;&gt;"",IF(regnskab_filter_land="EU",F2176,AD2176),""),"EXCLUDE")</f>
        <v>EXCLUDE</v>
      </c>
      <c r="H2176" s="158" t="str">
        <f t="shared" si="334"/>
        <v/>
      </c>
      <c r="I2176" s="158" t="str">
        <f>TRANSAKTIONER!Z2176&amp;IF(regnskab_filter_periode_partner&gt;=AB2176,"INCLUDE"&amp;IF(regnskab_filter_land_partner&lt;&gt;"",IF(regnskab_filter_land_partner="EU",F2176,AD2176),""),"EXCLUDE")&amp;AC2176</f>
        <v>EXCLUDE</v>
      </c>
      <c r="J2176" s="158" t="e">
        <f t="shared" si="335"/>
        <v>#N/A</v>
      </c>
      <c r="L2176" s="158" t="str">
        <f t="shared" si="336"/>
        <v>_EU</v>
      </c>
      <c r="P2176" s="340"/>
      <c r="Q2176" s="340"/>
      <c r="R2176" s="341"/>
      <c r="S2176" s="342"/>
      <c r="T2176" s="342"/>
      <c r="U2176" s="340"/>
      <c r="V2176" s="368"/>
      <c r="W2176" s="341"/>
      <c r="X2176" s="343"/>
      <c r="Y2176" s="340"/>
      <c r="Z2176" s="341"/>
      <c r="AA2176" s="348" t="str">
        <f t="shared" si="337"/>
        <v/>
      </c>
      <c r="AB2176" s="349" t="str">
        <f t="shared" si="338"/>
        <v/>
      </c>
      <c r="AC2176" s="341"/>
      <c r="AD2176" s="350" t="str">
        <f t="shared" si="339"/>
        <v/>
      </c>
    </row>
    <row r="2177" spans="2:30" x14ac:dyDescent="0.45">
      <c r="B2177" s="145" t="str">
        <f t="shared" si="330"/>
        <v>NOT INCLUDED</v>
      </c>
      <c r="C2177" s="146" t="e">
        <f t="shared" si="331"/>
        <v>#N/A</v>
      </c>
      <c r="D2177" s="158" t="e">
        <f>AB2177&amp;"_"&amp;#REF!&amp;IF(afstemning_partner&lt;&gt;"","_"&amp;AC2177,"")</f>
        <v>#REF!</v>
      </c>
      <c r="E2177" s="158" t="str">
        <f t="shared" si="332"/>
        <v/>
      </c>
      <c r="F2177" s="158" t="e">
        <f t="shared" si="333"/>
        <v>#N/A</v>
      </c>
      <c r="G2177" s="158" t="str">
        <f>TRANSAKTIONER!Z2177&amp;IF(regnskab_filter_periode&gt;=AB2177,"INCLUDE"&amp;IF(regnskab_filter_land&lt;&gt;"",IF(regnskab_filter_land="EU",F2177,AD2177),""),"EXCLUDE")</f>
        <v>EXCLUDE</v>
      </c>
      <c r="H2177" s="158" t="str">
        <f t="shared" si="334"/>
        <v/>
      </c>
      <c r="I2177" s="158" t="str">
        <f>TRANSAKTIONER!Z2177&amp;IF(regnskab_filter_periode_partner&gt;=AB2177,"INCLUDE"&amp;IF(regnskab_filter_land_partner&lt;&gt;"",IF(regnskab_filter_land_partner="EU",F2177,AD2177),""),"EXCLUDE")&amp;AC2177</f>
        <v>EXCLUDE</v>
      </c>
      <c r="J2177" s="158" t="e">
        <f t="shared" si="335"/>
        <v>#N/A</v>
      </c>
      <c r="L2177" s="158" t="str">
        <f t="shared" si="336"/>
        <v>_EU</v>
      </c>
      <c r="P2177" s="340"/>
      <c r="Q2177" s="340"/>
      <c r="R2177" s="341"/>
      <c r="S2177" s="342"/>
      <c r="T2177" s="342"/>
      <c r="U2177" s="340"/>
      <c r="V2177" s="368"/>
      <c r="W2177" s="341"/>
      <c r="X2177" s="343"/>
      <c r="Y2177" s="340"/>
      <c r="Z2177" s="341"/>
      <c r="AA2177" s="348" t="str">
        <f t="shared" si="337"/>
        <v/>
      </c>
      <c r="AB2177" s="349" t="str">
        <f t="shared" si="338"/>
        <v/>
      </c>
      <c r="AC2177" s="341"/>
      <c r="AD2177" s="350" t="str">
        <f t="shared" si="339"/>
        <v/>
      </c>
    </row>
    <row r="2178" spans="2:30" x14ac:dyDescent="0.45">
      <c r="B2178" s="145" t="str">
        <f t="shared" si="330"/>
        <v>NOT INCLUDED</v>
      </c>
      <c r="C2178" s="146" t="e">
        <f t="shared" si="331"/>
        <v>#N/A</v>
      </c>
      <c r="D2178" s="158" t="e">
        <f>AB2178&amp;"_"&amp;#REF!&amp;IF(afstemning_partner&lt;&gt;"","_"&amp;AC2178,"")</f>
        <v>#REF!</v>
      </c>
      <c r="E2178" s="158" t="str">
        <f t="shared" si="332"/>
        <v/>
      </c>
      <c r="F2178" s="158" t="e">
        <f t="shared" si="333"/>
        <v>#N/A</v>
      </c>
      <c r="G2178" s="158" t="str">
        <f>TRANSAKTIONER!Z2178&amp;IF(regnskab_filter_periode&gt;=AB2178,"INCLUDE"&amp;IF(regnskab_filter_land&lt;&gt;"",IF(regnskab_filter_land="EU",F2178,AD2178),""),"EXCLUDE")</f>
        <v>EXCLUDE</v>
      </c>
      <c r="H2178" s="158" t="str">
        <f t="shared" si="334"/>
        <v/>
      </c>
      <c r="I2178" s="158" t="str">
        <f>TRANSAKTIONER!Z2178&amp;IF(regnskab_filter_periode_partner&gt;=AB2178,"INCLUDE"&amp;IF(regnskab_filter_land_partner&lt;&gt;"",IF(regnskab_filter_land_partner="EU",F2178,AD2178),""),"EXCLUDE")&amp;AC2178</f>
        <v>EXCLUDE</v>
      </c>
      <c r="J2178" s="158" t="e">
        <f t="shared" si="335"/>
        <v>#N/A</v>
      </c>
      <c r="L2178" s="158" t="str">
        <f t="shared" si="336"/>
        <v>_EU</v>
      </c>
      <c r="P2178" s="340"/>
      <c r="Q2178" s="340"/>
      <c r="R2178" s="341"/>
      <c r="S2178" s="342"/>
      <c r="T2178" s="342"/>
      <c r="U2178" s="340"/>
      <c r="V2178" s="368"/>
      <c r="W2178" s="341"/>
      <c r="X2178" s="343"/>
      <c r="Y2178" s="340"/>
      <c r="Z2178" s="341"/>
      <c r="AA2178" s="348" t="str">
        <f t="shared" si="337"/>
        <v/>
      </c>
      <c r="AB2178" s="349" t="str">
        <f t="shared" si="338"/>
        <v/>
      </c>
      <c r="AC2178" s="341"/>
      <c r="AD2178" s="350" t="str">
        <f t="shared" si="339"/>
        <v/>
      </c>
    </row>
    <row r="2179" spans="2:30" x14ac:dyDescent="0.45">
      <c r="B2179" s="145" t="str">
        <f t="shared" si="330"/>
        <v>NOT INCLUDED</v>
      </c>
      <c r="C2179" s="146" t="e">
        <f t="shared" si="331"/>
        <v>#N/A</v>
      </c>
      <c r="D2179" s="158" t="e">
        <f>AB2179&amp;"_"&amp;#REF!&amp;IF(afstemning_partner&lt;&gt;"","_"&amp;AC2179,"")</f>
        <v>#REF!</v>
      </c>
      <c r="E2179" s="158" t="str">
        <f t="shared" si="332"/>
        <v/>
      </c>
      <c r="F2179" s="158" t="e">
        <f t="shared" si="333"/>
        <v>#N/A</v>
      </c>
      <c r="G2179" s="158" t="str">
        <f>TRANSAKTIONER!Z2179&amp;IF(regnskab_filter_periode&gt;=AB2179,"INCLUDE"&amp;IF(regnskab_filter_land&lt;&gt;"",IF(regnskab_filter_land="EU",F2179,AD2179),""),"EXCLUDE")</f>
        <v>EXCLUDE</v>
      </c>
      <c r="H2179" s="158" t="str">
        <f t="shared" si="334"/>
        <v/>
      </c>
      <c r="I2179" s="158" t="str">
        <f>TRANSAKTIONER!Z2179&amp;IF(regnskab_filter_periode_partner&gt;=AB2179,"INCLUDE"&amp;IF(regnskab_filter_land_partner&lt;&gt;"",IF(regnskab_filter_land_partner="EU",F2179,AD2179),""),"EXCLUDE")&amp;AC2179</f>
        <v>EXCLUDE</v>
      </c>
      <c r="J2179" s="158" t="e">
        <f t="shared" si="335"/>
        <v>#N/A</v>
      </c>
      <c r="L2179" s="158" t="str">
        <f t="shared" si="336"/>
        <v>_EU</v>
      </c>
      <c r="P2179" s="340"/>
      <c r="Q2179" s="340"/>
      <c r="R2179" s="341"/>
      <c r="S2179" s="342"/>
      <c r="T2179" s="342"/>
      <c r="U2179" s="340"/>
      <c r="V2179" s="368"/>
      <c r="W2179" s="341"/>
      <c r="X2179" s="343"/>
      <c r="Y2179" s="340"/>
      <c r="Z2179" s="341"/>
      <c r="AA2179" s="348" t="str">
        <f t="shared" si="337"/>
        <v/>
      </c>
      <c r="AB2179" s="349" t="str">
        <f t="shared" si="338"/>
        <v/>
      </c>
      <c r="AC2179" s="341"/>
      <c r="AD2179" s="350" t="str">
        <f t="shared" si="339"/>
        <v/>
      </c>
    </row>
    <row r="2180" spans="2:30" x14ac:dyDescent="0.45">
      <c r="B2180" s="145" t="str">
        <f t="shared" si="330"/>
        <v>NOT INCLUDED</v>
      </c>
      <c r="C2180" s="146" t="e">
        <f t="shared" si="331"/>
        <v>#N/A</v>
      </c>
      <c r="D2180" s="158" t="e">
        <f>AB2180&amp;"_"&amp;#REF!&amp;IF(afstemning_partner&lt;&gt;"","_"&amp;AC2180,"")</f>
        <v>#REF!</v>
      </c>
      <c r="E2180" s="158" t="str">
        <f t="shared" si="332"/>
        <v/>
      </c>
      <c r="F2180" s="158" t="e">
        <f t="shared" si="333"/>
        <v>#N/A</v>
      </c>
      <c r="G2180" s="158" t="str">
        <f>TRANSAKTIONER!Z2180&amp;IF(regnskab_filter_periode&gt;=AB2180,"INCLUDE"&amp;IF(regnskab_filter_land&lt;&gt;"",IF(regnskab_filter_land="EU",F2180,AD2180),""),"EXCLUDE")</f>
        <v>EXCLUDE</v>
      </c>
      <c r="H2180" s="158" t="str">
        <f t="shared" si="334"/>
        <v/>
      </c>
      <c r="I2180" s="158" t="str">
        <f>TRANSAKTIONER!Z2180&amp;IF(regnskab_filter_periode_partner&gt;=AB2180,"INCLUDE"&amp;IF(regnskab_filter_land_partner&lt;&gt;"",IF(regnskab_filter_land_partner="EU",F2180,AD2180),""),"EXCLUDE")&amp;AC2180</f>
        <v>EXCLUDE</v>
      </c>
      <c r="J2180" s="158" t="e">
        <f t="shared" si="335"/>
        <v>#N/A</v>
      </c>
      <c r="L2180" s="158" t="str">
        <f t="shared" si="336"/>
        <v>_EU</v>
      </c>
      <c r="P2180" s="340"/>
      <c r="Q2180" s="340"/>
      <c r="R2180" s="341"/>
      <c r="S2180" s="342"/>
      <c r="T2180" s="342"/>
      <c r="U2180" s="340"/>
      <c r="V2180" s="368"/>
      <c r="W2180" s="341"/>
      <c r="X2180" s="343"/>
      <c r="Y2180" s="340"/>
      <c r="Z2180" s="341"/>
      <c r="AA2180" s="348" t="str">
        <f t="shared" si="337"/>
        <v/>
      </c>
      <c r="AB2180" s="349" t="str">
        <f t="shared" si="338"/>
        <v/>
      </c>
      <c r="AC2180" s="341"/>
      <c r="AD2180" s="350" t="str">
        <f t="shared" si="339"/>
        <v/>
      </c>
    </row>
    <row r="2181" spans="2:30" x14ac:dyDescent="0.45">
      <c r="B2181" s="145" t="str">
        <f t="shared" si="330"/>
        <v>NOT INCLUDED</v>
      </c>
      <c r="C2181" s="146" t="e">
        <f t="shared" si="331"/>
        <v>#N/A</v>
      </c>
      <c r="D2181" s="158" t="e">
        <f>AB2181&amp;"_"&amp;#REF!&amp;IF(afstemning_partner&lt;&gt;"","_"&amp;AC2181,"")</f>
        <v>#REF!</v>
      </c>
      <c r="E2181" s="158" t="str">
        <f t="shared" si="332"/>
        <v/>
      </c>
      <c r="F2181" s="158" t="e">
        <f t="shared" si="333"/>
        <v>#N/A</v>
      </c>
      <c r="G2181" s="158" t="str">
        <f>TRANSAKTIONER!Z2181&amp;IF(regnskab_filter_periode&gt;=AB2181,"INCLUDE"&amp;IF(regnskab_filter_land&lt;&gt;"",IF(regnskab_filter_land="EU",F2181,AD2181),""),"EXCLUDE")</f>
        <v>EXCLUDE</v>
      </c>
      <c r="H2181" s="158" t="str">
        <f t="shared" si="334"/>
        <v/>
      </c>
      <c r="I2181" s="158" t="str">
        <f>TRANSAKTIONER!Z2181&amp;IF(regnskab_filter_periode_partner&gt;=AB2181,"INCLUDE"&amp;IF(regnskab_filter_land_partner&lt;&gt;"",IF(regnskab_filter_land_partner="EU",F2181,AD2181),""),"EXCLUDE")&amp;AC2181</f>
        <v>EXCLUDE</v>
      </c>
      <c r="J2181" s="158" t="e">
        <f t="shared" si="335"/>
        <v>#N/A</v>
      </c>
      <c r="L2181" s="158" t="str">
        <f t="shared" si="336"/>
        <v>_EU</v>
      </c>
      <c r="P2181" s="340"/>
      <c r="Q2181" s="340"/>
      <c r="R2181" s="341"/>
      <c r="S2181" s="342"/>
      <c r="T2181" s="342"/>
      <c r="U2181" s="340"/>
      <c r="V2181" s="368"/>
      <c r="W2181" s="341"/>
      <c r="X2181" s="343"/>
      <c r="Y2181" s="340"/>
      <c r="Z2181" s="341"/>
      <c r="AA2181" s="348" t="str">
        <f t="shared" si="337"/>
        <v/>
      </c>
      <c r="AB2181" s="349" t="str">
        <f t="shared" si="338"/>
        <v/>
      </c>
      <c r="AC2181" s="341"/>
      <c r="AD2181" s="350" t="str">
        <f t="shared" si="339"/>
        <v/>
      </c>
    </row>
    <row r="2182" spans="2:30" x14ac:dyDescent="0.45">
      <c r="B2182" s="145" t="str">
        <f t="shared" si="330"/>
        <v>NOT INCLUDED</v>
      </c>
      <c r="C2182" s="146" t="e">
        <f t="shared" si="331"/>
        <v>#N/A</v>
      </c>
      <c r="D2182" s="158" t="e">
        <f>AB2182&amp;"_"&amp;#REF!&amp;IF(afstemning_partner&lt;&gt;"","_"&amp;AC2182,"")</f>
        <v>#REF!</v>
      </c>
      <c r="E2182" s="158" t="str">
        <f t="shared" si="332"/>
        <v/>
      </c>
      <c r="F2182" s="158" t="e">
        <f t="shared" si="333"/>
        <v>#N/A</v>
      </c>
      <c r="G2182" s="158" t="str">
        <f>TRANSAKTIONER!Z2182&amp;IF(regnskab_filter_periode&gt;=AB2182,"INCLUDE"&amp;IF(regnskab_filter_land&lt;&gt;"",IF(regnskab_filter_land="EU",F2182,AD2182),""),"EXCLUDE")</f>
        <v>EXCLUDE</v>
      </c>
      <c r="H2182" s="158" t="str">
        <f t="shared" si="334"/>
        <v/>
      </c>
      <c r="I2182" s="158" t="str">
        <f>TRANSAKTIONER!Z2182&amp;IF(regnskab_filter_periode_partner&gt;=AB2182,"INCLUDE"&amp;IF(regnskab_filter_land_partner&lt;&gt;"",IF(regnskab_filter_land_partner="EU",F2182,AD2182),""),"EXCLUDE")&amp;AC2182</f>
        <v>EXCLUDE</v>
      </c>
      <c r="J2182" s="158" t="e">
        <f t="shared" si="335"/>
        <v>#N/A</v>
      </c>
      <c r="L2182" s="158" t="str">
        <f t="shared" si="336"/>
        <v>_EU</v>
      </c>
      <c r="P2182" s="340"/>
      <c r="Q2182" s="340"/>
      <c r="R2182" s="341"/>
      <c r="S2182" s="342"/>
      <c r="T2182" s="342"/>
      <c r="U2182" s="340"/>
      <c r="V2182" s="368"/>
      <c r="W2182" s="341"/>
      <c r="X2182" s="343"/>
      <c r="Y2182" s="340"/>
      <c r="Z2182" s="341"/>
      <c r="AA2182" s="348" t="str">
        <f t="shared" si="337"/>
        <v/>
      </c>
      <c r="AB2182" s="349" t="str">
        <f t="shared" si="338"/>
        <v/>
      </c>
      <c r="AC2182" s="341"/>
      <c r="AD2182" s="350" t="str">
        <f t="shared" si="339"/>
        <v/>
      </c>
    </row>
    <row r="2183" spans="2:30" x14ac:dyDescent="0.45">
      <c r="B2183" s="145" t="str">
        <f t="shared" ref="B2183:B2246" si="340">IF(AB2183=report_period,"INCLUDE_CURRENT",IF(AB2183&lt;report_period,"INCLUDE_PREVIOUS","NOT INCLUDED"))</f>
        <v>NOT INCLUDED</v>
      </c>
      <c r="C2183" s="146" t="e">
        <f t="shared" ref="C2183:C2246" si="341">B2183&amp;"_"&amp;VLOOKUP(AD2183,setup_country_group,3,FALSE)&amp;"_"&amp;Z2183</f>
        <v>#N/A</v>
      </c>
      <c r="D2183" s="158" t="e">
        <f>AB2183&amp;"_"&amp;#REF!&amp;IF(afstemning_partner&lt;&gt;"","_"&amp;AC2183,"")</f>
        <v>#REF!</v>
      </c>
      <c r="E2183" s="158" t="str">
        <f t="shared" ref="E2183:E2246" si="342">Z2183&amp;IF(regnskab_filter_periode&lt;&gt;"",AB2183,"")&amp;IF(regnskab_filter_land&lt;&gt;"",IF(regnskab_filter_land="EU",F2183,AD2183),"")</f>
        <v/>
      </c>
      <c r="F2183" s="158" t="e">
        <f t="shared" ref="F2183:F2246" si="343">VLOOKUP(AD2183,setup_country_group,3,FALSE)</f>
        <v>#N/A</v>
      </c>
      <c r="G2183" s="158" t="str">
        <f>TRANSAKTIONER!Z2183&amp;IF(regnskab_filter_periode&gt;=AB2183,"INCLUDE"&amp;IF(regnskab_filter_land&lt;&gt;"",IF(regnskab_filter_land="EU",F2183,AD2183),""),"EXCLUDE")</f>
        <v>EXCLUDE</v>
      </c>
      <c r="H2183" s="158" t="str">
        <f t="shared" ref="H2183:H2246" si="344">Z2183&amp;IF(regnskab_filter_periode_partner&lt;&gt;"",AB2183,"")&amp;IF(regnskab_filter_land_partner&lt;&gt;"",IF(regnskab_filter_land_partner="EU",F2183,AD2183),"")&amp;AC2183</f>
        <v/>
      </c>
      <c r="I2183" s="158" t="str">
        <f>TRANSAKTIONER!Z2183&amp;IF(regnskab_filter_periode_partner&gt;=AB2183,"INCLUDE"&amp;IF(regnskab_filter_land_partner&lt;&gt;"",IF(regnskab_filter_land_partner="EU",F2183,AD2183),""),"EXCLUDE")&amp;AC2183</f>
        <v>EXCLUDE</v>
      </c>
      <c r="J2183" s="158" t="e">
        <f t="shared" ref="J2183:J2246" si="345">C2183&amp;"_"&amp;AC2183</f>
        <v>#N/A</v>
      </c>
      <c r="L2183" s="158" t="str">
        <f t="shared" ref="L2183:L2246" si="346">Z2183&amp;"_"&amp;IF(AD2183&lt;&gt;"Norge","EU","Norge")</f>
        <v>_EU</v>
      </c>
      <c r="P2183" s="340"/>
      <c r="Q2183" s="340"/>
      <c r="R2183" s="341"/>
      <c r="S2183" s="342"/>
      <c r="T2183" s="342"/>
      <c r="U2183" s="340"/>
      <c r="V2183" s="368"/>
      <c r="W2183" s="341"/>
      <c r="X2183" s="343"/>
      <c r="Y2183" s="340"/>
      <c r="Z2183" s="341"/>
      <c r="AA2183" s="348" t="str">
        <f t="shared" ref="AA2183:AA2246" si="347">IF(OR(AB2183="",Y2183="",X2183=""),"",ROUND(X2183/VLOOKUP(AB2183,setup_currency,MATCH(Y2183&amp;"/EUR",setup_currency_header,0),FALSE),2))</f>
        <v/>
      </c>
      <c r="AB2183" s="349" t="str">
        <f t="shared" ref="AB2183:AB2246" si="348">IF(T2183="","",IF(OR(T2183&lt;setup_start_date,T2183&gt;setup_end_date),"INVALID DATE",VLOOKUP(T2183,setup_periods,2,TRUE)))</f>
        <v/>
      </c>
      <c r="AC2183" s="341"/>
      <c r="AD2183" s="350" t="str">
        <f t="shared" ref="AD2183:AD2246" si="349">IF(AC2183="","",VLOOKUP(AC2183,setup_partners,2,FALSE))</f>
        <v/>
      </c>
    </row>
    <row r="2184" spans="2:30" x14ac:dyDescent="0.45">
      <c r="B2184" s="145" t="str">
        <f t="shared" si="340"/>
        <v>NOT INCLUDED</v>
      </c>
      <c r="C2184" s="146" t="e">
        <f t="shared" si="341"/>
        <v>#N/A</v>
      </c>
      <c r="D2184" s="158" t="e">
        <f>AB2184&amp;"_"&amp;#REF!&amp;IF(afstemning_partner&lt;&gt;"","_"&amp;AC2184,"")</f>
        <v>#REF!</v>
      </c>
      <c r="E2184" s="158" t="str">
        <f t="shared" si="342"/>
        <v/>
      </c>
      <c r="F2184" s="158" t="e">
        <f t="shared" si="343"/>
        <v>#N/A</v>
      </c>
      <c r="G2184" s="158" t="str">
        <f>TRANSAKTIONER!Z2184&amp;IF(regnskab_filter_periode&gt;=AB2184,"INCLUDE"&amp;IF(regnskab_filter_land&lt;&gt;"",IF(regnskab_filter_land="EU",F2184,AD2184),""),"EXCLUDE")</f>
        <v>EXCLUDE</v>
      </c>
      <c r="H2184" s="158" t="str">
        <f t="shared" si="344"/>
        <v/>
      </c>
      <c r="I2184" s="158" t="str">
        <f>TRANSAKTIONER!Z2184&amp;IF(regnskab_filter_periode_partner&gt;=AB2184,"INCLUDE"&amp;IF(regnskab_filter_land_partner&lt;&gt;"",IF(regnskab_filter_land_partner="EU",F2184,AD2184),""),"EXCLUDE")&amp;AC2184</f>
        <v>EXCLUDE</v>
      </c>
      <c r="J2184" s="158" t="e">
        <f t="shared" si="345"/>
        <v>#N/A</v>
      </c>
      <c r="L2184" s="158" t="str">
        <f t="shared" si="346"/>
        <v>_EU</v>
      </c>
      <c r="P2184" s="340"/>
      <c r="Q2184" s="340"/>
      <c r="R2184" s="341"/>
      <c r="S2184" s="342"/>
      <c r="T2184" s="342"/>
      <c r="U2184" s="340"/>
      <c r="V2184" s="368"/>
      <c r="W2184" s="341"/>
      <c r="X2184" s="343"/>
      <c r="Y2184" s="340"/>
      <c r="Z2184" s="341"/>
      <c r="AA2184" s="348" t="str">
        <f t="shared" si="347"/>
        <v/>
      </c>
      <c r="AB2184" s="349" t="str">
        <f t="shared" si="348"/>
        <v/>
      </c>
      <c r="AC2184" s="341"/>
      <c r="AD2184" s="350" t="str">
        <f t="shared" si="349"/>
        <v/>
      </c>
    </row>
    <row r="2185" spans="2:30" x14ac:dyDescent="0.45">
      <c r="B2185" s="145" t="str">
        <f t="shared" si="340"/>
        <v>NOT INCLUDED</v>
      </c>
      <c r="C2185" s="146" t="e">
        <f t="shared" si="341"/>
        <v>#N/A</v>
      </c>
      <c r="D2185" s="158" t="e">
        <f>AB2185&amp;"_"&amp;#REF!&amp;IF(afstemning_partner&lt;&gt;"","_"&amp;AC2185,"")</f>
        <v>#REF!</v>
      </c>
      <c r="E2185" s="158" t="str">
        <f t="shared" si="342"/>
        <v/>
      </c>
      <c r="F2185" s="158" t="e">
        <f t="shared" si="343"/>
        <v>#N/A</v>
      </c>
      <c r="G2185" s="158" t="str">
        <f>TRANSAKTIONER!Z2185&amp;IF(regnskab_filter_periode&gt;=AB2185,"INCLUDE"&amp;IF(regnskab_filter_land&lt;&gt;"",IF(regnskab_filter_land="EU",F2185,AD2185),""),"EXCLUDE")</f>
        <v>EXCLUDE</v>
      </c>
      <c r="H2185" s="158" t="str">
        <f t="shared" si="344"/>
        <v/>
      </c>
      <c r="I2185" s="158" t="str">
        <f>TRANSAKTIONER!Z2185&amp;IF(regnskab_filter_periode_partner&gt;=AB2185,"INCLUDE"&amp;IF(regnskab_filter_land_partner&lt;&gt;"",IF(regnskab_filter_land_partner="EU",F2185,AD2185),""),"EXCLUDE")&amp;AC2185</f>
        <v>EXCLUDE</v>
      </c>
      <c r="J2185" s="158" t="e">
        <f t="shared" si="345"/>
        <v>#N/A</v>
      </c>
      <c r="L2185" s="158" t="str">
        <f t="shared" si="346"/>
        <v>_EU</v>
      </c>
      <c r="P2185" s="340"/>
      <c r="Q2185" s="340"/>
      <c r="R2185" s="341"/>
      <c r="S2185" s="342"/>
      <c r="T2185" s="342"/>
      <c r="U2185" s="340"/>
      <c r="V2185" s="368"/>
      <c r="W2185" s="341"/>
      <c r="X2185" s="343"/>
      <c r="Y2185" s="340"/>
      <c r="Z2185" s="341"/>
      <c r="AA2185" s="348" t="str">
        <f t="shared" si="347"/>
        <v/>
      </c>
      <c r="AB2185" s="349" t="str">
        <f t="shared" si="348"/>
        <v/>
      </c>
      <c r="AC2185" s="341"/>
      <c r="AD2185" s="350" t="str">
        <f t="shared" si="349"/>
        <v/>
      </c>
    </row>
    <row r="2186" spans="2:30" x14ac:dyDescent="0.45">
      <c r="B2186" s="145" t="str">
        <f t="shared" si="340"/>
        <v>NOT INCLUDED</v>
      </c>
      <c r="C2186" s="146" t="e">
        <f t="shared" si="341"/>
        <v>#N/A</v>
      </c>
      <c r="D2186" s="158" t="e">
        <f>AB2186&amp;"_"&amp;#REF!&amp;IF(afstemning_partner&lt;&gt;"","_"&amp;AC2186,"")</f>
        <v>#REF!</v>
      </c>
      <c r="E2186" s="158" t="str">
        <f t="shared" si="342"/>
        <v/>
      </c>
      <c r="F2186" s="158" t="e">
        <f t="shared" si="343"/>
        <v>#N/A</v>
      </c>
      <c r="G2186" s="158" t="str">
        <f>TRANSAKTIONER!Z2186&amp;IF(regnskab_filter_periode&gt;=AB2186,"INCLUDE"&amp;IF(regnskab_filter_land&lt;&gt;"",IF(regnskab_filter_land="EU",F2186,AD2186),""),"EXCLUDE")</f>
        <v>EXCLUDE</v>
      </c>
      <c r="H2186" s="158" t="str">
        <f t="shared" si="344"/>
        <v/>
      </c>
      <c r="I2186" s="158" t="str">
        <f>TRANSAKTIONER!Z2186&amp;IF(regnskab_filter_periode_partner&gt;=AB2186,"INCLUDE"&amp;IF(regnskab_filter_land_partner&lt;&gt;"",IF(regnskab_filter_land_partner="EU",F2186,AD2186),""),"EXCLUDE")&amp;AC2186</f>
        <v>EXCLUDE</v>
      </c>
      <c r="J2186" s="158" t="e">
        <f t="shared" si="345"/>
        <v>#N/A</v>
      </c>
      <c r="L2186" s="158" t="str">
        <f t="shared" si="346"/>
        <v>_EU</v>
      </c>
      <c r="P2186" s="340"/>
      <c r="Q2186" s="340"/>
      <c r="R2186" s="341"/>
      <c r="S2186" s="342"/>
      <c r="T2186" s="342"/>
      <c r="U2186" s="340"/>
      <c r="V2186" s="368"/>
      <c r="W2186" s="341"/>
      <c r="X2186" s="343"/>
      <c r="Y2186" s="340"/>
      <c r="Z2186" s="341"/>
      <c r="AA2186" s="348" t="str">
        <f t="shared" si="347"/>
        <v/>
      </c>
      <c r="AB2186" s="349" t="str">
        <f t="shared" si="348"/>
        <v/>
      </c>
      <c r="AC2186" s="341"/>
      <c r="AD2186" s="350" t="str">
        <f t="shared" si="349"/>
        <v/>
      </c>
    </row>
    <row r="2187" spans="2:30" x14ac:dyDescent="0.45">
      <c r="B2187" s="145" t="str">
        <f t="shared" si="340"/>
        <v>NOT INCLUDED</v>
      </c>
      <c r="C2187" s="146" t="e">
        <f t="shared" si="341"/>
        <v>#N/A</v>
      </c>
      <c r="D2187" s="158" t="e">
        <f>AB2187&amp;"_"&amp;#REF!&amp;IF(afstemning_partner&lt;&gt;"","_"&amp;AC2187,"")</f>
        <v>#REF!</v>
      </c>
      <c r="E2187" s="158" t="str">
        <f t="shared" si="342"/>
        <v/>
      </c>
      <c r="F2187" s="158" t="e">
        <f t="shared" si="343"/>
        <v>#N/A</v>
      </c>
      <c r="G2187" s="158" t="str">
        <f>TRANSAKTIONER!Z2187&amp;IF(regnskab_filter_periode&gt;=AB2187,"INCLUDE"&amp;IF(regnskab_filter_land&lt;&gt;"",IF(regnskab_filter_land="EU",F2187,AD2187),""),"EXCLUDE")</f>
        <v>EXCLUDE</v>
      </c>
      <c r="H2187" s="158" t="str">
        <f t="shared" si="344"/>
        <v/>
      </c>
      <c r="I2187" s="158" t="str">
        <f>TRANSAKTIONER!Z2187&amp;IF(regnskab_filter_periode_partner&gt;=AB2187,"INCLUDE"&amp;IF(regnskab_filter_land_partner&lt;&gt;"",IF(regnskab_filter_land_partner="EU",F2187,AD2187),""),"EXCLUDE")&amp;AC2187</f>
        <v>EXCLUDE</v>
      </c>
      <c r="J2187" s="158" t="e">
        <f t="shared" si="345"/>
        <v>#N/A</v>
      </c>
      <c r="L2187" s="158" t="str">
        <f t="shared" si="346"/>
        <v>_EU</v>
      </c>
      <c r="P2187" s="340"/>
      <c r="Q2187" s="340"/>
      <c r="R2187" s="341"/>
      <c r="S2187" s="342"/>
      <c r="T2187" s="342"/>
      <c r="U2187" s="340"/>
      <c r="V2187" s="368"/>
      <c r="W2187" s="341"/>
      <c r="X2187" s="343"/>
      <c r="Y2187" s="340"/>
      <c r="Z2187" s="341"/>
      <c r="AA2187" s="348" t="str">
        <f t="shared" si="347"/>
        <v/>
      </c>
      <c r="AB2187" s="349" t="str">
        <f t="shared" si="348"/>
        <v/>
      </c>
      <c r="AC2187" s="341"/>
      <c r="AD2187" s="350" t="str">
        <f t="shared" si="349"/>
        <v/>
      </c>
    </row>
    <row r="2188" spans="2:30" x14ac:dyDescent="0.45">
      <c r="B2188" s="145" t="str">
        <f t="shared" si="340"/>
        <v>NOT INCLUDED</v>
      </c>
      <c r="C2188" s="146" t="e">
        <f t="shared" si="341"/>
        <v>#N/A</v>
      </c>
      <c r="D2188" s="158" t="e">
        <f>AB2188&amp;"_"&amp;#REF!&amp;IF(afstemning_partner&lt;&gt;"","_"&amp;AC2188,"")</f>
        <v>#REF!</v>
      </c>
      <c r="E2188" s="158" t="str">
        <f t="shared" si="342"/>
        <v/>
      </c>
      <c r="F2188" s="158" t="e">
        <f t="shared" si="343"/>
        <v>#N/A</v>
      </c>
      <c r="G2188" s="158" t="str">
        <f>TRANSAKTIONER!Z2188&amp;IF(regnskab_filter_periode&gt;=AB2188,"INCLUDE"&amp;IF(regnskab_filter_land&lt;&gt;"",IF(regnskab_filter_land="EU",F2188,AD2188),""),"EXCLUDE")</f>
        <v>EXCLUDE</v>
      </c>
      <c r="H2188" s="158" t="str">
        <f t="shared" si="344"/>
        <v/>
      </c>
      <c r="I2188" s="158" t="str">
        <f>TRANSAKTIONER!Z2188&amp;IF(regnskab_filter_periode_partner&gt;=AB2188,"INCLUDE"&amp;IF(regnskab_filter_land_partner&lt;&gt;"",IF(regnskab_filter_land_partner="EU",F2188,AD2188),""),"EXCLUDE")&amp;AC2188</f>
        <v>EXCLUDE</v>
      </c>
      <c r="J2188" s="158" t="e">
        <f t="shared" si="345"/>
        <v>#N/A</v>
      </c>
      <c r="L2188" s="158" t="str">
        <f t="shared" si="346"/>
        <v>_EU</v>
      </c>
      <c r="P2188" s="340"/>
      <c r="Q2188" s="340"/>
      <c r="R2188" s="341"/>
      <c r="S2188" s="342"/>
      <c r="T2188" s="342"/>
      <c r="U2188" s="340"/>
      <c r="V2188" s="368"/>
      <c r="W2188" s="341"/>
      <c r="X2188" s="343"/>
      <c r="Y2188" s="340"/>
      <c r="Z2188" s="341"/>
      <c r="AA2188" s="348" t="str">
        <f t="shared" si="347"/>
        <v/>
      </c>
      <c r="AB2188" s="349" t="str">
        <f t="shared" si="348"/>
        <v/>
      </c>
      <c r="AC2188" s="341"/>
      <c r="AD2188" s="350" t="str">
        <f t="shared" si="349"/>
        <v/>
      </c>
    </row>
    <row r="2189" spans="2:30" x14ac:dyDescent="0.45">
      <c r="B2189" s="145" t="str">
        <f t="shared" si="340"/>
        <v>NOT INCLUDED</v>
      </c>
      <c r="C2189" s="146" t="e">
        <f t="shared" si="341"/>
        <v>#N/A</v>
      </c>
      <c r="D2189" s="158" t="e">
        <f>AB2189&amp;"_"&amp;#REF!&amp;IF(afstemning_partner&lt;&gt;"","_"&amp;AC2189,"")</f>
        <v>#REF!</v>
      </c>
      <c r="E2189" s="158" t="str">
        <f t="shared" si="342"/>
        <v/>
      </c>
      <c r="F2189" s="158" t="e">
        <f t="shared" si="343"/>
        <v>#N/A</v>
      </c>
      <c r="G2189" s="158" t="str">
        <f>TRANSAKTIONER!Z2189&amp;IF(regnskab_filter_periode&gt;=AB2189,"INCLUDE"&amp;IF(regnskab_filter_land&lt;&gt;"",IF(regnskab_filter_land="EU",F2189,AD2189),""),"EXCLUDE")</f>
        <v>EXCLUDE</v>
      </c>
      <c r="H2189" s="158" t="str">
        <f t="shared" si="344"/>
        <v/>
      </c>
      <c r="I2189" s="158" t="str">
        <f>TRANSAKTIONER!Z2189&amp;IF(regnskab_filter_periode_partner&gt;=AB2189,"INCLUDE"&amp;IF(regnskab_filter_land_partner&lt;&gt;"",IF(regnskab_filter_land_partner="EU",F2189,AD2189),""),"EXCLUDE")&amp;AC2189</f>
        <v>EXCLUDE</v>
      </c>
      <c r="J2189" s="158" t="e">
        <f t="shared" si="345"/>
        <v>#N/A</v>
      </c>
      <c r="L2189" s="158" t="str">
        <f t="shared" si="346"/>
        <v>_EU</v>
      </c>
      <c r="P2189" s="340"/>
      <c r="Q2189" s="340"/>
      <c r="R2189" s="341"/>
      <c r="S2189" s="342"/>
      <c r="T2189" s="342"/>
      <c r="U2189" s="340"/>
      <c r="V2189" s="368"/>
      <c r="W2189" s="341"/>
      <c r="X2189" s="343"/>
      <c r="Y2189" s="340"/>
      <c r="Z2189" s="341"/>
      <c r="AA2189" s="348" t="str">
        <f t="shared" si="347"/>
        <v/>
      </c>
      <c r="AB2189" s="349" t="str">
        <f t="shared" si="348"/>
        <v/>
      </c>
      <c r="AC2189" s="341"/>
      <c r="AD2189" s="350" t="str">
        <f t="shared" si="349"/>
        <v/>
      </c>
    </row>
    <row r="2190" spans="2:30" x14ac:dyDescent="0.45">
      <c r="B2190" s="145" t="str">
        <f t="shared" si="340"/>
        <v>NOT INCLUDED</v>
      </c>
      <c r="C2190" s="146" t="e">
        <f t="shared" si="341"/>
        <v>#N/A</v>
      </c>
      <c r="D2190" s="158" t="e">
        <f>AB2190&amp;"_"&amp;#REF!&amp;IF(afstemning_partner&lt;&gt;"","_"&amp;AC2190,"")</f>
        <v>#REF!</v>
      </c>
      <c r="E2190" s="158" t="str">
        <f t="shared" si="342"/>
        <v/>
      </c>
      <c r="F2190" s="158" t="e">
        <f t="shared" si="343"/>
        <v>#N/A</v>
      </c>
      <c r="G2190" s="158" t="str">
        <f>TRANSAKTIONER!Z2190&amp;IF(regnskab_filter_periode&gt;=AB2190,"INCLUDE"&amp;IF(regnskab_filter_land&lt;&gt;"",IF(regnskab_filter_land="EU",F2190,AD2190),""),"EXCLUDE")</f>
        <v>EXCLUDE</v>
      </c>
      <c r="H2190" s="158" t="str">
        <f t="shared" si="344"/>
        <v/>
      </c>
      <c r="I2190" s="158" t="str">
        <f>TRANSAKTIONER!Z2190&amp;IF(regnskab_filter_periode_partner&gt;=AB2190,"INCLUDE"&amp;IF(regnskab_filter_land_partner&lt;&gt;"",IF(regnskab_filter_land_partner="EU",F2190,AD2190),""),"EXCLUDE")&amp;AC2190</f>
        <v>EXCLUDE</v>
      </c>
      <c r="J2190" s="158" t="e">
        <f t="shared" si="345"/>
        <v>#N/A</v>
      </c>
      <c r="L2190" s="158" t="str">
        <f t="shared" si="346"/>
        <v>_EU</v>
      </c>
      <c r="P2190" s="340"/>
      <c r="Q2190" s="340"/>
      <c r="R2190" s="341"/>
      <c r="S2190" s="342"/>
      <c r="T2190" s="342"/>
      <c r="U2190" s="340"/>
      <c r="V2190" s="368"/>
      <c r="W2190" s="341"/>
      <c r="X2190" s="343"/>
      <c r="Y2190" s="340"/>
      <c r="Z2190" s="341"/>
      <c r="AA2190" s="348" t="str">
        <f t="shared" si="347"/>
        <v/>
      </c>
      <c r="AB2190" s="349" t="str">
        <f t="shared" si="348"/>
        <v/>
      </c>
      <c r="AC2190" s="341"/>
      <c r="AD2190" s="350" t="str">
        <f t="shared" si="349"/>
        <v/>
      </c>
    </row>
    <row r="2191" spans="2:30" x14ac:dyDescent="0.45">
      <c r="B2191" s="145" t="str">
        <f t="shared" si="340"/>
        <v>NOT INCLUDED</v>
      </c>
      <c r="C2191" s="146" t="e">
        <f t="shared" si="341"/>
        <v>#N/A</v>
      </c>
      <c r="D2191" s="158" t="e">
        <f>AB2191&amp;"_"&amp;#REF!&amp;IF(afstemning_partner&lt;&gt;"","_"&amp;AC2191,"")</f>
        <v>#REF!</v>
      </c>
      <c r="E2191" s="158" t="str">
        <f t="shared" si="342"/>
        <v/>
      </c>
      <c r="F2191" s="158" t="e">
        <f t="shared" si="343"/>
        <v>#N/A</v>
      </c>
      <c r="G2191" s="158" t="str">
        <f>TRANSAKTIONER!Z2191&amp;IF(regnskab_filter_periode&gt;=AB2191,"INCLUDE"&amp;IF(regnskab_filter_land&lt;&gt;"",IF(regnskab_filter_land="EU",F2191,AD2191),""),"EXCLUDE")</f>
        <v>EXCLUDE</v>
      </c>
      <c r="H2191" s="158" t="str">
        <f t="shared" si="344"/>
        <v/>
      </c>
      <c r="I2191" s="158" t="str">
        <f>TRANSAKTIONER!Z2191&amp;IF(regnskab_filter_periode_partner&gt;=AB2191,"INCLUDE"&amp;IF(regnskab_filter_land_partner&lt;&gt;"",IF(regnskab_filter_land_partner="EU",F2191,AD2191),""),"EXCLUDE")&amp;AC2191</f>
        <v>EXCLUDE</v>
      </c>
      <c r="J2191" s="158" t="e">
        <f t="shared" si="345"/>
        <v>#N/A</v>
      </c>
      <c r="L2191" s="158" t="str">
        <f t="shared" si="346"/>
        <v>_EU</v>
      </c>
      <c r="P2191" s="340"/>
      <c r="Q2191" s="340"/>
      <c r="R2191" s="341"/>
      <c r="S2191" s="342"/>
      <c r="T2191" s="342"/>
      <c r="U2191" s="340"/>
      <c r="V2191" s="368"/>
      <c r="W2191" s="341"/>
      <c r="X2191" s="343"/>
      <c r="Y2191" s="340"/>
      <c r="Z2191" s="341"/>
      <c r="AA2191" s="348" t="str">
        <f t="shared" si="347"/>
        <v/>
      </c>
      <c r="AB2191" s="349" t="str">
        <f t="shared" si="348"/>
        <v/>
      </c>
      <c r="AC2191" s="341"/>
      <c r="AD2191" s="350" t="str">
        <f t="shared" si="349"/>
        <v/>
      </c>
    </row>
    <row r="2192" spans="2:30" x14ac:dyDescent="0.45">
      <c r="B2192" s="145" t="str">
        <f t="shared" si="340"/>
        <v>NOT INCLUDED</v>
      </c>
      <c r="C2192" s="146" t="e">
        <f t="shared" si="341"/>
        <v>#N/A</v>
      </c>
      <c r="D2192" s="158" t="e">
        <f>AB2192&amp;"_"&amp;#REF!&amp;IF(afstemning_partner&lt;&gt;"","_"&amp;AC2192,"")</f>
        <v>#REF!</v>
      </c>
      <c r="E2192" s="158" t="str">
        <f t="shared" si="342"/>
        <v/>
      </c>
      <c r="F2192" s="158" t="e">
        <f t="shared" si="343"/>
        <v>#N/A</v>
      </c>
      <c r="G2192" s="158" t="str">
        <f>TRANSAKTIONER!Z2192&amp;IF(regnskab_filter_periode&gt;=AB2192,"INCLUDE"&amp;IF(regnskab_filter_land&lt;&gt;"",IF(regnskab_filter_land="EU",F2192,AD2192),""),"EXCLUDE")</f>
        <v>EXCLUDE</v>
      </c>
      <c r="H2192" s="158" t="str">
        <f t="shared" si="344"/>
        <v/>
      </c>
      <c r="I2192" s="158" t="str">
        <f>TRANSAKTIONER!Z2192&amp;IF(regnskab_filter_periode_partner&gt;=AB2192,"INCLUDE"&amp;IF(regnskab_filter_land_partner&lt;&gt;"",IF(regnskab_filter_land_partner="EU",F2192,AD2192),""),"EXCLUDE")&amp;AC2192</f>
        <v>EXCLUDE</v>
      </c>
      <c r="J2192" s="158" t="e">
        <f t="shared" si="345"/>
        <v>#N/A</v>
      </c>
      <c r="L2192" s="158" t="str">
        <f t="shared" si="346"/>
        <v>_EU</v>
      </c>
      <c r="P2192" s="340"/>
      <c r="Q2192" s="340"/>
      <c r="R2192" s="341"/>
      <c r="S2192" s="342"/>
      <c r="T2192" s="342"/>
      <c r="U2192" s="340"/>
      <c r="V2192" s="368"/>
      <c r="W2192" s="341"/>
      <c r="X2192" s="343"/>
      <c r="Y2192" s="340"/>
      <c r="Z2192" s="341"/>
      <c r="AA2192" s="348" t="str">
        <f t="shared" si="347"/>
        <v/>
      </c>
      <c r="AB2192" s="349" t="str">
        <f t="shared" si="348"/>
        <v/>
      </c>
      <c r="AC2192" s="341"/>
      <c r="AD2192" s="350" t="str">
        <f t="shared" si="349"/>
        <v/>
      </c>
    </row>
    <row r="2193" spans="2:30" x14ac:dyDescent="0.45">
      <c r="B2193" s="145" t="str">
        <f t="shared" si="340"/>
        <v>NOT INCLUDED</v>
      </c>
      <c r="C2193" s="146" t="e">
        <f t="shared" si="341"/>
        <v>#N/A</v>
      </c>
      <c r="D2193" s="158" t="e">
        <f>AB2193&amp;"_"&amp;#REF!&amp;IF(afstemning_partner&lt;&gt;"","_"&amp;AC2193,"")</f>
        <v>#REF!</v>
      </c>
      <c r="E2193" s="158" t="str">
        <f t="shared" si="342"/>
        <v/>
      </c>
      <c r="F2193" s="158" t="e">
        <f t="shared" si="343"/>
        <v>#N/A</v>
      </c>
      <c r="G2193" s="158" t="str">
        <f>TRANSAKTIONER!Z2193&amp;IF(regnskab_filter_periode&gt;=AB2193,"INCLUDE"&amp;IF(regnskab_filter_land&lt;&gt;"",IF(regnskab_filter_land="EU",F2193,AD2193),""),"EXCLUDE")</f>
        <v>EXCLUDE</v>
      </c>
      <c r="H2193" s="158" t="str">
        <f t="shared" si="344"/>
        <v/>
      </c>
      <c r="I2193" s="158" t="str">
        <f>TRANSAKTIONER!Z2193&amp;IF(regnskab_filter_periode_partner&gt;=AB2193,"INCLUDE"&amp;IF(regnskab_filter_land_partner&lt;&gt;"",IF(regnskab_filter_land_partner="EU",F2193,AD2193),""),"EXCLUDE")&amp;AC2193</f>
        <v>EXCLUDE</v>
      </c>
      <c r="J2193" s="158" t="e">
        <f t="shared" si="345"/>
        <v>#N/A</v>
      </c>
      <c r="L2193" s="158" t="str">
        <f t="shared" si="346"/>
        <v>_EU</v>
      </c>
      <c r="P2193" s="340"/>
      <c r="Q2193" s="340"/>
      <c r="R2193" s="341"/>
      <c r="S2193" s="342"/>
      <c r="T2193" s="342"/>
      <c r="U2193" s="340"/>
      <c r="V2193" s="368"/>
      <c r="W2193" s="341"/>
      <c r="X2193" s="343"/>
      <c r="Y2193" s="340"/>
      <c r="Z2193" s="341"/>
      <c r="AA2193" s="348" t="str">
        <f t="shared" si="347"/>
        <v/>
      </c>
      <c r="AB2193" s="349" t="str">
        <f t="shared" si="348"/>
        <v/>
      </c>
      <c r="AC2193" s="341"/>
      <c r="AD2193" s="350" t="str">
        <f t="shared" si="349"/>
        <v/>
      </c>
    </row>
    <row r="2194" spans="2:30" x14ac:dyDescent="0.45">
      <c r="B2194" s="145" t="str">
        <f t="shared" si="340"/>
        <v>NOT INCLUDED</v>
      </c>
      <c r="C2194" s="146" t="e">
        <f t="shared" si="341"/>
        <v>#N/A</v>
      </c>
      <c r="D2194" s="158" t="e">
        <f>AB2194&amp;"_"&amp;#REF!&amp;IF(afstemning_partner&lt;&gt;"","_"&amp;AC2194,"")</f>
        <v>#REF!</v>
      </c>
      <c r="E2194" s="158" t="str">
        <f t="shared" si="342"/>
        <v/>
      </c>
      <c r="F2194" s="158" t="e">
        <f t="shared" si="343"/>
        <v>#N/A</v>
      </c>
      <c r="G2194" s="158" t="str">
        <f>TRANSAKTIONER!Z2194&amp;IF(regnskab_filter_periode&gt;=AB2194,"INCLUDE"&amp;IF(regnskab_filter_land&lt;&gt;"",IF(regnskab_filter_land="EU",F2194,AD2194),""),"EXCLUDE")</f>
        <v>EXCLUDE</v>
      </c>
      <c r="H2194" s="158" t="str">
        <f t="shared" si="344"/>
        <v/>
      </c>
      <c r="I2194" s="158" t="str">
        <f>TRANSAKTIONER!Z2194&amp;IF(regnskab_filter_periode_partner&gt;=AB2194,"INCLUDE"&amp;IF(regnskab_filter_land_partner&lt;&gt;"",IF(regnskab_filter_land_partner="EU",F2194,AD2194),""),"EXCLUDE")&amp;AC2194</f>
        <v>EXCLUDE</v>
      </c>
      <c r="J2194" s="158" t="e">
        <f t="shared" si="345"/>
        <v>#N/A</v>
      </c>
      <c r="L2194" s="158" t="str">
        <f t="shared" si="346"/>
        <v>_EU</v>
      </c>
      <c r="P2194" s="340"/>
      <c r="Q2194" s="340"/>
      <c r="R2194" s="341"/>
      <c r="S2194" s="342"/>
      <c r="T2194" s="342"/>
      <c r="U2194" s="340"/>
      <c r="V2194" s="368"/>
      <c r="W2194" s="341"/>
      <c r="X2194" s="343"/>
      <c r="Y2194" s="340"/>
      <c r="Z2194" s="341"/>
      <c r="AA2194" s="348" t="str">
        <f t="shared" si="347"/>
        <v/>
      </c>
      <c r="AB2194" s="349" t="str">
        <f t="shared" si="348"/>
        <v/>
      </c>
      <c r="AC2194" s="341"/>
      <c r="AD2194" s="350" t="str">
        <f t="shared" si="349"/>
        <v/>
      </c>
    </row>
    <row r="2195" spans="2:30" x14ac:dyDescent="0.45">
      <c r="B2195" s="145" t="str">
        <f t="shared" si="340"/>
        <v>NOT INCLUDED</v>
      </c>
      <c r="C2195" s="146" t="e">
        <f t="shared" si="341"/>
        <v>#N/A</v>
      </c>
      <c r="D2195" s="158" t="e">
        <f>AB2195&amp;"_"&amp;#REF!&amp;IF(afstemning_partner&lt;&gt;"","_"&amp;AC2195,"")</f>
        <v>#REF!</v>
      </c>
      <c r="E2195" s="158" t="str">
        <f t="shared" si="342"/>
        <v/>
      </c>
      <c r="F2195" s="158" t="e">
        <f t="shared" si="343"/>
        <v>#N/A</v>
      </c>
      <c r="G2195" s="158" t="str">
        <f>TRANSAKTIONER!Z2195&amp;IF(regnskab_filter_periode&gt;=AB2195,"INCLUDE"&amp;IF(regnskab_filter_land&lt;&gt;"",IF(regnskab_filter_land="EU",F2195,AD2195),""),"EXCLUDE")</f>
        <v>EXCLUDE</v>
      </c>
      <c r="H2195" s="158" t="str">
        <f t="shared" si="344"/>
        <v/>
      </c>
      <c r="I2195" s="158" t="str">
        <f>TRANSAKTIONER!Z2195&amp;IF(regnskab_filter_periode_partner&gt;=AB2195,"INCLUDE"&amp;IF(regnskab_filter_land_partner&lt;&gt;"",IF(regnskab_filter_land_partner="EU",F2195,AD2195),""),"EXCLUDE")&amp;AC2195</f>
        <v>EXCLUDE</v>
      </c>
      <c r="J2195" s="158" t="e">
        <f t="shared" si="345"/>
        <v>#N/A</v>
      </c>
      <c r="L2195" s="158" t="str">
        <f t="shared" si="346"/>
        <v>_EU</v>
      </c>
      <c r="P2195" s="340"/>
      <c r="Q2195" s="340"/>
      <c r="R2195" s="341"/>
      <c r="S2195" s="342"/>
      <c r="T2195" s="342"/>
      <c r="U2195" s="340"/>
      <c r="V2195" s="368"/>
      <c r="W2195" s="341"/>
      <c r="X2195" s="343"/>
      <c r="Y2195" s="340"/>
      <c r="Z2195" s="341"/>
      <c r="AA2195" s="348" t="str">
        <f t="shared" si="347"/>
        <v/>
      </c>
      <c r="AB2195" s="349" t="str">
        <f t="shared" si="348"/>
        <v/>
      </c>
      <c r="AC2195" s="341"/>
      <c r="AD2195" s="350" t="str">
        <f t="shared" si="349"/>
        <v/>
      </c>
    </row>
    <row r="2196" spans="2:30" x14ac:dyDescent="0.45">
      <c r="B2196" s="145" t="str">
        <f t="shared" si="340"/>
        <v>NOT INCLUDED</v>
      </c>
      <c r="C2196" s="146" t="e">
        <f t="shared" si="341"/>
        <v>#N/A</v>
      </c>
      <c r="D2196" s="158" t="e">
        <f>AB2196&amp;"_"&amp;#REF!&amp;IF(afstemning_partner&lt;&gt;"","_"&amp;AC2196,"")</f>
        <v>#REF!</v>
      </c>
      <c r="E2196" s="158" t="str">
        <f t="shared" si="342"/>
        <v/>
      </c>
      <c r="F2196" s="158" t="e">
        <f t="shared" si="343"/>
        <v>#N/A</v>
      </c>
      <c r="G2196" s="158" t="str">
        <f>TRANSAKTIONER!Z2196&amp;IF(regnskab_filter_periode&gt;=AB2196,"INCLUDE"&amp;IF(regnskab_filter_land&lt;&gt;"",IF(regnskab_filter_land="EU",F2196,AD2196),""),"EXCLUDE")</f>
        <v>EXCLUDE</v>
      </c>
      <c r="H2196" s="158" t="str">
        <f t="shared" si="344"/>
        <v/>
      </c>
      <c r="I2196" s="158" t="str">
        <f>TRANSAKTIONER!Z2196&amp;IF(regnskab_filter_periode_partner&gt;=AB2196,"INCLUDE"&amp;IF(regnskab_filter_land_partner&lt;&gt;"",IF(regnskab_filter_land_partner="EU",F2196,AD2196),""),"EXCLUDE")&amp;AC2196</f>
        <v>EXCLUDE</v>
      </c>
      <c r="J2196" s="158" t="e">
        <f t="shared" si="345"/>
        <v>#N/A</v>
      </c>
      <c r="L2196" s="158" t="str">
        <f t="shared" si="346"/>
        <v>_EU</v>
      </c>
      <c r="P2196" s="340"/>
      <c r="Q2196" s="340"/>
      <c r="R2196" s="341"/>
      <c r="S2196" s="342"/>
      <c r="T2196" s="342"/>
      <c r="U2196" s="340"/>
      <c r="V2196" s="368"/>
      <c r="W2196" s="341"/>
      <c r="X2196" s="343"/>
      <c r="Y2196" s="340"/>
      <c r="Z2196" s="341"/>
      <c r="AA2196" s="348" t="str">
        <f t="shared" si="347"/>
        <v/>
      </c>
      <c r="AB2196" s="349" t="str">
        <f t="shared" si="348"/>
        <v/>
      </c>
      <c r="AC2196" s="341"/>
      <c r="AD2196" s="350" t="str">
        <f t="shared" si="349"/>
        <v/>
      </c>
    </row>
    <row r="2197" spans="2:30" x14ac:dyDescent="0.45">
      <c r="B2197" s="145" t="str">
        <f t="shared" si="340"/>
        <v>NOT INCLUDED</v>
      </c>
      <c r="C2197" s="146" t="e">
        <f t="shared" si="341"/>
        <v>#N/A</v>
      </c>
      <c r="D2197" s="158" t="e">
        <f>AB2197&amp;"_"&amp;#REF!&amp;IF(afstemning_partner&lt;&gt;"","_"&amp;AC2197,"")</f>
        <v>#REF!</v>
      </c>
      <c r="E2197" s="158" t="str">
        <f t="shared" si="342"/>
        <v/>
      </c>
      <c r="F2197" s="158" t="e">
        <f t="shared" si="343"/>
        <v>#N/A</v>
      </c>
      <c r="G2197" s="158" t="str">
        <f>TRANSAKTIONER!Z2197&amp;IF(regnskab_filter_periode&gt;=AB2197,"INCLUDE"&amp;IF(regnskab_filter_land&lt;&gt;"",IF(regnskab_filter_land="EU",F2197,AD2197),""),"EXCLUDE")</f>
        <v>EXCLUDE</v>
      </c>
      <c r="H2197" s="158" t="str">
        <f t="shared" si="344"/>
        <v/>
      </c>
      <c r="I2197" s="158" t="str">
        <f>TRANSAKTIONER!Z2197&amp;IF(regnskab_filter_periode_partner&gt;=AB2197,"INCLUDE"&amp;IF(regnskab_filter_land_partner&lt;&gt;"",IF(regnskab_filter_land_partner="EU",F2197,AD2197),""),"EXCLUDE")&amp;AC2197</f>
        <v>EXCLUDE</v>
      </c>
      <c r="J2197" s="158" t="e">
        <f t="shared" si="345"/>
        <v>#N/A</v>
      </c>
      <c r="L2197" s="158" t="str">
        <f t="shared" si="346"/>
        <v>_EU</v>
      </c>
      <c r="P2197" s="340"/>
      <c r="Q2197" s="340"/>
      <c r="R2197" s="341"/>
      <c r="S2197" s="342"/>
      <c r="T2197" s="342"/>
      <c r="U2197" s="340"/>
      <c r="V2197" s="368"/>
      <c r="W2197" s="341"/>
      <c r="X2197" s="343"/>
      <c r="Y2197" s="340"/>
      <c r="Z2197" s="341"/>
      <c r="AA2197" s="348" t="str">
        <f t="shared" si="347"/>
        <v/>
      </c>
      <c r="AB2197" s="349" t="str">
        <f t="shared" si="348"/>
        <v/>
      </c>
      <c r="AC2197" s="341"/>
      <c r="AD2197" s="350" t="str">
        <f t="shared" si="349"/>
        <v/>
      </c>
    </row>
    <row r="2198" spans="2:30" x14ac:dyDescent="0.45">
      <c r="B2198" s="145" t="str">
        <f t="shared" si="340"/>
        <v>NOT INCLUDED</v>
      </c>
      <c r="C2198" s="146" t="e">
        <f t="shared" si="341"/>
        <v>#N/A</v>
      </c>
      <c r="D2198" s="158" t="e">
        <f>AB2198&amp;"_"&amp;#REF!&amp;IF(afstemning_partner&lt;&gt;"","_"&amp;AC2198,"")</f>
        <v>#REF!</v>
      </c>
      <c r="E2198" s="158" t="str">
        <f t="shared" si="342"/>
        <v/>
      </c>
      <c r="F2198" s="158" t="e">
        <f t="shared" si="343"/>
        <v>#N/A</v>
      </c>
      <c r="G2198" s="158" t="str">
        <f>TRANSAKTIONER!Z2198&amp;IF(regnskab_filter_periode&gt;=AB2198,"INCLUDE"&amp;IF(regnskab_filter_land&lt;&gt;"",IF(regnskab_filter_land="EU",F2198,AD2198),""),"EXCLUDE")</f>
        <v>EXCLUDE</v>
      </c>
      <c r="H2198" s="158" t="str">
        <f t="shared" si="344"/>
        <v/>
      </c>
      <c r="I2198" s="158" t="str">
        <f>TRANSAKTIONER!Z2198&amp;IF(regnskab_filter_periode_partner&gt;=AB2198,"INCLUDE"&amp;IF(regnskab_filter_land_partner&lt;&gt;"",IF(regnskab_filter_land_partner="EU",F2198,AD2198),""),"EXCLUDE")&amp;AC2198</f>
        <v>EXCLUDE</v>
      </c>
      <c r="J2198" s="158" t="e">
        <f t="shared" si="345"/>
        <v>#N/A</v>
      </c>
      <c r="L2198" s="158" t="str">
        <f t="shared" si="346"/>
        <v>_EU</v>
      </c>
      <c r="P2198" s="340"/>
      <c r="Q2198" s="340"/>
      <c r="R2198" s="341"/>
      <c r="S2198" s="342"/>
      <c r="T2198" s="342"/>
      <c r="U2198" s="340"/>
      <c r="V2198" s="368"/>
      <c r="W2198" s="341"/>
      <c r="X2198" s="343"/>
      <c r="Y2198" s="340"/>
      <c r="Z2198" s="341"/>
      <c r="AA2198" s="348" t="str">
        <f t="shared" si="347"/>
        <v/>
      </c>
      <c r="AB2198" s="349" t="str">
        <f t="shared" si="348"/>
        <v/>
      </c>
      <c r="AC2198" s="341"/>
      <c r="AD2198" s="350" t="str">
        <f t="shared" si="349"/>
        <v/>
      </c>
    </row>
    <row r="2199" spans="2:30" x14ac:dyDescent="0.45">
      <c r="B2199" s="145" t="str">
        <f t="shared" si="340"/>
        <v>NOT INCLUDED</v>
      </c>
      <c r="C2199" s="146" t="e">
        <f t="shared" si="341"/>
        <v>#N/A</v>
      </c>
      <c r="D2199" s="158" t="e">
        <f>AB2199&amp;"_"&amp;#REF!&amp;IF(afstemning_partner&lt;&gt;"","_"&amp;AC2199,"")</f>
        <v>#REF!</v>
      </c>
      <c r="E2199" s="158" t="str">
        <f t="shared" si="342"/>
        <v/>
      </c>
      <c r="F2199" s="158" t="e">
        <f t="shared" si="343"/>
        <v>#N/A</v>
      </c>
      <c r="G2199" s="158" t="str">
        <f>TRANSAKTIONER!Z2199&amp;IF(regnskab_filter_periode&gt;=AB2199,"INCLUDE"&amp;IF(regnskab_filter_land&lt;&gt;"",IF(regnskab_filter_land="EU",F2199,AD2199),""),"EXCLUDE")</f>
        <v>EXCLUDE</v>
      </c>
      <c r="H2199" s="158" t="str">
        <f t="shared" si="344"/>
        <v/>
      </c>
      <c r="I2199" s="158" t="str">
        <f>TRANSAKTIONER!Z2199&amp;IF(regnskab_filter_periode_partner&gt;=AB2199,"INCLUDE"&amp;IF(regnskab_filter_land_partner&lt;&gt;"",IF(regnskab_filter_land_partner="EU",F2199,AD2199),""),"EXCLUDE")&amp;AC2199</f>
        <v>EXCLUDE</v>
      </c>
      <c r="J2199" s="158" t="e">
        <f t="shared" si="345"/>
        <v>#N/A</v>
      </c>
      <c r="L2199" s="158" t="str">
        <f t="shared" si="346"/>
        <v>_EU</v>
      </c>
      <c r="P2199" s="340"/>
      <c r="Q2199" s="340"/>
      <c r="R2199" s="341"/>
      <c r="S2199" s="342"/>
      <c r="T2199" s="342"/>
      <c r="U2199" s="340"/>
      <c r="V2199" s="368"/>
      <c r="W2199" s="341"/>
      <c r="X2199" s="343"/>
      <c r="Y2199" s="340"/>
      <c r="Z2199" s="341"/>
      <c r="AA2199" s="348" t="str">
        <f t="shared" si="347"/>
        <v/>
      </c>
      <c r="AB2199" s="349" t="str">
        <f t="shared" si="348"/>
        <v/>
      </c>
      <c r="AC2199" s="341"/>
      <c r="AD2199" s="350" t="str">
        <f t="shared" si="349"/>
        <v/>
      </c>
    </row>
    <row r="2200" spans="2:30" x14ac:dyDescent="0.45">
      <c r="B2200" s="145" t="str">
        <f t="shared" si="340"/>
        <v>NOT INCLUDED</v>
      </c>
      <c r="C2200" s="146" t="e">
        <f t="shared" si="341"/>
        <v>#N/A</v>
      </c>
      <c r="D2200" s="158" t="e">
        <f>AB2200&amp;"_"&amp;#REF!&amp;IF(afstemning_partner&lt;&gt;"","_"&amp;AC2200,"")</f>
        <v>#REF!</v>
      </c>
      <c r="E2200" s="158" t="str">
        <f t="shared" si="342"/>
        <v/>
      </c>
      <c r="F2200" s="158" t="e">
        <f t="shared" si="343"/>
        <v>#N/A</v>
      </c>
      <c r="G2200" s="158" t="str">
        <f>TRANSAKTIONER!Z2200&amp;IF(regnskab_filter_periode&gt;=AB2200,"INCLUDE"&amp;IF(regnskab_filter_land&lt;&gt;"",IF(regnskab_filter_land="EU",F2200,AD2200),""),"EXCLUDE")</f>
        <v>EXCLUDE</v>
      </c>
      <c r="H2200" s="158" t="str">
        <f t="shared" si="344"/>
        <v/>
      </c>
      <c r="I2200" s="158" t="str">
        <f>TRANSAKTIONER!Z2200&amp;IF(regnskab_filter_periode_partner&gt;=AB2200,"INCLUDE"&amp;IF(regnskab_filter_land_partner&lt;&gt;"",IF(regnskab_filter_land_partner="EU",F2200,AD2200),""),"EXCLUDE")&amp;AC2200</f>
        <v>EXCLUDE</v>
      </c>
      <c r="J2200" s="158" t="e">
        <f t="shared" si="345"/>
        <v>#N/A</v>
      </c>
      <c r="L2200" s="158" t="str">
        <f t="shared" si="346"/>
        <v>_EU</v>
      </c>
      <c r="P2200" s="340"/>
      <c r="Q2200" s="340"/>
      <c r="R2200" s="341"/>
      <c r="S2200" s="342"/>
      <c r="T2200" s="342"/>
      <c r="U2200" s="340"/>
      <c r="V2200" s="368"/>
      <c r="W2200" s="341"/>
      <c r="X2200" s="343"/>
      <c r="Y2200" s="340"/>
      <c r="Z2200" s="341"/>
      <c r="AA2200" s="348" t="str">
        <f t="shared" si="347"/>
        <v/>
      </c>
      <c r="AB2200" s="349" t="str">
        <f t="shared" si="348"/>
        <v/>
      </c>
      <c r="AC2200" s="341"/>
      <c r="AD2200" s="350" t="str">
        <f t="shared" si="349"/>
        <v/>
      </c>
    </row>
    <row r="2201" spans="2:30" x14ac:dyDescent="0.45">
      <c r="B2201" s="145" t="str">
        <f t="shared" si="340"/>
        <v>NOT INCLUDED</v>
      </c>
      <c r="C2201" s="146" t="e">
        <f t="shared" si="341"/>
        <v>#N/A</v>
      </c>
      <c r="D2201" s="158" t="e">
        <f>AB2201&amp;"_"&amp;#REF!&amp;IF(afstemning_partner&lt;&gt;"","_"&amp;AC2201,"")</f>
        <v>#REF!</v>
      </c>
      <c r="E2201" s="158" t="str">
        <f t="shared" si="342"/>
        <v/>
      </c>
      <c r="F2201" s="158" t="e">
        <f t="shared" si="343"/>
        <v>#N/A</v>
      </c>
      <c r="G2201" s="158" t="str">
        <f>TRANSAKTIONER!Z2201&amp;IF(regnskab_filter_periode&gt;=AB2201,"INCLUDE"&amp;IF(regnskab_filter_land&lt;&gt;"",IF(regnskab_filter_land="EU",F2201,AD2201),""),"EXCLUDE")</f>
        <v>EXCLUDE</v>
      </c>
      <c r="H2201" s="158" t="str">
        <f t="shared" si="344"/>
        <v/>
      </c>
      <c r="I2201" s="158" t="str">
        <f>TRANSAKTIONER!Z2201&amp;IF(regnskab_filter_periode_partner&gt;=AB2201,"INCLUDE"&amp;IF(regnskab_filter_land_partner&lt;&gt;"",IF(regnskab_filter_land_partner="EU",F2201,AD2201),""),"EXCLUDE")&amp;AC2201</f>
        <v>EXCLUDE</v>
      </c>
      <c r="J2201" s="158" t="e">
        <f t="shared" si="345"/>
        <v>#N/A</v>
      </c>
      <c r="L2201" s="158" t="str">
        <f t="shared" si="346"/>
        <v>_EU</v>
      </c>
      <c r="P2201" s="340"/>
      <c r="Q2201" s="340"/>
      <c r="R2201" s="341"/>
      <c r="S2201" s="342"/>
      <c r="T2201" s="342"/>
      <c r="U2201" s="340"/>
      <c r="V2201" s="368"/>
      <c r="W2201" s="341"/>
      <c r="X2201" s="343"/>
      <c r="Y2201" s="340"/>
      <c r="Z2201" s="341"/>
      <c r="AA2201" s="348" t="str">
        <f t="shared" si="347"/>
        <v/>
      </c>
      <c r="AB2201" s="349" t="str">
        <f t="shared" si="348"/>
        <v/>
      </c>
      <c r="AC2201" s="341"/>
      <c r="AD2201" s="350" t="str">
        <f t="shared" si="349"/>
        <v/>
      </c>
    </row>
    <row r="2202" spans="2:30" x14ac:dyDescent="0.45">
      <c r="B2202" s="145" t="str">
        <f t="shared" si="340"/>
        <v>NOT INCLUDED</v>
      </c>
      <c r="C2202" s="146" t="e">
        <f t="shared" si="341"/>
        <v>#N/A</v>
      </c>
      <c r="D2202" s="158" t="e">
        <f>AB2202&amp;"_"&amp;#REF!&amp;IF(afstemning_partner&lt;&gt;"","_"&amp;AC2202,"")</f>
        <v>#REF!</v>
      </c>
      <c r="E2202" s="158" t="str">
        <f t="shared" si="342"/>
        <v/>
      </c>
      <c r="F2202" s="158" t="e">
        <f t="shared" si="343"/>
        <v>#N/A</v>
      </c>
      <c r="G2202" s="158" t="str">
        <f>TRANSAKTIONER!Z2202&amp;IF(regnskab_filter_periode&gt;=AB2202,"INCLUDE"&amp;IF(regnskab_filter_land&lt;&gt;"",IF(regnskab_filter_land="EU",F2202,AD2202),""),"EXCLUDE")</f>
        <v>EXCLUDE</v>
      </c>
      <c r="H2202" s="158" t="str">
        <f t="shared" si="344"/>
        <v/>
      </c>
      <c r="I2202" s="158" t="str">
        <f>TRANSAKTIONER!Z2202&amp;IF(regnskab_filter_periode_partner&gt;=AB2202,"INCLUDE"&amp;IF(regnskab_filter_land_partner&lt;&gt;"",IF(regnskab_filter_land_partner="EU",F2202,AD2202),""),"EXCLUDE")&amp;AC2202</f>
        <v>EXCLUDE</v>
      </c>
      <c r="J2202" s="158" t="e">
        <f t="shared" si="345"/>
        <v>#N/A</v>
      </c>
      <c r="L2202" s="158" t="str">
        <f t="shared" si="346"/>
        <v>_EU</v>
      </c>
      <c r="P2202" s="340"/>
      <c r="Q2202" s="340"/>
      <c r="R2202" s="341"/>
      <c r="S2202" s="342"/>
      <c r="T2202" s="342"/>
      <c r="U2202" s="340"/>
      <c r="V2202" s="368"/>
      <c r="W2202" s="341"/>
      <c r="X2202" s="343"/>
      <c r="Y2202" s="340"/>
      <c r="Z2202" s="341"/>
      <c r="AA2202" s="348" t="str">
        <f t="shared" si="347"/>
        <v/>
      </c>
      <c r="AB2202" s="349" t="str">
        <f t="shared" si="348"/>
        <v/>
      </c>
      <c r="AC2202" s="341"/>
      <c r="AD2202" s="350" t="str">
        <f t="shared" si="349"/>
        <v/>
      </c>
    </row>
    <row r="2203" spans="2:30" x14ac:dyDescent="0.45">
      <c r="B2203" s="145" t="str">
        <f t="shared" si="340"/>
        <v>NOT INCLUDED</v>
      </c>
      <c r="C2203" s="146" t="e">
        <f t="shared" si="341"/>
        <v>#N/A</v>
      </c>
      <c r="D2203" s="158" t="e">
        <f>AB2203&amp;"_"&amp;#REF!&amp;IF(afstemning_partner&lt;&gt;"","_"&amp;AC2203,"")</f>
        <v>#REF!</v>
      </c>
      <c r="E2203" s="158" t="str">
        <f t="shared" si="342"/>
        <v/>
      </c>
      <c r="F2203" s="158" t="e">
        <f t="shared" si="343"/>
        <v>#N/A</v>
      </c>
      <c r="G2203" s="158" t="str">
        <f>TRANSAKTIONER!Z2203&amp;IF(regnskab_filter_periode&gt;=AB2203,"INCLUDE"&amp;IF(regnskab_filter_land&lt;&gt;"",IF(regnskab_filter_land="EU",F2203,AD2203),""),"EXCLUDE")</f>
        <v>EXCLUDE</v>
      </c>
      <c r="H2203" s="158" t="str">
        <f t="shared" si="344"/>
        <v/>
      </c>
      <c r="I2203" s="158" t="str">
        <f>TRANSAKTIONER!Z2203&amp;IF(regnskab_filter_periode_partner&gt;=AB2203,"INCLUDE"&amp;IF(regnskab_filter_land_partner&lt;&gt;"",IF(regnskab_filter_land_partner="EU",F2203,AD2203),""),"EXCLUDE")&amp;AC2203</f>
        <v>EXCLUDE</v>
      </c>
      <c r="J2203" s="158" t="e">
        <f t="shared" si="345"/>
        <v>#N/A</v>
      </c>
      <c r="L2203" s="158" t="str">
        <f t="shared" si="346"/>
        <v>_EU</v>
      </c>
      <c r="P2203" s="340"/>
      <c r="Q2203" s="340"/>
      <c r="R2203" s="341"/>
      <c r="S2203" s="342"/>
      <c r="T2203" s="342"/>
      <c r="U2203" s="340"/>
      <c r="V2203" s="368"/>
      <c r="W2203" s="341"/>
      <c r="X2203" s="343"/>
      <c r="Y2203" s="340"/>
      <c r="Z2203" s="341"/>
      <c r="AA2203" s="348" t="str">
        <f t="shared" si="347"/>
        <v/>
      </c>
      <c r="AB2203" s="349" t="str">
        <f t="shared" si="348"/>
        <v/>
      </c>
      <c r="AC2203" s="341"/>
      <c r="AD2203" s="350" t="str">
        <f t="shared" si="349"/>
        <v/>
      </c>
    </row>
    <row r="2204" spans="2:30" x14ac:dyDescent="0.45">
      <c r="B2204" s="145" t="str">
        <f t="shared" si="340"/>
        <v>NOT INCLUDED</v>
      </c>
      <c r="C2204" s="146" t="e">
        <f t="shared" si="341"/>
        <v>#N/A</v>
      </c>
      <c r="D2204" s="158" t="e">
        <f>AB2204&amp;"_"&amp;#REF!&amp;IF(afstemning_partner&lt;&gt;"","_"&amp;AC2204,"")</f>
        <v>#REF!</v>
      </c>
      <c r="E2204" s="158" t="str">
        <f t="shared" si="342"/>
        <v/>
      </c>
      <c r="F2204" s="158" t="e">
        <f t="shared" si="343"/>
        <v>#N/A</v>
      </c>
      <c r="G2204" s="158" t="str">
        <f>TRANSAKTIONER!Z2204&amp;IF(regnskab_filter_periode&gt;=AB2204,"INCLUDE"&amp;IF(regnskab_filter_land&lt;&gt;"",IF(regnskab_filter_land="EU",F2204,AD2204),""),"EXCLUDE")</f>
        <v>EXCLUDE</v>
      </c>
      <c r="H2204" s="158" t="str">
        <f t="shared" si="344"/>
        <v/>
      </c>
      <c r="I2204" s="158" t="str">
        <f>TRANSAKTIONER!Z2204&amp;IF(regnskab_filter_periode_partner&gt;=AB2204,"INCLUDE"&amp;IF(regnskab_filter_land_partner&lt;&gt;"",IF(regnskab_filter_land_partner="EU",F2204,AD2204),""),"EXCLUDE")&amp;AC2204</f>
        <v>EXCLUDE</v>
      </c>
      <c r="J2204" s="158" t="e">
        <f t="shared" si="345"/>
        <v>#N/A</v>
      </c>
      <c r="L2204" s="158" t="str">
        <f t="shared" si="346"/>
        <v>_EU</v>
      </c>
      <c r="P2204" s="340"/>
      <c r="Q2204" s="340"/>
      <c r="R2204" s="341"/>
      <c r="S2204" s="342"/>
      <c r="T2204" s="342"/>
      <c r="U2204" s="340"/>
      <c r="V2204" s="368"/>
      <c r="W2204" s="341"/>
      <c r="X2204" s="343"/>
      <c r="Y2204" s="340"/>
      <c r="Z2204" s="341"/>
      <c r="AA2204" s="348" t="str">
        <f t="shared" si="347"/>
        <v/>
      </c>
      <c r="AB2204" s="349" t="str">
        <f t="shared" si="348"/>
        <v/>
      </c>
      <c r="AC2204" s="341"/>
      <c r="AD2204" s="350" t="str">
        <f t="shared" si="349"/>
        <v/>
      </c>
    </row>
    <row r="2205" spans="2:30" x14ac:dyDescent="0.45">
      <c r="B2205" s="145" t="str">
        <f t="shared" si="340"/>
        <v>NOT INCLUDED</v>
      </c>
      <c r="C2205" s="146" t="e">
        <f t="shared" si="341"/>
        <v>#N/A</v>
      </c>
      <c r="D2205" s="158" t="e">
        <f>AB2205&amp;"_"&amp;#REF!&amp;IF(afstemning_partner&lt;&gt;"","_"&amp;AC2205,"")</f>
        <v>#REF!</v>
      </c>
      <c r="E2205" s="158" t="str">
        <f t="shared" si="342"/>
        <v/>
      </c>
      <c r="F2205" s="158" t="e">
        <f t="shared" si="343"/>
        <v>#N/A</v>
      </c>
      <c r="G2205" s="158" t="str">
        <f>TRANSAKTIONER!Z2205&amp;IF(regnskab_filter_periode&gt;=AB2205,"INCLUDE"&amp;IF(regnskab_filter_land&lt;&gt;"",IF(regnskab_filter_land="EU",F2205,AD2205),""),"EXCLUDE")</f>
        <v>EXCLUDE</v>
      </c>
      <c r="H2205" s="158" t="str">
        <f t="shared" si="344"/>
        <v/>
      </c>
      <c r="I2205" s="158" t="str">
        <f>TRANSAKTIONER!Z2205&amp;IF(regnskab_filter_periode_partner&gt;=AB2205,"INCLUDE"&amp;IF(regnskab_filter_land_partner&lt;&gt;"",IF(regnskab_filter_land_partner="EU",F2205,AD2205),""),"EXCLUDE")&amp;AC2205</f>
        <v>EXCLUDE</v>
      </c>
      <c r="J2205" s="158" t="e">
        <f t="shared" si="345"/>
        <v>#N/A</v>
      </c>
      <c r="L2205" s="158" t="str">
        <f t="shared" si="346"/>
        <v>_EU</v>
      </c>
      <c r="P2205" s="340"/>
      <c r="Q2205" s="340"/>
      <c r="R2205" s="341"/>
      <c r="S2205" s="342"/>
      <c r="T2205" s="342"/>
      <c r="U2205" s="340"/>
      <c r="V2205" s="368"/>
      <c r="W2205" s="341"/>
      <c r="X2205" s="343"/>
      <c r="Y2205" s="340"/>
      <c r="Z2205" s="341"/>
      <c r="AA2205" s="348" t="str">
        <f t="shared" si="347"/>
        <v/>
      </c>
      <c r="AB2205" s="349" t="str">
        <f t="shared" si="348"/>
        <v/>
      </c>
      <c r="AC2205" s="341"/>
      <c r="AD2205" s="350" t="str">
        <f t="shared" si="349"/>
        <v/>
      </c>
    </row>
    <row r="2206" spans="2:30" x14ac:dyDescent="0.45">
      <c r="B2206" s="145" t="str">
        <f t="shared" si="340"/>
        <v>NOT INCLUDED</v>
      </c>
      <c r="C2206" s="146" t="e">
        <f t="shared" si="341"/>
        <v>#N/A</v>
      </c>
      <c r="D2206" s="158" t="e">
        <f>AB2206&amp;"_"&amp;#REF!&amp;IF(afstemning_partner&lt;&gt;"","_"&amp;AC2206,"")</f>
        <v>#REF!</v>
      </c>
      <c r="E2206" s="158" t="str">
        <f t="shared" si="342"/>
        <v/>
      </c>
      <c r="F2206" s="158" t="e">
        <f t="shared" si="343"/>
        <v>#N/A</v>
      </c>
      <c r="G2206" s="158" t="str">
        <f>TRANSAKTIONER!Z2206&amp;IF(regnskab_filter_periode&gt;=AB2206,"INCLUDE"&amp;IF(regnskab_filter_land&lt;&gt;"",IF(regnskab_filter_land="EU",F2206,AD2206),""),"EXCLUDE")</f>
        <v>EXCLUDE</v>
      </c>
      <c r="H2206" s="158" t="str">
        <f t="shared" si="344"/>
        <v/>
      </c>
      <c r="I2206" s="158" t="str">
        <f>TRANSAKTIONER!Z2206&amp;IF(regnskab_filter_periode_partner&gt;=AB2206,"INCLUDE"&amp;IF(regnskab_filter_land_partner&lt;&gt;"",IF(regnskab_filter_land_partner="EU",F2206,AD2206),""),"EXCLUDE")&amp;AC2206</f>
        <v>EXCLUDE</v>
      </c>
      <c r="J2206" s="158" t="e">
        <f t="shared" si="345"/>
        <v>#N/A</v>
      </c>
      <c r="L2206" s="158" t="str">
        <f t="shared" si="346"/>
        <v>_EU</v>
      </c>
      <c r="P2206" s="340"/>
      <c r="Q2206" s="340"/>
      <c r="R2206" s="341"/>
      <c r="S2206" s="342"/>
      <c r="T2206" s="342"/>
      <c r="U2206" s="340"/>
      <c r="V2206" s="368"/>
      <c r="W2206" s="341"/>
      <c r="X2206" s="343"/>
      <c r="Y2206" s="340"/>
      <c r="Z2206" s="341"/>
      <c r="AA2206" s="348" t="str">
        <f t="shared" si="347"/>
        <v/>
      </c>
      <c r="AB2206" s="349" t="str">
        <f t="shared" si="348"/>
        <v/>
      </c>
      <c r="AC2206" s="341"/>
      <c r="AD2206" s="350" t="str">
        <f t="shared" si="349"/>
        <v/>
      </c>
    </row>
    <row r="2207" spans="2:30" x14ac:dyDescent="0.45">
      <c r="B2207" s="145" t="str">
        <f t="shared" si="340"/>
        <v>NOT INCLUDED</v>
      </c>
      <c r="C2207" s="146" t="e">
        <f t="shared" si="341"/>
        <v>#N/A</v>
      </c>
      <c r="D2207" s="158" t="e">
        <f>AB2207&amp;"_"&amp;#REF!&amp;IF(afstemning_partner&lt;&gt;"","_"&amp;AC2207,"")</f>
        <v>#REF!</v>
      </c>
      <c r="E2207" s="158" t="str">
        <f t="shared" si="342"/>
        <v/>
      </c>
      <c r="F2207" s="158" t="e">
        <f t="shared" si="343"/>
        <v>#N/A</v>
      </c>
      <c r="G2207" s="158" t="str">
        <f>TRANSAKTIONER!Z2207&amp;IF(regnskab_filter_periode&gt;=AB2207,"INCLUDE"&amp;IF(regnskab_filter_land&lt;&gt;"",IF(regnskab_filter_land="EU",F2207,AD2207),""),"EXCLUDE")</f>
        <v>EXCLUDE</v>
      </c>
      <c r="H2207" s="158" t="str">
        <f t="shared" si="344"/>
        <v/>
      </c>
      <c r="I2207" s="158" t="str">
        <f>TRANSAKTIONER!Z2207&amp;IF(regnskab_filter_periode_partner&gt;=AB2207,"INCLUDE"&amp;IF(regnskab_filter_land_partner&lt;&gt;"",IF(regnskab_filter_land_partner="EU",F2207,AD2207),""),"EXCLUDE")&amp;AC2207</f>
        <v>EXCLUDE</v>
      </c>
      <c r="J2207" s="158" t="e">
        <f t="shared" si="345"/>
        <v>#N/A</v>
      </c>
      <c r="L2207" s="158" t="str">
        <f t="shared" si="346"/>
        <v>_EU</v>
      </c>
      <c r="P2207" s="340"/>
      <c r="Q2207" s="340"/>
      <c r="R2207" s="341"/>
      <c r="S2207" s="342"/>
      <c r="T2207" s="342"/>
      <c r="U2207" s="340"/>
      <c r="V2207" s="368"/>
      <c r="W2207" s="341"/>
      <c r="X2207" s="343"/>
      <c r="Y2207" s="340"/>
      <c r="Z2207" s="341"/>
      <c r="AA2207" s="348" t="str">
        <f t="shared" si="347"/>
        <v/>
      </c>
      <c r="AB2207" s="349" t="str">
        <f t="shared" si="348"/>
        <v/>
      </c>
      <c r="AC2207" s="341"/>
      <c r="AD2207" s="350" t="str">
        <f t="shared" si="349"/>
        <v/>
      </c>
    </row>
    <row r="2208" spans="2:30" x14ac:dyDescent="0.45">
      <c r="B2208" s="145" t="str">
        <f t="shared" si="340"/>
        <v>NOT INCLUDED</v>
      </c>
      <c r="C2208" s="146" t="e">
        <f t="shared" si="341"/>
        <v>#N/A</v>
      </c>
      <c r="D2208" s="158" t="e">
        <f>AB2208&amp;"_"&amp;#REF!&amp;IF(afstemning_partner&lt;&gt;"","_"&amp;AC2208,"")</f>
        <v>#REF!</v>
      </c>
      <c r="E2208" s="158" t="str">
        <f t="shared" si="342"/>
        <v/>
      </c>
      <c r="F2208" s="158" t="e">
        <f t="shared" si="343"/>
        <v>#N/A</v>
      </c>
      <c r="G2208" s="158" t="str">
        <f>TRANSAKTIONER!Z2208&amp;IF(regnskab_filter_periode&gt;=AB2208,"INCLUDE"&amp;IF(regnskab_filter_land&lt;&gt;"",IF(regnskab_filter_land="EU",F2208,AD2208),""),"EXCLUDE")</f>
        <v>EXCLUDE</v>
      </c>
      <c r="H2208" s="158" t="str">
        <f t="shared" si="344"/>
        <v/>
      </c>
      <c r="I2208" s="158" t="str">
        <f>TRANSAKTIONER!Z2208&amp;IF(regnskab_filter_periode_partner&gt;=AB2208,"INCLUDE"&amp;IF(regnskab_filter_land_partner&lt;&gt;"",IF(regnskab_filter_land_partner="EU",F2208,AD2208),""),"EXCLUDE")&amp;AC2208</f>
        <v>EXCLUDE</v>
      </c>
      <c r="J2208" s="158" t="e">
        <f t="shared" si="345"/>
        <v>#N/A</v>
      </c>
      <c r="L2208" s="158" t="str">
        <f t="shared" si="346"/>
        <v>_EU</v>
      </c>
      <c r="P2208" s="340"/>
      <c r="Q2208" s="340"/>
      <c r="R2208" s="341"/>
      <c r="S2208" s="342"/>
      <c r="T2208" s="342"/>
      <c r="U2208" s="340"/>
      <c r="V2208" s="368"/>
      <c r="W2208" s="341"/>
      <c r="X2208" s="343"/>
      <c r="Y2208" s="340"/>
      <c r="Z2208" s="341"/>
      <c r="AA2208" s="348" t="str">
        <f t="shared" si="347"/>
        <v/>
      </c>
      <c r="AB2208" s="349" t="str">
        <f t="shared" si="348"/>
        <v/>
      </c>
      <c r="AC2208" s="341"/>
      <c r="AD2208" s="350" t="str">
        <f t="shared" si="349"/>
        <v/>
      </c>
    </row>
    <row r="2209" spans="2:30" x14ac:dyDescent="0.45">
      <c r="B2209" s="145" t="str">
        <f t="shared" si="340"/>
        <v>NOT INCLUDED</v>
      </c>
      <c r="C2209" s="146" t="e">
        <f t="shared" si="341"/>
        <v>#N/A</v>
      </c>
      <c r="D2209" s="158" t="e">
        <f>AB2209&amp;"_"&amp;#REF!&amp;IF(afstemning_partner&lt;&gt;"","_"&amp;AC2209,"")</f>
        <v>#REF!</v>
      </c>
      <c r="E2209" s="158" t="str">
        <f t="shared" si="342"/>
        <v/>
      </c>
      <c r="F2209" s="158" t="e">
        <f t="shared" si="343"/>
        <v>#N/A</v>
      </c>
      <c r="G2209" s="158" t="str">
        <f>TRANSAKTIONER!Z2209&amp;IF(regnskab_filter_periode&gt;=AB2209,"INCLUDE"&amp;IF(regnskab_filter_land&lt;&gt;"",IF(regnskab_filter_land="EU",F2209,AD2209),""),"EXCLUDE")</f>
        <v>EXCLUDE</v>
      </c>
      <c r="H2209" s="158" t="str">
        <f t="shared" si="344"/>
        <v/>
      </c>
      <c r="I2209" s="158" t="str">
        <f>TRANSAKTIONER!Z2209&amp;IF(regnskab_filter_periode_partner&gt;=AB2209,"INCLUDE"&amp;IF(regnskab_filter_land_partner&lt;&gt;"",IF(regnskab_filter_land_partner="EU",F2209,AD2209),""),"EXCLUDE")&amp;AC2209</f>
        <v>EXCLUDE</v>
      </c>
      <c r="J2209" s="158" t="e">
        <f t="shared" si="345"/>
        <v>#N/A</v>
      </c>
      <c r="L2209" s="158" t="str">
        <f t="shared" si="346"/>
        <v>_EU</v>
      </c>
      <c r="P2209" s="340"/>
      <c r="Q2209" s="340"/>
      <c r="R2209" s="341"/>
      <c r="S2209" s="342"/>
      <c r="T2209" s="342"/>
      <c r="U2209" s="340"/>
      <c r="V2209" s="368"/>
      <c r="W2209" s="341"/>
      <c r="X2209" s="343"/>
      <c r="Y2209" s="340"/>
      <c r="Z2209" s="341"/>
      <c r="AA2209" s="348" t="str">
        <f t="shared" si="347"/>
        <v/>
      </c>
      <c r="AB2209" s="349" t="str">
        <f t="shared" si="348"/>
        <v/>
      </c>
      <c r="AC2209" s="341"/>
      <c r="AD2209" s="350" t="str">
        <f t="shared" si="349"/>
        <v/>
      </c>
    </row>
    <row r="2210" spans="2:30" x14ac:dyDescent="0.45">
      <c r="B2210" s="145" t="str">
        <f t="shared" si="340"/>
        <v>NOT INCLUDED</v>
      </c>
      <c r="C2210" s="146" t="e">
        <f t="shared" si="341"/>
        <v>#N/A</v>
      </c>
      <c r="D2210" s="158" t="e">
        <f>AB2210&amp;"_"&amp;#REF!&amp;IF(afstemning_partner&lt;&gt;"","_"&amp;AC2210,"")</f>
        <v>#REF!</v>
      </c>
      <c r="E2210" s="158" t="str">
        <f t="shared" si="342"/>
        <v/>
      </c>
      <c r="F2210" s="158" t="e">
        <f t="shared" si="343"/>
        <v>#N/A</v>
      </c>
      <c r="G2210" s="158" t="str">
        <f>TRANSAKTIONER!Z2210&amp;IF(regnskab_filter_periode&gt;=AB2210,"INCLUDE"&amp;IF(regnskab_filter_land&lt;&gt;"",IF(regnskab_filter_land="EU",F2210,AD2210),""),"EXCLUDE")</f>
        <v>EXCLUDE</v>
      </c>
      <c r="H2210" s="158" t="str">
        <f t="shared" si="344"/>
        <v/>
      </c>
      <c r="I2210" s="158" t="str">
        <f>TRANSAKTIONER!Z2210&amp;IF(regnskab_filter_periode_partner&gt;=AB2210,"INCLUDE"&amp;IF(regnskab_filter_land_partner&lt;&gt;"",IF(regnskab_filter_land_partner="EU",F2210,AD2210),""),"EXCLUDE")&amp;AC2210</f>
        <v>EXCLUDE</v>
      </c>
      <c r="J2210" s="158" t="e">
        <f t="shared" si="345"/>
        <v>#N/A</v>
      </c>
      <c r="L2210" s="158" t="str">
        <f t="shared" si="346"/>
        <v>_EU</v>
      </c>
      <c r="P2210" s="340"/>
      <c r="Q2210" s="340"/>
      <c r="R2210" s="341"/>
      <c r="S2210" s="342"/>
      <c r="T2210" s="342"/>
      <c r="U2210" s="340"/>
      <c r="V2210" s="368"/>
      <c r="W2210" s="341"/>
      <c r="X2210" s="343"/>
      <c r="Y2210" s="340"/>
      <c r="Z2210" s="341"/>
      <c r="AA2210" s="348" t="str">
        <f t="shared" si="347"/>
        <v/>
      </c>
      <c r="AB2210" s="349" t="str">
        <f t="shared" si="348"/>
        <v/>
      </c>
      <c r="AC2210" s="341"/>
      <c r="AD2210" s="350" t="str">
        <f t="shared" si="349"/>
        <v/>
      </c>
    </row>
    <row r="2211" spans="2:30" x14ac:dyDescent="0.45">
      <c r="B2211" s="145" t="str">
        <f t="shared" si="340"/>
        <v>NOT INCLUDED</v>
      </c>
      <c r="C2211" s="146" t="e">
        <f t="shared" si="341"/>
        <v>#N/A</v>
      </c>
      <c r="D2211" s="158" t="e">
        <f>AB2211&amp;"_"&amp;#REF!&amp;IF(afstemning_partner&lt;&gt;"","_"&amp;AC2211,"")</f>
        <v>#REF!</v>
      </c>
      <c r="E2211" s="158" t="str">
        <f t="shared" si="342"/>
        <v/>
      </c>
      <c r="F2211" s="158" t="e">
        <f t="shared" si="343"/>
        <v>#N/A</v>
      </c>
      <c r="G2211" s="158" t="str">
        <f>TRANSAKTIONER!Z2211&amp;IF(regnskab_filter_periode&gt;=AB2211,"INCLUDE"&amp;IF(regnskab_filter_land&lt;&gt;"",IF(regnskab_filter_land="EU",F2211,AD2211),""),"EXCLUDE")</f>
        <v>EXCLUDE</v>
      </c>
      <c r="H2211" s="158" t="str">
        <f t="shared" si="344"/>
        <v/>
      </c>
      <c r="I2211" s="158" t="str">
        <f>TRANSAKTIONER!Z2211&amp;IF(regnskab_filter_periode_partner&gt;=AB2211,"INCLUDE"&amp;IF(regnskab_filter_land_partner&lt;&gt;"",IF(regnskab_filter_land_partner="EU",F2211,AD2211),""),"EXCLUDE")&amp;AC2211</f>
        <v>EXCLUDE</v>
      </c>
      <c r="J2211" s="158" t="e">
        <f t="shared" si="345"/>
        <v>#N/A</v>
      </c>
      <c r="L2211" s="158" t="str">
        <f t="shared" si="346"/>
        <v>_EU</v>
      </c>
      <c r="P2211" s="340"/>
      <c r="Q2211" s="340"/>
      <c r="R2211" s="341"/>
      <c r="S2211" s="342"/>
      <c r="T2211" s="342"/>
      <c r="U2211" s="340"/>
      <c r="V2211" s="368"/>
      <c r="W2211" s="341"/>
      <c r="X2211" s="343"/>
      <c r="Y2211" s="340"/>
      <c r="Z2211" s="341"/>
      <c r="AA2211" s="348" t="str">
        <f t="shared" si="347"/>
        <v/>
      </c>
      <c r="AB2211" s="349" t="str">
        <f t="shared" si="348"/>
        <v/>
      </c>
      <c r="AC2211" s="341"/>
      <c r="AD2211" s="350" t="str">
        <f t="shared" si="349"/>
        <v/>
      </c>
    </row>
    <row r="2212" spans="2:30" x14ac:dyDescent="0.45">
      <c r="B2212" s="145" t="str">
        <f t="shared" si="340"/>
        <v>NOT INCLUDED</v>
      </c>
      <c r="C2212" s="146" t="e">
        <f t="shared" si="341"/>
        <v>#N/A</v>
      </c>
      <c r="D2212" s="158" t="e">
        <f>AB2212&amp;"_"&amp;#REF!&amp;IF(afstemning_partner&lt;&gt;"","_"&amp;AC2212,"")</f>
        <v>#REF!</v>
      </c>
      <c r="E2212" s="158" t="str">
        <f t="shared" si="342"/>
        <v/>
      </c>
      <c r="F2212" s="158" t="e">
        <f t="shared" si="343"/>
        <v>#N/A</v>
      </c>
      <c r="G2212" s="158" t="str">
        <f>TRANSAKTIONER!Z2212&amp;IF(regnskab_filter_periode&gt;=AB2212,"INCLUDE"&amp;IF(regnskab_filter_land&lt;&gt;"",IF(regnskab_filter_land="EU",F2212,AD2212),""),"EXCLUDE")</f>
        <v>EXCLUDE</v>
      </c>
      <c r="H2212" s="158" t="str">
        <f t="shared" si="344"/>
        <v/>
      </c>
      <c r="I2212" s="158" t="str">
        <f>TRANSAKTIONER!Z2212&amp;IF(regnskab_filter_periode_partner&gt;=AB2212,"INCLUDE"&amp;IF(regnskab_filter_land_partner&lt;&gt;"",IF(regnskab_filter_land_partner="EU",F2212,AD2212),""),"EXCLUDE")&amp;AC2212</f>
        <v>EXCLUDE</v>
      </c>
      <c r="J2212" s="158" t="e">
        <f t="shared" si="345"/>
        <v>#N/A</v>
      </c>
      <c r="L2212" s="158" t="str">
        <f t="shared" si="346"/>
        <v>_EU</v>
      </c>
      <c r="P2212" s="340"/>
      <c r="Q2212" s="340"/>
      <c r="R2212" s="341"/>
      <c r="S2212" s="342"/>
      <c r="T2212" s="342"/>
      <c r="U2212" s="340"/>
      <c r="V2212" s="368"/>
      <c r="W2212" s="341"/>
      <c r="X2212" s="343"/>
      <c r="Y2212" s="340"/>
      <c r="Z2212" s="341"/>
      <c r="AA2212" s="348" t="str">
        <f t="shared" si="347"/>
        <v/>
      </c>
      <c r="AB2212" s="349" t="str">
        <f t="shared" si="348"/>
        <v/>
      </c>
      <c r="AC2212" s="341"/>
      <c r="AD2212" s="350" t="str">
        <f t="shared" si="349"/>
        <v/>
      </c>
    </row>
    <row r="2213" spans="2:30" x14ac:dyDescent="0.45">
      <c r="B2213" s="145" t="str">
        <f t="shared" si="340"/>
        <v>NOT INCLUDED</v>
      </c>
      <c r="C2213" s="146" t="e">
        <f t="shared" si="341"/>
        <v>#N/A</v>
      </c>
      <c r="D2213" s="158" t="e">
        <f>AB2213&amp;"_"&amp;#REF!&amp;IF(afstemning_partner&lt;&gt;"","_"&amp;AC2213,"")</f>
        <v>#REF!</v>
      </c>
      <c r="E2213" s="158" t="str">
        <f t="shared" si="342"/>
        <v/>
      </c>
      <c r="F2213" s="158" t="e">
        <f t="shared" si="343"/>
        <v>#N/A</v>
      </c>
      <c r="G2213" s="158" t="str">
        <f>TRANSAKTIONER!Z2213&amp;IF(regnskab_filter_periode&gt;=AB2213,"INCLUDE"&amp;IF(regnskab_filter_land&lt;&gt;"",IF(regnskab_filter_land="EU",F2213,AD2213),""),"EXCLUDE")</f>
        <v>EXCLUDE</v>
      </c>
      <c r="H2213" s="158" t="str">
        <f t="shared" si="344"/>
        <v/>
      </c>
      <c r="I2213" s="158" t="str">
        <f>TRANSAKTIONER!Z2213&amp;IF(regnskab_filter_periode_partner&gt;=AB2213,"INCLUDE"&amp;IF(regnskab_filter_land_partner&lt;&gt;"",IF(regnskab_filter_land_partner="EU",F2213,AD2213),""),"EXCLUDE")&amp;AC2213</f>
        <v>EXCLUDE</v>
      </c>
      <c r="J2213" s="158" t="e">
        <f t="shared" si="345"/>
        <v>#N/A</v>
      </c>
      <c r="L2213" s="158" t="str">
        <f t="shared" si="346"/>
        <v>_EU</v>
      </c>
      <c r="P2213" s="340"/>
      <c r="Q2213" s="340"/>
      <c r="R2213" s="341"/>
      <c r="S2213" s="342"/>
      <c r="T2213" s="342"/>
      <c r="U2213" s="340"/>
      <c r="V2213" s="368"/>
      <c r="W2213" s="341"/>
      <c r="X2213" s="343"/>
      <c r="Y2213" s="340"/>
      <c r="Z2213" s="341"/>
      <c r="AA2213" s="348" t="str">
        <f t="shared" si="347"/>
        <v/>
      </c>
      <c r="AB2213" s="349" t="str">
        <f t="shared" si="348"/>
        <v/>
      </c>
      <c r="AC2213" s="341"/>
      <c r="AD2213" s="350" t="str">
        <f t="shared" si="349"/>
        <v/>
      </c>
    </row>
    <row r="2214" spans="2:30" x14ac:dyDescent="0.45">
      <c r="B2214" s="145" t="str">
        <f t="shared" si="340"/>
        <v>NOT INCLUDED</v>
      </c>
      <c r="C2214" s="146" t="e">
        <f t="shared" si="341"/>
        <v>#N/A</v>
      </c>
      <c r="D2214" s="158" t="e">
        <f>AB2214&amp;"_"&amp;#REF!&amp;IF(afstemning_partner&lt;&gt;"","_"&amp;AC2214,"")</f>
        <v>#REF!</v>
      </c>
      <c r="E2214" s="158" t="str">
        <f t="shared" si="342"/>
        <v/>
      </c>
      <c r="F2214" s="158" t="e">
        <f t="shared" si="343"/>
        <v>#N/A</v>
      </c>
      <c r="G2214" s="158" t="str">
        <f>TRANSAKTIONER!Z2214&amp;IF(regnskab_filter_periode&gt;=AB2214,"INCLUDE"&amp;IF(regnskab_filter_land&lt;&gt;"",IF(regnskab_filter_land="EU",F2214,AD2214),""),"EXCLUDE")</f>
        <v>EXCLUDE</v>
      </c>
      <c r="H2214" s="158" t="str">
        <f t="shared" si="344"/>
        <v/>
      </c>
      <c r="I2214" s="158" t="str">
        <f>TRANSAKTIONER!Z2214&amp;IF(regnskab_filter_periode_partner&gt;=AB2214,"INCLUDE"&amp;IF(regnskab_filter_land_partner&lt;&gt;"",IF(regnskab_filter_land_partner="EU",F2214,AD2214),""),"EXCLUDE")&amp;AC2214</f>
        <v>EXCLUDE</v>
      </c>
      <c r="J2214" s="158" t="e">
        <f t="shared" si="345"/>
        <v>#N/A</v>
      </c>
      <c r="L2214" s="158" t="str">
        <f t="shared" si="346"/>
        <v>_EU</v>
      </c>
      <c r="P2214" s="340"/>
      <c r="Q2214" s="340"/>
      <c r="R2214" s="341"/>
      <c r="S2214" s="342"/>
      <c r="T2214" s="342"/>
      <c r="U2214" s="340"/>
      <c r="V2214" s="368"/>
      <c r="W2214" s="341"/>
      <c r="X2214" s="343"/>
      <c r="Y2214" s="340"/>
      <c r="Z2214" s="341"/>
      <c r="AA2214" s="348" t="str">
        <f t="shared" si="347"/>
        <v/>
      </c>
      <c r="AB2214" s="349" t="str">
        <f t="shared" si="348"/>
        <v/>
      </c>
      <c r="AC2214" s="341"/>
      <c r="AD2214" s="350" t="str">
        <f t="shared" si="349"/>
        <v/>
      </c>
    </row>
    <row r="2215" spans="2:30" x14ac:dyDescent="0.45">
      <c r="B2215" s="145" t="str">
        <f t="shared" si="340"/>
        <v>NOT INCLUDED</v>
      </c>
      <c r="C2215" s="146" t="e">
        <f t="shared" si="341"/>
        <v>#N/A</v>
      </c>
      <c r="D2215" s="158" t="e">
        <f>AB2215&amp;"_"&amp;#REF!&amp;IF(afstemning_partner&lt;&gt;"","_"&amp;AC2215,"")</f>
        <v>#REF!</v>
      </c>
      <c r="E2215" s="158" t="str">
        <f t="shared" si="342"/>
        <v/>
      </c>
      <c r="F2215" s="158" t="e">
        <f t="shared" si="343"/>
        <v>#N/A</v>
      </c>
      <c r="G2215" s="158" t="str">
        <f>TRANSAKTIONER!Z2215&amp;IF(regnskab_filter_periode&gt;=AB2215,"INCLUDE"&amp;IF(regnskab_filter_land&lt;&gt;"",IF(regnskab_filter_land="EU",F2215,AD2215),""),"EXCLUDE")</f>
        <v>EXCLUDE</v>
      </c>
      <c r="H2215" s="158" t="str">
        <f t="shared" si="344"/>
        <v/>
      </c>
      <c r="I2215" s="158" t="str">
        <f>TRANSAKTIONER!Z2215&amp;IF(regnskab_filter_periode_partner&gt;=AB2215,"INCLUDE"&amp;IF(regnskab_filter_land_partner&lt;&gt;"",IF(regnskab_filter_land_partner="EU",F2215,AD2215),""),"EXCLUDE")&amp;AC2215</f>
        <v>EXCLUDE</v>
      </c>
      <c r="J2215" s="158" t="e">
        <f t="shared" si="345"/>
        <v>#N/A</v>
      </c>
      <c r="L2215" s="158" t="str">
        <f t="shared" si="346"/>
        <v>_EU</v>
      </c>
      <c r="P2215" s="340"/>
      <c r="Q2215" s="340"/>
      <c r="R2215" s="341"/>
      <c r="S2215" s="342"/>
      <c r="T2215" s="342"/>
      <c r="U2215" s="340"/>
      <c r="V2215" s="368"/>
      <c r="W2215" s="341"/>
      <c r="X2215" s="343"/>
      <c r="Y2215" s="340"/>
      <c r="Z2215" s="341"/>
      <c r="AA2215" s="348" t="str">
        <f t="shared" si="347"/>
        <v/>
      </c>
      <c r="AB2215" s="349" t="str">
        <f t="shared" si="348"/>
        <v/>
      </c>
      <c r="AC2215" s="341"/>
      <c r="AD2215" s="350" t="str">
        <f t="shared" si="349"/>
        <v/>
      </c>
    </row>
    <row r="2216" spans="2:30" x14ac:dyDescent="0.45">
      <c r="B2216" s="145" t="str">
        <f t="shared" si="340"/>
        <v>NOT INCLUDED</v>
      </c>
      <c r="C2216" s="146" t="e">
        <f t="shared" si="341"/>
        <v>#N/A</v>
      </c>
      <c r="D2216" s="158" t="e">
        <f>AB2216&amp;"_"&amp;#REF!&amp;IF(afstemning_partner&lt;&gt;"","_"&amp;AC2216,"")</f>
        <v>#REF!</v>
      </c>
      <c r="E2216" s="158" t="str">
        <f t="shared" si="342"/>
        <v/>
      </c>
      <c r="F2216" s="158" t="e">
        <f t="shared" si="343"/>
        <v>#N/A</v>
      </c>
      <c r="G2216" s="158" t="str">
        <f>TRANSAKTIONER!Z2216&amp;IF(regnskab_filter_periode&gt;=AB2216,"INCLUDE"&amp;IF(regnskab_filter_land&lt;&gt;"",IF(regnskab_filter_land="EU",F2216,AD2216),""),"EXCLUDE")</f>
        <v>EXCLUDE</v>
      </c>
      <c r="H2216" s="158" t="str">
        <f t="shared" si="344"/>
        <v/>
      </c>
      <c r="I2216" s="158" t="str">
        <f>TRANSAKTIONER!Z2216&amp;IF(regnskab_filter_periode_partner&gt;=AB2216,"INCLUDE"&amp;IF(regnskab_filter_land_partner&lt;&gt;"",IF(regnskab_filter_land_partner="EU",F2216,AD2216),""),"EXCLUDE")&amp;AC2216</f>
        <v>EXCLUDE</v>
      </c>
      <c r="J2216" s="158" t="e">
        <f t="shared" si="345"/>
        <v>#N/A</v>
      </c>
      <c r="L2216" s="158" t="str">
        <f t="shared" si="346"/>
        <v>_EU</v>
      </c>
      <c r="P2216" s="340"/>
      <c r="Q2216" s="340"/>
      <c r="R2216" s="341"/>
      <c r="S2216" s="342"/>
      <c r="T2216" s="342"/>
      <c r="U2216" s="340"/>
      <c r="V2216" s="368"/>
      <c r="W2216" s="341"/>
      <c r="X2216" s="343"/>
      <c r="Y2216" s="340"/>
      <c r="Z2216" s="341"/>
      <c r="AA2216" s="348" t="str">
        <f t="shared" si="347"/>
        <v/>
      </c>
      <c r="AB2216" s="349" t="str">
        <f t="shared" si="348"/>
        <v/>
      </c>
      <c r="AC2216" s="341"/>
      <c r="AD2216" s="350" t="str">
        <f t="shared" si="349"/>
        <v/>
      </c>
    </row>
    <row r="2217" spans="2:30" x14ac:dyDescent="0.45">
      <c r="B2217" s="145" t="str">
        <f t="shared" si="340"/>
        <v>NOT INCLUDED</v>
      </c>
      <c r="C2217" s="146" t="e">
        <f t="shared" si="341"/>
        <v>#N/A</v>
      </c>
      <c r="D2217" s="158" t="e">
        <f>AB2217&amp;"_"&amp;#REF!&amp;IF(afstemning_partner&lt;&gt;"","_"&amp;AC2217,"")</f>
        <v>#REF!</v>
      </c>
      <c r="E2217" s="158" t="str">
        <f t="shared" si="342"/>
        <v/>
      </c>
      <c r="F2217" s="158" t="e">
        <f t="shared" si="343"/>
        <v>#N/A</v>
      </c>
      <c r="G2217" s="158" t="str">
        <f>TRANSAKTIONER!Z2217&amp;IF(regnskab_filter_periode&gt;=AB2217,"INCLUDE"&amp;IF(regnskab_filter_land&lt;&gt;"",IF(regnskab_filter_land="EU",F2217,AD2217),""),"EXCLUDE")</f>
        <v>EXCLUDE</v>
      </c>
      <c r="H2217" s="158" t="str">
        <f t="shared" si="344"/>
        <v/>
      </c>
      <c r="I2217" s="158" t="str">
        <f>TRANSAKTIONER!Z2217&amp;IF(regnskab_filter_periode_partner&gt;=AB2217,"INCLUDE"&amp;IF(regnskab_filter_land_partner&lt;&gt;"",IF(regnskab_filter_land_partner="EU",F2217,AD2217),""),"EXCLUDE")&amp;AC2217</f>
        <v>EXCLUDE</v>
      </c>
      <c r="J2217" s="158" t="e">
        <f t="shared" si="345"/>
        <v>#N/A</v>
      </c>
      <c r="L2217" s="158" t="str">
        <f t="shared" si="346"/>
        <v>_EU</v>
      </c>
      <c r="P2217" s="340"/>
      <c r="Q2217" s="340"/>
      <c r="R2217" s="341"/>
      <c r="S2217" s="342"/>
      <c r="T2217" s="342"/>
      <c r="U2217" s="340"/>
      <c r="V2217" s="368"/>
      <c r="W2217" s="341"/>
      <c r="X2217" s="343"/>
      <c r="Y2217" s="340"/>
      <c r="Z2217" s="341"/>
      <c r="AA2217" s="348" t="str">
        <f t="shared" si="347"/>
        <v/>
      </c>
      <c r="AB2217" s="349" t="str">
        <f t="shared" si="348"/>
        <v/>
      </c>
      <c r="AC2217" s="341"/>
      <c r="AD2217" s="350" t="str">
        <f t="shared" si="349"/>
        <v/>
      </c>
    </row>
    <row r="2218" spans="2:30" x14ac:dyDescent="0.45">
      <c r="B2218" s="145" t="str">
        <f t="shared" si="340"/>
        <v>NOT INCLUDED</v>
      </c>
      <c r="C2218" s="146" t="e">
        <f t="shared" si="341"/>
        <v>#N/A</v>
      </c>
      <c r="D2218" s="158" t="e">
        <f>AB2218&amp;"_"&amp;#REF!&amp;IF(afstemning_partner&lt;&gt;"","_"&amp;AC2218,"")</f>
        <v>#REF!</v>
      </c>
      <c r="E2218" s="158" t="str">
        <f t="shared" si="342"/>
        <v/>
      </c>
      <c r="F2218" s="158" t="e">
        <f t="shared" si="343"/>
        <v>#N/A</v>
      </c>
      <c r="G2218" s="158" t="str">
        <f>TRANSAKTIONER!Z2218&amp;IF(regnskab_filter_periode&gt;=AB2218,"INCLUDE"&amp;IF(regnskab_filter_land&lt;&gt;"",IF(regnskab_filter_land="EU",F2218,AD2218),""),"EXCLUDE")</f>
        <v>EXCLUDE</v>
      </c>
      <c r="H2218" s="158" t="str">
        <f t="shared" si="344"/>
        <v/>
      </c>
      <c r="I2218" s="158" t="str">
        <f>TRANSAKTIONER!Z2218&amp;IF(regnskab_filter_periode_partner&gt;=AB2218,"INCLUDE"&amp;IF(regnskab_filter_land_partner&lt;&gt;"",IF(regnskab_filter_land_partner="EU",F2218,AD2218),""),"EXCLUDE")&amp;AC2218</f>
        <v>EXCLUDE</v>
      </c>
      <c r="J2218" s="158" t="e">
        <f t="shared" si="345"/>
        <v>#N/A</v>
      </c>
      <c r="L2218" s="158" t="str">
        <f t="shared" si="346"/>
        <v>_EU</v>
      </c>
      <c r="P2218" s="340"/>
      <c r="Q2218" s="340"/>
      <c r="R2218" s="341"/>
      <c r="S2218" s="342"/>
      <c r="T2218" s="342"/>
      <c r="U2218" s="340"/>
      <c r="V2218" s="368"/>
      <c r="W2218" s="341"/>
      <c r="X2218" s="343"/>
      <c r="Y2218" s="340"/>
      <c r="Z2218" s="341"/>
      <c r="AA2218" s="348" t="str">
        <f t="shared" si="347"/>
        <v/>
      </c>
      <c r="AB2218" s="349" t="str">
        <f t="shared" si="348"/>
        <v/>
      </c>
      <c r="AC2218" s="341"/>
      <c r="AD2218" s="350" t="str">
        <f t="shared" si="349"/>
        <v/>
      </c>
    </row>
    <row r="2219" spans="2:30" x14ac:dyDescent="0.45">
      <c r="B2219" s="145" t="str">
        <f t="shared" si="340"/>
        <v>NOT INCLUDED</v>
      </c>
      <c r="C2219" s="146" t="e">
        <f t="shared" si="341"/>
        <v>#N/A</v>
      </c>
      <c r="D2219" s="158" t="e">
        <f>AB2219&amp;"_"&amp;#REF!&amp;IF(afstemning_partner&lt;&gt;"","_"&amp;AC2219,"")</f>
        <v>#REF!</v>
      </c>
      <c r="E2219" s="158" t="str">
        <f t="shared" si="342"/>
        <v/>
      </c>
      <c r="F2219" s="158" t="e">
        <f t="shared" si="343"/>
        <v>#N/A</v>
      </c>
      <c r="G2219" s="158" t="str">
        <f>TRANSAKTIONER!Z2219&amp;IF(regnskab_filter_periode&gt;=AB2219,"INCLUDE"&amp;IF(regnskab_filter_land&lt;&gt;"",IF(regnskab_filter_land="EU",F2219,AD2219),""),"EXCLUDE")</f>
        <v>EXCLUDE</v>
      </c>
      <c r="H2219" s="158" t="str">
        <f t="shared" si="344"/>
        <v/>
      </c>
      <c r="I2219" s="158" t="str">
        <f>TRANSAKTIONER!Z2219&amp;IF(regnskab_filter_periode_partner&gt;=AB2219,"INCLUDE"&amp;IF(regnskab_filter_land_partner&lt;&gt;"",IF(regnskab_filter_land_partner="EU",F2219,AD2219),""),"EXCLUDE")&amp;AC2219</f>
        <v>EXCLUDE</v>
      </c>
      <c r="J2219" s="158" t="e">
        <f t="shared" si="345"/>
        <v>#N/A</v>
      </c>
      <c r="L2219" s="158" t="str">
        <f t="shared" si="346"/>
        <v>_EU</v>
      </c>
      <c r="P2219" s="340"/>
      <c r="Q2219" s="340"/>
      <c r="R2219" s="341"/>
      <c r="S2219" s="342"/>
      <c r="T2219" s="342"/>
      <c r="U2219" s="340"/>
      <c r="V2219" s="368"/>
      <c r="W2219" s="341"/>
      <c r="X2219" s="343"/>
      <c r="Y2219" s="340"/>
      <c r="Z2219" s="341"/>
      <c r="AA2219" s="348" t="str">
        <f t="shared" si="347"/>
        <v/>
      </c>
      <c r="AB2219" s="349" t="str">
        <f t="shared" si="348"/>
        <v/>
      </c>
      <c r="AC2219" s="341"/>
      <c r="AD2219" s="350" t="str">
        <f t="shared" si="349"/>
        <v/>
      </c>
    </row>
    <row r="2220" spans="2:30" x14ac:dyDescent="0.45">
      <c r="B2220" s="145" t="str">
        <f t="shared" si="340"/>
        <v>NOT INCLUDED</v>
      </c>
      <c r="C2220" s="146" t="e">
        <f t="shared" si="341"/>
        <v>#N/A</v>
      </c>
      <c r="D2220" s="158" t="e">
        <f>AB2220&amp;"_"&amp;#REF!&amp;IF(afstemning_partner&lt;&gt;"","_"&amp;AC2220,"")</f>
        <v>#REF!</v>
      </c>
      <c r="E2220" s="158" t="str">
        <f t="shared" si="342"/>
        <v/>
      </c>
      <c r="F2220" s="158" t="e">
        <f t="shared" si="343"/>
        <v>#N/A</v>
      </c>
      <c r="G2220" s="158" t="str">
        <f>TRANSAKTIONER!Z2220&amp;IF(regnskab_filter_periode&gt;=AB2220,"INCLUDE"&amp;IF(regnskab_filter_land&lt;&gt;"",IF(regnskab_filter_land="EU",F2220,AD2220),""),"EXCLUDE")</f>
        <v>EXCLUDE</v>
      </c>
      <c r="H2220" s="158" t="str">
        <f t="shared" si="344"/>
        <v/>
      </c>
      <c r="I2220" s="158" t="str">
        <f>TRANSAKTIONER!Z2220&amp;IF(regnskab_filter_periode_partner&gt;=AB2220,"INCLUDE"&amp;IF(regnskab_filter_land_partner&lt;&gt;"",IF(regnskab_filter_land_partner="EU",F2220,AD2220),""),"EXCLUDE")&amp;AC2220</f>
        <v>EXCLUDE</v>
      </c>
      <c r="J2220" s="158" t="e">
        <f t="shared" si="345"/>
        <v>#N/A</v>
      </c>
      <c r="L2220" s="158" t="str">
        <f t="shared" si="346"/>
        <v>_EU</v>
      </c>
      <c r="P2220" s="340"/>
      <c r="Q2220" s="340"/>
      <c r="R2220" s="341"/>
      <c r="S2220" s="342"/>
      <c r="T2220" s="342"/>
      <c r="U2220" s="340"/>
      <c r="V2220" s="368"/>
      <c r="W2220" s="341"/>
      <c r="X2220" s="343"/>
      <c r="Y2220" s="340"/>
      <c r="Z2220" s="341"/>
      <c r="AA2220" s="348" t="str">
        <f t="shared" si="347"/>
        <v/>
      </c>
      <c r="AB2220" s="349" t="str">
        <f t="shared" si="348"/>
        <v/>
      </c>
      <c r="AC2220" s="341"/>
      <c r="AD2220" s="350" t="str">
        <f t="shared" si="349"/>
        <v/>
      </c>
    </row>
    <row r="2221" spans="2:30" x14ac:dyDescent="0.45">
      <c r="B2221" s="145" t="str">
        <f t="shared" si="340"/>
        <v>NOT INCLUDED</v>
      </c>
      <c r="C2221" s="146" t="e">
        <f t="shared" si="341"/>
        <v>#N/A</v>
      </c>
      <c r="D2221" s="158" t="e">
        <f>AB2221&amp;"_"&amp;#REF!&amp;IF(afstemning_partner&lt;&gt;"","_"&amp;AC2221,"")</f>
        <v>#REF!</v>
      </c>
      <c r="E2221" s="158" t="str">
        <f t="shared" si="342"/>
        <v/>
      </c>
      <c r="F2221" s="158" t="e">
        <f t="shared" si="343"/>
        <v>#N/A</v>
      </c>
      <c r="G2221" s="158" t="str">
        <f>TRANSAKTIONER!Z2221&amp;IF(regnskab_filter_periode&gt;=AB2221,"INCLUDE"&amp;IF(regnskab_filter_land&lt;&gt;"",IF(regnskab_filter_land="EU",F2221,AD2221),""),"EXCLUDE")</f>
        <v>EXCLUDE</v>
      </c>
      <c r="H2221" s="158" t="str">
        <f t="shared" si="344"/>
        <v/>
      </c>
      <c r="I2221" s="158" t="str">
        <f>TRANSAKTIONER!Z2221&amp;IF(regnskab_filter_periode_partner&gt;=AB2221,"INCLUDE"&amp;IF(regnskab_filter_land_partner&lt;&gt;"",IF(regnskab_filter_land_partner="EU",F2221,AD2221),""),"EXCLUDE")&amp;AC2221</f>
        <v>EXCLUDE</v>
      </c>
      <c r="J2221" s="158" t="e">
        <f t="shared" si="345"/>
        <v>#N/A</v>
      </c>
      <c r="L2221" s="158" t="str">
        <f t="shared" si="346"/>
        <v>_EU</v>
      </c>
      <c r="P2221" s="340"/>
      <c r="Q2221" s="340"/>
      <c r="R2221" s="341"/>
      <c r="S2221" s="342"/>
      <c r="T2221" s="342"/>
      <c r="U2221" s="340"/>
      <c r="V2221" s="368"/>
      <c r="W2221" s="341"/>
      <c r="X2221" s="343"/>
      <c r="Y2221" s="340"/>
      <c r="Z2221" s="341"/>
      <c r="AA2221" s="348" t="str">
        <f t="shared" si="347"/>
        <v/>
      </c>
      <c r="AB2221" s="349" t="str">
        <f t="shared" si="348"/>
        <v/>
      </c>
      <c r="AC2221" s="341"/>
      <c r="AD2221" s="350" t="str">
        <f t="shared" si="349"/>
        <v/>
      </c>
    </row>
    <row r="2222" spans="2:30" x14ac:dyDescent="0.45">
      <c r="B2222" s="145" t="str">
        <f t="shared" si="340"/>
        <v>NOT INCLUDED</v>
      </c>
      <c r="C2222" s="146" t="e">
        <f t="shared" si="341"/>
        <v>#N/A</v>
      </c>
      <c r="D2222" s="158" t="e">
        <f>AB2222&amp;"_"&amp;#REF!&amp;IF(afstemning_partner&lt;&gt;"","_"&amp;AC2222,"")</f>
        <v>#REF!</v>
      </c>
      <c r="E2222" s="158" t="str">
        <f t="shared" si="342"/>
        <v/>
      </c>
      <c r="F2222" s="158" t="e">
        <f t="shared" si="343"/>
        <v>#N/A</v>
      </c>
      <c r="G2222" s="158" t="str">
        <f>TRANSAKTIONER!Z2222&amp;IF(regnskab_filter_periode&gt;=AB2222,"INCLUDE"&amp;IF(regnskab_filter_land&lt;&gt;"",IF(regnskab_filter_land="EU",F2222,AD2222),""),"EXCLUDE")</f>
        <v>EXCLUDE</v>
      </c>
      <c r="H2222" s="158" t="str">
        <f t="shared" si="344"/>
        <v/>
      </c>
      <c r="I2222" s="158" t="str">
        <f>TRANSAKTIONER!Z2222&amp;IF(regnskab_filter_periode_partner&gt;=AB2222,"INCLUDE"&amp;IF(regnskab_filter_land_partner&lt;&gt;"",IF(regnskab_filter_land_partner="EU",F2222,AD2222),""),"EXCLUDE")&amp;AC2222</f>
        <v>EXCLUDE</v>
      </c>
      <c r="J2222" s="158" t="e">
        <f t="shared" si="345"/>
        <v>#N/A</v>
      </c>
      <c r="L2222" s="158" t="str">
        <f t="shared" si="346"/>
        <v>_EU</v>
      </c>
      <c r="P2222" s="340"/>
      <c r="Q2222" s="340"/>
      <c r="R2222" s="341"/>
      <c r="S2222" s="342"/>
      <c r="T2222" s="342"/>
      <c r="U2222" s="340"/>
      <c r="V2222" s="368"/>
      <c r="W2222" s="341"/>
      <c r="X2222" s="343"/>
      <c r="Y2222" s="340"/>
      <c r="Z2222" s="341"/>
      <c r="AA2222" s="348" t="str">
        <f t="shared" si="347"/>
        <v/>
      </c>
      <c r="AB2222" s="349" t="str">
        <f t="shared" si="348"/>
        <v/>
      </c>
      <c r="AC2222" s="341"/>
      <c r="AD2222" s="350" t="str">
        <f t="shared" si="349"/>
        <v/>
      </c>
    </row>
    <row r="2223" spans="2:30" x14ac:dyDescent="0.45">
      <c r="B2223" s="145" t="str">
        <f t="shared" si="340"/>
        <v>NOT INCLUDED</v>
      </c>
      <c r="C2223" s="146" t="e">
        <f t="shared" si="341"/>
        <v>#N/A</v>
      </c>
      <c r="D2223" s="158" t="e">
        <f>AB2223&amp;"_"&amp;#REF!&amp;IF(afstemning_partner&lt;&gt;"","_"&amp;AC2223,"")</f>
        <v>#REF!</v>
      </c>
      <c r="E2223" s="158" t="str">
        <f t="shared" si="342"/>
        <v/>
      </c>
      <c r="F2223" s="158" t="e">
        <f t="shared" si="343"/>
        <v>#N/A</v>
      </c>
      <c r="G2223" s="158" t="str">
        <f>TRANSAKTIONER!Z2223&amp;IF(regnskab_filter_periode&gt;=AB2223,"INCLUDE"&amp;IF(regnskab_filter_land&lt;&gt;"",IF(regnskab_filter_land="EU",F2223,AD2223),""),"EXCLUDE")</f>
        <v>EXCLUDE</v>
      </c>
      <c r="H2223" s="158" t="str">
        <f t="shared" si="344"/>
        <v/>
      </c>
      <c r="I2223" s="158" t="str">
        <f>TRANSAKTIONER!Z2223&amp;IF(regnskab_filter_periode_partner&gt;=AB2223,"INCLUDE"&amp;IF(regnskab_filter_land_partner&lt;&gt;"",IF(regnskab_filter_land_partner="EU",F2223,AD2223),""),"EXCLUDE")&amp;AC2223</f>
        <v>EXCLUDE</v>
      </c>
      <c r="J2223" s="158" t="e">
        <f t="shared" si="345"/>
        <v>#N/A</v>
      </c>
      <c r="L2223" s="158" t="str">
        <f t="shared" si="346"/>
        <v>_EU</v>
      </c>
      <c r="P2223" s="340"/>
      <c r="Q2223" s="340"/>
      <c r="R2223" s="341"/>
      <c r="S2223" s="342"/>
      <c r="T2223" s="342"/>
      <c r="U2223" s="340"/>
      <c r="V2223" s="368"/>
      <c r="W2223" s="341"/>
      <c r="X2223" s="343"/>
      <c r="Y2223" s="340"/>
      <c r="Z2223" s="341"/>
      <c r="AA2223" s="348" t="str">
        <f t="shared" si="347"/>
        <v/>
      </c>
      <c r="AB2223" s="349" t="str">
        <f t="shared" si="348"/>
        <v/>
      </c>
      <c r="AC2223" s="341"/>
      <c r="AD2223" s="350" t="str">
        <f t="shared" si="349"/>
        <v/>
      </c>
    </row>
    <row r="2224" spans="2:30" x14ac:dyDescent="0.45">
      <c r="B2224" s="145" t="str">
        <f t="shared" si="340"/>
        <v>NOT INCLUDED</v>
      </c>
      <c r="C2224" s="146" t="e">
        <f t="shared" si="341"/>
        <v>#N/A</v>
      </c>
      <c r="D2224" s="158" t="e">
        <f>AB2224&amp;"_"&amp;#REF!&amp;IF(afstemning_partner&lt;&gt;"","_"&amp;AC2224,"")</f>
        <v>#REF!</v>
      </c>
      <c r="E2224" s="158" t="str">
        <f t="shared" si="342"/>
        <v/>
      </c>
      <c r="F2224" s="158" t="e">
        <f t="shared" si="343"/>
        <v>#N/A</v>
      </c>
      <c r="G2224" s="158" t="str">
        <f>TRANSAKTIONER!Z2224&amp;IF(regnskab_filter_periode&gt;=AB2224,"INCLUDE"&amp;IF(regnskab_filter_land&lt;&gt;"",IF(regnskab_filter_land="EU",F2224,AD2224),""),"EXCLUDE")</f>
        <v>EXCLUDE</v>
      </c>
      <c r="H2224" s="158" t="str">
        <f t="shared" si="344"/>
        <v/>
      </c>
      <c r="I2224" s="158" t="str">
        <f>TRANSAKTIONER!Z2224&amp;IF(regnskab_filter_periode_partner&gt;=AB2224,"INCLUDE"&amp;IF(regnskab_filter_land_partner&lt;&gt;"",IF(regnskab_filter_land_partner="EU",F2224,AD2224),""),"EXCLUDE")&amp;AC2224</f>
        <v>EXCLUDE</v>
      </c>
      <c r="J2224" s="158" t="e">
        <f t="shared" si="345"/>
        <v>#N/A</v>
      </c>
      <c r="L2224" s="158" t="str">
        <f t="shared" si="346"/>
        <v>_EU</v>
      </c>
      <c r="P2224" s="340"/>
      <c r="Q2224" s="340"/>
      <c r="R2224" s="341"/>
      <c r="S2224" s="342"/>
      <c r="T2224" s="342"/>
      <c r="U2224" s="340"/>
      <c r="V2224" s="368"/>
      <c r="W2224" s="341"/>
      <c r="X2224" s="343"/>
      <c r="Y2224" s="340"/>
      <c r="Z2224" s="341"/>
      <c r="AA2224" s="348" t="str">
        <f t="shared" si="347"/>
        <v/>
      </c>
      <c r="AB2224" s="349" t="str">
        <f t="shared" si="348"/>
        <v/>
      </c>
      <c r="AC2224" s="341"/>
      <c r="AD2224" s="350" t="str">
        <f t="shared" si="349"/>
        <v/>
      </c>
    </row>
    <row r="2225" spans="2:30" x14ac:dyDescent="0.45">
      <c r="B2225" s="145" t="str">
        <f t="shared" si="340"/>
        <v>NOT INCLUDED</v>
      </c>
      <c r="C2225" s="146" t="e">
        <f t="shared" si="341"/>
        <v>#N/A</v>
      </c>
      <c r="D2225" s="158" t="e">
        <f>AB2225&amp;"_"&amp;#REF!&amp;IF(afstemning_partner&lt;&gt;"","_"&amp;AC2225,"")</f>
        <v>#REF!</v>
      </c>
      <c r="E2225" s="158" t="str">
        <f t="shared" si="342"/>
        <v/>
      </c>
      <c r="F2225" s="158" t="e">
        <f t="shared" si="343"/>
        <v>#N/A</v>
      </c>
      <c r="G2225" s="158" t="str">
        <f>TRANSAKTIONER!Z2225&amp;IF(regnskab_filter_periode&gt;=AB2225,"INCLUDE"&amp;IF(regnskab_filter_land&lt;&gt;"",IF(regnskab_filter_land="EU",F2225,AD2225),""),"EXCLUDE")</f>
        <v>EXCLUDE</v>
      </c>
      <c r="H2225" s="158" t="str">
        <f t="shared" si="344"/>
        <v/>
      </c>
      <c r="I2225" s="158" t="str">
        <f>TRANSAKTIONER!Z2225&amp;IF(regnskab_filter_periode_partner&gt;=AB2225,"INCLUDE"&amp;IF(regnskab_filter_land_partner&lt;&gt;"",IF(regnskab_filter_land_partner="EU",F2225,AD2225),""),"EXCLUDE")&amp;AC2225</f>
        <v>EXCLUDE</v>
      </c>
      <c r="J2225" s="158" t="e">
        <f t="shared" si="345"/>
        <v>#N/A</v>
      </c>
      <c r="L2225" s="158" t="str">
        <f t="shared" si="346"/>
        <v>_EU</v>
      </c>
      <c r="P2225" s="340"/>
      <c r="Q2225" s="340"/>
      <c r="R2225" s="341"/>
      <c r="S2225" s="342"/>
      <c r="T2225" s="342"/>
      <c r="U2225" s="340"/>
      <c r="V2225" s="368"/>
      <c r="W2225" s="341"/>
      <c r="X2225" s="343"/>
      <c r="Y2225" s="340"/>
      <c r="Z2225" s="341"/>
      <c r="AA2225" s="348" t="str">
        <f t="shared" si="347"/>
        <v/>
      </c>
      <c r="AB2225" s="349" t="str">
        <f t="shared" si="348"/>
        <v/>
      </c>
      <c r="AC2225" s="341"/>
      <c r="AD2225" s="350" t="str">
        <f t="shared" si="349"/>
        <v/>
      </c>
    </row>
    <row r="2226" spans="2:30" x14ac:dyDescent="0.45">
      <c r="B2226" s="145" t="str">
        <f t="shared" si="340"/>
        <v>NOT INCLUDED</v>
      </c>
      <c r="C2226" s="146" t="e">
        <f t="shared" si="341"/>
        <v>#N/A</v>
      </c>
      <c r="D2226" s="158" t="e">
        <f>AB2226&amp;"_"&amp;#REF!&amp;IF(afstemning_partner&lt;&gt;"","_"&amp;AC2226,"")</f>
        <v>#REF!</v>
      </c>
      <c r="E2226" s="158" t="str">
        <f t="shared" si="342"/>
        <v/>
      </c>
      <c r="F2226" s="158" t="e">
        <f t="shared" si="343"/>
        <v>#N/A</v>
      </c>
      <c r="G2226" s="158" t="str">
        <f>TRANSAKTIONER!Z2226&amp;IF(regnskab_filter_periode&gt;=AB2226,"INCLUDE"&amp;IF(regnskab_filter_land&lt;&gt;"",IF(regnskab_filter_land="EU",F2226,AD2226),""),"EXCLUDE")</f>
        <v>EXCLUDE</v>
      </c>
      <c r="H2226" s="158" t="str">
        <f t="shared" si="344"/>
        <v/>
      </c>
      <c r="I2226" s="158" t="str">
        <f>TRANSAKTIONER!Z2226&amp;IF(regnskab_filter_periode_partner&gt;=AB2226,"INCLUDE"&amp;IF(regnskab_filter_land_partner&lt;&gt;"",IF(regnskab_filter_land_partner="EU",F2226,AD2226),""),"EXCLUDE")&amp;AC2226</f>
        <v>EXCLUDE</v>
      </c>
      <c r="J2226" s="158" t="e">
        <f t="shared" si="345"/>
        <v>#N/A</v>
      </c>
      <c r="L2226" s="158" t="str">
        <f t="shared" si="346"/>
        <v>_EU</v>
      </c>
      <c r="P2226" s="340"/>
      <c r="Q2226" s="340"/>
      <c r="R2226" s="341"/>
      <c r="S2226" s="342"/>
      <c r="T2226" s="342"/>
      <c r="U2226" s="340"/>
      <c r="V2226" s="368"/>
      <c r="W2226" s="341"/>
      <c r="X2226" s="343"/>
      <c r="Y2226" s="340"/>
      <c r="Z2226" s="341"/>
      <c r="AA2226" s="348" t="str">
        <f t="shared" si="347"/>
        <v/>
      </c>
      <c r="AB2226" s="349" t="str">
        <f t="shared" si="348"/>
        <v/>
      </c>
      <c r="AC2226" s="341"/>
      <c r="AD2226" s="350" t="str">
        <f t="shared" si="349"/>
        <v/>
      </c>
    </row>
    <row r="2227" spans="2:30" x14ac:dyDescent="0.45">
      <c r="B2227" s="145" t="str">
        <f t="shared" si="340"/>
        <v>NOT INCLUDED</v>
      </c>
      <c r="C2227" s="146" t="e">
        <f t="shared" si="341"/>
        <v>#N/A</v>
      </c>
      <c r="D2227" s="158" t="e">
        <f>AB2227&amp;"_"&amp;#REF!&amp;IF(afstemning_partner&lt;&gt;"","_"&amp;AC2227,"")</f>
        <v>#REF!</v>
      </c>
      <c r="E2227" s="158" t="str">
        <f t="shared" si="342"/>
        <v/>
      </c>
      <c r="F2227" s="158" t="e">
        <f t="shared" si="343"/>
        <v>#N/A</v>
      </c>
      <c r="G2227" s="158" t="str">
        <f>TRANSAKTIONER!Z2227&amp;IF(regnskab_filter_periode&gt;=AB2227,"INCLUDE"&amp;IF(regnskab_filter_land&lt;&gt;"",IF(regnskab_filter_land="EU",F2227,AD2227),""),"EXCLUDE")</f>
        <v>EXCLUDE</v>
      </c>
      <c r="H2227" s="158" t="str">
        <f t="shared" si="344"/>
        <v/>
      </c>
      <c r="I2227" s="158" t="str">
        <f>TRANSAKTIONER!Z2227&amp;IF(regnskab_filter_periode_partner&gt;=AB2227,"INCLUDE"&amp;IF(regnskab_filter_land_partner&lt;&gt;"",IF(regnskab_filter_land_partner="EU",F2227,AD2227),""),"EXCLUDE")&amp;AC2227</f>
        <v>EXCLUDE</v>
      </c>
      <c r="J2227" s="158" t="e">
        <f t="shared" si="345"/>
        <v>#N/A</v>
      </c>
      <c r="L2227" s="158" t="str">
        <f t="shared" si="346"/>
        <v>_EU</v>
      </c>
      <c r="P2227" s="340"/>
      <c r="Q2227" s="340"/>
      <c r="R2227" s="341"/>
      <c r="S2227" s="342"/>
      <c r="T2227" s="342"/>
      <c r="U2227" s="340"/>
      <c r="V2227" s="368"/>
      <c r="W2227" s="341"/>
      <c r="X2227" s="343"/>
      <c r="Y2227" s="340"/>
      <c r="Z2227" s="341"/>
      <c r="AA2227" s="348" t="str">
        <f t="shared" si="347"/>
        <v/>
      </c>
      <c r="AB2227" s="349" t="str">
        <f t="shared" si="348"/>
        <v/>
      </c>
      <c r="AC2227" s="341"/>
      <c r="AD2227" s="350" t="str">
        <f t="shared" si="349"/>
        <v/>
      </c>
    </row>
    <row r="2228" spans="2:30" x14ac:dyDescent="0.45">
      <c r="B2228" s="145" t="str">
        <f t="shared" si="340"/>
        <v>NOT INCLUDED</v>
      </c>
      <c r="C2228" s="146" t="e">
        <f t="shared" si="341"/>
        <v>#N/A</v>
      </c>
      <c r="D2228" s="158" t="e">
        <f>AB2228&amp;"_"&amp;#REF!&amp;IF(afstemning_partner&lt;&gt;"","_"&amp;AC2228,"")</f>
        <v>#REF!</v>
      </c>
      <c r="E2228" s="158" t="str">
        <f t="shared" si="342"/>
        <v/>
      </c>
      <c r="F2228" s="158" t="e">
        <f t="shared" si="343"/>
        <v>#N/A</v>
      </c>
      <c r="G2228" s="158" t="str">
        <f>TRANSAKTIONER!Z2228&amp;IF(regnskab_filter_periode&gt;=AB2228,"INCLUDE"&amp;IF(regnskab_filter_land&lt;&gt;"",IF(regnskab_filter_land="EU",F2228,AD2228),""),"EXCLUDE")</f>
        <v>EXCLUDE</v>
      </c>
      <c r="H2228" s="158" t="str">
        <f t="shared" si="344"/>
        <v/>
      </c>
      <c r="I2228" s="158" t="str">
        <f>TRANSAKTIONER!Z2228&amp;IF(regnskab_filter_periode_partner&gt;=AB2228,"INCLUDE"&amp;IF(regnskab_filter_land_partner&lt;&gt;"",IF(regnskab_filter_land_partner="EU",F2228,AD2228),""),"EXCLUDE")&amp;AC2228</f>
        <v>EXCLUDE</v>
      </c>
      <c r="J2228" s="158" t="e">
        <f t="shared" si="345"/>
        <v>#N/A</v>
      </c>
      <c r="L2228" s="158" t="str">
        <f t="shared" si="346"/>
        <v>_EU</v>
      </c>
      <c r="P2228" s="340"/>
      <c r="Q2228" s="340"/>
      <c r="R2228" s="341"/>
      <c r="S2228" s="342"/>
      <c r="T2228" s="342"/>
      <c r="U2228" s="340"/>
      <c r="V2228" s="368"/>
      <c r="W2228" s="341"/>
      <c r="X2228" s="343"/>
      <c r="Y2228" s="340"/>
      <c r="Z2228" s="341"/>
      <c r="AA2228" s="348" t="str">
        <f t="shared" si="347"/>
        <v/>
      </c>
      <c r="AB2228" s="349" t="str">
        <f t="shared" si="348"/>
        <v/>
      </c>
      <c r="AC2228" s="341"/>
      <c r="AD2228" s="350" t="str">
        <f t="shared" si="349"/>
        <v/>
      </c>
    </row>
    <row r="2229" spans="2:30" x14ac:dyDescent="0.45">
      <c r="B2229" s="145" t="str">
        <f t="shared" si="340"/>
        <v>NOT INCLUDED</v>
      </c>
      <c r="C2229" s="146" t="e">
        <f t="shared" si="341"/>
        <v>#N/A</v>
      </c>
      <c r="D2229" s="158" t="e">
        <f>AB2229&amp;"_"&amp;#REF!&amp;IF(afstemning_partner&lt;&gt;"","_"&amp;AC2229,"")</f>
        <v>#REF!</v>
      </c>
      <c r="E2229" s="158" t="str">
        <f t="shared" si="342"/>
        <v/>
      </c>
      <c r="F2229" s="158" t="e">
        <f t="shared" si="343"/>
        <v>#N/A</v>
      </c>
      <c r="G2229" s="158" t="str">
        <f>TRANSAKTIONER!Z2229&amp;IF(regnskab_filter_periode&gt;=AB2229,"INCLUDE"&amp;IF(regnskab_filter_land&lt;&gt;"",IF(regnskab_filter_land="EU",F2229,AD2229),""),"EXCLUDE")</f>
        <v>EXCLUDE</v>
      </c>
      <c r="H2229" s="158" t="str">
        <f t="shared" si="344"/>
        <v/>
      </c>
      <c r="I2229" s="158" t="str">
        <f>TRANSAKTIONER!Z2229&amp;IF(regnskab_filter_periode_partner&gt;=AB2229,"INCLUDE"&amp;IF(regnskab_filter_land_partner&lt;&gt;"",IF(regnskab_filter_land_partner="EU",F2229,AD2229),""),"EXCLUDE")&amp;AC2229</f>
        <v>EXCLUDE</v>
      </c>
      <c r="J2229" s="158" t="e">
        <f t="shared" si="345"/>
        <v>#N/A</v>
      </c>
      <c r="L2229" s="158" t="str">
        <f t="shared" si="346"/>
        <v>_EU</v>
      </c>
      <c r="P2229" s="340"/>
      <c r="Q2229" s="340"/>
      <c r="R2229" s="341"/>
      <c r="S2229" s="342"/>
      <c r="T2229" s="342"/>
      <c r="U2229" s="340"/>
      <c r="V2229" s="368"/>
      <c r="W2229" s="341"/>
      <c r="X2229" s="343"/>
      <c r="Y2229" s="340"/>
      <c r="Z2229" s="341"/>
      <c r="AA2229" s="348" t="str">
        <f t="shared" si="347"/>
        <v/>
      </c>
      <c r="AB2229" s="349" t="str">
        <f t="shared" si="348"/>
        <v/>
      </c>
      <c r="AC2229" s="341"/>
      <c r="AD2229" s="350" t="str">
        <f t="shared" si="349"/>
        <v/>
      </c>
    </row>
    <row r="2230" spans="2:30" x14ac:dyDescent="0.45">
      <c r="B2230" s="145" t="str">
        <f t="shared" si="340"/>
        <v>NOT INCLUDED</v>
      </c>
      <c r="C2230" s="146" t="e">
        <f t="shared" si="341"/>
        <v>#N/A</v>
      </c>
      <c r="D2230" s="158" t="e">
        <f>AB2230&amp;"_"&amp;#REF!&amp;IF(afstemning_partner&lt;&gt;"","_"&amp;AC2230,"")</f>
        <v>#REF!</v>
      </c>
      <c r="E2230" s="158" t="str">
        <f t="shared" si="342"/>
        <v/>
      </c>
      <c r="F2230" s="158" t="e">
        <f t="shared" si="343"/>
        <v>#N/A</v>
      </c>
      <c r="G2230" s="158" t="str">
        <f>TRANSAKTIONER!Z2230&amp;IF(regnskab_filter_periode&gt;=AB2230,"INCLUDE"&amp;IF(regnskab_filter_land&lt;&gt;"",IF(regnskab_filter_land="EU",F2230,AD2230),""),"EXCLUDE")</f>
        <v>EXCLUDE</v>
      </c>
      <c r="H2230" s="158" t="str">
        <f t="shared" si="344"/>
        <v/>
      </c>
      <c r="I2230" s="158" t="str">
        <f>TRANSAKTIONER!Z2230&amp;IF(regnskab_filter_periode_partner&gt;=AB2230,"INCLUDE"&amp;IF(regnskab_filter_land_partner&lt;&gt;"",IF(regnskab_filter_land_partner="EU",F2230,AD2230),""),"EXCLUDE")&amp;AC2230</f>
        <v>EXCLUDE</v>
      </c>
      <c r="J2230" s="158" t="e">
        <f t="shared" si="345"/>
        <v>#N/A</v>
      </c>
      <c r="L2230" s="158" t="str">
        <f t="shared" si="346"/>
        <v>_EU</v>
      </c>
      <c r="P2230" s="340"/>
      <c r="Q2230" s="340"/>
      <c r="R2230" s="341"/>
      <c r="S2230" s="342"/>
      <c r="T2230" s="342"/>
      <c r="U2230" s="340"/>
      <c r="V2230" s="368"/>
      <c r="W2230" s="341"/>
      <c r="X2230" s="343"/>
      <c r="Y2230" s="340"/>
      <c r="Z2230" s="341"/>
      <c r="AA2230" s="348" t="str">
        <f t="shared" si="347"/>
        <v/>
      </c>
      <c r="AB2230" s="349" t="str">
        <f t="shared" si="348"/>
        <v/>
      </c>
      <c r="AC2230" s="341"/>
      <c r="AD2230" s="350" t="str">
        <f t="shared" si="349"/>
        <v/>
      </c>
    </row>
    <row r="2231" spans="2:30" x14ac:dyDescent="0.45">
      <c r="B2231" s="145" t="str">
        <f t="shared" si="340"/>
        <v>NOT INCLUDED</v>
      </c>
      <c r="C2231" s="146" t="e">
        <f t="shared" si="341"/>
        <v>#N/A</v>
      </c>
      <c r="D2231" s="158" t="e">
        <f>AB2231&amp;"_"&amp;#REF!&amp;IF(afstemning_partner&lt;&gt;"","_"&amp;AC2231,"")</f>
        <v>#REF!</v>
      </c>
      <c r="E2231" s="158" t="str">
        <f t="shared" si="342"/>
        <v/>
      </c>
      <c r="F2231" s="158" t="e">
        <f t="shared" si="343"/>
        <v>#N/A</v>
      </c>
      <c r="G2231" s="158" t="str">
        <f>TRANSAKTIONER!Z2231&amp;IF(regnskab_filter_periode&gt;=AB2231,"INCLUDE"&amp;IF(regnskab_filter_land&lt;&gt;"",IF(regnskab_filter_land="EU",F2231,AD2231),""),"EXCLUDE")</f>
        <v>EXCLUDE</v>
      </c>
      <c r="H2231" s="158" t="str">
        <f t="shared" si="344"/>
        <v/>
      </c>
      <c r="I2231" s="158" t="str">
        <f>TRANSAKTIONER!Z2231&amp;IF(regnskab_filter_periode_partner&gt;=AB2231,"INCLUDE"&amp;IF(regnskab_filter_land_partner&lt;&gt;"",IF(regnskab_filter_land_partner="EU",F2231,AD2231),""),"EXCLUDE")&amp;AC2231</f>
        <v>EXCLUDE</v>
      </c>
      <c r="J2231" s="158" t="e">
        <f t="shared" si="345"/>
        <v>#N/A</v>
      </c>
      <c r="L2231" s="158" t="str">
        <f t="shared" si="346"/>
        <v>_EU</v>
      </c>
      <c r="P2231" s="340"/>
      <c r="Q2231" s="340"/>
      <c r="R2231" s="341"/>
      <c r="S2231" s="342"/>
      <c r="T2231" s="342"/>
      <c r="U2231" s="340"/>
      <c r="V2231" s="368"/>
      <c r="W2231" s="341"/>
      <c r="X2231" s="343"/>
      <c r="Y2231" s="340"/>
      <c r="Z2231" s="341"/>
      <c r="AA2231" s="348" t="str">
        <f t="shared" si="347"/>
        <v/>
      </c>
      <c r="AB2231" s="349" t="str">
        <f t="shared" si="348"/>
        <v/>
      </c>
      <c r="AC2231" s="341"/>
      <c r="AD2231" s="350" t="str">
        <f t="shared" si="349"/>
        <v/>
      </c>
    </row>
    <row r="2232" spans="2:30" x14ac:dyDescent="0.45">
      <c r="B2232" s="145" t="str">
        <f t="shared" si="340"/>
        <v>NOT INCLUDED</v>
      </c>
      <c r="C2232" s="146" t="e">
        <f t="shared" si="341"/>
        <v>#N/A</v>
      </c>
      <c r="D2232" s="158" t="e">
        <f>AB2232&amp;"_"&amp;#REF!&amp;IF(afstemning_partner&lt;&gt;"","_"&amp;AC2232,"")</f>
        <v>#REF!</v>
      </c>
      <c r="E2232" s="158" t="str">
        <f t="shared" si="342"/>
        <v/>
      </c>
      <c r="F2232" s="158" t="e">
        <f t="shared" si="343"/>
        <v>#N/A</v>
      </c>
      <c r="G2232" s="158" t="str">
        <f>TRANSAKTIONER!Z2232&amp;IF(regnskab_filter_periode&gt;=AB2232,"INCLUDE"&amp;IF(regnskab_filter_land&lt;&gt;"",IF(regnskab_filter_land="EU",F2232,AD2232),""),"EXCLUDE")</f>
        <v>EXCLUDE</v>
      </c>
      <c r="H2232" s="158" t="str">
        <f t="shared" si="344"/>
        <v/>
      </c>
      <c r="I2232" s="158" t="str">
        <f>TRANSAKTIONER!Z2232&amp;IF(regnskab_filter_periode_partner&gt;=AB2232,"INCLUDE"&amp;IF(regnskab_filter_land_partner&lt;&gt;"",IF(regnskab_filter_land_partner="EU",F2232,AD2232),""),"EXCLUDE")&amp;AC2232</f>
        <v>EXCLUDE</v>
      </c>
      <c r="J2232" s="158" t="e">
        <f t="shared" si="345"/>
        <v>#N/A</v>
      </c>
      <c r="L2232" s="158" t="str">
        <f t="shared" si="346"/>
        <v>_EU</v>
      </c>
      <c r="P2232" s="340"/>
      <c r="Q2232" s="340"/>
      <c r="R2232" s="341"/>
      <c r="S2232" s="342"/>
      <c r="T2232" s="342"/>
      <c r="U2232" s="340"/>
      <c r="V2232" s="368"/>
      <c r="W2232" s="341"/>
      <c r="X2232" s="343"/>
      <c r="Y2232" s="340"/>
      <c r="Z2232" s="341"/>
      <c r="AA2232" s="348" t="str">
        <f t="shared" si="347"/>
        <v/>
      </c>
      <c r="AB2232" s="349" t="str">
        <f t="shared" si="348"/>
        <v/>
      </c>
      <c r="AC2232" s="341"/>
      <c r="AD2232" s="350" t="str">
        <f t="shared" si="349"/>
        <v/>
      </c>
    </row>
    <row r="2233" spans="2:30" x14ac:dyDescent="0.45">
      <c r="B2233" s="145" t="str">
        <f t="shared" si="340"/>
        <v>NOT INCLUDED</v>
      </c>
      <c r="C2233" s="146" t="e">
        <f t="shared" si="341"/>
        <v>#N/A</v>
      </c>
      <c r="D2233" s="158" t="e">
        <f>AB2233&amp;"_"&amp;#REF!&amp;IF(afstemning_partner&lt;&gt;"","_"&amp;AC2233,"")</f>
        <v>#REF!</v>
      </c>
      <c r="E2233" s="158" t="str">
        <f t="shared" si="342"/>
        <v/>
      </c>
      <c r="F2233" s="158" t="e">
        <f t="shared" si="343"/>
        <v>#N/A</v>
      </c>
      <c r="G2233" s="158" t="str">
        <f>TRANSAKTIONER!Z2233&amp;IF(regnskab_filter_periode&gt;=AB2233,"INCLUDE"&amp;IF(regnskab_filter_land&lt;&gt;"",IF(regnskab_filter_land="EU",F2233,AD2233),""),"EXCLUDE")</f>
        <v>EXCLUDE</v>
      </c>
      <c r="H2233" s="158" t="str">
        <f t="shared" si="344"/>
        <v/>
      </c>
      <c r="I2233" s="158" t="str">
        <f>TRANSAKTIONER!Z2233&amp;IF(regnskab_filter_periode_partner&gt;=AB2233,"INCLUDE"&amp;IF(regnskab_filter_land_partner&lt;&gt;"",IF(regnskab_filter_land_partner="EU",F2233,AD2233),""),"EXCLUDE")&amp;AC2233</f>
        <v>EXCLUDE</v>
      </c>
      <c r="J2233" s="158" t="e">
        <f t="shared" si="345"/>
        <v>#N/A</v>
      </c>
      <c r="L2233" s="158" t="str">
        <f t="shared" si="346"/>
        <v>_EU</v>
      </c>
      <c r="P2233" s="340"/>
      <c r="Q2233" s="340"/>
      <c r="R2233" s="341"/>
      <c r="S2233" s="342"/>
      <c r="T2233" s="342"/>
      <c r="U2233" s="340"/>
      <c r="V2233" s="368"/>
      <c r="W2233" s="341"/>
      <c r="X2233" s="343"/>
      <c r="Y2233" s="340"/>
      <c r="Z2233" s="341"/>
      <c r="AA2233" s="348" t="str">
        <f t="shared" si="347"/>
        <v/>
      </c>
      <c r="AB2233" s="349" t="str">
        <f t="shared" si="348"/>
        <v/>
      </c>
      <c r="AC2233" s="341"/>
      <c r="AD2233" s="350" t="str">
        <f t="shared" si="349"/>
        <v/>
      </c>
    </row>
    <row r="2234" spans="2:30" x14ac:dyDescent="0.45">
      <c r="B2234" s="145" t="str">
        <f t="shared" si="340"/>
        <v>NOT INCLUDED</v>
      </c>
      <c r="C2234" s="146" t="e">
        <f t="shared" si="341"/>
        <v>#N/A</v>
      </c>
      <c r="D2234" s="158" t="e">
        <f>AB2234&amp;"_"&amp;#REF!&amp;IF(afstemning_partner&lt;&gt;"","_"&amp;AC2234,"")</f>
        <v>#REF!</v>
      </c>
      <c r="E2234" s="158" t="str">
        <f t="shared" si="342"/>
        <v/>
      </c>
      <c r="F2234" s="158" t="e">
        <f t="shared" si="343"/>
        <v>#N/A</v>
      </c>
      <c r="G2234" s="158" t="str">
        <f>TRANSAKTIONER!Z2234&amp;IF(regnskab_filter_periode&gt;=AB2234,"INCLUDE"&amp;IF(regnskab_filter_land&lt;&gt;"",IF(regnskab_filter_land="EU",F2234,AD2234),""),"EXCLUDE")</f>
        <v>EXCLUDE</v>
      </c>
      <c r="H2234" s="158" t="str">
        <f t="shared" si="344"/>
        <v/>
      </c>
      <c r="I2234" s="158" t="str">
        <f>TRANSAKTIONER!Z2234&amp;IF(regnskab_filter_periode_partner&gt;=AB2234,"INCLUDE"&amp;IF(regnskab_filter_land_partner&lt;&gt;"",IF(regnskab_filter_land_partner="EU",F2234,AD2234),""),"EXCLUDE")&amp;AC2234</f>
        <v>EXCLUDE</v>
      </c>
      <c r="J2234" s="158" t="e">
        <f t="shared" si="345"/>
        <v>#N/A</v>
      </c>
      <c r="L2234" s="158" t="str">
        <f t="shared" si="346"/>
        <v>_EU</v>
      </c>
      <c r="P2234" s="340"/>
      <c r="Q2234" s="340"/>
      <c r="R2234" s="341"/>
      <c r="S2234" s="342"/>
      <c r="T2234" s="342"/>
      <c r="U2234" s="340"/>
      <c r="V2234" s="368"/>
      <c r="W2234" s="341"/>
      <c r="X2234" s="343"/>
      <c r="Y2234" s="340"/>
      <c r="Z2234" s="341"/>
      <c r="AA2234" s="348" t="str">
        <f t="shared" si="347"/>
        <v/>
      </c>
      <c r="AB2234" s="349" t="str">
        <f t="shared" si="348"/>
        <v/>
      </c>
      <c r="AC2234" s="341"/>
      <c r="AD2234" s="350" t="str">
        <f t="shared" si="349"/>
        <v/>
      </c>
    </row>
    <row r="2235" spans="2:30" x14ac:dyDescent="0.45">
      <c r="B2235" s="145" t="str">
        <f t="shared" si="340"/>
        <v>NOT INCLUDED</v>
      </c>
      <c r="C2235" s="146" t="e">
        <f t="shared" si="341"/>
        <v>#N/A</v>
      </c>
      <c r="D2235" s="158" t="e">
        <f>AB2235&amp;"_"&amp;#REF!&amp;IF(afstemning_partner&lt;&gt;"","_"&amp;AC2235,"")</f>
        <v>#REF!</v>
      </c>
      <c r="E2235" s="158" t="str">
        <f t="shared" si="342"/>
        <v/>
      </c>
      <c r="F2235" s="158" t="e">
        <f t="shared" si="343"/>
        <v>#N/A</v>
      </c>
      <c r="G2235" s="158" t="str">
        <f>TRANSAKTIONER!Z2235&amp;IF(regnskab_filter_periode&gt;=AB2235,"INCLUDE"&amp;IF(regnskab_filter_land&lt;&gt;"",IF(regnskab_filter_land="EU",F2235,AD2235),""),"EXCLUDE")</f>
        <v>EXCLUDE</v>
      </c>
      <c r="H2235" s="158" t="str">
        <f t="shared" si="344"/>
        <v/>
      </c>
      <c r="I2235" s="158" t="str">
        <f>TRANSAKTIONER!Z2235&amp;IF(regnskab_filter_periode_partner&gt;=AB2235,"INCLUDE"&amp;IF(regnskab_filter_land_partner&lt;&gt;"",IF(regnskab_filter_land_partner="EU",F2235,AD2235),""),"EXCLUDE")&amp;AC2235</f>
        <v>EXCLUDE</v>
      </c>
      <c r="J2235" s="158" t="e">
        <f t="shared" si="345"/>
        <v>#N/A</v>
      </c>
      <c r="L2235" s="158" t="str">
        <f t="shared" si="346"/>
        <v>_EU</v>
      </c>
      <c r="P2235" s="340"/>
      <c r="Q2235" s="340"/>
      <c r="R2235" s="341"/>
      <c r="S2235" s="342"/>
      <c r="T2235" s="342"/>
      <c r="U2235" s="340"/>
      <c r="V2235" s="368"/>
      <c r="W2235" s="341"/>
      <c r="X2235" s="343"/>
      <c r="Y2235" s="340"/>
      <c r="Z2235" s="341"/>
      <c r="AA2235" s="348" t="str">
        <f t="shared" si="347"/>
        <v/>
      </c>
      <c r="AB2235" s="349" t="str">
        <f t="shared" si="348"/>
        <v/>
      </c>
      <c r="AC2235" s="341"/>
      <c r="AD2235" s="350" t="str">
        <f t="shared" si="349"/>
        <v/>
      </c>
    </row>
    <row r="2236" spans="2:30" x14ac:dyDescent="0.45">
      <c r="B2236" s="145" t="str">
        <f t="shared" si="340"/>
        <v>NOT INCLUDED</v>
      </c>
      <c r="C2236" s="146" t="e">
        <f t="shared" si="341"/>
        <v>#N/A</v>
      </c>
      <c r="D2236" s="158" t="e">
        <f>AB2236&amp;"_"&amp;#REF!&amp;IF(afstemning_partner&lt;&gt;"","_"&amp;AC2236,"")</f>
        <v>#REF!</v>
      </c>
      <c r="E2236" s="158" t="str">
        <f t="shared" si="342"/>
        <v/>
      </c>
      <c r="F2236" s="158" t="e">
        <f t="shared" si="343"/>
        <v>#N/A</v>
      </c>
      <c r="G2236" s="158" t="str">
        <f>TRANSAKTIONER!Z2236&amp;IF(regnskab_filter_periode&gt;=AB2236,"INCLUDE"&amp;IF(regnskab_filter_land&lt;&gt;"",IF(regnskab_filter_land="EU",F2236,AD2236),""),"EXCLUDE")</f>
        <v>EXCLUDE</v>
      </c>
      <c r="H2236" s="158" t="str">
        <f t="shared" si="344"/>
        <v/>
      </c>
      <c r="I2236" s="158" t="str">
        <f>TRANSAKTIONER!Z2236&amp;IF(regnskab_filter_periode_partner&gt;=AB2236,"INCLUDE"&amp;IF(regnskab_filter_land_partner&lt;&gt;"",IF(regnskab_filter_land_partner="EU",F2236,AD2236),""),"EXCLUDE")&amp;AC2236</f>
        <v>EXCLUDE</v>
      </c>
      <c r="J2236" s="158" t="e">
        <f t="shared" si="345"/>
        <v>#N/A</v>
      </c>
      <c r="L2236" s="158" t="str">
        <f t="shared" si="346"/>
        <v>_EU</v>
      </c>
      <c r="P2236" s="340"/>
      <c r="Q2236" s="340"/>
      <c r="R2236" s="341"/>
      <c r="S2236" s="342"/>
      <c r="T2236" s="342"/>
      <c r="U2236" s="340"/>
      <c r="V2236" s="368"/>
      <c r="W2236" s="341"/>
      <c r="X2236" s="343"/>
      <c r="Y2236" s="340"/>
      <c r="Z2236" s="341"/>
      <c r="AA2236" s="348" t="str">
        <f t="shared" si="347"/>
        <v/>
      </c>
      <c r="AB2236" s="349" t="str">
        <f t="shared" si="348"/>
        <v/>
      </c>
      <c r="AC2236" s="341"/>
      <c r="AD2236" s="350" t="str">
        <f t="shared" si="349"/>
        <v/>
      </c>
    </row>
    <row r="2237" spans="2:30" x14ac:dyDescent="0.45">
      <c r="B2237" s="145" t="str">
        <f t="shared" si="340"/>
        <v>NOT INCLUDED</v>
      </c>
      <c r="C2237" s="146" t="e">
        <f t="shared" si="341"/>
        <v>#N/A</v>
      </c>
      <c r="D2237" s="158" t="e">
        <f>AB2237&amp;"_"&amp;#REF!&amp;IF(afstemning_partner&lt;&gt;"","_"&amp;AC2237,"")</f>
        <v>#REF!</v>
      </c>
      <c r="E2237" s="158" t="str">
        <f t="shared" si="342"/>
        <v/>
      </c>
      <c r="F2237" s="158" t="e">
        <f t="shared" si="343"/>
        <v>#N/A</v>
      </c>
      <c r="G2237" s="158" t="str">
        <f>TRANSAKTIONER!Z2237&amp;IF(regnskab_filter_periode&gt;=AB2237,"INCLUDE"&amp;IF(regnskab_filter_land&lt;&gt;"",IF(regnskab_filter_land="EU",F2237,AD2237),""),"EXCLUDE")</f>
        <v>EXCLUDE</v>
      </c>
      <c r="H2237" s="158" t="str">
        <f t="shared" si="344"/>
        <v/>
      </c>
      <c r="I2237" s="158" t="str">
        <f>TRANSAKTIONER!Z2237&amp;IF(regnskab_filter_periode_partner&gt;=AB2237,"INCLUDE"&amp;IF(regnskab_filter_land_partner&lt;&gt;"",IF(regnskab_filter_land_partner="EU",F2237,AD2237),""),"EXCLUDE")&amp;AC2237</f>
        <v>EXCLUDE</v>
      </c>
      <c r="J2237" s="158" t="e">
        <f t="shared" si="345"/>
        <v>#N/A</v>
      </c>
      <c r="L2237" s="158" t="str">
        <f t="shared" si="346"/>
        <v>_EU</v>
      </c>
      <c r="P2237" s="340"/>
      <c r="Q2237" s="340"/>
      <c r="R2237" s="341"/>
      <c r="S2237" s="342"/>
      <c r="T2237" s="342"/>
      <c r="U2237" s="340"/>
      <c r="V2237" s="368"/>
      <c r="W2237" s="341"/>
      <c r="X2237" s="343"/>
      <c r="Y2237" s="340"/>
      <c r="Z2237" s="341"/>
      <c r="AA2237" s="348" t="str">
        <f t="shared" si="347"/>
        <v/>
      </c>
      <c r="AB2237" s="349" t="str">
        <f t="shared" si="348"/>
        <v/>
      </c>
      <c r="AC2237" s="341"/>
      <c r="AD2237" s="350" t="str">
        <f t="shared" si="349"/>
        <v/>
      </c>
    </row>
    <row r="2238" spans="2:30" x14ac:dyDescent="0.45">
      <c r="B2238" s="145" t="str">
        <f t="shared" si="340"/>
        <v>NOT INCLUDED</v>
      </c>
      <c r="C2238" s="146" t="e">
        <f t="shared" si="341"/>
        <v>#N/A</v>
      </c>
      <c r="D2238" s="158" t="e">
        <f>AB2238&amp;"_"&amp;#REF!&amp;IF(afstemning_partner&lt;&gt;"","_"&amp;AC2238,"")</f>
        <v>#REF!</v>
      </c>
      <c r="E2238" s="158" t="str">
        <f t="shared" si="342"/>
        <v/>
      </c>
      <c r="F2238" s="158" t="e">
        <f t="shared" si="343"/>
        <v>#N/A</v>
      </c>
      <c r="G2238" s="158" t="str">
        <f>TRANSAKTIONER!Z2238&amp;IF(regnskab_filter_periode&gt;=AB2238,"INCLUDE"&amp;IF(regnskab_filter_land&lt;&gt;"",IF(regnskab_filter_land="EU",F2238,AD2238),""),"EXCLUDE")</f>
        <v>EXCLUDE</v>
      </c>
      <c r="H2238" s="158" t="str">
        <f t="shared" si="344"/>
        <v/>
      </c>
      <c r="I2238" s="158" t="str">
        <f>TRANSAKTIONER!Z2238&amp;IF(regnskab_filter_periode_partner&gt;=AB2238,"INCLUDE"&amp;IF(regnskab_filter_land_partner&lt;&gt;"",IF(regnskab_filter_land_partner="EU",F2238,AD2238),""),"EXCLUDE")&amp;AC2238</f>
        <v>EXCLUDE</v>
      </c>
      <c r="J2238" s="158" t="e">
        <f t="shared" si="345"/>
        <v>#N/A</v>
      </c>
      <c r="L2238" s="158" t="str">
        <f t="shared" si="346"/>
        <v>_EU</v>
      </c>
      <c r="P2238" s="340"/>
      <c r="Q2238" s="340"/>
      <c r="R2238" s="341"/>
      <c r="S2238" s="342"/>
      <c r="T2238" s="342"/>
      <c r="U2238" s="340"/>
      <c r="V2238" s="368"/>
      <c r="W2238" s="341"/>
      <c r="X2238" s="343"/>
      <c r="Y2238" s="340"/>
      <c r="Z2238" s="341"/>
      <c r="AA2238" s="348" t="str">
        <f t="shared" si="347"/>
        <v/>
      </c>
      <c r="AB2238" s="349" t="str">
        <f t="shared" si="348"/>
        <v/>
      </c>
      <c r="AC2238" s="341"/>
      <c r="AD2238" s="350" t="str">
        <f t="shared" si="349"/>
        <v/>
      </c>
    </row>
    <row r="2239" spans="2:30" x14ac:dyDescent="0.45">
      <c r="B2239" s="145" t="str">
        <f t="shared" si="340"/>
        <v>NOT INCLUDED</v>
      </c>
      <c r="C2239" s="146" t="e">
        <f t="shared" si="341"/>
        <v>#N/A</v>
      </c>
      <c r="D2239" s="158" t="e">
        <f>AB2239&amp;"_"&amp;#REF!&amp;IF(afstemning_partner&lt;&gt;"","_"&amp;AC2239,"")</f>
        <v>#REF!</v>
      </c>
      <c r="E2239" s="158" t="str">
        <f t="shared" si="342"/>
        <v/>
      </c>
      <c r="F2239" s="158" t="e">
        <f t="shared" si="343"/>
        <v>#N/A</v>
      </c>
      <c r="G2239" s="158" t="str">
        <f>TRANSAKTIONER!Z2239&amp;IF(regnskab_filter_periode&gt;=AB2239,"INCLUDE"&amp;IF(regnskab_filter_land&lt;&gt;"",IF(regnskab_filter_land="EU",F2239,AD2239),""),"EXCLUDE")</f>
        <v>EXCLUDE</v>
      </c>
      <c r="H2239" s="158" t="str">
        <f t="shared" si="344"/>
        <v/>
      </c>
      <c r="I2239" s="158" t="str">
        <f>TRANSAKTIONER!Z2239&amp;IF(regnskab_filter_periode_partner&gt;=AB2239,"INCLUDE"&amp;IF(regnskab_filter_land_partner&lt;&gt;"",IF(regnskab_filter_land_partner="EU",F2239,AD2239),""),"EXCLUDE")&amp;AC2239</f>
        <v>EXCLUDE</v>
      </c>
      <c r="J2239" s="158" t="e">
        <f t="shared" si="345"/>
        <v>#N/A</v>
      </c>
      <c r="L2239" s="158" t="str">
        <f t="shared" si="346"/>
        <v>_EU</v>
      </c>
      <c r="P2239" s="340"/>
      <c r="Q2239" s="340"/>
      <c r="R2239" s="341"/>
      <c r="S2239" s="342"/>
      <c r="T2239" s="342"/>
      <c r="U2239" s="340"/>
      <c r="V2239" s="368"/>
      <c r="W2239" s="341"/>
      <c r="X2239" s="343"/>
      <c r="Y2239" s="340"/>
      <c r="Z2239" s="341"/>
      <c r="AA2239" s="348" t="str">
        <f t="shared" si="347"/>
        <v/>
      </c>
      <c r="AB2239" s="349" t="str">
        <f t="shared" si="348"/>
        <v/>
      </c>
      <c r="AC2239" s="341"/>
      <c r="AD2239" s="350" t="str">
        <f t="shared" si="349"/>
        <v/>
      </c>
    </row>
    <row r="2240" spans="2:30" x14ac:dyDescent="0.45">
      <c r="B2240" s="145" t="str">
        <f t="shared" si="340"/>
        <v>NOT INCLUDED</v>
      </c>
      <c r="C2240" s="146" t="e">
        <f t="shared" si="341"/>
        <v>#N/A</v>
      </c>
      <c r="D2240" s="158" t="e">
        <f>AB2240&amp;"_"&amp;#REF!&amp;IF(afstemning_partner&lt;&gt;"","_"&amp;AC2240,"")</f>
        <v>#REF!</v>
      </c>
      <c r="E2240" s="158" t="str">
        <f t="shared" si="342"/>
        <v/>
      </c>
      <c r="F2240" s="158" t="e">
        <f t="shared" si="343"/>
        <v>#N/A</v>
      </c>
      <c r="G2240" s="158" t="str">
        <f>TRANSAKTIONER!Z2240&amp;IF(regnskab_filter_periode&gt;=AB2240,"INCLUDE"&amp;IF(regnskab_filter_land&lt;&gt;"",IF(regnskab_filter_land="EU",F2240,AD2240),""),"EXCLUDE")</f>
        <v>EXCLUDE</v>
      </c>
      <c r="H2240" s="158" t="str">
        <f t="shared" si="344"/>
        <v/>
      </c>
      <c r="I2240" s="158" t="str">
        <f>TRANSAKTIONER!Z2240&amp;IF(regnskab_filter_periode_partner&gt;=AB2240,"INCLUDE"&amp;IF(regnskab_filter_land_partner&lt;&gt;"",IF(regnskab_filter_land_partner="EU",F2240,AD2240),""),"EXCLUDE")&amp;AC2240</f>
        <v>EXCLUDE</v>
      </c>
      <c r="J2240" s="158" t="e">
        <f t="shared" si="345"/>
        <v>#N/A</v>
      </c>
      <c r="L2240" s="158" t="str">
        <f t="shared" si="346"/>
        <v>_EU</v>
      </c>
      <c r="P2240" s="340"/>
      <c r="Q2240" s="340"/>
      <c r="R2240" s="341"/>
      <c r="S2240" s="342"/>
      <c r="T2240" s="342"/>
      <c r="U2240" s="340"/>
      <c r="V2240" s="368"/>
      <c r="W2240" s="341"/>
      <c r="X2240" s="343"/>
      <c r="Y2240" s="340"/>
      <c r="Z2240" s="341"/>
      <c r="AA2240" s="348" t="str">
        <f t="shared" si="347"/>
        <v/>
      </c>
      <c r="AB2240" s="349" t="str">
        <f t="shared" si="348"/>
        <v/>
      </c>
      <c r="AC2240" s="341"/>
      <c r="AD2240" s="350" t="str">
        <f t="shared" si="349"/>
        <v/>
      </c>
    </row>
    <row r="2241" spans="2:30" x14ac:dyDescent="0.45">
      <c r="B2241" s="145" t="str">
        <f t="shared" si="340"/>
        <v>NOT INCLUDED</v>
      </c>
      <c r="C2241" s="146" t="e">
        <f t="shared" si="341"/>
        <v>#N/A</v>
      </c>
      <c r="D2241" s="158" t="e">
        <f>AB2241&amp;"_"&amp;#REF!&amp;IF(afstemning_partner&lt;&gt;"","_"&amp;AC2241,"")</f>
        <v>#REF!</v>
      </c>
      <c r="E2241" s="158" t="str">
        <f t="shared" si="342"/>
        <v/>
      </c>
      <c r="F2241" s="158" t="e">
        <f t="shared" si="343"/>
        <v>#N/A</v>
      </c>
      <c r="G2241" s="158" t="str">
        <f>TRANSAKTIONER!Z2241&amp;IF(regnskab_filter_periode&gt;=AB2241,"INCLUDE"&amp;IF(regnskab_filter_land&lt;&gt;"",IF(regnskab_filter_land="EU",F2241,AD2241),""),"EXCLUDE")</f>
        <v>EXCLUDE</v>
      </c>
      <c r="H2241" s="158" t="str">
        <f t="shared" si="344"/>
        <v/>
      </c>
      <c r="I2241" s="158" t="str">
        <f>TRANSAKTIONER!Z2241&amp;IF(regnskab_filter_periode_partner&gt;=AB2241,"INCLUDE"&amp;IF(regnskab_filter_land_partner&lt;&gt;"",IF(regnskab_filter_land_partner="EU",F2241,AD2241),""),"EXCLUDE")&amp;AC2241</f>
        <v>EXCLUDE</v>
      </c>
      <c r="J2241" s="158" t="e">
        <f t="shared" si="345"/>
        <v>#N/A</v>
      </c>
      <c r="L2241" s="158" t="str">
        <f t="shared" si="346"/>
        <v>_EU</v>
      </c>
      <c r="P2241" s="340"/>
      <c r="Q2241" s="340"/>
      <c r="R2241" s="341"/>
      <c r="S2241" s="342"/>
      <c r="T2241" s="342"/>
      <c r="U2241" s="340"/>
      <c r="V2241" s="368"/>
      <c r="W2241" s="341"/>
      <c r="X2241" s="343"/>
      <c r="Y2241" s="340"/>
      <c r="Z2241" s="341"/>
      <c r="AA2241" s="348" t="str">
        <f t="shared" si="347"/>
        <v/>
      </c>
      <c r="AB2241" s="349" t="str">
        <f t="shared" si="348"/>
        <v/>
      </c>
      <c r="AC2241" s="341"/>
      <c r="AD2241" s="350" t="str">
        <f t="shared" si="349"/>
        <v/>
      </c>
    </row>
    <row r="2242" spans="2:30" x14ac:dyDescent="0.45">
      <c r="B2242" s="145" t="str">
        <f t="shared" si="340"/>
        <v>NOT INCLUDED</v>
      </c>
      <c r="C2242" s="146" t="e">
        <f t="shared" si="341"/>
        <v>#N/A</v>
      </c>
      <c r="D2242" s="158" t="e">
        <f>AB2242&amp;"_"&amp;#REF!&amp;IF(afstemning_partner&lt;&gt;"","_"&amp;AC2242,"")</f>
        <v>#REF!</v>
      </c>
      <c r="E2242" s="158" t="str">
        <f t="shared" si="342"/>
        <v/>
      </c>
      <c r="F2242" s="158" t="e">
        <f t="shared" si="343"/>
        <v>#N/A</v>
      </c>
      <c r="G2242" s="158" t="str">
        <f>TRANSAKTIONER!Z2242&amp;IF(regnskab_filter_periode&gt;=AB2242,"INCLUDE"&amp;IF(regnskab_filter_land&lt;&gt;"",IF(regnskab_filter_land="EU",F2242,AD2242),""),"EXCLUDE")</f>
        <v>EXCLUDE</v>
      </c>
      <c r="H2242" s="158" t="str">
        <f t="shared" si="344"/>
        <v/>
      </c>
      <c r="I2242" s="158" t="str">
        <f>TRANSAKTIONER!Z2242&amp;IF(regnskab_filter_periode_partner&gt;=AB2242,"INCLUDE"&amp;IF(regnskab_filter_land_partner&lt;&gt;"",IF(regnskab_filter_land_partner="EU",F2242,AD2242),""),"EXCLUDE")&amp;AC2242</f>
        <v>EXCLUDE</v>
      </c>
      <c r="J2242" s="158" t="e">
        <f t="shared" si="345"/>
        <v>#N/A</v>
      </c>
      <c r="L2242" s="158" t="str">
        <f t="shared" si="346"/>
        <v>_EU</v>
      </c>
      <c r="P2242" s="340"/>
      <c r="Q2242" s="340"/>
      <c r="R2242" s="341"/>
      <c r="S2242" s="342"/>
      <c r="T2242" s="342"/>
      <c r="U2242" s="340"/>
      <c r="V2242" s="368"/>
      <c r="W2242" s="341"/>
      <c r="X2242" s="343"/>
      <c r="Y2242" s="340"/>
      <c r="Z2242" s="341"/>
      <c r="AA2242" s="348" t="str">
        <f t="shared" si="347"/>
        <v/>
      </c>
      <c r="AB2242" s="349" t="str">
        <f t="shared" si="348"/>
        <v/>
      </c>
      <c r="AC2242" s="341"/>
      <c r="AD2242" s="350" t="str">
        <f t="shared" si="349"/>
        <v/>
      </c>
    </row>
    <row r="2243" spans="2:30" x14ac:dyDescent="0.45">
      <c r="B2243" s="145" t="str">
        <f t="shared" si="340"/>
        <v>NOT INCLUDED</v>
      </c>
      <c r="C2243" s="146" t="e">
        <f t="shared" si="341"/>
        <v>#N/A</v>
      </c>
      <c r="D2243" s="158" t="e">
        <f>AB2243&amp;"_"&amp;#REF!&amp;IF(afstemning_partner&lt;&gt;"","_"&amp;AC2243,"")</f>
        <v>#REF!</v>
      </c>
      <c r="E2243" s="158" t="str">
        <f t="shared" si="342"/>
        <v/>
      </c>
      <c r="F2243" s="158" t="e">
        <f t="shared" si="343"/>
        <v>#N/A</v>
      </c>
      <c r="G2243" s="158" t="str">
        <f>TRANSAKTIONER!Z2243&amp;IF(regnskab_filter_periode&gt;=AB2243,"INCLUDE"&amp;IF(regnskab_filter_land&lt;&gt;"",IF(regnskab_filter_land="EU",F2243,AD2243),""),"EXCLUDE")</f>
        <v>EXCLUDE</v>
      </c>
      <c r="H2243" s="158" t="str">
        <f t="shared" si="344"/>
        <v/>
      </c>
      <c r="I2243" s="158" t="str">
        <f>TRANSAKTIONER!Z2243&amp;IF(regnskab_filter_periode_partner&gt;=AB2243,"INCLUDE"&amp;IF(regnskab_filter_land_partner&lt;&gt;"",IF(regnskab_filter_land_partner="EU",F2243,AD2243),""),"EXCLUDE")&amp;AC2243</f>
        <v>EXCLUDE</v>
      </c>
      <c r="J2243" s="158" t="e">
        <f t="shared" si="345"/>
        <v>#N/A</v>
      </c>
      <c r="L2243" s="158" t="str">
        <f t="shared" si="346"/>
        <v>_EU</v>
      </c>
      <c r="P2243" s="340"/>
      <c r="Q2243" s="340"/>
      <c r="R2243" s="341"/>
      <c r="S2243" s="342"/>
      <c r="T2243" s="342"/>
      <c r="U2243" s="340"/>
      <c r="V2243" s="368"/>
      <c r="W2243" s="341"/>
      <c r="X2243" s="343"/>
      <c r="Y2243" s="340"/>
      <c r="Z2243" s="341"/>
      <c r="AA2243" s="348" t="str">
        <f t="shared" si="347"/>
        <v/>
      </c>
      <c r="AB2243" s="349" t="str">
        <f t="shared" si="348"/>
        <v/>
      </c>
      <c r="AC2243" s="341"/>
      <c r="AD2243" s="350" t="str">
        <f t="shared" si="349"/>
        <v/>
      </c>
    </row>
    <row r="2244" spans="2:30" x14ac:dyDescent="0.45">
      <c r="B2244" s="145" t="str">
        <f t="shared" si="340"/>
        <v>NOT INCLUDED</v>
      </c>
      <c r="C2244" s="146" t="e">
        <f t="shared" si="341"/>
        <v>#N/A</v>
      </c>
      <c r="D2244" s="158" t="e">
        <f>AB2244&amp;"_"&amp;#REF!&amp;IF(afstemning_partner&lt;&gt;"","_"&amp;AC2244,"")</f>
        <v>#REF!</v>
      </c>
      <c r="E2244" s="158" t="str">
        <f t="shared" si="342"/>
        <v/>
      </c>
      <c r="F2244" s="158" t="e">
        <f t="shared" si="343"/>
        <v>#N/A</v>
      </c>
      <c r="G2244" s="158" t="str">
        <f>TRANSAKTIONER!Z2244&amp;IF(regnskab_filter_periode&gt;=AB2244,"INCLUDE"&amp;IF(regnskab_filter_land&lt;&gt;"",IF(regnskab_filter_land="EU",F2244,AD2244),""),"EXCLUDE")</f>
        <v>EXCLUDE</v>
      </c>
      <c r="H2244" s="158" t="str">
        <f t="shared" si="344"/>
        <v/>
      </c>
      <c r="I2244" s="158" t="str">
        <f>TRANSAKTIONER!Z2244&amp;IF(regnskab_filter_periode_partner&gt;=AB2244,"INCLUDE"&amp;IF(regnskab_filter_land_partner&lt;&gt;"",IF(regnskab_filter_land_partner="EU",F2244,AD2244),""),"EXCLUDE")&amp;AC2244</f>
        <v>EXCLUDE</v>
      </c>
      <c r="J2244" s="158" t="e">
        <f t="shared" si="345"/>
        <v>#N/A</v>
      </c>
      <c r="L2244" s="158" t="str">
        <f t="shared" si="346"/>
        <v>_EU</v>
      </c>
      <c r="P2244" s="340"/>
      <c r="Q2244" s="340"/>
      <c r="R2244" s="341"/>
      <c r="S2244" s="342"/>
      <c r="T2244" s="342"/>
      <c r="U2244" s="340"/>
      <c r="V2244" s="368"/>
      <c r="W2244" s="341"/>
      <c r="X2244" s="343"/>
      <c r="Y2244" s="340"/>
      <c r="Z2244" s="341"/>
      <c r="AA2244" s="348" t="str">
        <f t="shared" si="347"/>
        <v/>
      </c>
      <c r="AB2244" s="349" t="str">
        <f t="shared" si="348"/>
        <v/>
      </c>
      <c r="AC2244" s="341"/>
      <c r="AD2244" s="350" t="str">
        <f t="shared" si="349"/>
        <v/>
      </c>
    </row>
    <row r="2245" spans="2:30" x14ac:dyDescent="0.45">
      <c r="B2245" s="145" t="str">
        <f t="shared" si="340"/>
        <v>NOT INCLUDED</v>
      </c>
      <c r="C2245" s="146" t="e">
        <f t="shared" si="341"/>
        <v>#N/A</v>
      </c>
      <c r="D2245" s="158" t="e">
        <f>AB2245&amp;"_"&amp;#REF!&amp;IF(afstemning_partner&lt;&gt;"","_"&amp;AC2245,"")</f>
        <v>#REF!</v>
      </c>
      <c r="E2245" s="158" t="str">
        <f t="shared" si="342"/>
        <v/>
      </c>
      <c r="F2245" s="158" t="e">
        <f t="shared" si="343"/>
        <v>#N/A</v>
      </c>
      <c r="G2245" s="158" t="str">
        <f>TRANSAKTIONER!Z2245&amp;IF(regnskab_filter_periode&gt;=AB2245,"INCLUDE"&amp;IF(regnskab_filter_land&lt;&gt;"",IF(regnskab_filter_land="EU",F2245,AD2245),""),"EXCLUDE")</f>
        <v>EXCLUDE</v>
      </c>
      <c r="H2245" s="158" t="str">
        <f t="shared" si="344"/>
        <v/>
      </c>
      <c r="I2245" s="158" t="str">
        <f>TRANSAKTIONER!Z2245&amp;IF(regnskab_filter_periode_partner&gt;=AB2245,"INCLUDE"&amp;IF(regnskab_filter_land_partner&lt;&gt;"",IF(regnskab_filter_land_partner="EU",F2245,AD2245),""),"EXCLUDE")&amp;AC2245</f>
        <v>EXCLUDE</v>
      </c>
      <c r="J2245" s="158" t="e">
        <f t="shared" si="345"/>
        <v>#N/A</v>
      </c>
      <c r="L2245" s="158" t="str">
        <f t="shared" si="346"/>
        <v>_EU</v>
      </c>
      <c r="P2245" s="340"/>
      <c r="Q2245" s="340"/>
      <c r="R2245" s="341"/>
      <c r="S2245" s="342"/>
      <c r="T2245" s="342"/>
      <c r="U2245" s="340"/>
      <c r="V2245" s="368"/>
      <c r="W2245" s="341"/>
      <c r="X2245" s="343"/>
      <c r="Y2245" s="340"/>
      <c r="Z2245" s="341"/>
      <c r="AA2245" s="348" t="str">
        <f t="shared" si="347"/>
        <v/>
      </c>
      <c r="AB2245" s="349" t="str">
        <f t="shared" si="348"/>
        <v/>
      </c>
      <c r="AC2245" s="341"/>
      <c r="AD2245" s="350" t="str">
        <f t="shared" si="349"/>
        <v/>
      </c>
    </row>
    <row r="2246" spans="2:30" x14ac:dyDescent="0.45">
      <c r="B2246" s="145" t="str">
        <f t="shared" si="340"/>
        <v>NOT INCLUDED</v>
      </c>
      <c r="C2246" s="146" t="e">
        <f t="shared" si="341"/>
        <v>#N/A</v>
      </c>
      <c r="D2246" s="158" t="e">
        <f>AB2246&amp;"_"&amp;#REF!&amp;IF(afstemning_partner&lt;&gt;"","_"&amp;AC2246,"")</f>
        <v>#REF!</v>
      </c>
      <c r="E2246" s="158" t="str">
        <f t="shared" si="342"/>
        <v/>
      </c>
      <c r="F2246" s="158" t="e">
        <f t="shared" si="343"/>
        <v>#N/A</v>
      </c>
      <c r="G2246" s="158" t="str">
        <f>TRANSAKTIONER!Z2246&amp;IF(regnskab_filter_periode&gt;=AB2246,"INCLUDE"&amp;IF(regnskab_filter_land&lt;&gt;"",IF(regnskab_filter_land="EU",F2246,AD2246),""),"EXCLUDE")</f>
        <v>EXCLUDE</v>
      </c>
      <c r="H2246" s="158" t="str">
        <f t="shared" si="344"/>
        <v/>
      </c>
      <c r="I2246" s="158" t="str">
        <f>TRANSAKTIONER!Z2246&amp;IF(regnskab_filter_periode_partner&gt;=AB2246,"INCLUDE"&amp;IF(regnskab_filter_land_partner&lt;&gt;"",IF(regnskab_filter_land_partner="EU",F2246,AD2246),""),"EXCLUDE")&amp;AC2246</f>
        <v>EXCLUDE</v>
      </c>
      <c r="J2246" s="158" t="e">
        <f t="shared" si="345"/>
        <v>#N/A</v>
      </c>
      <c r="L2246" s="158" t="str">
        <f t="shared" si="346"/>
        <v>_EU</v>
      </c>
      <c r="P2246" s="340"/>
      <c r="Q2246" s="340"/>
      <c r="R2246" s="341"/>
      <c r="S2246" s="342"/>
      <c r="T2246" s="342"/>
      <c r="U2246" s="340"/>
      <c r="V2246" s="368"/>
      <c r="W2246" s="341"/>
      <c r="X2246" s="343"/>
      <c r="Y2246" s="340"/>
      <c r="Z2246" s="341"/>
      <c r="AA2246" s="348" t="str">
        <f t="shared" si="347"/>
        <v/>
      </c>
      <c r="AB2246" s="349" t="str">
        <f t="shared" si="348"/>
        <v/>
      </c>
      <c r="AC2246" s="341"/>
      <c r="AD2246" s="350" t="str">
        <f t="shared" si="349"/>
        <v/>
      </c>
    </row>
    <row r="2247" spans="2:30" x14ac:dyDescent="0.45">
      <c r="B2247" s="145" t="str">
        <f t="shared" ref="B2247:B2310" si="350">IF(AB2247=report_period,"INCLUDE_CURRENT",IF(AB2247&lt;report_period,"INCLUDE_PREVIOUS","NOT INCLUDED"))</f>
        <v>NOT INCLUDED</v>
      </c>
      <c r="C2247" s="146" t="e">
        <f t="shared" ref="C2247:C2310" si="351">B2247&amp;"_"&amp;VLOOKUP(AD2247,setup_country_group,3,FALSE)&amp;"_"&amp;Z2247</f>
        <v>#N/A</v>
      </c>
      <c r="D2247" s="158" t="e">
        <f>AB2247&amp;"_"&amp;#REF!&amp;IF(afstemning_partner&lt;&gt;"","_"&amp;AC2247,"")</f>
        <v>#REF!</v>
      </c>
      <c r="E2247" s="158" t="str">
        <f t="shared" ref="E2247:E2310" si="352">Z2247&amp;IF(regnskab_filter_periode&lt;&gt;"",AB2247,"")&amp;IF(regnskab_filter_land&lt;&gt;"",IF(regnskab_filter_land="EU",F2247,AD2247),"")</f>
        <v/>
      </c>
      <c r="F2247" s="158" t="e">
        <f t="shared" ref="F2247:F2310" si="353">VLOOKUP(AD2247,setup_country_group,3,FALSE)</f>
        <v>#N/A</v>
      </c>
      <c r="G2247" s="158" t="str">
        <f>TRANSAKTIONER!Z2247&amp;IF(regnskab_filter_periode&gt;=AB2247,"INCLUDE"&amp;IF(regnskab_filter_land&lt;&gt;"",IF(regnskab_filter_land="EU",F2247,AD2247),""),"EXCLUDE")</f>
        <v>EXCLUDE</v>
      </c>
      <c r="H2247" s="158" t="str">
        <f t="shared" ref="H2247:H2310" si="354">Z2247&amp;IF(regnskab_filter_periode_partner&lt;&gt;"",AB2247,"")&amp;IF(regnskab_filter_land_partner&lt;&gt;"",IF(regnskab_filter_land_partner="EU",F2247,AD2247),"")&amp;AC2247</f>
        <v/>
      </c>
      <c r="I2247" s="158" t="str">
        <f>TRANSAKTIONER!Z2247&amp;IF(regnskab_filter_periode_partner&gt;=AB2247,"INCLUDE"&amp;IF(regnskab_filter_land_partner&lt;&gt;"",IF(regnskab_filter_land_partner="EU",F2247,AD2247),""),"EXCLUDE")&amp;AC2247</f>
        <v>EXCLUDE</v>
      </c>
      <c r="J2247" s="158" t="e">
        <f t="shared" ref="J2247:J2310" si="355">C2247&amp;"_"&amp;AC2247</f>
        <v>#N/A</v>
      </c>
      <c r="L2247" s="158" t="str">
        <f t="shared" ref="L2247:L2310" si="356">Z2247&amp;"_"&amp;IF(AD2247&lt;&gt;"Norge","EU","Norge")</f>
        <v>_EU</v>
      </c>
      <c r="P2247" s="340"/>
      <c r="Q2247" s="340"/>
      <c r="R2247" s="341"/>
      <c r="S2247" s="342"/>
      <c r="T2247" s="342"/>
      <c r="U2247" s="340"/>
      <c r="V2247" s="368"/>
      <c r="W2247" s="341"/>
      <c r="X2247" s="343"/>
      <c r="Y2247" s="340"/>
      <c r="Z2247" s="341"/>
      <c r="AA2247" s="348" t="str">
        <f t="shared" ref="AA2247:AA2310" si="357">IF(OR(AB2247="",Y2247="",X2247=""),"",ROUND(X2247/VLOOKUP(AB2247,setup_currency,MATCH(Y2247&amp;"/EUR",setup_currency_header,0),FALSE),2))</f>
        <v/>
      </c>
      <c r="AB2247" s="349" t="str">
        <f t="shared" ref="AB2247:AB2310" si="358">IF(T2247="","",IF(OR(T2247&lt;setup_start_date,T2247&gt;setup_end_date),"INVALID DATE",VLOOKUP(T2247,setup_periods,2,TRUE)))</f>
        <v/>
      </c>
      <c r="AC2247" s="341"/>
      <c r="AD2247" s="350" t="str">
        <f t="shared" ref="AD2247:AD2310" si="359">IF(AC2247="","",VLOOKUP(AC2247,setup_partners,2,FALSE))</f>
        <v/>
      </c>
    </row>
    <row r="2248" spans="2:30" x14ac:dyDescent="0.45">
      <c r="B2248" s="145" t="str">
        <f t="shared" si="350"/>
        <v>NOT INCLUDED</v>
      </c>
      <c r="C2248" s="146" t="e">
        <f t="shared" si="351"/>
        <v>#N/A</v>
      </c>
      <c r="D2248" s="158" t="e">
        <f>AB2248&amp;"_"&amp;#REF!&amp;IF(afstemning_partner&lt;&gt;"","_"&amp;AC2248,"")</f>
        <v>#REF!</v>
      </c>
      <c r="E2248" s="158" t="str">
        <f t="shared" si="352"/>
        <v/>
      </c>
      <c r="F2248" s="158" t="e">
        <f t="shared" si="353"/>
        <v>#N/A</v>
      </c>
      <c r="G2248" s="158" t="str">
        <f>TRANSAKTIONER!Z2248&amp;IF(regnskab_filter_periode&gt;=AB2248,"INCLUDE"&amp;IF(regnskab_filter_land&lt;&gt;"",IF(regnskab_filter_land="EU",F2248,AD2248),""),"EXCLUDE")</f>
        <v>EXCLUDE</v>
      </c>
      <c r="H2248" s="158" t="str">
        <f t="shared" si="354"/>
        <v/>
      </c>
      <c r="I2248" s="158" t="str">
        <f>TRANSAKTIONER!Z2248&amp;IF(regnskab_filter_periode_partner&gt;=AB2248,"INCLUDE"&amp;IF(regnskab_filter_land_partner&lt;&gt;"",IF(regnskab_filter_land_partner="EU",F2248,AD2248),""),"EXCLUDE")&amp;AC2248</f>
        <v>EXCLUDE</v>
      </c>
      <c r="J2248" s="158" t="e">
        <f t="shared" si="355"/>
        <v>#N/A</v>
      </c>
      <c r="L2248" s="158" t="str">
        <f t="shared" si="356"/>
        <v>_EU</v>
      </c>
      <c r="P2248" s="340"/>
      <c r="Q2248" s="340"/>
      <c r="R2248" s="341"/>
      <c r="S2248" s="342"/>
      <c r="T2248" s="342"/>
      <c r="U2248" s="340"/>
      <c r="V2248" s="368"/>
      <c r="W2248" s="341"/>
      <c r="X2248" s="343"/>
      <c r="Y2248" s="340"/>
      <c r="Z2248" s="341"/>
      <c r="AA2248" s="348" t="str">
        <f t="shared" si="357"/>
        <v/>
      </c>
      <c r="AB2248" s="349" t="str">
        <f t="shared" si="358"/>
        <v/>
      </c>
      <c r="AC2248" s="341"/>
      <c r="AD2248" s="350" t="str">
        <f t="shared" si="359"/>
        <v/>
      </c>
    </row>
    <row r="2249" spans="2:30" x14ac:dyDescent="0.45">
      <c r="B2249" s="145" t="str">
        <f t="shared" si="350"/>
        <v>NOT INCLUDED</v>
      </c>
      <c r="C2249" s="146" t="e">
        <f t="shared" si="351"/>
        <v>#N/A</v>
      </c>
      <c r="D2249" s="158" t="e">
        <f>AB2249&amp;"_"&amp;#REF!&amp;IF(afstemning_partner&lt;&gt;"","_"&amp;AC2249,"")</f>
        <v>#REF!</v>
      </c>
      <c r="E2249" s="158" t="str">
        <f t="shared" si="352"/>
        <v/>
      </c>
      <c r="F2249" s="158" t="e">
        <f t="shared" si="353"/>
        <v>#N/A</v>
      </c>
      <c r="G2249" s="158" t="str">
        <f>TRANSAKTIONER!Z2249&amp;IF(regnskab_filter_periode&gt;=AB2249,"INCLUDE"&amp;IF(regnskab_filter_land&lt;&gt;"",IF(regnskab_filter_land="EU",F2249,AD2249),""),"EXCLUDE")</f>
        <v>EXCLUDE</v>
      </c>
      <c r="H2249" s="158" t="str">
        <f t="shared" si="354"/>
        <v/>
      </c>
      <c r="I2249" s="158" t="str">
        <f>TRANSAKTIONER!Z2249&amp;IF(regnskab_filter_periode_partner&gt;=AB2249,"INCLUDE"&amp;IF(regnskab_filter_land_partner&lt;&gt;"",IF(regnskab_filter_land_partner="EU",F2249,AD2249),""),"EXCLUDE")&amp;AC2249</f>
        <v>EXCLUDE</v>
      </c>
      <c r="J2249" s="158" t="e">
        <f t="shared" si="355"/>
        <v>#N/A</v>
      </c>
      <c r="L2249" s="158" t="str">
        <f t="shared" si="356"/>
        <v>_EU</v>
      </c>
      <c r="P2249" s="340"/>
      <c r="Q2249" s="340"/>
      <c r="R2249" s="341"/>
      <c r="S2249" s="342"/>
      <c r="T2249" s="342"/>
      <c r="U2249" s="340"/>
      <c r="V2249" s="368"/>
      <c r="W2249" s="341"/>
      <c r="X2249" s="343"/>
      <c r="Y2249" s="340"/>
      <c r="Z2249" s="341"/>
      <c r="AA2249" s="348" t="str">
        <f t="shared" si="357"/>
        <v/>
      </c>
      <c r="AB2249" s="349" t="str">
        <f t="shared" si="358"/>
        <v/>
      </c>
      <c r="AC2249" s="341"/>
      <c r="AD2249" s="350" t="str">
        <f t="shared" si="359"/>
        <v/>
      </c>
    </row>
    <row r="2250" spans="2:30" x14ac:dyDescent="0.45">
      <c r="B2250" s="145" t="str">
        <f t="shared" si="350"/>
        <v>NOT INCLUDED</v>
      </c>
      <c r="C2250" s="146" t="e">
        <f t="shared" si="351"/>
        <v>#N/A</v>
      </c>
      <c r="D2250" s="158" t="e">
        <f>AB2250&amp;"_"&amp;#REF!&amp;IF(afstemning_partner&lt;&gt;"","_"&amp;AC2250,"")</f>
        <v>#REF!</v>
      </c>
      <c r="E2250" s="158" t="str">
        <f t="shared" si="352"/>
        <v/>
      </c>
      <c r="F2250" s="158" t="e">
        <f t="shared" si="353"/>
        <v>#N/A</v>
      </c>
      <c r="G2250" s="158" t="str">
        <f>TRANSAKTIONER!Z2250&amp;IF(regnskab_filter_periode&gt;=AB2250,"INCLUDE"&amp;IF(regnskab_filter_land&lt;&gt;"",IF(regnskab_filter_land="EU",F2250,AD2250),""),"EXCLUDE")</f>
        <v>EXCLUDE</v>
      </c>
      <c r="H2250" s="158" t="str">
        <f t="shared" si="354"/>
        <v/>
      </c>
      <c r="I2250" s="158" t="str">
        <f>TRANSAKTIONER!Z2250&amp;IF(regnskab_filter_periode_partner&gt;=AB2250,"INCLUDE"&amp;IF(regnskab_filter_land_partner&lt;&gt;"",IF(regnskab_filter_land_partner="EU",F2250,AD2250),""),"EXCLUDE")&amp;AC2250</f>
        <v>EXCLUDE</v>
      </c>
      <c r="J2250" s="158" t="e">
        <f t="shared" si="355"/>
        <v>#N/A</v>
      </c>
      <c r="L2250" s="158" t="str">
        <f t="shared" si="356"/>
        <v>_EU</v>
      </c>
      <c r="P2250" s="340"/>
      <c r="Q2250" s="340"/>
      <c r="R2250" s="341"/>
      <c r="S2250" s="342"/>
      <c r="T2250" s="342"/>
      <c r="U2250" s="340"/>
      <c r="V2250" s="368"/>
      <c r="W2250" s="341"/>
      <c r="X2250" s="343"/>
      <c r="Y2250" s="340"/>
      <c r="Z2250" s="341"/>
      <c r="AA2250" s="348" t="str">
        <f t="shared" si="357"/>
        <v/>
      </c>
      <c r="AB2250" s="349" t="str">
        <f t="shared" si="358"/>
        <v/>
      </c>
      <c r="AC2250" s="341"/>
      <c r="AD2250" s="350" t="str">
        <f t="shared" si="359"/>
        <v/>
      </c>
    </row>
    <row r="2251" spans="2:30" x14ac:dyDescent="0.45">
      <c r="B2251" s="145" t="str">
        <f t="shared" si="350"/>
        <v>NOT INCLUDED</v>
      </c>
      <c r="C2251" s="146" t="e">
        <f t="shared" si="351"/>
        <v>#N/A</v>
      </c>
      <c r="D2251" s="158" t="e">
        <f>AB2251&amp;"_"&amp;#REF!&amp;IF(afstemning_partner&lt;&gt;"","_"&amp;AC2251,"")</f>
        <v>#REF!</v>
      </c>
      <c r="E2251" s="158" t="str">
        <f t="shared" si="352"/>
        <v/>
      </c>
      <c r="F2251" s="158" t="e">
        <f t="shared" si="353"/>
        <v>#N/A</v>
      </c>
      <c r="G2251" s="158" t="str">
        <f>TRANSAKTIONER!Z2251&amp;IF(regnskab_filter_periode&gt;=AB2251,"INCLUDE"&amp;IF(regnskab_filter_land&lt;&gt;"",IF(regnskab_filter_land="EU",F2251,AD2251),""),"EXCLUDE")</f>
        <v>EXCLUDE</v>
      </c>
      <c r="H2251" s="158" t="str">
        <f t="shared" si="354"/>
        <v/>
      </c>
      <c r="I2251" s="158" t="str">
        <f>TRANSAKTIONER!Z2251&amp;IF(regnskab_filter_periode_partner&gt;=AB2251,"INCLUDE"&amp;IF(regnskab_filter_land_partner&lt;&gt;"",IF(regnskab_filter_land_partner="EU",F2251,AD2251),""),"EXCLUDE")&amp;AC2251</f>
        <v>EXCLUDE</v>
      </c>
      <c r="J2251" s="158" t="e">
        <f t="shared" si="355"/>
        <v>#N/A</v>
      </c>
      <c r="L2251" s="158" t="str">
        <f t="shared" si="356"/>
        <v>_EU</v>
      </c>
      <c r="P2251" s="340"/>
      <c r="Q2251" s="340"/>
      <c r="R2251" s="341"/>
      <c r="S2251" s="342"/>
      <c r="T2251" s="342"/>
      <c r="U2251" s="340"/>
      <c r="V2251" s="368"/>
      <c r="W2251" s="341"/>
      <c r="X2251" s="343"/>
      <c r="Y2251" s="340"/>
      <c r="Z2251" s="341"/>
      <c r="AA2251" s="348" t="str">
        <f t="shared" si="357"/>
        <v/>
      </c>
      <c r="AB2251" s="349" t="str">
        <f t="shared" si="358"/>
        <v/>
      </c>
      <c r="AC2251" s="341"/>
      <c r="AD2251" s="350" t="str">
        <f t="shared" si="359"/>
        <v/>
      </c>
    </row>
    <row r="2252" spans="2:30" x14ac:dyDescent="0.45">
      <c r="B2252" s="145" t="str">
        <f t="shared" si="350"/>
        <v>NOT INCLUDED</v>
      </c>
      <c r="C2252" s="146" t="e">
        <f t="shared" si="351"/>
        <v>#N/A</v>
      </c>
      <c r="D2252" s="158" t="e">
        <f>AB2252&amp;"_"&amp;#REF!&amp;IF(afstemning_partner&lt;&gt;"","_"&amp;AC2252,"")</f>
        <v>#REF!</v>
      </c>
      <c r="E2252" s="158" t="str">
        <f t="shared" si="352"/>
        <v/>
      </c>
      <c r="F2252" s="158" t="e">
        <f t="shared" si="353"/>
        <v>#N/A</v>
      </c>
      <c r="G2252" s="158" t="str">
        <f>TRANSAKTIONER!Z2252&amp;IF(regnskab_filter_periode&gt;=AB2252,"INCLUDE"&amp;IF(regnskab_filter_land&lt;&gt;"",IF(regnskab_filter_land="EU",F2252,AD2252),""),"EXCLUDE")</f>
        <v>EXCLUDE</v>
      </c>
      <c r="H2252" s="158" t="str">
        <f t="shared" si="354"/>
        <v/>
      </c>
      <c r="I2252" s="158" t="str">
        <f>TRANSAKTIONER!Z2252&amp;IF(regnskab_filter_periode_partner&gt;=AB2252,"INCLUDE"&amp;IF(regnskab_filter_land_partner&lt;&gt;"",IF(regnskab_filter_land_partner="EU",F2252,AD2252),""),"EXCLUDE")&amp;AC2252</f>
        <v>EXCLUDE</v>
      </c>
      <c r="J2252" s="158" t="e">
        <f t="shared" si="355"/>
        <v>#N/A</v>
      </c>
      <c r="L2252" s="158" t="str">
        <f t="shared" si="356"/>
        <v>_EU</v>
      </c>
      <c r="P2252" s="340"/>
      <c r="Q2252" s="340"/>
      <c r="R2252" s="341"/>
      <c r="S2252" s="342"/>
      <c r="T2252" s="342"/>
      <c r="U2252" s="340"/>
      <c r="V2252" s="368"/>
      <c r="W2252" s="341"/>
      <c r="X2252" s="343"/>
      <c r="Y2252" s="340"/>
      <c r="Z2252" s="341"/>
      <c r="AA2252" s="348" t="str">
        <f t="shared" si="357"/>
        <v/>
      </c>
      <c r="AB2252" s="349" t="str">
        <f t="shared" si="358"/>
        <v/>
      </c>
      <c r="AC2252" s="341"/>
      <c r="AD2252" s="350" t="str">
        <f t="shared" si="359"/>
        <v/>
      </c>
    </row>
    <row r="2253" spans="2:30" x14ac:dyDescent="0.45">
      <c r="B2253" s="145" t="str">
        <f t="shared" si="350"/>
        <v>NOT INCLUDED</v>
      </c>
      <c r="C2253" s="146" t="e">
        <f t="shared" si="351"/>
        <v>#N/A</v>
      </c>
      <c r="D2253" s="158" t="e">
        <f>AB2253&amp;"_"&amp;#REF!&amp;IF(afstemning_partner&lt;&gt;"","_"&amp;AC2253,"")</f>
        <v>#REF!</v>
      </c>
      <c r="E2253" s="158" t="str">
        <f t="shared" si="352"/>
        <v/>
      </c>
      <c r="F2253" s="158" t="e">
        <f t="shared" si="353"/>
        <v>#N/A</v>
      </c>
      <c r="G2253" s="158" t="str">
        <f>TRANSAKTIONER!Z2253&amp;IF(regnskab_filter_periode&gt;=AB2253,"INCLUDE"&amp;IF(regnskab_filter_land&lt;&gt;"",IF(regnskab_filter_land="EU",F2253,AD2253),""),"EXCLUDE")</f>
        <v>EXCLUDE</v>
      </c>
      <c r="H2253" s="158" t="str">
        <f t="shared" si="354"/>
        <v/>
      </c>
      <c r="I2253" s="158" t="str">
        <f>TRANSAKTIONER!Z2253&amp;IF(regnskab_filter_periode_partner&gt;=AB2253,"INCLUDE"&amp;IF(regnskab_filter_land_partner&lt;&gt;"",IF(regnskab_filter_land_partner="EU",F2253,AD2253),""),"EXCLUDE")&amp;AC2253</f>
        <v>EXCLUDE</v>
      </c>
      <c r="J2253" s="158" t="e">
        <f t="shared" si="355"/>
        <v>#N/A</v>
      </c>
      <c r="L2253" s="158" t="str">
        <f t="shared" si="356"/>
        <v>_EU</v>
      </c>
      <c r="P2253" s="340"/>
      <c r="Q2253" s="340"/>
      <c r="R2253" s="341"/>
      <c r="S2253" s="342"/>
      <c r="T2253" s="342"/>
      <c r="U2253" s="340"/>
      <c r="V2253" s="368"/>
      <c r="W2253" s="341"/>
      <c r="X2253" s="343"/>
      <c r="Y2253" s="340"/>
      <c r="Z2253" s="341"/>
      <c r="AA2253" s="348" t="str">
        <f t="shared" si="357"/>
        <v/>
      </c>
      <c r="AB2253" s="349" t="str">
        <f t="shared" si="358"/>
        <v/>
      </c>
      <c r="AC2253" s="341"/>
      <c r="AD2253" s="350" t="str">
        <f t="shared" si="359"/>
        <v/>
      </c>
    </row>
    <row r="2254" spans="2:30" x14ac:dyDescent="0.45">
      <c r="B2254" s="145" t="str">
        <f t="shared" si="350"/>
        <v>NOT INCLUDED</v>
      </c>
      <c r="C2254" s="146" t="e">
        <f t="shared" si="351"/>
        <v>#N/A</v>
      </c>
      <c r="D2254" s="158" t="e">
        <f>AB2254&amp;"_"&amp;#REF!&amp;IF(afstemning_partner&lt;&gt;"","_"&amp;AC2254,"")</f>
        <v>#REF!</v>
      </c>
      <c r="E2254" s="158" t="str">
        <f t="shared" si="352"/>
        <v/>
      </c>
      <c r="F2254" s="158" t="e">
        <f t="shared" si="353"/>
        <v>#N/A</v>
      </c>
      <c r="G2254" s="158" t="str">
        <f>TRANSAKTIONER!Z2254&amp;IF(regnskab_filter_periode&gt;=AB2254,"INCLUDE"&amp;IF(regnskab_filter_land&lt;&gt;"",IF(regnskab_filter_land="EU",F2254,AD2254),""),"EXCLUDE")</f>
        <v>EXCLUDE</v>
      </c>
      <c r="H2254" s="158" t="str">
        <f t="shared" si="354"/>
        <v/>
      </c>
      <c r="I2254" s="158" t="str">
        <f>TRANSAKTIONER!Z2254&amp;IF(regnskab_filter_periode_partner&gt;=AB2254,"INCLUDE"&amp;IF(regnskab_filter_land_partner&lt;&gt;"",IF(regnskab_filter_land_partner="EU",F2254,AD2254),""),"EXCLUDE")&amp;AC2254</f>
        <v>EXCLUDE</v>
      </c>
      <c r="J2254" s="158" t="e">
        <f t="shared" si="355"/>
        <v>#N/A</v>
      </c>
      <c r="L2254" s="158" t="str">
        <f t="shared" si="356"/>
        <v>_EU</v>
      </c>
      <c r="P2254" s="340"/>
      <c r="Q2254" s="340"/>
      <c r="R2254" s="341"/>
      <c r="S2254" s="342"/>
      <c r="T2254" s="342"/>
      <c r="U2254" s="340"/>
      <c r="V2254" s="368"/>
      <c r="W2254" s="341"/>
      <c r="X2254" s="343"/>
      <c r="Y2254" s="340"/>
      <c r="Z2254" s="341"/>
      <c r="AA2254" s="348" t="str">
        <f t="shared" si="357"/>
        <v/>
      </c>
      <c r="AB2254" s="349" t="str">
        <f t="shared" si="358"/>
        <v/>
      </c>
      <c r="AC2254" s="341"/>
      <c r="AD2254" s="350" t="str">
        <f t="shared" si="359"/>
        <v/>
      </c>
    </row>
    <row r="2255" spans="2:30" x14ac:dyDescent="0.45">
      <c r="B2255" s="145" t="str">
        <f t="shared" si="350"/>
        <v>NOT INCLUDED</v>
      </c>
      <c r="C2255" s="146" t="e">
        <f t="shared" si="351"/>
        <v>#N/A</v>
      </c>
      <c r="D2255" s="158" t="e">
        <f>AB2255&amp;"_"&amp;#REF!&amp;IF(afstemning_partner&lt;&gt;"","_"&amp;AC2255,"")</f>
        <v>#REF!</v>
      </c>
      <c r="E2255" s="158" t="str">
        <f t="shared" si="352"/>
        <v/>
      </c>
      <c r="F2255" s="158" t="e">
        <f t="shared" si="353"/>
        <v>#N/A</v>
      </c>
      <c r="G2255" s="158" t="str">
        <f>TRANSAKTIONER!Z2255&amp;IF(regnskab_filter_periode&gt;=AB2255,"INCLUDE"&amp;IF(regnskab_filter_land&lt;&gt;"",IF(regnskab_filter_land="EU",F2255,AD2255),""),"EXCLUDE")</f>
        <v>EXCLUDE</v>
      </c>
      <c r="H2255" s="158" t="str">
        <f t="shared" si="354"/>
        <v/>
      </c>
      <c r="I2255" s="158" t="str">
        <f>TRANSAKTIONER!Z2255&amp;IF(regnskab_filter_periode_partner&gt;=AB2255,"INCLUDE"&amp;IF(regnskab_filter_land_partner&lt;&gt;"",IF(regnskab_filter_land_partner="EU",F2255,AD2255),""),"EXCLUDE")&amp;AC2255</f>
        <v>EXCLUDE</v>
      </c>
      <c r="J2255" s="158" t="e">
        <f t="shared" si="355"/>
        <v>#N/A</v>
      </c>
      <c r="L2255" s="158" t="str">
        <f t="shared" si="356"/>
        <v>_EU</v>
      </c>
      <c r="P2255" s="340"/>
      <c r="Q2255" s="340"/>
      <c r="R2255" s="341"/>
      <c r="S2255" s="342"/>
      <c r="T2255" s="342"/>
      <c r="U2255" s="340"/>
      <c r="V2255" s="368"/>
      <c r="W2255" s="341"/>
      <c r="X2255" s="343"/>
      <c r="Y2255" s="340"/>
      <c r="Z2255" s="341"/>
      <c r="AA2255" s="348" t="str">
        <f t="shared" si="357"/>
        <v/>
      </c>
      <c r="AB2255" s="349" t="str">
        <f t="shared" si="358"/>
        <v/>
      </c>
      <c r="AC2255" s="341"/>
      <c r="AD2255" s="350" t="str">
        <f t="shared" si="359"/>
        <v/>
      </c>
    </row>
    <row r="2256" spans="2:30" x14ac:dyDescent="0.45">
      <c r="B2256" s="145" t="str">
        <f t="shared" si="350"/>
        <v>NOT INCLUDED</v>
      </c>
      <c r="C2256" s="146" t="e">
        <f t="shared" si="351"/>
        <v>#N/A</v>
      </c>
      <c r="D2256" s="158" t="e">
        <f>AB2256&amp;"_"&amp;#REF!&amp;IF(afstemning_partner&lt;&gt;"","_"&amp;AC2256,"")</f>
        <v>#REF!</v>
      </c>
      <c r="E2256" s="158" t="str">
        <f t="shared" si="352"/>
        <v/>
      </c>
      <c r="F2256" s="158" t="e">
        <f t="shared" si="353"/>
        <v>#N/A</v>
      </c>
      <c r="G2256" s="158" t="str">
        <f>TRANSAKTIONER!Z2256&amp;IF(regnskab_filter_periode&gt;=AB2256,"INCLUDE"&amp;IF(regnskab_filter_land&lt;&gt;"",IF(regnskab_filter_land="EU",F2256,AD2256),""),"EXCLUDE")</f>
        <v>EXCLUDE</v>
      </c>
      <c r="H2256" s="158" t="str">
        <f t="shared" si="354"/>
        <v/>
      </c>
      <c r="I2256" s="158" t="str">
        <f>TRANSAKTIONER!Z2256&amp;IF(regnskab_filter_periode_partner&gt;=AB2256,"INCLUDE"&amp;IF(regnskab_filter_land_partner&lt;&gt;"",IF(regnskab_filter_land_partner="EU",F2256,AD2256),""),"EXCLUDE")&amp;AC2256</f>
        <v>EXCLUDE</v>
      </c>
      <c r="J2256" s="158" t="e">
        <f t="shared" si="355"/>
        <v>#N/A</v>
      </c>
      <c r="L2256" s="158" t="str">
        <f t="shared" si="356"/>
        <v>_EU</v>
      </c>
      <c r="P2256" s="340"/>
      <c r="Q2256" s="340"/>
      <c r="R2256" s="341"/>
      <c r="S2256" s="342"/>
      <c r="T2256" s="342"/>
      <c r="U2256" s="340"/>
      <c r="V2256" s="368"/>
      <c r="W2256" s="341"/>
      <c r="X2256" s="343"/>
      <c r="Y2256" s="340"/>
      <c r="Z2256" s="341"/>
      <c r="AA2256" s="348" t="str">
        <f t="shared" si="357"/>
        <v/>
      </c>
      <c r="AB2256" s="349" t="str">
        <f t="shared" si="358"/>
        <v/>
      </c>
      <c r="AC2256" s="341"/>
      <c r="AD2256" s="350" t="str">
        <f t="shared" si="359"/>
        <v/>
      </c>
    </row>
    <row r="2257" spans="2:30" x14ac:dyDescent="0.45">
      <c r="B2257" s="145" t="str">
        <f t="shared" si="350"/>
        <v>NOT INCLUDED</v>
      </c>
      <c r="C2257" s="146" t="e">
        <f t="shared" si="351"/>
        <v>#N/A</v>
      </c>
      <c r="D2257" s="158" t="e">
        <f>AB2257&amp;"_"&amp;#REF!&amp;IF(afstemning_partner&lt;&gt;"","_"&amp;AC2257,"")</f>
        <v>#REF!</v>
      </c>
      <c r="E2257" s="158" t="str">
        <f t="shared" si="352"/>
        <v/>
      </c>
      <c r="F2257" s="158" t="e">
        <f t="shared" si="353"/>
        <v>#N/A</v>
      </c>
      <c r="G2257" s="158" t="str">
        <f>TRANSAKTIONER!Z2257&amp;IF(regnskab_filter_periode&gt;=AB2257,"INCLUDE"&amp;IF(regnskab_filter_land&lt;&gt;"",IF(regnskab_filter_land="EU",F2257,AD2257),""),"EXCLUDE")</f>
        <v>EXCLUDE</v>
      </c>
      <c r="H2257" s="158" t="str">
        <f t="shared" si="354"/>
        <v/>
      </c>
      <c r="I2257" s="158" t="str">
        <f>TRANSAKTIONER!Z2257&amp;IF(regnskab_filter_periode_partner&gt;=AB2257,"INCLUDE"&amp;IF(regnskab_filter_land_partner&lt;&gt;"",IF(regnskab_filter_land_partner="EU",F2257,AD2257),""),"EXCLUDE")&amp;AC2257</f>
        <v>EXCLUDE</v>
      </c>
      <c r="J2257" s="158" t="e">
        <f t="shared" si="355"/>
        <v>#N/A</v>
      </c>
      <c r="L2257" s="158" t="str">
        <f t="shared" si="356"/>
        <v>_EU</v>
      </c>
      <c r="P2257" s="340"/>
      <c r="Q2257" s="340"/>
      <c r="R2257" s="341"/>
      <c r="S2257" s="342"/>
      <c r="T2257" s="342"/>
      <c r="U2257" s="340"/>
      <c r="V2257" s="368"/>
      <c r="W2257" s="341"/>
      <c r="X2257" s="343"/>
      <c r="Y2257" s="340"/>
      <c r="Z2257" s="341"/>
      <c r="AA2257" s="348" t="str">
        <f t="shared" si="357"/>
        <v/>
      </c>
      <c r="AB2257" s="349" t="str">
        <f t="shared" si="358"/>
        <v/>
      </c>
      <c r="AC2257" s="341"/>
      <c r="AD2257" s="350" t="str">
        <f t="shared" si="359"/>
        <v/>
      </c>
    </row>
    <row r="2258" spans="2:30" x14ac:dyDescent="0.45">
      <c r="B2258" s="145" t="str">
        <f t="shared" si="350"/>
        <v>NOT INCLUDED</v>
      </c>
      <c r="C2258" s="146" t="e">
        <f t="shared" si="351"/>
        <v>#N/A</v>
      </c>
      <c r="D2258" s="158" t="e">
        <f>AB2258&amp;"_"&amp;#REF!&amp;IF(afstemning_partner&lt;&gt;"","_"&amp;AC2258,"")</f>
        <v>#REF!</v>
      </c>
      <c r="E2258" s="158" t="str">
        <f t="shared" si="352"/>
        <v/>
      </c>
      <c r="F2258" s="158" t="e">
        <f t="shared" si="353"/>
        <v>#N/A</v>
      </c>
      <c r="G2258" s="158" t="str">
        <f>TRANSAKTIONER!Z2258&amp;IF(regnskab_filter_periode&gt;=AB2258,"INCLUDE"&amp;IF(regnskab_filter_land&lt;&gt;"",IF(regnskab_filter_land="EU",F2258,AD2258),""),"EXCLUDE")</f>
        <v>EXCLUDE</v>
      </c>
      <c r="H2258" s="158" t="str">
        <f t="shared" si="354"/>
        <v/>
      </c>
      <c r="I2258" s="158" t="str">
        <f>TRANSAKTIONER!Z2258&amp;IF(regnskab_filter_periode_partner&gt;=AB2258,"INCLUDE"&amp;IF(regnskab_filter_land_partner&lt;&gt;"",IF(regnskab_filter_land_partner="EU",F2258,AD2258),""),"EXCLUDE")&amp;AC2258</f>
        <v>EXCLUDE</v>
      </c>
      <c r="J2258" s="158" t="e">
        <f t="shared" si="355"/>
        <v>#N/A</v>
      </c>
      <c r="L2258" s="158" t="str">
        <f t="shared" si="356"/>
        <v>_EU</v>
      </c>
      <c r="P2258" s="340"/>
      <c r="Q2258" s="340"/>
      <c r="R2258" s="341"/>
      <c r="S2258" s="342"/>
      <c r="T2258" s="342"/>
      <c r="U2258" s="340"/>
      <c r="V2258" s="368"/>
      <c r="W2258" s="341"/>
      <c r="X2258" s="343"/>
      <c r="Y2258" s="340"/>
      <c r="Z2258" s="341"/>
      <c r="AA2258" s="348" t="str">
        <f t="shared" si="357"/>
        <v/>
      </c>
      <c r="AB2258" s="349" t="str">
        <f t="shared" si="358"/>
        <v/>
      </c>
      <c r="AC2258" s="341"/>
      <c r="AD2258" s="350" t="str">
        <f t="shared" si="359"/>
        <v/>
      </c>
    </row>
    <row r="2259" spans="2:30" x14ac:dyDescent="0.45">
      <c r="B2259" s="145" t="str">
        <f t="shared" si="350"/>
        <v>NOT INCLUDED</v>
      </c>
      <c r="C2259" s="146" t="e">
        <f t="shared" si="351"/>
        <v>#N/A</v>
      </c>
      <c r="D2259" s="158" t="e">
        <f>AB2259&amp;"_"&amp;#REF!&amp;IF(afstemning_partner&lt;&gt;"","_"&amp;AC2259,"")</f>
        <v>#REF!</v>
      </c>
      <c r="E2259" s="158" t="str">
        <f t="shared" si="352"/>
        <v/>
      </c>
      <c r="F2259" s="158" t="e">
        <f t="shared" si="353"/>
        <v>#N/A</v>
      </c>
      <c r="G2259" s="158" t="str">
        <f>TRANSAKTIONER!Z2259&amp;IF(regnskab_filter_periode&gt;=AB2259,"INCLUDE"&amp;IF(regnskab_filter_land&lt;&gt;"",IF(regnskab_filter_land="EU",F2259,AD2259),""),"EXCLUDE")</f>
        <v>EXCLUDE</v>
      </c>
      <c r="H2259" s="158" t="str">
        <f t="shared" si="354"/>
        <v/>
      </c>
      <c r="I2259" s="158" t="str">
        <f>TRANSAKTIONER!Z2259&amp;IF(regnskab_filter_periode_partner&gt;=AB2259,"INCLUDE"&amp;IF(regnskab_filter_land_partner&lt;&gt;"",IF(regnskab_filter_land_partner="EU",F2259,AD2259),""),"EXCLUDE")&amp;AC2259</f>
        <v>EXCLUDE</v>
      </c>
      <c r="J2259" s="158" t="e">
        <f t="shared" si="355"/>
        <v>#N/A</v>
      </c>
      <c r="L2259" s="158" t="str">
        <f t="shared" si="356"/>
        <v>_EU</v>
      </c>
      <c r="P2259" s="340"/>
      <c r="Q2259" s="340"/>
      <c r="R2259" s="341"/>
      <c r="S2259" s="342"/>
      <c r="T2259" s="342"/>
      <c r="U2259" s="340"/>
      <c r="V2259" s="368"/>
      <c r="W2259" s="341"/>
      <c r="X2259" s="343"/>
      <c r="Y2259" s="340"/>
      <c r="Z2259" s="341"/>
      <c r="AA2259" s="348" t="str">
        <f t="shared" si="357"/>
        <v/>
      </c>
      <c r="AB2259" s="349" t="str">
        <f t="shared" si="358"/>
        <v/>
      </c>
      <c r="AC2259" s="341"/>
      <c r="AD2259" s="350" t="str">
        <f t="shared" si="359"/>
        <v/>
      </c>
    </row>
    <row r="2260" spans="2:30" x14ac:dyDescent="0.45">
      <c r="B2260" s="145" t="str">
        <f t="shared" si="350"/>
        <v>NOT INCLUDED</v>
      </c>
      <c r="C2260" s="146" t="e">
        <f t="shared" si="351"/>
        <v>#N/A</v>
      </c>
      <c r="D2260" s="158" t="e">
        <f>AB2260&amp;"_"&amp;#REF!&amp;IF(afstemning_partner&lt;&gt;"","_"&amp;AC2260,"")</f>
        <v>#REF!</v>
      </c>
      <c r="E2260" s="158" t="str">
        <f t="shared" si="352"/>
        <v/>
      </c>
      <c r="F2260" s="158" t="e">
        <f t="shared" si="353"/>
        <v>#N/A</v>
      </c>
      <c r="G2260" s="158" t="str">
        <f>TRANSAKTIONER!Z2260&amp;IF(regnskab_filter_periode&gt;=AB2260,"INCLUDE"&amp;IF(regnskab_filter_land&lt;&gt;"",IF(regnskab_filter_land="EU",F2260,AD2260),""),"EXCLUDE")</f>
        <v>EXCLUDE</v>
      </c>
      <c r="H2260" s="158" t="str">
        <f t="shared" si="354"/>
        <v/>
      </c>
      <c r="I2260" s="158" t="str">
        <f>TRANSAKTIONER!Z2260&amp;IF(regnskab_filter_periode_partner&gt;=AB2260,"INCLUDE"&amp;IF(regnskab_filter_land_partner&lt;&gt;"",IF(regnskab_filter_land_partner="EU",F2260,AD2260),""),"EXCLUDE")&amp;AC2260</f>
        <v>EXCLUDE</v>
      </c>
      <c r="J2260" s="158" t="e">
        <f t="shared" si="355"/>
        <v>#N/A</v>
      </c>
      <c r="L2260" s="158" t="str">
        <f t="shared" si="356"/>
        <v>_EU</v>
      </c>
      <c r="P2260" s="340"/>
      <c r="Q2260" s="340"/>
      <c r="R2260" s="341"/>
      <c r="S2260" s="342"/>
      <c r="T2260" s="342"/>
      <c r="U2260" s="340"/>
      <c r="V2260" s="368"/>
      <c r="W2260" s="341"/>
      <c r="X2260" s="343"/>
      <c r="Y2260" s="340"/>
      <c r="Z2260" s="341"/>
      <c r="AA2260" s="348" t="str">
        <f t="shared" si="357"/>
        <v/>
      </c>
      <c r="AB2260" s="349" t="str">
        <f t="shared" si="358"/>
        <v/>
      </c>
      <c r="AC2260" s="341"/>
      <c r="AD2260" s="350" t="str">
        <f t="shared" si="359"/>
        <v/>
      </c>
    </row>
    <row r="2261" spans="2:30" x14ac:dyDescent="0.45">
      <c r="B2261" s="145" t="str">
        <f t="shared" si="350"/>
        <v>NOT INCLUDED</v>
      </c>
      <c r="C2261" s="146" t="e">
        <f t="shared" si="351"/>
        <v>#N/A</v>
      </c>
      <c r="D2261" s="158" t="e">
        <f>AB2261&amp;"_"&amp;#REF!&amp;IF(afstemning_partner&lt;&gt;"","_"&amp;AC2261,"")</f>
        <v>#REF!</v>
      </c>
      <c r="E2261" s="158" t="str">
        <f t="shared" si="352"/>
        <v/>
      </c>
      <c r="F2261" s="158" t="e">
        <f t="shared" si="353"/>
        <v>#N/A</v>
      </c>
      <c r="G2261" s="158" t="str">
        <f>TRANSAKTIONER!Z2261&amp;IF(regnskab_filter_periode&gt;=AB2261,"INCLUDE"&amp;IF(regnskab_filter_land&lt;&gt;"",IF(regnskab_filter_land="EU",F2261,AD2261),""),"EXCLUDE")</f>
        <v>EXCLUDE</v>
      </c>
      <c r="H2261" s="158" t="str">
        <f t="shared" si="354"/>
        <v/>
      </c>
      <c r="I2261" s="158" t="str">
        <f>TRANSAKTIONER!Z2261&amp;IF(regnskab_filter_periode_partner&gt;=AB2261,"INCLUDE"&amp;IF(regnskab_filter_land_partner&lt;&gt;"",IF(regnskab_filter_land_partner="EU",F2261,AD2261),""),"EXCLUDE")&amp;AC2261</f>
        <v>EXCLUDE</v>
      </c>
      <c r="J2261" s="158" t="e">
        <f t="shared" si="355"/>
        <v>#N/A</v>
      </c>
      <c r="L2261" s="158" t="str">
        <f t="shared" si="356"/>
        <v>_EU</v>
      </c>
      <c r="P2261" s="340"/>
      <c r="Q2261" s="340"/>
      <c r="R2261" s="341"/>
      <c r="S2261" s="342"/>
      <c r="T2261" s="342"/>
      <c r="U2261" s="340"/>
      <c r="V2261" s="368"/>
      <c r="W2261" s="341"/>
      <c r="X2261" s="343"/>
      <c r="Y2261" s="340"/>
      <c r="Z2261" s="341"/>
      <c r="AA2261" s="348" t="str">
        <f t="shared" si="357"/>
        <v/>
      </c>
      <c r="AB2261" s="349" t="str">
        <f t="shared" si="358"/>
        <v/>
      </c>
      <c r="AC2261" s="341"/>
      <c r="AD2261" s="350" t="str">
        <f t="shared" si="359"/>
        <v/>
      </c>
    </row>
    <row r="2262" spans="2:30" x14ac:dyDescent="0.45">
      <c r="B2262" s="145" t="str">
        <f t="shared" si="350"/>
        <v>NOT INCLUDED</v>
      </c>
      <c r="C2262" s="146" t="e">
        <f t="shared" si="351"/>
        <v>#N/A</v>
      </c>
      <c r="D2262" s="158" t="e">
        <f>AB2262&amp;"_"&amp;#REF!&amp;IF(afstemning_partner&lt;&gt;"","_"&amp;AC2262,"")</f>
        <v>#REF!</v>
      </c>
      <c r="E2262" s="158" t="str">
        <f t="shared" si="352"/>
        <v/>
      </c>
      <c r="F2262" s="158" t="e">
        <f t="shared" si="353"/>
        <v>#N/A</v>
      </c>
      <c r="G2262" s="158" t="str">
        <f>TRANSAKTIONER!Z2262&amp;IF(regnskab_filter_periode&gt;=AB2262,"INCLUDE"&amp;IF(regnskab_filter_land&lt;&gt;"",IF(regnskab_filter_land="EU",F2262,AD2262),""),"EXCLUDE")</f>
        <v>EXCLUDE</v>
      </c>
      <c r="H2262" s="158" t="str">
        <f t="shared" si="354"/>
        <v/>
      </c>
      <c r="I2262" s="158" t="str">
        <f>TRANSAKTIONER!Z2262&amp;IF(regnskab_filter_periode_partner&gt;=AB2262,"INCLUDE"&amp;IF(regnskab_filter_land_partner&lt;&gt;"",IF(regnskab_filter_land_partner="EU",F2262,AD2262),""),"EXCLUDE")&amp;AC2262</f>
        <v>EXCLUDE</v>
      </c>
      <c r="J2262" s="158" t="e">
        <f t="shared" si="355"/>
        <v>#N/A</v>
      </c>
      <c r="L2262" s="158" t="str">
        <f t="shared" si="356"/>
        <v>_EU</v>
      </c>
      <c r="P2262" s="340"/>
      <c r="Q2262" s="340"/>
      <c r="R2262" s="341"/>
      <c r="S2262" s="342"/>
      <c r="T2262" s="342"/>
      <c r="U2262" s="340"/>
      <c r="V2262" s="368"/>
      <c r="W2262" s="341"/>
      <c r="X2262" s="343"/>
      <c r="Y2262" s="340"/>
      <c r="Z2262" s="341"/>
      <c r="AA2262" s="348" t="str">
        <f t="shared" si="357"/>
        <v/>
      </c>
      <c r="AB2262" s="349" t="str">
        <f t="shared" si="358"/>
        <v/>
      </c>
      <c r="AC2262" s="341"/>
      <c r="AD2262" s="350" t="str">
        <f t="shared" si="359"/>
        <v/>
      </c>
    </row>
    <row r="2263" spans="2:30" x14ac:dyDescent="0.45">
      <c r="B2263" s="145" t="str">
        <f t="shared" si="350"/>
        <v>NOT INCLUDED</v>
      </c>
      <c r="C2263" s="146" t="e">
        <f t="shared" si="351"/>
        <v>#N/A</v>
      </c>
      <c r="D2263" s="158" t="e">
        <f>AB2263&amp;"_"&amp;#REF!&amp;IF(afstemning_partner&lt;&gt;"","_"&amp;AC2263,"")</f>
        <v>#REF!</v>
      </c>
      <c r="E2263" s="158" t="str">
        <f t="shared" si="352"/>
        <v/>
      </c>
      <c r="F2263" s="158" t="e">
        <f t="shared" si="353"/>
        <v>#N/A</v>
      </c>
      <c r="G2263" s="158" t="str">
        <f>TRANSAKTIONER!Z2263&amp;IF(regnskab_filter_periode&gt;=AB2263,"INCLUDE"&amp;IF(regnskab_filter_land&lt;&gt;"",IF(regnskab_filter_land="EU",F2263,AD2263),""),"EXCLUDE")</f>
        <v>EXCLUDE</v>
      </c>
      <c r="H2263" s="158" t="str">
        <f t="shared" si="354"/>
        <v/>
      </c>
      <c r="I2263" s="158" t="str">
        <f>TRANSAKTIONER!Z2263&amp;IF(regnskab_filter_periode_partner&gt;=AB2263,"INCLUDE"&amp;IF(regnskab_filter_land_partner&lt;&gt;"",IF(regnskab_filter_land_partner="EU",F2263,AD2263),""),"EXCLUDE")&amp;AC2263</f>
        <v>EXCLUDE</v>
      </c>
      <c r="J2263" s="158" t="e">
        <f t="shared" si="355"/>
        <v>#N/A</v>
      </c>
      <c r="L2263" s="158" t="str">
        <f t="shared" si="356"/>
        <v>_EU</v>
      </c>
      <c r="P2263" s="340"/>
      <c r="Q2263" s="340"/>
      <c r="R2263" s="341"/>
      <c r="S2263" s="342"/>
      <c r="T2263" s="342"/>
      <c r="U2263" s="340"/>
      <c r="V2263" s="368"/>
      <c r="W2263" s="341"/>
      <c r="X2263" s="343"/>
      <c r="Y2263" s="340"/>
      <c r="Z2263" s="341"/>
      <c r="AA2263" s="348" t="str">
        <f t="shared" si="357"/>
        <v/>
      </c>
      <c r="AB2263" s="349" t="str">
        <f t="shared" si="358"/>
        <v/>
      </c>
      <c r="AC2263" s="341"/>
      <c r="AD2263" s="350" t="str">
        <f t="shared" si="359"/>
        <v/>
      </c>
    </row>
    <row r="2264" spans="2:30" x14ac:dyDescent="0.45">
      <c r="B2264" s="145" t="str">
        <f t="shared" si="350"/>
        <v>NOT INCLUDED</v>
      </c>
      <c r="C2264" s="146" t="e">
        <f t="shared" si="351"/>
        <v>#N/A</v>
      </c>
      <c r="D2264" s="158" t="e">
        <f>AB2264&amp;"_"&amp;#REF!&amp;IF(afstemning_partner&lt;&gt;"","_"&amp;AC2264,"")</f>
        <v>#REF!</v>
      </c>
      <c r="E2264" s="158" t="str">
        <f t="shared" si="352"/>
        <v/>
      </c>
      <c r="F2264" s="158" t="e">
        <f t="shared" si="353"/>
        <v>#N/A</v>
      </c>
      <c r="G2264" s="158" t="str">
        <f>TRANSAKTIONER!Z2264&amp;IF(regnskab_filter_periode&gt;=AB2264,"INCLUDE"&amp;IF(regnskab_filter_land&lt;&gt;"",IF(regnskab_filter_land="EU",F2264,AD2264),""),"EXCLUDE")</f>
        <v>EXCLUDE</v>
      </c>
      <c r="H2264" s="158" t="str">
        <f t="shared" si="354"/>
        <v/>
      </c>
      <c r="I2264" s="158" t="str">
        <f>TRANSAKTIONER!Z2264&amp;IF(regnskab_filter_periode_partner&gt;=AB2264,"INCLUDE"&amp;IF(regnskab_filter_land_partner&lt;&gt;"",IF(regnskab_filter_land_partner="EU",F2264,AD2264),""),"EXCLUDE")&amp;AC2264</f>
        <v>EXCLUDE</v>
      </c>
      <c r="J2264" s="158" t="e">
        <f t="shared" si="355"/>
        <v>#N/A</v>
      </c>
      <c r="L2264" s="158" t="str">
        <f t="shared" si="356"/>
        <v>_EU</v>
      </c>
      <c r="P2264" s="340"/>
      <c r="Q2264" s="340"/>
      <c r="R2264" s="341"/>
      <c r="S2264" s="342"/>
      <c r="T2264" s="342"/>
      <c r="U2264" s="340"/>
      <c r="V2264" s="368"/>
      <c r="W2264" s="341"/>
      <c r="X2264" s="343"/>
      <c r="Y2264" s="340"/>
      <c r="Z2264" s="341"/>
      <c r="AA2264" s="348" t="str">
        <f t="shared" si="357"/>
        <v/>
      </c>
      <c r="AB2264" s="349" t="str">
        <f t="shared" si="358"/>
        <v/>
      </c>
      <c r="AC2264" s="341"/>
      <c r="AD2264" s="350" t="str">
        <f t="shared" si="359"/>
        <v/>
      </c>
    </row>
    <row r="2265" spans="2:30" x14ac:dyDescent="0.45">
      <c r="B2265" s="145" t="str">
        <f t="shared" si="350"/>
        <v>NOT INCLUDED</v>
      </c>
      <c r="C2265" s="146" t="e">
        <f t="shared" si="351"/>
        <v>#N/A</v>
      </c>
      <c r="D2265" s="158" t="e">
        <f>AB2265&amp;"_"&amp;#REF!&amp;IF(afstemning_partner&lt;&gt;"","_"&amp;AC2265,"")</f>
        <v>#REF!</v>
      </c>
      <c r="E2265" s="158" t="str">
        <f t="shared" si="352"/>
        <v/>
      </c>
      <c r="F2265" s="158" t="e">
        <f t="shared" si="353"/>
        <v>#N/A</v>
      </c>
      <c r="G2265" s="158" t="str">
        <f>TRANSAKTIONER!Z2265&amp;IF(regnskab_filter_periode&gt;=AB2265,"INCLUDE"&amp;IF(regnskab_filter_land&lt;&gt;"",IF(regnskab_filter_land="EU",F2265,AD2265),""),"EXCLUDE")</f>
        <v>EXCLUDE</v>
      </c>
      <c r="H2265" s="158" t="str">
        <f t="shared" si="354"/>
        <v/>
      </c>
      <c r="I2265" s="158" t="str">
        <f>TRANSAKTIONER!Z2265&amp;IF(regnskab_filter_periode_partner&gt;=AB2265,"INCLUDE"&amp;IF(regnskab_filter_land_partner&lt;&gt;"",IF(regnskab_filter_land_partner="EU",F2265,AD2265),""),"EXCLUDE")&amp;AC2265</f>
        <v>EXCLUDE</v>
      </c>
      <c r="J2265" s="158" t="e">
        <f t="shared" si="355"/>
        <v>#N/A</v>
      </c>
      <c r="L2265" s="158" t="str">
        <f t="shared" si="356"/>
        <v>_EU</v>
      </c>
      <c r="P2265" s="340"/>
      <c r="Q2265" s="340"/>
      <c r="R2265" s="341"/>
      <c r="S2265" s="342"/>
      <c r="T2265" s="342"/>
      <c r="U2265" s="340"/>
      <c r="V2265" s="368"/>
      <c r="W2265" s="341"/>
      <c r="X2265" s="343"/>
      <c r="Y2265" s="340"/>
      <c r="Z2265" s="341"/>
      <c r="AA2265" s="348" t="str">
        <f t="shared" si="357"/>
        <v/>
      </c>
      <c r="AB2265" s="349" t="str">
        <f t="shared" si="358"/>
        <v/>
      </c>
      <c r="AC2265" s="341"/>
      <c r="AD2265" s="350" t="str">
        <f t="shared" si="359"/>
        <v/>
      </c>
    </row>
    <row r="2266" spans="2:30" x14ac:dyDescent="0.45">
      <c r="B2266" s="145" t="str">
        <f t="shared" si="350"/>
        <v>NOT INCLUDED</v>
      </c>
      <c r="C2266" s="146" t="e">
        <f t="shared" si="351"/>
        <v>#N/A</v>
      </c>
      <c r="D2266" s="158" t="e">
        <f>AB2266&amp;"_"&amp;#REF!&amp;IF(afstemning_partner&lt;&gt;"","_"&amp;AC2266,"")</f>
        <v>#REF!</v>
      </c>
      <c r="E2266" s="158" t="str">
        <f t="shared" si="352"/>
        <v/>
      </c>
      <c r="F2266" s="158" t="e">
        <f t="shared" si="353"/>
        <v>#N/A</v>
      </c>
      <c r="G2266" s="158" t="str">
        <f>TRANSAKTIONER!Z2266&amp;IF(regnskab_filter_periode&gt;=AB2266,"INCLUDE"&amp;IF(regnskab_filter_land&lt;&gt;"",IF(regnskab_filter_land="EU",F2266,AD2266),""),"EXCLUDE")</f>
        <v>EXCLUDE</v>
      </c>
      <c r="H2266" s="158" t="str">
        <f t="shared" si="354"/>
        <v/>
      </c>
      <c r="I2266" s="158" t="str">
        <f>TRANSAKTIONER!Z2266&amp;IF(regnskab_filter_periode_partner&gt;=AB2266,"INCLUDE"&amp;IF(regnskab_filter_land_partner&lt;&gt;"",IF(regnskab_filter_land_partner="EU",F2266,AD2266),""),"EXCLUDE")&amp;AC2266</f>
        <v>EXCLUDE</v>
      </c>
      <c r="J2266" s="158" t="e">
        <f t="shared" si="355"/>
        <v>#N/A</v>
      </c>
      <c r="L2266" s="158" t="str">
        <f t="shared" si="356"/>
        <v>_EU</v>
      </c>
      <c r="P2266" s="340"/>
      <c r="Q2266" s="340"/>
      <c r="R2266" s="341"/>
      <c r="S2266" s="342"/>
      <c r="T2266" s="342"/>
      <c r="U2266" s="340"/>
      <c r="V2266" s="368"/>
      <c r="W2266" s="341"/>
      <c r="X2266" s="343"/>
      <c r="Y2266" s="340"/>
      <c r="Z2266" s="341"/>
      <c r="AA2266" s="348" t="str">
        <f t="shared" si="357"/>
        <v/>
      </c>
      <c r="AB2266" s="349" t="str">
        <f t="shared" si="358"/>
        <v/>
      </c>
      <c r="AC2266" s="341"/>
      <c r="AD2266" s="350" t="str">
        <f t="shared" si="359"/>
        <v/>
      </c>
    </row>
    <row r="2267" spans="2:30" x14ac:dyDescent="0.45">
      <c r="B2267" s="145" t="str">
        <f t="shared" si="350"/>
        <v>NOT INCLUDED</v>
      </c>
      <c r="C2267" s="146" t="e">
        <f t="shared" si="351"/>
        <v>#N/A</v>
      </c>
      <c r="D2267" s="158" t="e">
        <f>AB2267&amp;"_"&amp;#REF!&amp;IF(afstemning_partner&lt;&gt;"","_"&amp;AC2267,"")</f>
        <v>#REF!</v>
      </c>
      <c r="E2267" s="158" t="str">
        <f t="shared" si="352"/>
        <v/>
      </c>
      <c r="F2267" s="158" t="e">
        <f t="shared" si="353"/>
        <v>#N/A</v>
      </c>
      <c r="G2267" s="158" t="str">
        <f>TRANSAKTIONER!Z2267&amp;IF(regnskab_filter_periode&gt;=AB2267,"INCLUDE"&amp;IF(regnskab_filter_land&lt;&gt;"",IF(regnskab_filter_land="EU",F2267,AD2267),""),"EXCLUDE")</f>
        <v>EXCLUDE</v>
      </c>
      <c r="H2267" s="158" t="str">
        <f t="shared" si="354"/>
        <v/>
      </c>
      <c r="I2267" s="158" t="str">
        <f>TRANSAKTIONER!Z2267&amp;IF(regnskab_filter_periode_partner&gt;=AB2267,"INCLUDE"&amp;IF(regnskab_filter_land_partner&lt;&gt;"",IF(regnskab_filter_land_partner="EU",F2267,AD2267),""),"EXCLUDE")&amp;AC2267</f>
        <v>EXCLUDE</v>
      </c>
      <c r="J2267" s="158" t="e">
        <f t="shared" si="355"/>
        <v>#N/A</v>
      </c>
      <c r="L2267" s="158" t="str">
        <f t="shared" si="356"/>
        <v>_EU</v>
      </c>
      <c r="P2267" s="340"/>
      <c r="Q2267" s="340"/>
      <c r="R2267" s="341"/>
      <c r="S2267" s="342"/>
      <c r="T2267" s="342"/>
      <c r="U2267" s="340"/>
      <c r="V2267" s="368"/>
      <c r="W2267" s="341"/>
      <c r="X2267" s="343"/>
      <c r="Y2267" s="340"/>
      <c r="Z2267" s="341"/>
      <c r="AA2267" s="348" t="str">
        <f t="shared" si="357"/>
        <v/>
      </c>
      <c r="AB2267" s="349" t="str">
        <f t="shared" si="358"/>
        <v/>
      </c>
      <c r="AC2267" s="341"/>
      <c r="AD2267" s="350" t="str">
        <f t="shared" si="359"/>
        <v/>
      </c>
    </row>
    <row r="2268" spans="2:30" x14ac:dyDescent="0.45">
      <c r="B2268" s="145" t="str">
        <f t="shared" si="350"/>
        <v>NOT INCLUDED</v>
      </c>
      <c r="C2268" s="146" t="e">
        <f t="shared" si="351"/>
        <v>#N/A</v>
      </c>
      <c r="D2268" s="158" t="e">
        <f>AB2268&amp;"_"&amp;#REF!&amp;IF(afstemning_partner&lt;&gt;"","_"&amp;AC2268,"")</f>
        <v>#REF!</v>
      </c>
      <c r="E2268" s="158" t="str">
        <f t="shared" si="352"/>
        <v/>
      </c>
      <c r="F2268" s="158" t="e">
        <f t="shared" si="353"/>
        <v>#N/A</v>
      </c>
      <c r="G2268" s="158" t="str">
        <f>TRANSAKTIONER!Z2268&amp;IF(regnskab_filter_periode&gt;=AB2268,"INCLUDE"&amp;IF(regnskab_filter_land&lt;&gt;"",IF(regnskab_filter_land="EU",F2268,AD2268),""),"EXCLUDE")</f>
        <v>EXCLUDE</v>
      </c>
      <c r="H2268" s="158" t="str">
        <f t="shared" si="354"/>
        <v/>
      </c>
      <c r="I2268" s="158" t="str">
        <f>TRANSAKTIONER!Z2268&amp;IF(regnskab_filter_periode_partner&gt;=AB2268,"INCLUDE"&amp;IF(regnskab_filter_land_partner&lt;&gt;"",IF(regnskab_filter_land_partner="EU",F2268,AD2268),""),"EXCLUDE")&amp;AC2268</f>
        <v>EXCLUDE</v>
      </c>
      <c r="J2268" s="158" t="e">
        <f t="shared" si="355"/>
        <v>#N/A</v>
      </c>
      <c r="L2268" s="158" t="str">
        <f t="shared" si="356"/>
        <v>_EU</v>
      </c>
      <c r="P2268" s="340"/>
      <c r="Q2268" s="340"/>
      <c r="R2268" s="341"/>
      <c r="S2268" s="342"/>
      <c r="T2268" s="342"/>
      <c r="U2268" s="340"/>
      <c r="V2268" s="368"/>
      <c r="W2268" s="341"/>
      <c r="X2268" s="343"/>
      <c r="Y2268" s="340"/>
      <c r="Z2268" s="341"/>
      <c r="AA2268" s="348" t="str">
        <f t="shared" si="357"/>
        <v/>
      </c>
      <c r="AB2268" s="349" t="str">
        <f t="shared" si="358"/>
        <v/>
      </c>
      <c r="AC2268" s="341"/>
      <c r="AD2268" s="350" t="str">
        <f t="shared" si="359"/>
        <v/>
      </c>
    </row>
    <row r="2269" spans="2:30" x14ac:dyDescent="0.45">
      <c r="B2269" s="145" t="str">
        <f t="shared" si="350"/>
        <v>NOT INCLUDED</v>
      </c>
      <c r="C2269" s="146" t="e">
        <f t="shared" si="351"/>
        <v>#N/A</v>
      </c>
      <c r="D2269" s="158" t="e">
        <f>AB2269&amp;"_"&amp;#REF!&amp;IF(afstemning_partner&lt;&gt;"","_"&amp;AC2269,"")</f>
        <v>#REF!</v>
      </c>
      <c r="E2269" s="158" t="str">
        <f t="shared" si="352"/>
        <v/>
      </c>
      <c r="F2269" s="158" t="e">
        <f t="shared" si="353"/>
        <v>#N/A</v>
      </c>
      <c r="G2269" s="158" t="str">
        <f>TRANSAKTIONER!Z2269&amp;IF(regnskab_filter_periode&gt;=AB2269,"INCLUDE"&amp;IF(regnskab_filter_land&lt;&gt;"",IF(regnskab_filter_land="EU",F2269,AD2269),""),"EXCLUDE")</f>
        <v>EXCLUDE</v>
      </c>
      <c r="H2269" s="158" t="str">
        <f t="shared" si="354"/>
        <v/>
      </c>
      <c r="I2269" s="158" t="str">
        <f>TRANSAKTIONER!Z2269&amp;IF(regnskab_filter_periode_partner&gt;=AB2269,"INCLUDE"&amp;IF(regnskab_filter_land_partner&lt;&gt;"",IF(regnskab_filter_land_partner="EU",F2269,AD2269),""),"EXCLUDE")&amp;AC2269</f>
        <v>EXCLUDE</v>
      </c>
      <c r="J2269" s="158" t="e">
        <f t="shared" si="355"/>
        <v>#N/A</v>
      </c>
      <c r="L2269" s="158" t="str">
        <f t="shared" si="356"/>
        <v>_EU</v>
      </c>
      <c r="P2269" s="340"/>
      <c r="Q2269" s="340"/>
      <c r="R2269" s="341"/>
      <c r="S2269" s="342"/>
      <c r="T2269" s="342"/>
      <c r="U2269" s="340"/>
      <c r="V2269" s="368"/>
      <c r="W2269" s="341"/>
      <c r="X2269" s="343"/>
      <c r="Y2269" s="340"/>
      <c r="Z2269" s="341"/>
      <c r="AA2269" s="348" t="str">
        <f t="shared" si="357"/>
        <v/>
      </c>
      <c r="AB2269" s="349" t="str">
        <f t="shared" si="358"/>
        <v/>
      </c>
      <c r="AC2269" s="341"/>
      <c r="AD2269" s="350" t="str">
        <f t="shared" si="359"/>
        <v/>
      </c>
    </row>
    <row r="2270" spans="2:30" x14ac:dyDescent="0.45">
      <c r="B2270" s="145" t="str">
        <f t="shared" si="350"/>
        <v>NOT INCLUDED</v>
      </c>
      <c r="C2270" s="146" t="e">
        <f t="shared" si="351"/>
        <v>#N/A</v>
      </c>
      <c r="D2270" s="158" t="e">
        <f>AB2270&amp;"_"&amp;#REF!&amp;IF(afstemning_partner&lt;&gt;"","_"&amp;AC2270,"")</f>
        <v>#REF!</v>
      </c>
      <c r="E2270" s="158" t="str">
        <f t="shared" si="352"/>
        <v/>
      </c>
      <c r="F2270" s="158" t="e">
        <f t="shared" si="353"/>
        <v>#N/A</v>
      </c>
      <c r="G2270" s="158" t="str">
        <f>TRANSAKTIONER!Z2270&amp;IF(regnskab_filter_periode&gt;=AB2270,"INCLUDE"&amp;IF(regnskab_filter_land&lt;&gt;"",IF(regnskab_filter_land="EU",F2270,AD2270),""),"EXCLUDE")</f>
        <v>EXCLUDE</v>
      </c>
      <c r="H2270" s="158" t="str">
        <f t="shared" si="354"/>
        <v/>
      </c>
      <c r="I2270" s="158" t="str">
        <f>TRANSAKTIONER!Z2270&amp;IF(regnskab_filter_periode_partner&gt;=AB2270,"INCLUDE"&amp;IF(regnskab_filter_land_partner&lt;&gt;"",IF(regnskab_filter_land_partner="EU",F2270,AD2270),""),"EXCLUDE")&amp;AC2270</f>
        <v>EXCLUDE</v>
      </c>
      <c r="J2270" s="158" t="e">
        <f t="shared" si="355"/>
        <v>#N/A</v>
      </c>
      <c r="L2270" s="158" t="str">
        <f t="shared" si="356"/>
        <v>_EU</v>
      </c>
      <c r="P2270" s="340"/>
      <c r="Q2270" s="340"/>
      <c r="R2270" s="341"/>
      <c r="S2270" s="342"/>
      <c r="T2270" s="342"/>
      <c r="U2270" s="340"/>
      <c r="V2270" s="368"/>
      <c r="W2270" s="341"/>
      <c r="X2270" s="343"/>
      <c r="Y2270" s="340"/>
      <c r="Z2270" s="341"/>
      <c r="AA2270" s="348" t="str">
        <f t="shared" si="357"/>
        <v/>
      </c>
      <c r="AB2270" s="349" t="str">
        <f t="shared" si="358"/>
        <v/>
      </c>
      <c r="AC2270" s="341"/>
      <c r="AD2270" s="350" t="str">
        <f t="shared" si="359"/>
        <v/>
      </c>
    </row>
    <row r="2271" spans="2:30" x14ac:dyDescent="0.45">
      <c r="B2271" s="145" t="str">
        <f t="shared" si="350"/>
        <v>NOT INCLUDED</v>
      </c>
      <c r="C2271" s="146" t="e">
        <f t="shared" si="351"/>
        <v>#N/A</v>
      </c>
      <c r="D2271" s="158" t="e">
        <f>AB2271&amp;"_"&amp;#REF!&amp;IF(afstemning_partner&lt;&gt;"","_"&amp;AC2271,"")</f>
        <v>#REF!</v>
      </c>
      <c r="E2271" s="158" t="str">
        <f t="shared" si="352"/>
        <v/>
      </c>
      <c r="F2271" s="158" t="e">
        <f t="shared" si="353"/>
        <v>#N/A</v>
      </c>
      <c r="G2271" s="158" t="str">
        <f>TRANSAKTIONER!Z2271&amp;IF(regnskab_filter_periode&gt;=AB2271,"INCLUDE"&amp;IF(regnskab_filter_land&lt;&gt;"",IF(regnskab_filter_land="EU",F2271,AD2271),""),"EXCLUDE")</f>
        <v>EXCLUDE</v>
      </c>
      <c r="H2271" s="158" t="str">
        <f t="shared" si="354"/>
        <v/>
      </c>
      <c r="I2271" s="158" t="str">
        <f>TRANSAKTIONER!Z2271&amp;IF(regnskab_filter_periode_partner&gt;=AB2271,"INCLUDE"&amp;IF(regnskab_filter_land_partner&lt;&gt;"",IF(regnskab_filter_land_partner="EU",F2271,AD2271),""),"EXCLUDE")&amp;AC2271</f>
        <v>EXCLUDE</v>
      </c>
      <c r="J2271" s="158" t="e">
        <f t="shared" si="355"/>
        <v>#N/A</v>
      </c>
      <c r="L2271" s="158" t="str">
        <f t="shared" si="356"/>
        <v>_EU</v>
      </c>
      <c r="P2271" s="340"/>
      <c r="Q2271" s="340"/>
      <c r="R2271" s="341"/>
      <c r="S2271" s="342"/>
      <c r="T2271" s="342"/>
      <c r="U2271" s="340"/>
      <c r="V2271" s="368"/>
      <c r="W2271" s="341"/>
      <c r="X2271" s="343"/>
      <c r="Y2271" s="340"/>
      <c r="Z2271" s="341"/>
      <c r="AA2271" s="348" t="str">
        <f t="shared" si="357"/>
        <v/>
      </c>
      <c r="AB2271" s="349" t="str">
        <f t="shared" si="358"/>
        <v/>
      </c>
      <c r="AC2271" s="341"/>
      <c r="AD2271" s="350" t="str">
        <f t="shared" si="359"/>
        <v/>
      </c>
    </row>
    <row r="2272" spans="2:30" x14ac:dyDescent="0.45">
      <c r="B2272" s="145" t="str">
        <f t="shared" si="350"/>
        <v>NOT INCLUDED</v>
      </c>
      <c r="C2272" s="146" t="e">
        <f t="shared" si="351"/>
        <v>#N/A</v>
      </c>
      <c r="D2272" s="158" t="e">
        <f>AB2272&amp;"_"&amp;#REF!&amp;IF(afstemning_partner&lt;&gt;"","_"&amp;AC2272,"")</f>
        <v>#REF!</v>
      </c>
      <c r="E2272" s="158" t="str">
        <f t="shared" si="352"/>
        <v/>
      </c>
      <c r="F2272" s="158" t="e">
        <f t="shared" si="353"/>
        <v>#N/A</v>
      </c>
      <c r="G2272" s="158" t="str">
        <f>TRANSAKTIONER!Z2272&amp;IF(regnskab_filter_periode&gt;=AB2272,"INCLUDE"&amp;IF(regnskab_filter_land&lt;&gt;"",IF(regnskab_filter_land="EU",F2272,AD2272),""),"EXCLUDE")</f>
        <v>EXCLUDE</v>
      </c>
      <c r="H2272" s="158" t="str">
        <f t="shared" si="354"/>
        <v/>
      </c>
      <c r="I2272" s="158" t="str">
        <f>TRANSAKTIONER!Z2272&amp;IF(regnskab_filter_periode_partner&gt;=AB2272,"INCLUDE"&amp;IF(regnskab_filter_land_partner&lt;&gt;"",IF(regnskab_filter_land_partner="EU",F2272,AD2272),""),"EXCLUDE")&amp;AC2272</f>
        <v>EXCLUDE</v>
      </c>
      <c r="J2272" s="158" t="e">
        <f t="shared" si="355"/>
        <v>#N/A</v>
      </c>
      <c r="L2272" s="158" t="str">
        <f t="shared" si="356"/>
        <v>_EU</v>
      </c>
      <c r="P2272" s="340"/>
      <c r="Q2272" s="340"/>
      <c r="R2272" s="341"/>
      <c r="S2272" s="342"/>
      <c r="T2272" s="342"/>
      <c r="U2272" s="340"/>
      <c r="V2272" s="368"/>
      <c r="W2272" s="341"/>
      <c r="X2272" s="343"/>
      <c r="Y2272" s="340"/>
      <c r="Z2272" s="341"/>
      <c r="AA2272" s="348" t="str">
        <f t="shared" si="357"/>
        <v/>
      </c>
      <c r="AB2272" s="349" t="str">
        <f t="shared" si="358"/>
        <v/>
      </c>
      <c r="AC2272" s="341"/>
      <c r="AD2272" s="350" t="str">
        <f t="shared" si="359"/>
        <v/>
      </c>
    </row>
    <row r="2273" spans="2:30" x14ac:dyDescent="0.45">
      <c r="B2273" s="145" t="str">
        <f t="shared" si="350"/>
        <v>NOT INCLUDED</v>
      </c>
      <c r="C2273" s="146" t="e">
        <f t="shared" si="351"/>
        <v>#N/A</v>
      </c>
      <c r="D2273" s="158" t="e">
        <f>AB2273&amp;"_"&amp;#REF!&amp;IF(afstemning_partner&lt;&gt;"","_"&amp;AC2273,"")</f>
        <v>#REF!</v>
      </c>
      <c r="E2273" s="158" t="str">
        <f t="shared" si="352"/>
        <v/>
      </c>
      <c r="F2273" s="158" t="e">
        <f t="shared" si="353"/>
        <v>#N/A</v>
      </c>
      <c r="G2273" s="158" t="str">
        <f>TRANSAKTIONER!Z2273&amp;IF(regnskab_filter_periode&gt;=AB2273,"INCLUDE"&amp;IF(regnskab_filter_land&lt;&gt;"",IF(regnskab_filter_land="EU",F2273,AD2273),""),"EXCLUDE")</f>
        <v>EXCLUDE</v>
      </c>
      <c r="H2273" s="158" t="str">
        <f t="shared" si="354"/>
        <v/>
      </c>
      <c r="I2273" s="158" t="str">
        <f>TRANSAKTIONER!Z2273&amp;IF(regnskab_filter_periode_partner&gt;=AB2273,"INCLUDE"&amp;IF(regnskab_filter_land_partner&lt;&gt;"",IF(regnskab_filter_land_partner="EU",F2273,AD2273),""),"EXCLUDE")&amp;AC2273</f>
        <v>EXCLUDE</v>
      </c>
      <c r="J2273" s="158" t="e">
        <f t="shared" si="355"/>
        <v>#N/A</v>
      </c>
      <c r="L2273" s="158" t="str">
        <f t="shared" si="356"/>
        <v>_EU</v>
      </c>
      <c r="P2273" s="340"/>
      <c r="Q2273" s="340"/>
      <c r="R2273" s="341"/>
      <c r="S2273" s="342"/>
      <c r="T2273" s="342"/>
      <c r="U2273" s="340"/>
      <c r="V2273" s="368"/>
      <c r="W2273" s="341"/>
      <c r="X2273" s="343"/>
      <c r="Y2273" s="340"/>
      <c r="Z2273" s="341"/>
      <c r="AA2273" s="348" t="str">
        <f t="shared" si="357"/>
        <v/>
      </c>
      <c r="AB2273" s="349" t="str">
        <f t="shared" si="358"/>
        <v/>
      </c>
      <c r="AC2273" s="341"/>
      <c r="AD2273" s="350" t="str">
        <f t="shared" si="359"/>
        <v/>
      </c>
    </row>
    <row r="2274" spans="2:30" x14ac:dyDescent="0.45">
      <c r="B2274" s="145" t="str">
        <f t="shared" si="350"/>
        <v>NOT INCLUDED</v>
      </c>
      <c r="C2274" s="146" t="e">
        <f t="shared" si="351"/>
        <v>#N/A</v>
      </c>
      <c r="D2274" s="158" t="e">
        <f>AB2274&amp;"_"&amp;#REF!&amp;IF(afstemning_partner&lt;&gt;"","_"&amp;AC2274,"")</f>
        <v>#REF!</v>
      </c>
      <c r="E2274" s="158" t="str">
        <f t="shared" si="352"/>
        <v/>
      </c>
      <c r="F2274" s="158" t="e">
        <f t="shared" si="353"/>
        <v>#N/A</v>
      </c>
      <c r="G2274" s="158" t="str">
        <f>TRANSAKTIONER!Z2274&amp;IF(regnskab_filter_periode&gt;=AB2274,"INCLUDE"&amp;IF(regnskab_filter_land&lt;&gt;"",IF(regnskab_filter_land="EU",F2274,AD2274),""),"EXCLUDE")</f>
        <v>EXCLUDE</v>
      </c>
      <c r="H2274" s="158" t="str">
        <f t="shared" si="354"/>
        <v/>
      </c>
      <c r="I2274" s="158" t="str">
        <f>TRANSAKTIONER!Z2274&amp;IF(regnskab_filter_periode_partner&gt;=AB2274,"INCLUDE"&amp;IF(regnskab_filter_land_partner&lt;&gt;"",IF(regnskab_filter_land_partner="EU",F2274,AD2274),""),"EXCLUDE")&amp;AC2274</f>
        <v>EXCLUDE</v>
      </c>
      <c r="J2274" s="158" t="e">
        <f t="shared" si="355"/>
        <v>#N/A</v>
      </c>
      <c r="L2274" s="158" t="str">
        <f t="shared" si="356"/>
        <v>_EU</v>
      </c>
      <c r="P2274" s="340"/>
      <c r="Q2274" s="340"/>
      <c r="R2274" s="341"/>
      <c r="S2274" s="342"/>
      <c r="T2274" s="342"/>
      <c r="U2274" s="340"/>
      <c r="V2274" s="368"/>
      <c r="W2274" s="341"/>
      <c r="X2274" s="343"/>
      <c r="Y2274" s="340"/>
      <c r="Z2274" s="341"/>
      <c r="AA2274" s="348" t="str">
        <f t="shared" si="357"/>
        <v/>
      </c>
      <c r="AB2274" s="349" t="str">
        <f t="shared" si="358"/>
        <v/>
      </c>
      <c r="AC2274" s="341"/>
      <c r="AD2274" s="350" t="str">
        <f t="shared" si="359"/>
        <v/>
      </c>
    </row>
    <row r="2275" spans="2:30" x14ac:dyDescent="0.45">
      <c r="B2275" s="145" t="str">
        <f t="shared" si="350"/>
        <v>NOT INCLUDED</v>
      </c>
      <c r="C2275" s="146" t="e">
        <f t="shared" si="351"/>
        <v>#N/A</v>
      </c>
      <c r="D2275" s="158" t="e">
        <f>AB2275&amp;"_"&amp;#REF!&amp;IF(afstemning_partner&lt;&gt;"","_"&amp;AC2275,"")</f>
        <v>#REF!</v>
      </c>
      <c r="E2275" s="158" t="str">
        <f t="shared" si="352"/>
        <v/>
      </c>
      <c r="F2275" s="158" t="e">
        <f t="shared" si="353"/>
        <v>#N/A</v>
      </c>
      <c r="G2275" s="158" t="str">
        <f>TRANSAKTIONER!Z2275&amp;IF(regnskab_filter_periode&gt;=AB2275,"INCLUDE"&amp;IF(regnskab_filter_land&lt;&gt;"",IF(regnskab_filter_land="EU",F2275,AD2275),""),"EXCLUDE")</f>
        <v>EXCLUDE</v>
      </c>
      <c r="H2275" s="158" t="str">
        <f t="shared" si="354"/>
        <v/>
      </c>
      <c r="I2275" s="158" t="str">
        <f>TRANSAKTIONER!Z2275&amp;IF(regnskab_filter_periode_partner&gt;=AB2275,"INCLUDE"&amp;IF(regnskab_filter_land_partner&lt;&gt;"",IF(regnskab_filter_land_partner="EU",F2275,AD2275),""),"EXCLUDE")&amp;AC2275</f>
        <v>EXCLUDE</v>
      </c>
      <c r="J2275" s="158" t="e">
        <f t="shared" si="355"/>
        <v>#N/A</v>
      </c>
      <c r="L2275" s="158" t="str">
        <f t="shared" si="356"/>
        <v>_EU</v>
      </c>
      <c r="P2275" s="340"/>
      <c r="Q2275" s="340"/>
      <c r="R2275" s="341"/>
      <c r="S2275" s="342"/>
      <c r="T2275" s="342"/>
      <c r="U2275" s="340"/>
      <c r="V2275" s="368"/>
      <c r="W2275" s="341"/>
      <c r="X2275" s="343"/>
      <c r="Y2275" s="340"/>
      <c r="Z2275" s="341"/>
      <c r="AA2275" s="348" t="str">
        <f t="shared" si="357"/>
        <v/>
      </c>
      <c r="AB2275" s="349" t="str">
        <f t="shared" si="358"/>
        <v/>
      </c>
      <c r="AC2275" s="341"/>
      <c r="AD2275" s="350" t="str">
        <f t="shared" si="359"/>
        <v/>
      </c>
    </row>
    <row r="2276" spans="2:30" x14ac:dyDescent="0.45">
      <c r="B2276" s="145" t="str">
        <f t="shared" si="350"/>
        <v>NOT INCLUDED</v>
      </c>
      <c r="C2276" s="146" t="e">
        <f t="shared" si="351"/>
        <v>#N/A</v>
      </c>
      <c r="D2276" s="158" t="e">
        <f>AB2276&amp;"_"&amp;#REF!&amp;IF(afstemning_partner&lt;&gt;"","_"&amp;AC2276,"")</f>
        <v>#REF!</v>
      </c>
      <c r="E2276" s="158" t="str">
        <f t="shared" si="352"/>
        <v/>
      </c>
      <c r="F2276" s="158" t="e">
        <f t="shared" si="353"/>
        <v>#N/A</v>
      </c>
      <c r="G2276" s="158" t="str">
        <f>TRANSAKTIONER!Z2276&amp;IF(regnskab_filter_periode&gt;=AB2276,"INCLUDE"&amp;IF(regnskab_filter_land&lt;&gt;"",IF(regnskab_filter_land="EU",F2276,AD2276),""),"EXCLUDE")</f>
        <v>EXCLUDE</v>
      </c>
      <c r="H2276" s="158" t="str">
        <f t="shared" si="354"/>
        <v/>
      </c>
      <c r="I2276" s="158" t="str">
        <f>TRANSAKTIONER!Z2276&amp;IF(regnskab_filter_periode_partner&gt;=AB2276,"INCLUDE"&amp;IF(regnskab_filter_land_partner&lt;&gt;"",IF(regnskab_filter_land_partner="EU",F2276,AD2276),""),"EXCLUDE")&amp;AC2276</f>
        <v>EXCLUDE</v>
      </c>
      <c r="J2276" s="158" t="e">
        <f t="shared" si="355"/>
        <v>#N/A</v>
      </c>
      <c r="L2276" s="158" t="str">
        <f t="shared" si="356"/>
        <v>_EU</v>
      </c>
      <c r="P2276" s="340"/>
      <c r="Q2276" s="340"/>
      <c r="R2276" s="341"/>
      <c r="S2276" s="342"/>
      <c r="T2276" s="342"/>
      <c r="U2276" s="340"/>
      <c r="V2276" s="368"/>
      <c r="W2276" s="341"/>
      <c r="X2276" s="343"/>
      <c r="Y2276" s="340"/>
      <c r="Z2276" s="341"/>
      <c r="AA2276" s="348" t="str">
        <f t="shared" si="357"/>
        <v/>
      </c>
      <c r="AB2276" s="349" t="str">
        <f t="shared" si="358"/>
        <v/>
      </c>
      <c r="AC2276" s="341"/>
      <c r="AD2276" s="350" t="str">
        <f t="shared" si="359"/>
        <v/>
      </c>
    </row>
    <row r="2277" spans="2:30" x14ac:dyDescent="0.45">
      <c r="B2277" s="145" t="str">
        <f t="shared" si="350"/>
        <v>NOT INCLUDED</v>
      </c>
      <c r="C2277" s="146" t="e">
        <f t="shared" si="351"/>
        <v>#N/A</v>
      </c>
      <c r="D2277" s="158" t="e">
        <f>AB2277&amp;"_"&amp;#REF!&amp;IF(afstemning_partner&lt;&gt;"","_"&amp;AC2277,"")</f>
        <v>#REF!</v>
      </c>
      <c r="E2277" s="158" t="str">
        <f t="shared" si="352"/>
        <v/>
      </c>
      <c r="F2277" s="158" t="e">
        <f t="shared" si="353"/>
        <v>#N/A</v>
      </c>
      <c r="G2277" s="158" t="str">
        <f>TRANSAKTIONER!Z2277&amp;IF(regnskab_filter_periode&gt;=AB2277,"INCLUDE"&amp;IF(regnskab_filter_land&lt;&gt;"",IF(regnskab_filter_land="EU",F2277,AD2277),""),"EXCLUDE")</f>
        <v>EXCLUDE</v>
      </c>
      <c r="H2277" s="158" t="str">
        <f t="shared" si="354"/>
        <v/>
      </c>
      <c r="I2277" s="158" t="str">
        <f>TRANSAKTIONER!Z2277&amp;IF(regnskab_filter_periode_partner&gt;=AB2277,"INCLUDE"&amp;IF(regnskab_filter_land_partner&lt;&gt;"",IF(regnskab_filter_land_partner="EU",F2277,AD2277),""),"EXCLUDE")&amp;AC2277</f>
        <v>EXCLUDE</v>
      </c>
      <c r="J2277" s="158" t="e">
        <f t="shared" si="355"/>
        <v>#N/A</v>
      </c>
      <c r="L2277" s="158" t="str">
        <f t="shared" si="356"/>
        <v>_EU</v>
      </c>
      <c r="P2277" s="340"/>
      <c r="Q2277" s="340"/>
      <c r="R2277" s="341"/>
      <c r="S2277" s="342"/>
      <c r="T2277" s="342"/>
      <c r="U2277" s="340"/>
      <c r="V2277" s="368"/>
      <c r="W2277" s="341"/>
      <c r="X2277" s="343"/>
      <c r="Y2277" s="340"/>
      <c r="Z2277" s="341"/>
      <c r="AA2277" s="348" t="str">
        <f t="shared" si="357"/>
        <v/>
      </c>
      <c r="AB2277" s="349" t="str">
        <f t="shared" si="358"/>
        <v/>
      </c>
      <c r="AC2277" s="341"/>
      <c r="AD2277" s="350" t="str">
        <f t="shared" si="359"/>
        <v/>
      </c>
    </row>
    <row r="2278" spans="2:30" x14ac:dyDescent="0.45">
      <c r="B2278" s="145" t="str">
        <f t="shared" si="350"/>
        <v>NOT INCLUDED</v>
      </c>
      <c r="C2278" s="146" t="e">
        <f t="shared" si="351"/>
        <v>#N/A</v>
      </c>
      <c r="D2278" s="158" t="e">
        <f>AB2278&amp;"_"&amp;#REF!&amp;IF(afstemning_partner&lt;&gt;"","_"&amp;AC2278,"")</f>
        <v>#REF!</v>
      </c>
      <c r="E2278" s="158" t="str">
        <f t="shared" si="352"/>
        <v/>
      </c>
      <c r="F2278" s="158" t="e">
        <f t="shared" si="353"/>
        <v>#N/A</v>
      </c>
      <c r="G2278" s="158" t="str">
        <f>TRANSAKTIONER!Z2278&amp;IF(regnskab_filter_periode&gt;=AB2278,"INCLUDE"&amp;IF(regnskab_filter_land&lt;&gt;"",IF(regnskab_filter_land="EU",F2278,AD2278),""),"EXCLUDE")</f>
        <v>EXCLUDE</v>
      </c>
      <c r="H2278" s="158" t="str">
        <f t="shared" si="354"/>
        <v/>
      </c>
      <c r="I2278" s="158" t="str">
        <f>TRANSAKTIONER!Z2278&amp;IF(regnskab_filter_periode_partner&gt;=AB2278,"INCLUDE"&amp;IF(regnskab_filter_land_partner&lt;&gt;"",IF(regnskab_filter_land_partner="EU",F2278,AD2278),""),"EXCLUDE")&amp;AC2278</f>
        <v>EXCLUDE</v>
      </c>
      <c r="J2278" s="158" t="e">
        <f t="shared" si="355"/>
        <v>#N/A</v>
      </c>
      <c r="L2278" s="158" t="str">
        <f t="shared" si="356"/>
        <v>_EU</v>
      </c>
      <c r="P2278" s="340"/>
      <c r="Q2278" s="340"/>
      <c r="R2278" s="341"/>
      <c r="S2278" s="342"/>
      <c r="T2278" s="342"/>
      <c r="U2278" s="340"/>
      <c r="V2278" s="368"/>
      <c r="W2278" s="341"/>
      <c r="X2278" s="343"/>
      <c r="Y2278" s="340"/>
      <c r="Z2278" s="341"/>
      <c r="AA2278" s="348" t="str">
        <f t="shared" si="357"/>
        <v/>
      </c>
      <c r="AB2278" s="349" t="str">
        <f t="shared" si="358"/>
        <v/>
      </c>
      <c r="AC2278" s="341"/>
      <c r="AD2278" s="350" t="str">
        <f t="shared" si="359"/>
        <v/>
      </c>
    </row>
    <row r="2279" spans="2:30" x14ac:dyDescent="0.45">
      <c r="B2279" s="145" t="str">
        <f t="shared" si="350"/>
        <v>NOT INCLUDED</v>
      </c>
      <c r="C2279" s="146" t="e">
        <f t="shared" si="351"/>
        <v>#N/A</v>
      </c>
      <c r="D2279" s="158" t="e">
        <f>AB2279&amp;"_"&amp;#REF!&amp;IF(afstemning_partner&lt;&gt;"","_"&amp;AC2279,"")</f>
        <v>#REF!</v>
      </c>
      <c r="E2279" s="158" t="str">
        <f t="shared" si="352"/>
        <v/>
      </c>
      <c r="F2279" s="158" t="e">
        <f t="shared" si="353"/>
        <v>#N/A</v>
      </c>
      <c r="G2279" s="158" t="str">
        <f>TRANSAKTIONER!Z2279&amp;IF(regnskab_filter_periode&gt;=AB2279,"INCLUDE"&amp;IF(regnskab_filter_land&lt;&gt;"",IF(regnskab_filter_land="EU",F2279,AD2279),""),"EXCLUDE")</f>
        <v>EXCLUDE</v>
      </c>
      <c r="H2279" s="158" t="str">
        <f t="shared" si="354"/>
        <v/>
      </c>
      <c r="I2279" s="158" t="str">
        <f>TRANSAKTIONER!Z2279&amp;IF(regnskab_filter_periode_partner&gt;=AB2279,"INCLUDE"&amp;IF(regnskab_filter_land_partner&lt;&gt;"",IF(regnskab_filter_land_partner="EU",F2279,AD2279),""),"EXCLUDE")&amp;AC2279</f>
        <v>EXCLUDE</v>
      </c>
      <c r="J2279" s="158" t="e">
        <f t="shared" si="355"/>
        <v>#N/A</v>
      </c>
      <c r="L2279" s="158" t="str">
        <f t="shared" si="356"/>
        <v>_EU</v>
      </c>
      <c r="P2279" s="340"/>
      <c r="Q2279" s="340"/>
      <c r="R2279" s="341"/>
      <c r="S2279" s="342"/>
      <c r="T2279" s="342"/>
      <c r="U2279" s="340"/>
      <c r="V2279" s="368"/>
      <c r="W2279" s="341"/>
      <c r="X2279" s="343"/>
      <c r="Y2279" s="340"/>
      <c r="Z2279" s="341"/>
      <c r="AA2279" s="348" t="str">
        <f t="shared" si="357"/>
        <v/>
      </c>
      <c r="AB2279" s="349" t="str">
        <f t="shared" si="358"/>
        <v/>
      </c>
      <c r="AC2279" s="341"/>
      <c r="AD2279" s="350" t="str">
        <f t="shared" si="359"/>
        <v/>
      </c>
    </row>
    <row r="2280" spans="2:30" x14ac:dyDescent="0.45">
      <c r="B2280" s="145" t="str">
        <f t="shared" si="350"/>
        <v>NOT INCLUDED</v>
      </c>
      <c r="C2280" s="146" t="e">
        <f t="shared" si="351"/>
        <v>#N/A</v>
      </c>
      <c r="D2280" s="158" t="e">
        <f>AB2280&amp;"_"&amp;#REF!&amp;IF(afstemning_partner&lt;&gt;"","_"&amp;AC2280,"")</f>
        <v>#REF!</v>
      </c>
      <c r="E2280" s="158" t="str">
        <f t="shared" si="352"/>
        <v/>
      </c>
      <c r="F2280" s="158" t="e">
        <f t="shared" si="353"/>
        <v>#N/A</v>
      </c>
      <c r="G2280" s="158" t="str">
        <f>TRANSAKTIONER!Z2280&amp;IF(regnskab_filter_periode&gt;=AB2280,"INCLUDE"&amp;IF(regnskab_filter_land&lt;&gt;"",IF(regnskab_filter_land="EU",F2280,AD2280),""),"EXCLUDE")</f>
        <v>EXCLUDE</v>
      </c>
      <c r="H2280" s="158" t="str">
        <f t="shared" si="354"/>
        <v/>
      </c>
      <c r="I2280" s="158" t="str">
        <f>TRANSAKTIONER!Z2280&amp;IF(regnskab_filter_periode_partner&gt;=AB2280,"INCLUDE"&amp;IF(regnskab_filter_land_partner&lt;&gt;"",IF(regnskab_filter_land_partner="EU",F2280,AD2280),""),"EXCLUDE")&amp;AC2280</f>
        <v>EXCLUDE</v>
      </c>
      <c r="J2280" s="158" t="e">
        <f t="shared" si="355"/>
        <v>#N/A</v>
      </c>
      <c r="L2280" s="158" t="str">
        <f t="shared" si="356"/>
        <v>_EU</v>
      </c>
      <c r="P2280" s="340"/>
      <c r="Q2280" s="340"/>
      <c r="R2280" s="341"/>
      <c r="S2280" s="342"/>
      <c r="T2280" s="342"/>
      <c r="U2280" s="340"/>
      <c r="V2280" s="368"/>
      <c r="W2280" s="341"/>
      <c r="X2280" s="343"/>
      <c r="Y2280" s="340"/>
      <c r="Z2280" s="341"/>
      <c r="AA2280" s="348" t="str">
        <f t="shared" si="357"/>
        <v/>
      </c>
      <c r="AB2280" s="349" t="str">
        <f t="shared" si="358"/>
        <v/>
      </c>
      <c r="AC2280" s="341"/>
      <c r="AD2280" s="350" t="str">
        <f t="shared" si="359"/>
        <v/>
      </c>
    </row>
    <row r="2281" spans="2:30" x14ac:dyDescent="0.45">
      <c r="B2281" s="145" t="str">
        <f t="shared" si="350"/>
        <v>NOT INCLUDED</v>
      </c>
      <c r="C2281" s="146" t="e">
        <f t="shared" si="351"/>
        <v>#N/A</v>
      </c>
      <c r="D2281" s="158" t="e">
        <f>AB2281&amp;"_"&amp;#REF!&amp;IF(afstemning_partner&lt;&gt;"","_"&amp;AC2281,"")</f>
        <v>#REF!</v>
      </c>
      <c r="E2281" s="158" t="str">
        <f t="shared" si="352"/>
        <v/>
      </c>
      <c r="F2281" s="158" t="e">
        <f t="shared" si="353"/>
        <v>#N/A</v>
      </c>
      <c r="G2281" s="158" t="str">
        <f>TRANSAKTIONER!Z2281&amp;IF(regnskab_filter_periode&gt;=AB2281,"INCLUDE"&amp;IF(regnskab_filter_land&lt;&gt;"",IF(regnskab_filter_land="EU",F2281,AD2281),""),"EXCLUDE")</f>
        <v>EXCLUDE</v>
      </c>
      <c r="H2281" s="158" t="str">
        <f t="shared" si="354"/>
        <v/>
      </c>
      <c r="I2281" s="158" t="str">
        <f>TRANSAKTIONER!Z2281&amp;IF(regnskab_filter_periode_partner&gt;=AB2281,"INCLUDE"&amp;IF(regnskab_filter_land_partner&lt;&gt;"",IF(regnskab_filter_land_partner="EU",F2281,AD2281),""),"EXCLUDE")&amp;AC2281</f>
        <v>EXCLUDE</v>
      </c>
      <c r="J2281" s="158" t="e">
        <f t="shared" si="355"/>
        <v>#N/A</v>
      </c>
      <c r="L2281" s="158" t="str">
        <f t="shared" si="356"/>
        <v>_EU</v>
      </c>
      <c r="P2281" s="340"/>
      <c r="Q2281" s="340"/>
      <c r="R2281" s="341"/>
      <c r="S2281" s="342"/>
      <c r="T2281" s="342"/>
      <c r="U2281" s="340"/>
      <c r="V2281" s="368"/>
      <c r="W2281" s="341"/>
      <c r="X2281" s="343"/>
      <c r="Y2281" s="340"/>
      <c r="Z2281" s="341"/>
      <c r="AA2281" s="348" t="str">
        <f t="shared" si="357"/>
        <v/>
      </c>
      <c r="AB2281" s="349" t="str">
        <f t="shared" si="358"/>
        <v/>
      </c>
      <c r="AC2281" s="341"/>
      <c r="AD2281" s="350" t="str">
        <f t="shared" si="359"/>
        <v/>
      </c>
    </row>
    <row r="2282" spans="2:30" x14ac:dyDescent="0.45">
      <c r="B2282" s="145" t="str">
        <f t="shared" si="350"/>
        <v>NOT INCLUDED</v>
      </c>
      <c r="C2282" s="146" t="e">
        <f t="shared" si="351"/>
        <v>#N/A</v>
      </c>
      <c r="D2282" s="158" t="e">
        <f>AB2282&amp;"_"&amp;#REF!&amp;IF(afstemning_partner&lt;&gt;"","_"&amp;AC2282,"")</f>
        <v>#REF!</v>
      </c>
      <c r="E2282" s="158" t="str">
        <f t="shared" si="352"/>
        <v/>
      </c>
      <c r="F2282" s="158" t="e">
        <f t="shared" si="353"/>
        <v>#N/A</v>
      </c>
      <c r="G2282" s="158" t="str">
        <f>TRANSAKTIONER!Z2282&amp;IF(regnskab_filter_periode&gt;=AB2282,"INCLUDE"&amp;IF(regnskab_filter_land&lt;&gt;"",IF(regnskab_filter_land="EU",F2282,AD2282),""),"EXCLUDE")</f>
        <v>EXCLUDE</v>
      </c>
      <c r="H2282" s="158" t="str">
        <f t="shared" si="354"/>
        <v/>
      </c>
      <c r="I2282" s="158" t="str">
        <f>TRANSAKTIONER!Z2282&amp;IF(regnskab_filter_periode_partner&gt;=AB2282,"INCLUDE"&amp;IF(regnskab_filter_land_partner&lt;&gt;"",IF(regnskab_filter_land_partner="EU",F2282,AD2282),""),"EXCLUDE")&amp;AC2282</f>
        <v>EXCLUDE</v>
      </c>
      <c r="J2282" s="158" t="e">
        <f t="shared" si="355"/>
        <v>#N/A</v>
      </c>
      <c r="L2282" s="158" t="str">
        <f t="shared" si="356"/>
        <v>_EU</v>
      </c>
      <c r="P2282" s="340"/>
      <c r="Q2282" s="340"/>
      <c r="R2282" s="341"/>
      <c r="S2282" s="342"/>
      <c r="T2282" s="342"/>
      <c r="U2282" s="340"/>
      <c r="V2282" s="368"/>
      <c r="W2282" s="341"/>
      <c r="X2282" s="343"/>
      <c r="Y2282" s="340"/>
      <c r="Z2282" s="341"/>
      <c r="AA2282" s="348" t="str">
        <f t="shared" si="357"/>
        <v/>
      </c>
      <c r="AB2282" s="349" t="str">
        <f t="shared" si="358"/>
        <v/>
      </c>
      <c r="AC2282" s="341"/>
      <c r="AD2282" s="350" t="str">
        <f t="shared" si="359"/>
        <v/>
      </c>
    </row>
    <row r="2283" spans="2:30" x14ac:dyDescent="0.45">
      <c r="B2283" s="145" t="str">
        <f t="shared" si="350"/>
        <v>NOT INCLUDED</v>
      </c>
      <c r="C2283" s="146" t="e">
        <f t="shared" si="351"/>
        <v>#N/A</v>
      </c>
      <c r="D2283" s="158" t="e">
        <f>AB2283&amp;"_"&amp;#REF!&amp;IF(afstemning_partner&lt;&gt;"","_"&amp;AC2283,"")</f>
        <v>#REF!</v>
      </c>
      <c r="E2283" s="158" t="str">
        <f t="shared" si="352"/>
        <v/>
      </c>
      <c r="F2283" s="158" t="e">
        <f t="shared" si="353"/>
        <v>#N/A</v>
      </c>
      <c r="G2283" s="158" t="str">
        <f>TRANSAKTIONER!Z2283&amp;IF(regnskab_filter_periode&gt;=AB2283,"INCLUDE"&amp;IF(regnskab_filter_land&lt;&gt;"",IF(regnskab_filter_land="EU",F2283,AD2283),""),"EXCLUDE")</f>
        <v>EXCLUDE</v>
      </c>
      <c r="H2283" s="158" t="str">
        <f t="shared" si="354"/>
        <v/>
      </c>
      <c r="I2283" s="158" t="str">
        <f>TRANSAKTIONER!Z2283&amp;IF(regnskab_filter_periode_partner&gt;=AB2283,"INCLUDE"&amp;IF(regnskab_filter_land_partner&lt;&gt;"",IF(regnskab_filter_land_partner="EU",F2283,AD2283),""),"EXCLUDE")&amp;AC2283</f>
        <v>EXCLUDE</v>
      </c>
      <c r="J2283" s="158" t="e">
        <f t="shared" si="355"/>
        <v>#N/A</v>
      </c>
      <c r="L2283" s="158" t="str">
        <f t="shared" si="356"/>
        <v>_EU</v>
      </c>
      <c r="P2283" s="340"/>
      <c r="Q2283" s="340"/>
      <c r="R2283" s="341"/>
      <c r="S2283" s="342"/>
      <c r="T2283" s="342"/>
      <c r="U2283" s="340"/>
      <c r="V2283" s="368"/>
      <c r="W2283" s="341"/>
      <c r="X2283" s="343"/>
      <c r="Y2283" s="340"/>
      <c r="Z2283" s="341"/>
      <c r="AA2283" s="348" t="str">
        <f t="shared" si="357"/>
        <v/>
      </c>
      <c r="AB2283" s="349" t="str">
        <f t="shared" si="358"/>
        <v/>
      </c>
      <c r="AC2283" s="341"/>
      <c r="AD2283" s="350" t="str">
        <f t="shared" si="359"/>
        <v/>
      </c>
    </row>
    <row r="2284" spans="2:30" x14ac:dyDescent="0.45">
      <c r="B2284" s="145" t="str">
        <f t="shared" si="350"/>
        <v>NOT INCLUDED</v>
      </c>
      <c r="C2284" s="146" t="e">
        <f t="shared" si="351"/>
        <v>#N/A</v>
      </c>
      <c r="D2284" s="158" t="e">
        <f>AB2284&amp;"_"&amp;#REF!&amp;IF(afstemning_partner&lt;&gt;"","_"&amp;AC2284,"")</f>
        <v>#REF!</v>
      </c>
      <c r="E2284" s="158" t="str">
        <f t="shared" si="352"/>
        <v/>
      </c>
      <c r="F2284" s="158" t="e">
        <f t="shared" si="353"/>
        <v>#N/A</v>
      </c>
      <c r="G2284" s="158" t="str">
        <f>TRANSAKTIONER!Z2284&amp;IF(regnskab_filter_periode&gt;=AB2284,"INCLUDE"&amp;IF(regnskab_filter_land&lt;&gt;"",IF(regnskab_filter_land="EU",F2284,AD2284),""),"EXCLUDE")</f>
        <v>EXCLUDE</v>
      </c>
      <c r="H2284" s="158" t="str">
        <f t="shared" si="354"/>
        <v/>
      </c>
      <c r="I2284" s="158" t="str">
        <f>TRANSAKTIONER!Z2284&amp;IF(regnskab_filter_periode_partner&gt;=AB2284,"INCLUDE"&amp;IF(regnskab_filter_land_partner&lt;&gt;"",IF(regnskab_filter_land_partner="EU",F2284,AD2284),""),"EXCLUDE")&amp;AC2284</f>
        <v>EXCLUDE</v>
      </c>
      <c r="J2284" s="158" t="e">
        <f t="shared" si="355"/>
        <v>#N/A</v>
      </c>
      <c r="L2284" s="158" t="str">
        <f t="shared" si="356"/>
        <v>_EU</v>
      </c>
      <c r="P2284" s="340"/>
      <c r="Q2284" s="340"/>
      <c r="R2284" s="341"/>
      <c r="S2284" s="342"/>
      <c r="T2284" s="342"/>
      <c r="U2284" s="340"/>
      <c r="V2284" s="368"/>
      <c r="W2284" s="341"/>
      <c r="X2284" s="343"/>
      <c r="Y2284" s="340"/>
      <c r="Z2284" s="341"/>
      <c r="AA2284" s="348" t="str">
        <f t="shared" si="357"/>
        <v/>
      </c>
      <c r="AB2284" s="349" t="str">
        <f t="shared" si="358"/>
        <v/>
      </c>
      <c r="AC2284" s="341"/>
      <c r="AD2284" s="350" t="str">
        <f t="shared" si="359"/>
        <v/>
      </c>
    </row>
    <row r="2285" spans="2:30" x14ac:dyDescent="0.45">
      <c r="B2285" s="145" t="str">
        <f t="shared" si="350"/>
        <v>NOT INCLUDED</v>
      </c>
      <c r="C2285" s="146" t="e">
        <f t="shared" si="351"/>
        <v>#N/A</v>
      </c>
      <c r="D2285" s="158" t="e">
        <f>AB2285&amp;"_"&amp;#REF!&amp;IF(afstemning_partner&lt;&gt;"","_"&amp;AC2285,"")</f>
        <v>#REF!</v>
      </c>
      <c r="E2285" s="158" t="str">
        <f t="shared" si="352"/>
        <v/>
      </c>
      <c r="F2285" s="158" t="e">
        <f t="shared" si="353"/>
        <v>#N/A</v>
      </c>
      <c r="G2285" s="158" t="str">
        <f>TRANSAKTIONER!Z2285&amp;IF(regnskab_filter_periode&gt;=AB2285,"INCLUDE"&amp;IF(regnskab_filter_land&lt;&gt;"",IF(regnskab_filter_land="EU",F2285,AD2285),""),"EXCLUDE")</f>
        <v>EXCLUDE</v>
      </c>
      <c r="H2285" s="158" t="str">
        <f t="shared" si="354"/>
        <v/>
      </c>
      <c r="I2285" s="158" t="str">
        <f>TRANSAKTIONER!Z2285&amp;IF(regnskab_filter_periode_partner&gt;=AB2285,"INCLUDE"&amp;IF(regnskab_filter_land_partner&lt;&gt;"",IF(regnskab_filter_land_partner="EU",F2285,AD2285),""),"EXCLUDE")&amp;AC2285</f>
        <v>EXCLUDE</v>
      </c>
      <c r="J2285" s="158" t="e">
        <f t="shared" si="355"/>
        <v>#N/A</v>
      </c>
      <c r="L2285" s="158" t="str">
        <f t="shared" si="356"/>
        <v>_EU</v>
      </c>
      <c r="P2285" s="340"/>
      <c r="Q2285" s="340"/>
      <c r="R2285" s="341"/>
      <c r="S2285" s="342"/>
      <c r="T2285" s="342"/>
      <c r="U2285" s="340"/>
      <c r="V2285" s="368"/>
      <c r="W2285" s="341"/>
      <c r="X2285" s="343"/>
      <c r="Y2285" s="340"/>
      <c r="Z2285" s="341"/>
      <c r="AA2285" s="348" t="str">
        <f t="shared" si="357"/>
        <v/>
      </c>
      <c r="AB2285" s="349" t="str">
        <f t="shared" si="358"/>
        <v/>
      </c>
      <c r="AC2285" s="341"/>
      <c r="AD2285" s="350" t="str">
        <f t="shared" si="359"/>
        <v/>
      </c>
    </row>
    <row r="2286" spans="2:30" x14ac:dyDescent="0.45">
      <c r="B2286" s="145" t="str">
        <f t="shared" si="350"/>
        <v>NOT INCLUDED</v>
      </c>
      <c r="C2286" s="146" t="e">
        <f t="shared" si="351"/>
        <v>#N/A</v>
      </c>
      <c r="D2286" s="158" t="e">
        <f>AB2286&amp;"_"&amp;#REF!&amp;IF(afstemning_partner&lt;&gt;"","_"&amp;AC2286,"")</f>
        <v>#REF!</v>
      </c>
      <c r="E2286" s="158" t="str">
        <f t="shared" si="352"/>
        <v/>
      </c>
      <c r="F2286" s="158" t="e">
        <f t="shared" si="353"/>
        <v>#N/A</v>
      </c>
      <c r="G2286" s="158" t="str">
        <f>TRANSAKTIONER!Z2286&amp;IF(regnskab_filter_periode&gt;=AB2286,"INCLUDE"&amp;IF(regnskab_filter_land&lt;&gt;"",IF(regnskab_filter_land="EU",F2286,AD2286),""),"EXCLUDE")</f>
        <v>EXCLUDE</v>
      </c>
      <c r="H2286" s="158" t="str">
        <f t="shared" si="354"/>
        <v/>
      </c>
      <c r="I2286" s="158" t="str">
        <f>TRANSAKTIONER!Z2286&amp;IF(regnskab_filter_periode_partner&gt;=AB2286,"INCLUDE"&amp;IF(regnskab_filter_land_partner&lt;&gt;"",IF(regnskab_filter_land_partner="EU",F2286,AD2286),""),"EXCLUDE")&amp;AC2286</f>
        <v>EXCLUDE</v>
      </c>
      <c r="J2286" s="158" t="e">
        <f t="shared" si="355"/>
        <v>#N/A</v>
      </c>
      <c r="L2286" s="158" t="str">
        <f t="shared" si="356"/>
        <v>_EU</v>
      </c>
      <c r="P2286" s="340"/>
      <c r="Q2286" s="340"/>
      <c r="R2286" s="341"/>
      <c r="S2286" s="342"/>
      <c r="T2286" s="342"/>
      <c r="U2286" s="340"/>
      <c r="V2286" s="368"/>
      <c r="W2286" s="341"/>
      <c r="X2286" s="343"/>
      <c r="Y2286" s="340"/>
      <c r="Z2286" s="341"/>
      <c r="AA2286" s="348" t="str">
        <f t="shared" si="357"/>
        <v/>
      </c>
      <c r="AB2286" s="349" t="str">
        <f t="shared" si="358"/>
        <v/>
      </c>
      <c r="AC2286" s="341"/>
      <c r="AD2286" s="350" t="str">
        <f t="shared" si="359"/>
        <v/>
      </c>
    </row>
    <row r="2287" spans="2:30" x14ac:dyDescent="0.45">
      <c r="B2287" s="145" t="str">
        <f t="shared" si="350"/>
        <v>NOT INCLUDED</v>
      </c>
      <c r="C2287" s="146" t="e">
        <f t="shared" si="351"/>
        <v>#N/A</v>
      </c>
      <c r="D2287" s="158" t="e">
        <f>AB2287&amp;"_"&amp;#REF!&amp;IF(afstemning_partner&lt;&gt;"","_"&amp;AC2287,"")</f>
        <v>#REF!</v>
      </c>
      <c r="E2287" s="158" t="str">
        <f t="shared" si="352"/>
        <v/>
      </c>
      <c r="F2287" s="158" t="e">
        <f t="shared" si="353"/>
        <v>#N/A</v>
      </c>
      <c r="G2287" s="158" t="str">
        <f>TRANSAKTIONER!Z2287&amp;IF(regnskab_filter_periode&gt;=AB2287,"INCLUDE"&amp;IF(regnskab_filter_land&lt;&gt;"",IF(regnskab_filter_land="EU",F2287,AD2287),""),"EXCLUDE")</f>
        <v>EXCLUDE</v>
      </c>
      <c r="H2287" s="158" t="str">
        <f t="shared" si="354"/>
        <v/>
      </c>
      <c r="I2287" s="158" t="str">
        <f>TRANSAKTIONER!Z2287&amp;IF(regnskab_filter_periode_partner&gt;=AB2287,"INCLUDE"&amp;IF(regnskab_filter_land_partner&lt;&gt;"",IF(regnskab_filter_land_partner="EU",F2287,AD2287),""),"EXCLUDE")&amp;AC2287</f>
        <v>EXCLUDE</v>
      </c>
      <c r="J2287" s="158" t="e">
        <f t="shared" si="355"/>
        <v>#N/A</v>
      </c>
      <c r="L2287" s="158" t="str">
        <f t="shared" si="356"/>
        <v>_EU</v>
      </c>
      <c r="P2287" s="340"/>
      <c r="Q2287" s="340"/>
      <c r="R2287" s="341"/>
      <c r="S2287" s="342"/>
      <c r="T2287" s="342"/>
      <c r="U2287" s="340"/>
      <c r="V2287" s="368"/>
      <c r="W2287" s="341"/>
      <c r="X2287" s="343"/>
      <c r="Y2287" s="340"/>
      <c r="Z2287" s="341"/>
      <c r="AA2287" s="348" t="str">
        <f t="shared" si="357"/>
        <v/>
      </c>
      <c r="AB2287" s="349" t="str">
        <f t="shared" si="358"/>
        <v/>
      </c>
      <c r="AC2287" s="341"/>
      <c r="AD2287" s="350" t="str">
        <f t="shared" si="359"/>
        <v/>
      </c>
    </row>
    <row r="2288" spans="2:30" x14ac:dyDescent="0.45">
      <c r="B2288" s="145" t="str">
        <f t="shared" si="350"/>
        <v>NOT INCLUDED</v>
      </c>
      <c r="C2288" s="146" t="e">
        <f t="shared" si="351"/>
        <v>#N/A</v>
      </c>
      <c r="D2288" s="158" t="e">
        <f>AB2288&amp;"_"&amp;#REF!&amp;IF(afstemning_partner&lt;&gt;"","_"&amp;AC2288,"")</f>
        <v>#REF!</v>
      </c>
      <c r="E2288" s="158" t="str">
        <f t="shared" si="352"/>
        <v/>
      </c>
      <c r="F2288" s="158" t="e">
        <f t="shared" si="353"/>
        <v>#N/A</v>
      </c>
      <c r="G2288" s="158" t="str">
        <f>TRANSAKTIONER!Z2288&amp;IF(regnskab_filter_periode&gt;=AB2288,"INCLUDE"&amp;IF(regnskab_filter_land&lt;&gt;"",IF(regnskab_filter_land="EU",F2288,AD2288),""),"EXCLUDE")</f>
        <v>EXCLUDE</v>
      </c>
      <c r="H2288" s="158" t="str">
        <f t="shared" si="354"/>
        <v/>
      </c>
      <c r="I2288" s="158" t="str">
        <f>TRANSAKTIONER!Z2288&amp;IF(regnskab_filter_periode_partner&gt;=AB2288,"INCLUDE"&amp;IF(regnskab_filter_land_partner&lt;&gt;"",IF(regnskab_filter_land_partner="EU",F2288,AD2288),""),"EXCLUDE")&amp;AC2288</f>
        <v>EXCLUDE</v>
      </c>
      <c r="J2288" s="158" t="e">
        <f t="shared" si="355"/>
        <v>#N/A</v>
      </c>
      <c r="L2288" s="158" t="str">
        <f t="shared" si="356"/>
        <v>_EU</v>
      </c>
      <c r="P2288" s="340"/>
      <c r="Q2288" s="340"/>
      <c r="R2288" s="341"/>
      <c r="S2288" s="342"/>
      <c r="T2288" s="342"/>
      <c r="U2288" s="340"/>
      <c r="V2288" s="368"/>
      <c r="W2288" s="341"/>
      <c r="X2288" s="343"/>
      <c r="Y2288" s="340"/>
      <c r="Z2288" s="341"/>
      <c r="AA2288" s="348" t="str">
        <f t="shared" si="357"/>
        <v/>
      </c>
      <c r="AB2288" s="349" t="str">
        <f t="shared" si="358"/>
        <v/>
      </c>
      <c r="AC2288" s="341"/>
      <c r="AD2288" s="350" t="str">
        <f t="shared" si="359"/>
        <v/>
      </c>
    </row>
    <row r="2289" spans="2:30" x14ac:dyDescent="0.45">
      <c r="B2289" s="145" t="str">
        <f t="shared" si="350"/>
        <v>NOT INCLUDED</v>
      </c>
      <c r="C2289" s="146" t="e">
        <f t="shared" si="351"/>
        <v>#N/A</v>
      </c>
      <c r="D2289" s="158" t="e">
        <f>AB2289&amp;"_"&amp;#REF!&amp;IF(afstemning_partner&lt;&gt;"","_"&amp;AC2289,"")</f>
        <v>#REF!</v>
      </c>
      <c r="E2289" s="158" t="str">
        <f t="shared" si="352"/>
        <v/>
      </c>
      <c r="F2289" s="158" t="e">
        <f t="shared" si="353"/>
        <v>#N/A</v>
      </c>
      <c r="G2289" s="158" t="str">
        <f>TRANSAKTIONER!Z2289&amp;IF(regnskab_filter_periode&gt;=AB2289,"INCLUDE"&amp;IF(regnskab_filter_land&lt;&gt;"",IF(regnskab_filter_land="EU",F2289,AD2289),""),"EXCLUDE")</f>
        <v>EXCLUDE</v>
      </c>
      <c r="H2289" s="158" t="str">
        <f t="shared" si="354"/>
        <v/>
      </c>
      <c r="I2289" s="158" t="str">
        <f>TRANSAKTIONER!Z2289&amp;IF(regnskab_filter_periode_partner&gt;=AB2289,"INCLUDE"&amp;IF(regnskab_filter_land_partner&lt;&gt;"",IF(regnskab_filter_land_partner="EU",F2289,AD2289),""),"EXCLUDE")&amp;AC2289</f>
        <v>EXCLUDE</v>
      </c>
      <c r="J2289" s="158" t="e">
        <f t="shared" si="355"/>
        <v>#N/A</v>
      </c>
      <c r="L2289" s="158" t="str">
        <f t="shared" si="356"/>
        <v>_EU</v>
      </c>
      <c r="P2289" s="340"/>
      <c r="Q2289" s="340"/>
      <c r="R2289" s="341"/>
      <c r="S2289" s="342"/>
      <c r="T2289" s="342"/>
      <c r="U2289" s="340"/>
      <c r="V2289" s="368"/>
      <c r="W2289" s="341"/>
      <c r="X2289" s="343"/>
      <c r="Y2289" s="340"/>
      <c r="Z2289" s="341"/>
      <c r="AA2289" s="348" t="str">
        <f t="shared" si="357"/>
        <v/>
      </c>
      <c r="AB2289" s="349" t="str">
        <f t="shared" si="358"/>
        <v/>
      </c>
      <c r="AC2289" s="341"/>
      <c r="AD2289" s="350" t="str">
        <f t="shared" si="359"/>
        <v/>
      </c>
    </row>
    <row r="2290" spans="2:30" x14ac:dyDescent="0.45">
      <c r="B2290" s="145" t="str">
        <f t="shared" si="350"/>
        <v>NOT INCLUDED</v>
      </c>
      <c r="C2290" s="146" t="e">
        <f t="shared" si="351"/>
        <v>#N/A</v>
      </c>
      <c r="D2290" s="158" t="e">
        <f>AB2290&amp;"_"&amp;#REF!&amp;IF(afstemning_partner&lt;&gt;"","_"&amp;AC2290,"")</f>
        <v>#REF!</v>
      </c>
      <c r="E2290" s="158" t="str">
        <f t="shared" si="352"/>
        <v/>
      </c>
      <c r="F2290" s="158" t="e">
        <f t="shared" si="353"/>
        <v>#N/A</v>
      </c>
      <c r="G2290" s="158" t="str">
        <f>TRANSAKTIONER!Z2290&amp;IF(regnskab_filter_periode&gt;=AB2290,"INCLUDE"&amp;IF(regnskab_filter_land&lt;&gt;"",IF(regnskab_filter_land="EU",F2290,AD2290),""),"EXCLUDE")</f>
        <v>EXCLUDE</v>
      </c>
      <c r="H2290" s="158" t="str">
        <f t="shared" si="354"/>
        <v/>
      </c>
      <c r="I2290" s="158" t="str">
        <f>TRANSAKTIONER!Z2290&amp;IF(regnskab_filter_periode_partner&gt;=AB2290,"INCLUDE"&amp;IF(regnskab_filter_land_partner&lt;&gt;"",IF(regnskab_filter_land_partner="EU",F2290,AD2290),""),"EXCLUDE")&amp;AC2290</f>
        <v>EXCLUDE</v>
      </c>
      <c r="J2290" s="158" t="e">
        <f t="shared" si="355"/>
        <v>#N/A</v>
      </c>
      <c r="L2290" s="158" t="str">
        <f t="shared" si="356"/>
        <v>_EU</v>
      </c>
      <c r="P2290" s="340"/>
      <c r="Q2290" s="340"/>
      <c r="R2290" s="341"/>
      <c r="S2290" s="342"/>
      <c r="T2290" s="342"/>
      <c r="U2290" s="340"/>
      <c r="V2290" s="368"/>
      <c r="W2290" s="341"/>
      <c r="X2290" s="343"/>
      <c r="Y2290" s="340"/>
      <c r="Z2290" s="341"/>
      <c r="AA2290" s="348" t="str">
        <f t="shared" si="357"/>
        <v/>
      </c>
      <c r="AB2290" s="349" t="str">
        <f t="shared" si="358"/>
        <v/>
      </c>
      <c r="AC2290" s="341"/>
      <c r="AD2290" s="350" t="str">
        <f t="shared" si="359"/>
        <v/>
      </c>
    </row>
    <row r="2291" spans="2:30" x14ac:dyDescent="0.45">
      <c r="B2291" s="145" t="str">
        <f t="shared" si="350"/>
        <v>NOT INCLUDED</v>
      </c>
      <c r="C2291" s="146" t="e">
        <f t="shared" si="351"/>
        <v>#N/A</v>
      </c>
      <c r="D2291" s="158" t="e">
        <f>AB2291&amp;"_"&amp;#REF!&amp;IF(afstemning_partner&lt;&gt;"","_"&amp;AC2291,"")</f>
        <v>#REF!</v>
      </c>
      <c r="E2291" s="158" t="str">
        <f t="shared" si="352"/>
        <v/>
      </c>
      <c r="F2291" s="158" t="e">
        <f t="shared" si="353"/>
        <v>#N/A</v>
      </c>
      <c r="G2291" s="158" t="str">
        <f>TRANSAKTIONER!Z2291&amp;IF(regnskab_filter_periode&gt;=AB2291,"INCLUDE"&amp;IF(regnskab_filter_land&lt;&gt;"",IF(regnskab_filter_land="EU",F2291,AD2291),""),"EXCLUDE")</f>
        <v>EXCLUDE</v>
      </c>
      <c r="H2291" s="158" t="str">
        <f t="shared" si="354"/>
        <v/>
      </c>
      <c r="I2291" s="158" t="str">
        <f>TRANSAKTIONER!Z2291&amp;IF(regnskab_filter_periode_partner&gt;=AB2291,"INCLUDE"&amp;IF(regnskab_filter_land_partner&lt;&gt;"",IF(regnskab_filter_land_partner="EU",F2291,AD2291),""),"EXCLUDE")&amp;AC2291</f>
        <v>EXCLUDE</v>
      </c>
      <c r="J2291" s="158" t="e">
        <f t="shared" si="355"/>
        <v>#N/A</v>
      </c>
      <c r="L2291" s="158" t="str">
        <f t="shared" si="356"/>
        <v>_EU</v>
      </c>
      <c r="P2291" s="340"/>
      <c r="Q2291" s="340"/>
      <c r="R2291" s="341"/>
      <c r="S2291" s="342"/>
      <c r="T2291" s="342"/>
      <c r="U2291" s="340"/>
      <c r="V2291" s="368"/>
      <c r="W2291" s="341"/>
      <c r="X2291" s="343"/>
      <c r="Y2291" s="340"/>
      <c r="Z2291" s="341"/>
      <c r="AA2291" s="348" t="str">
        <f t="shared" si="357"/>
        <v/>
      </c>
      <c r="AB2291" s="349" t="str">
        <f t="shared" si="358"/>
        <v/>
      </c>
      <c r="AC2291" s="341"/>
      <c r="AD2291" s="350" t="str">
        <f t="shared" si="359"/>
        <v/>
      </c>
    </row>
    <row r="2292" spans="2:30" x14ac:dyDescent="0.45">
      <c r="B2292" s="145" t="str">
        <f t="shared" si="350"/>
        <v>NOT INCLUDED</v>
      </c>
      <c r="C2292" s="146" t="e">
        <f t="shared" si="351"/>
        <v>#N/A</v>
      </c>
      <c r="D2292" s="158" t="e">
        <f>AB2292&amp;"_"&amp;#REF!&amp;IF(afstemning_partner&lt;&gt;"","_"&amp;AC2292,"")</f>
        <v>#REF!</v>
      </c>
      <c r="E2292" s="158" t="str">
        <f t="shared" si="352"/>
        <v/>
      </c>
      <c r="F2292" s="158" t="e">
        <f t="shared" si="353"/>
        <v>#N/A</v>
      </c>
      <c r="G2292" s="158" t="str">
        <f>TRANSAKTIONER!Z2292&amp;IF(regnskab_filter_periode&gt;=AB2292,"INCLUDE"&amp;IF(regnskab_filter_land&lt;&gt;"",IF(regnskab_filter_land="EU",F2292,AD2292),""),"EXCLUDE")</f>
        <v>EXCLUDE</v>
      </c>
      <c r="H2292" s="158" t="str">
        <f t="shared" si="354"/>
        <v/>
      </c>
      <c r="I2292" s="158" t="str">
        <f>TRANSAKTIONER!Z2292&amp;IF(regnskab_filter_periode_partner&gt;=AB2292,"INCLUDE"&amp;IF(regnskab_filter_land_partner&lt;&gt;"",IF(regnskab_filter_land_partner="EU",F2292,AD2292),""),"EXCLUDE")&amp;AC2292</f>
        <v>EXCLUDE</v>
      </c>
      <c r="J2292" s="158" t="e">
        <f t="shared" si="355"/>
        <v>#N/A</v>
      </c>
      <c r="L2292" s="158" t="str">
        <f t="shared" si="356"/>
        <v>_EU</v>
      </c>
      <c r="P2292" s="340"/>
      <c r="Q2292" s="340"/>
      <c r="R2292" s="341"/>
      <c r="S2292" s="342"/>
      <c r="T2292" s="342"/>
      <c r="U2292" s="340"/>
      <c r="V2292" s="368"/>
      <c r="W2292" s="341"/>
      <c r="X2292" s="343"/>
      <c r="Y2292" s="340"/>
      <c r="Z2292" s="341"/>
      <c r="AA2292" s="348" t="str">
        <f t="shared" si="357"/>
        <v/>
      </c>
      <c r="AB2292" s="349" t="str">
        <f t="shared" si="358"/>
        <v/>
      </c>
      <c r="AC2292" s="341"/>
      <c r="AD2292" s="350" t="str">
        <f t="shared" si="359"/>
        <v/>
      </c>
    </row>
    <row r="2293" spans="2:30" x14ac:dyDescent="0.45">
      <c r="B2293" s="145" t="str">
        <f t="shared" si="350"/>
        <v>NOT INCLUDED</v>
      </c>
      <c r="C2293" s="146" t="e">
        <f t="shared" si="351"/>
        <v>#N/A</v>
      </c>
      <c r="D2293" s="158" t="e">
        <f>AB2293&amp;"_"&amp;#REF!&amp;IF(afstemning_partner&lt;&gt;"","_"&amp;AC2293,"")</f>
        <v>#REF!</v>
      </c>
      <c r="E2293" s="158" t="str">
        <f t="shared" si="352"/>
        <v/>
      </c>
      <c r="F2293" s="158" t="e">
        <f t="shared" si="353"/>
        <v>#N/A</v>
      </c>
      <c r="G2293" s="158" t="str">
        <f>TRANSAKTIONER!Z2293&amp;IF(regnskab_filter_periode&gt;=AB2293,"INCLUDE"&amp;IF(regnskab_filter_land&lt;&gt;"",IF(regnskab_filter_land="EU",F2293,AD2293),""),"EXCLUDE")</f>
        <v>EXCLUDE</v>
      </c>
      <c r="H2293" s="158" t="str">
        <f t="shared" si="354"/>
        <v/>
      </c>
      <c r="I2293" s="158" t="str">
        <f>TRANSAKTIONER!Z2293&amp;IF(regnskab_filter_periode_partner&gt;=AB2293,"INCLUDE"&amp;IF(regnskab_filter_land_partner&lt;&gt;"",IF(regnskab_filter_land_partner="EU",F2293,AD2293),""),"EXCLUDE")&amp;AC2293</f>
        <v>EXCLUDE</v>
      </c>
      <c r="J2293" s="158" t="e">
        <f t="shared" si="355"/>
        <v>#N/A</v>
      </c>
      <c r="L2293" s="158" t="str">
        <f t="shared" si="356"/>
        <v>_EU</v>
      </c>
      <c r="P2293" s="340"/>
      <c r="Q2293" s="340"/>
      <c r="R2293" s="341"/>
      <c r="S2293" s="342"/>
      <c r="T2293" s="342"/>
      <c r="U2293" s="340"/>
      <c r="V2293" s="368"/>
      <c r="W2293" s="341"/>
      <c r="X2293" s="343"/>
      <c r="Y2293" s="340"/>
      <c r="Z2293" s="341"/>
      <c r="AA2293" s="348" t="str">
        <f t="shared" si="357"/>
        <v/>
      </c>
      <c r="AB2293" s="349" t="str">
        <f t="shared" si="358"/>
        <v/>
      </c>
      <c r="AC2293" s="341"/>
      <c r="AD2293" s="350" t="str">
        <f t="shared" si="359"/>
        <v/>
      </c>
    </row>
    <row r="2294" spans="2:30" x14ac:dyDescent="0.45">
      <c r="B2294" s="145" t="str">
        <f t="shared" si="350"/>
        <v>NOT INCLUDED</v>
      </c>
      <c r="C2294" s="146" t="e">
        <f t="shared" si="351"/>
        <v>#N/A</v>
      </c>
      <c r="D2294" s="158" t="e">
        <f>AB2294&amp;"_"&amp;#REF!&amp;IF(afstemning_partner&lt;&gt;"","_"&amp;AC2294,"")</f>
        <v>#REF!</v>
      </c>
      <c r="E2294" s="158" t="str">
        <f t="shared" si="352"/>
        <v/>
      </c>
      <c r="F2294" s="158" t="e">
        <f t="shared" si="353"/>
        <v>#N/A</v>
      </c>
      <c r="G2294" s="158" t="str">
        <f>TRANSAKTIONER!Z2294&amp;IF(regnskab_filter_periode&gt;=AB2294,"INCLUDE"&amp;IF(regnskab_filter_land&lt;&gt;"",IF(regnskab_filter_land="EU",F2294,AD2294),""),"EXCLUDE")</f>
        <v>EXCLUDE</v>
      </c>
      <c r="H2294" s="158" t="str">
        <f t="shared" si="354"/>
        <v/>
      </c>
      <c r="I2294" s="158" t="str">
        <f>TRANSAKTIONER!Z2294&amp;IF(regnskab_filter_periode_partner&gt;=AB2294,"INCLUDE"&amp;IF(regnskab_filter_land_partner&lt;&gt;"",IF(regnskab_filter_land_partner="EU",F2294,AD2294),""),"EXCLUDE")&amp;AC2294</f>
        <v>EXCLUDE</v>
      </c>
      <c r="J2294" s="158" t="e">
        <f t="shared" si="355"/>
        <v>#N/A</v>
      </c>
      <c r="L2294" s="158" t="str">
        <f t="shared" si="356"/>
        <v>_EU</v>
      </c>
      <c r="P2294" s="340"/>
      <c r="Q2294" s="340"/>
      <c r="R2294" s="341"/>
      <c r="S2294" s="342"/>
      <c r="T2294" s="342"/>
      <c r="U2294" s="340"/>
      <c r="V2294" s="368"/>
      <c r="W2294" s="341"/>
      <c r="X2294" s="343"/>
      <c r="Y2294" s="340"/>
      <c r="Z2294" s="341"/>
      <c r="AA2294" s="348" t="str">
        <f t="shared" si="357"/>
        <v/>
      </c>
      <c r="AB2294" s="349" t="str">
        <f t="shared" si="358"/>
        <v/>
      </c>
      <c r="AC2294" s="341"/>
      <c r="AD2294" s="350" t="str">
        <f t="shared" si="359"/>
        <v/>
      </c>
    </row>
    <row r="2295" spans="2:30" x14ac:dyDescent="0.45">
      <c r="B2295" s="145" t="str">
        <f t="shared" si="350"/>
        <v>NOT INCLUDED</v>
      </c>
      <c r="C2295" s="146" t="e">
        <f t="shared" si="351"/>
        <v>#N/A</v>
      </c>
      <c r="D2295" s="158" t="e">
        <f>AB2295&amp;"_"&amp;#REF!&amp;IF(afstemning_partner&lt;&gt;"","_"&amp;AC2295,"")</f>
        <v>#REF!</v>
      </c>
      <c r="E2295" s="158" t="str">
        <f t="shared" si="352"/>
        <v/>
      </c>
      <c r="F2295" s="158" t="e">
        <f t="shared" si="353"/>
        <v>#N/A</v>
      </c>
      <c r="G2295" s="158" t="str">
        <f>TRANSAKTIONER!Z2295&amp;IF(regnskab_filter_periode&gt;=AB2295,"INCLUDE"&amp;IF(regnskab_filter_land&lt;&gt;"",IF(regnskab_filter_land="EU",F2295,AD2295),""),"EXCLUDE")</f>
        <v>EXCLUDE</v>
      </c>
      <c r="H2295" s="158" t="str">
        <f t="shared" si="354"/>
        <v/>
      </c>
      <c r="I2295" s="158" t="str">
        <f>TRANSAKTIONER!Z2295&amp;IF(regnskab_filter_periode_partner&gt;=AB2295,"INCLUDE"&amp;IF(regnskab_filter_land_partner&lt;&gt;"",IF(regnskab_filter_land_partner="EU",F2295,AD2295),""),"EXCLUDE")&amp;AC2295</f>
        <v>EXCLUDE</v>
      </c>
      <c r="J2295" s="158" t="e">
        <f t="shared" si="355"/>
        <v>#N/A</v>
      </c>
      <c r="L2295" s="158" t="str">
        <f t="shared" si="356"/>
        <v>_EU</v>
      </c>
      <c r="P2295" s="340"/>
      <c r="Q2295" s="340"/>
      <c r="R2295" s="341"/>
      <c r="S2295" s="342"/>
      <c r="T2295" s="342"/>
      <c r="U2295" s="340"/>
      <c r="V2295" s="368"/>
      <c r="W2295" s="341"/>
      <c r="X2295" s="343"/>
      <c r="Y2295" s="340"/>
      <c r="Z2295" s="341"/>
      <c r="AA2295" s="348" t="str">
        <f t="shared" si="357"/>
        <v/>
      </c>
      <c r="AB2295" s="349" t="str">
        <f t="shared" si="358"/>
        <v/>
      </c>
      <c r="AC2295" s="341"/>
      <c r="AD2295" s="350" t="str">
        <f t="shared" si="359"/>
        <v/>
      </c>
    </row>
    <row r="2296" spans="2:30" x14ac:dyDescent="0.45">
      <c r="B2296" s="145" t="str">
        <f t="shared" si="350"/>
        <v>NOT INCLUDED</v>
      </c>
      <c r="C2296" s="146" t="e">
        <f t="shared" si="351"/>
        <v>#N/A</v>
      </c>
      <c r="D2296" s="158" t="e">
        <f>AB2296&amp;"_"&amp;#REF!&amp;IF(afstemning_partner&lt;&gt;"","_"&amp;AC2296,"")</f>
        <v>#REF!</v>
      </c>
      <c r="E2296" s="158" t="str">
        <f t="shared" si="352"/>
        <v/>
      </c>
      <c r="F2296" s="158" t="e">
        <f t="shared" si="353"/>
        <v>#N/A</v>
      </c>
      <c r="G2296" s="158" t="str">
        <f>TRANSAKTIONER!Z2296&amp;IF(regnskab_filter_periode&gt;=AB2296,"INCLUDE"&amp;IF(regnskab_filter_land&lt;&gt;"",IF(regnskab_filter_land="EU",F2296,AD2296),""),"EXCLUDE")</f>
        <v>EXCLUDE</v>
      </c>
      <c r="H2296" s="158" t="str">
        <f t="shared" si="354"/>
        <v/>
      </c>
      <c r="I2296" s="158" t="str">
        <f>TRANSAKTIONER!Z2296&amp;IF(regnskab_filter_periode_partner&gt;=AB2296,"INCLUDE"&amp;IF(regnskab_filter_land_partner&lt;&gt;"",IF(regnskab_filter_land_partner="EU",F2296,AD2296),""),"EXCLUDE")&amp;AC2296</f>
        <v>EXCLUDE</v>
      </c>
      <c r="J2296" s="158" t="e">
        <f t="shared" si="355"/>
        <v>#N/A</v>
      </c>
      <c r="L2296" s="158" t="str">
        <f t="shared" si="356"/>
        <v>_EU</v>
      </c>
      <c r="P2296" s="340"/>
      <c r="Q2296" s="340"/>
      <c r="R2296" s="341"/>
      <c r="S2296" s="342"/>
      <c r="T2296" s="342"/>
      <c r="U2296" s="340"/>
      <c r="V2296" s="368"/>
      <c r="W2296" s="341"/>
      <c r="X2296" s="343"/>
      <c r="Y2296" s="340"/>
      <c r="Z2296" s="341"/>
      <c r="AA2296" s="348" t="str">
        <f t="shared" si="357"/>
        <v/>
      </c>
      <c r="AB2296" s="349" t="str">
        <f t="shared" si="358"/>
        <v/>
      </c>
      <c r="AC2296" s="341"/>
      <c r="AD2296" s="350" t="str">
        <f t="shared" si="359"/>
        <v/>
      </c>
    </row>
    <row r="2297" spans="2:30" x14ac:dyDescent="0.45">
      <c r="B2297" s="145" t="str">
        <f t="shared" si="350"/>
        <v>NOT INCLUDED</v>
      </c>
      <c r="C2297" s="146" t="e">
        <f t="shared" si="351"/>
        <v>#N/A</v>
      </c>
      <c r="D2297" s="158" t="e">
        <f>AB2297&amp;"_"&amp;#REF!&amp;IF(afstemning_partner&lt;&gt;"","_"&amp;AC2297,"")</f>
        <v>#REF!</v>
      </c>
      <c r="E2297" s="158" t="str">
        <f t="shared" si="352"/>
        <v/>
      </c>
      <c r="F2297" s="158" t="e">
        <f t="shared" si="353"/>
        <v>#N/A</v>
      </c>
      <c r="G2297" s="158" t="str">
        <f>TRANSAKTIONER!Z2297&amp;IF(regnskab_filter_periode&gt;=AB2297,"INCLUDE"&amp;IF(regnskab_filter_land&lt;&gt;"",IF(regnskab_filter_land="EU",F2297,AD2297),""),"EXCLUDE")</f>
        <v>EXCLUDE</v>
      </c>
      <c r="H2297" s="158" t="str">
        <f t="shared" si="354"/>
        <v/>
      </c>
      <c r="I2297" s="158" t="str">
        <f>TRANSAKTIONER!Z2297&amp;IF(regnskab_filter_periode_partner&gt;=AB2297,"INCLUDE"&amp;IF(regnskab_filter_land_partner&lt;&gt;"",IF(regnskab_filter_land_partner="EU",F2297,AD2297),""),"EXCLUDE")&amp;AC2297</f>
        <v>EXCLUDE</v>
      </c>
      <c r="J2297" s="158" t="e">
        <f t="shared" si="355"/>
        <v>#N/A</v>
      </c>
      <c r="L2297" s="158" t="str">
        <f t="shared" si="356"/>
        <v>_EU</v>
      </c>
      <c r="P2297" s="340"/>
      <c r="Q2297" s="340"/>
      <c r="R2297" s="341"/>
      <c r="S2297" s="342"/>
      <c r="T2297" s="342"/>
      <c r="U2297" s="340"/>
      <c r="V2297" s="368"/>
      <c r="W2297" s="341"/>
      <c r="X2297" s="343"/>
      <c r="Y2297" s="340"/>
      <c r="Z2297" s="341"/>
      <c r="AA2297" s="348" t="str">
        <f t="shared" si="357"/>
        <v/>
      </c>
      <c r="AB2297" s="349" t="str">
        <f t="shared" si="358"/>
        <v/>
      </c>
      <c r="AC2297" s="341"/>
      <c r="AD2297" s="350" t="str">
        <f t="shared" si="359"/>
        <v/>
      </c>
    </row>
    <row r="2298" spans="2:30" x14ac:dyDescent="0.45">
      <c r="B2298" s="145" t="str">
        <f t="shared" si="350"/>
        <v>NOT INCLUDED</v>
      </c>
      <c r="C2298" s="146" t="e">
        <f t="shared" si="351"/>
        <v>#N/A</v>
      </c>
      <c r="D2298" s="158" t="e">
        <f>AB2298&amp;"_"&amp;#REF!&amp;IF(afstemning_partner&lt;&gt;"","_"&amp;AC2298,"")</f>
        <v>#REF!</v>
      </c>
      <c r="E2298" s="158" t="str">
        <f t="shared" si="352"/>
        <v/>
      </c>
      <c r="F2298" s="158" t="e">
        <f t="shared" si="353"/>
        <v>#N/A</v>
      </c>
      <c r="G2298" s="158" t="str">
        <f>TRANSAKTIONER!Z2298&amp;IF(regnskab_filter_periode&gt;=AB2298,"INCLUDE"&amp;IF(regnskab_filter_land&lt;&gt;"",IF(regnskab_filter_land="EU",F2298,AD2298),""),"EXCLUDE")</f>
        <v>EXCLUDE</v>
      </c>
      <c r="H2298" s="158" t="str">
        <f t="shared" si="354"/>
        <v/>
      </c>
      <c r="I2298" s="158" t="str">
        <f>TRANSAKTIONER!Z2298&amp;IF(regnskab_filter_periode_partner&gt;=AB2298,"INCLUDE"&amp;IF(regnskab_filter_land_partner&lt;&gt;"",IF(regnskab_filter_land_partner="EU",F2298,AD2298),""),"EXCLUDE")&amp;AC2298</f>
        <v>EXCLUDE</v>
      </c>
      <c r="J2298" s="158" t="e">
        <f t="shared" si="355"/>
        <v>#N/A</v>
      </c>
      <c r="L2298" s="158" t="str">
        <f t="shared" si="356"/>
        <v>_EU</v>
      </c>
      <c r="P2298" s="340"/>
      <c r="Q2298" s="340"/>
      <c r="R2298" s="341"/>
      <c r="S2298" s="342"/>
      <c r="T2298" s="342"/>
      <c r="U2298" s="340"/>
      <c r="V2298" s="368"/>
      <c r="W2298" s="341"/>
      <c r="X2298" s="343"/>
      <c r="Y2298" s="340"/>
      <c r="Z2298" s="341"/>
      <c r="AA2298" s="348" t="str">
        <f t="shared" si="357"/>
        <v/>
      </c>
      <c r="AB2298" s="349" t="str">
        <f t="shared" si="358"/>
        <v/>
      </c>
      <c r="AC2298" s="341"/>
      <c r="AD2298" s="350" t="str">
        <f t="shared" si="359"/>
        <v/>
      </c>
    </row>
    <row r="2299" spans="2:30" x14ac:dyDescent="0.45">
      <c r="B2299" s="145" t="str">
        <f t="shared" si="350"/>
        <v>NOT INCLUDED</v>
      </c>
      <c r="C2299" s="146" t="e">
        <f t="shared" si="351"/>
        <v>#N/A</v>
      </c>
      <c r="D2299" s="158" t="e">
        <f>AB2299&amp;"_"&amp;#REF!&amp;IF(afstemning_partner&lt;&gt;"","_"&amp;AC2299,"")</f>
        <v>#REF!</v>
      </c>
      <c r="E2299" s="158" t="str">
        <f t="shared" si="352"/>
        <v/>
      </c>
      <c r="F2299" s="158" t="e">
        <f t="shared" si="353"/>
        <v>#N/A</v>
      </c>
      <c r="G2299" s="158" t="str">
        <f>TRANSAKTIONER!Z2299&amp;IF(regnskab_filter_periode&gt;=AB2299,"INCLUDE"&amp;IF(regnskab_filter_land&lt;&gt;"",IF(regnskab_filter_land="EU",F2299,AD2299),""),"EXCLUDE")</f>
        <v>EXCLUDE</v>
      </c>
      <c r="H2299" s="158" t="str">
        <f t="shared" si="354"/>
        <v/>
      </c>
      <c r="I2299" s="158" t="str">
        <f>TRANSAKTIONER!Z2299&amp;IF(regnskab_filter_periode_partner&gt;=AB2299,"INCLUDE"&amp;IF(regnskab_filter_land_partner&lt;&gt;"",IF(regnskab_filter_land_partner="EU",F2299,AD2299),""),"EXCLUDE")&amp;AC2299</f>
        <v>EXCLUDE</v>
      </c>
      <c r="J2299" s="158" t="e">
        <f t="shared" si="355"/>
        <v>#N/A</v>
      </c>
      <c r="L2299" s="158" t="str">
        <f t="shared" si="356"/>
        <v>_EU</v>
      </c>
      <c r="P2299" s="340"/>
      <c r="Q2299" s="340"/>
      <c r="R2299" s="341"/>
      <c r="S2299" s="342"/>
      <c r="T2299" s="342"/>
      <c r="U2299" s="340"/>
      <c r="V2299" s="368"/>
      <c r="W2299" s="341"/>
      <c r="X2299" s="343"/>
      <c r="Y2299" s="340"/>
      <c r="Z2299" s="341"/>
      <c r="AA2299" s="348" t="str">
        <f t="shared" si="357"/>
        <v/>
      </c>
      <c r="AB2299" s="349" t="str">
        <f t="shared" si="358"/>
        <v/>
      </c>
      <c r="AC2299" s="341"/>
      <c r="AD2299" s="350" t="str">
        <f t="shared" si="359"/>
        <v/>
      </c>
    </row>
    <row r="2300" spans="2:30" x14ac:dyDescent="0.45">
      <c r="B2300" s="145" t="str">
        <f t="shared" si="350"/>
        <v>NOT INCLUDED</v>
      </c>
      <c r="C2300" s="146" t="e">
        <f t="shared" si="351"/>
        <v>#N/A</v>
      </c>
      <c r="D2300" s="158" t="e">
        <f>AB2300&amp;"_"&amp;#REF!&amp;IF(afstemning_partner&lt;&gt;"","_"&amp;AC2300,"")</f>
        <v>#REF!</v>
      </c>
      <c r="E2300" s="158" t="str">
        <f t="shared" si="352"/>
        <v/>
      </c>
      <c r="F2300" s="158" t="e">
        <f t="shared" si="353"/>
        <v>#N/A</v>
      </c>
      <c r="G2300" s="158" t="str">
        <f>TRANSAKTIONER!Z2300&amp;IF(regnskab_filter_periode&gt;=AB2300,"INCLUDE"&amp;IF(regnskab_filter_land&lt;&gt;"",IF(regnskab_filter_land="EU",F2300,AD2300),""),"EXCLUDE")</f>
        <v>EXCLUDE</v>
      </c>
      <c r="H2300" s="158" t="str">
        <f t="shared" si="354"/>
        <v/>
      </c>
      <c r="I2300" s="158" t="str">
        <f>TRANSAKTIONER!Z2300&amp;IF(regnskab_filter_periode_partner&gt;=AB2300,"INCLUDE"&amp;IF(regnskab_filter_land_partner&lt;&gt;"",IF(regnskab_filter_land_partner="EU",F2300,AD2300),""),"EXCLUDE")&amp;AC2300</f>
        <v>EXCLUDE</v>
      </c>
      <c r="J2300" s="158" t="e">
        <f t="shared" si="355"/>
        <v>#N/A</v>
      </c>
      <c r="L2300" s="158" t="str">
        <f t="shared" si="356"/>
        <v>_EU</v>
      </c>
      <c r="P2300" s="340"/>
      <c r="Q2300" s="340"/>
      <c r="R2300" s="341"/>
      <c r="S2300" s="342"/>
      <c r="T2300" s="342"/>
      <c r="U2300" s="340"/>
      <c r="V2300" s="368"/>
      <c r="W2300" s="341"/>
      <c r="X2300" s="343"/>
      <c r="Y2300" s="340"/>
      <c r="Z2300" s="341"/>
      <c r="AA2300" s="348" t="str">
        <f t="shared" si="357"/>
        <v/>
      </c>
      <c r="AB2300" s="349" t="str">
        <f t="shared" si="358"/>
        <v/>
      </c>
      <c r="AC2300" s="341"/>
      <c r="AD2300" s="350" t="str">
        <f t="shared" si="359"/>
        <v/>
      </c>
    </row>
    <row r="2301" spans="2:30" x14ac:dyDescent="0.45">
      <c r="B2301" s="145" t="str">
        <f t="shared" si="350"/>
        <v>NOT INCLUDED</v>
      </c>
      <c r="C2301" s="146" t="e">
        <f t="shared" si="351"/>
        <v>#N/A</v>
      </c>
      <c r="D2301" s="158" t="e">
        <f>AB2301&amp;"_"&amp;#REF!&amp;IF(afstemning_partner&lt;&gt;"","_"&amp;AC2301,"")</f>
        <v>#REF!</v>
      </c>
      <c r="E2301" s="158" t="str">
        <f t="shared" si="352"/>
        <v/>
      </c>
      <c r="F2301" s="158" t="e">
        <f t="shared" si="353"/>
        <v>#N/A</v>
      </c>
      <c r="G2301" s="158" t="str">
        <f>TRANSAKTIONER!Z2301&amp;IF(regnskab_filter_periode&gt;=AB2301,"INCLUDE"&amp;IF(regnskab_filter_land&lt;&gt;"",IF(regnskab_filter_land="EU",F2301,AD2301),""),"EXCLUDE")</f>
        <v>EXCLUDE</v>
      </c>
      <c r="H2301" s="158" t="str">
        <f t="shared" si="354"/>
        <v/>
      </c>
      <c r="I2301" s="158" t="str">
        <f>TRANSAKTIONER!Z2301&amp;IF(regnskab_filter_periode_partner&gt;=AB2301,"INCLUDE"&amp;IF(regnskab_filter_land_partner&lt;&gt;"",IF(regnskab_filter_land_partner="EU",F2301,AD2301),""),"EXCLUDE")&amp;AC2301</f>
        <v>EXCLUDE</v>
      </c>
      <c r="J2301" s="158" t="e">
        <f t="shared" si="355"/>
        <v>#N/A</v>
      </c>
      <c r="L2301" s="158" t="str">
        <f t="shared" si="356"/>
        <v>_EU</v>
      </c>
      <c r="P2301" s="340"/>
      <c r="Q2301" s="340"/>
      <c r="R2301" s="341"/>
      <c r="S2301" s="342"/>
      <c r="T2301" s="342"/>
      <c r="U2301" s="340"/>
      <c r="V2301" s="368"/>
      <c r="W2301" s="341"/>
      <c r="X2301" s="343"/>
      <c r="Y2301" s="340"/>
      <c r="Z2301" s="341"/>
      <c r="AA2301" s="348" t="str">
        <f t="shared" si="357"/>
        <v/>
      </c>
      <c r="AB2301" s="349" t="str">
        <f t="shared" si="358"/>
        <v/>
      </c>
      <c r="AC2301" s="341"/>
      <c r="AD2301" s="350" t="str">
        <f t="shared" si="359"/>
        <v/>
      </c>
    </row>
    <row r="2302" spans="2:30" x14ac:dyDescent="0.45">
      <c r="B2302" s="145" t="str">
        <f t="shared" si="350"/>
        <v>NOT INCLUDED</v>
      </c>
      <c r="C2302" s="146" t="e">
        <f t="shared" si="351"/>
        <v>#N/A</v>
      </c>
      <c r="D2302" s="158" t="e">
        <f>AB2302&amp;"_"&amp;#REF!&amp;IF(afstemning_partner&lt;&gt;"","_"&amp;AC2302,"")</f>
        <v>#REF!</v>
      </c>
      <c r="E2302" s="158" t="str">
        <f t="shared" si="352"/>
        <v/>
      </c>
      <c r="F2302" s="158" t="e">
        <f t="shared" si="353"/>
        <v>#N/A</v>
      </c>
      <c r="G2302" s="158" t="str">
        <f>TRANSAKTIONER!Z2302&amp;IF(regnskab_filter_periode&gt;=AB2302,"INCLUDE"&amp;IF(regnskab_filter_land&lt;&gt;"",IF(regnskab_filter_land="EU",F2302,AD2302),""),"EXCLUDE")</f>
        <v>EXCLUDE</v>
      </c>
      <c r="H2302" s="158" t="str">
        <f t="shared" si="354"/>
        <v/>
      </c>
      <c r="I2302" s="158" t="str">
        <f>TRANSAKTIONER!Z2302&amp;IF(regnskab_filter_periode_partner&gt;=AB2302,"INCLUDE"&amp;IF(regnskab_filter_land_partner&lt;&gt;"",IF(regnskab_filter_land_partner="EU",F2302,AD2302),""),"EXCLUDE")&amp;AC2302</f>
        <v>EXCLUDE</v>
      </c>
      <c r="J2302" s="158" t="e">
        <f t="shared" si="355"/>
        <v>#N/A</v>
      </c>
      <c r="L2302" s="158" t="str">
        <f t="shared" si="356"/>
        <v>_EU</v>
      </c>
      <c r="P2302" s="340"/>
      <c r="Q2302" s="340"/>
      <c r="R2302" s="341"/>
      <c r="S2302" s="342"/>
      <c r="T2302" s="342"/>
      <c r="U2302" s="340"/>
      <c r="V2302" s="368"/>
      <c r="W2302" s="341"/>
      <c r="X2302" s="343"/>
      <c r="Y2302" s="340"/>
      <c r="Z2302" s="341"/>
      <c r="AA2302" s="348" t="str">
        <f t="shared" si="357"/>
        <v/>
      </c>
      <c r="AB2302" s="349" t="str">
        <f t="shared" si="358"/>
        <v/>
      </c>
      <c r="AC2302" s="341"/>
      <c r="AD2302" s="350" t="str">
        <f t="shared" si="359"/>
        <v/>
      </c>
    </row>
    <row r="2303" spans="2:30" x14ac:dyDescent="0.45">
      <c r="B2303" s="145" t="str">
        <f t="shared" si="350"/>
        <v>NOT INCLUDED</v>
      </c>
      <c r="C2303" s="146" t="e">
        <f t="shared" si="351"/>
        <v>#N/A</v>
      </c>
      <c r="D2303" s="158" t="e">
        <f>AB2303&amp;"_"&amp;#REF!&amp;IF(afstemning_partner&lt;&gt;"","_"&amp;AC2303,"")</f>
        <v>#REF!</v>
      </c>
      <c r="E2303" s="158" t="str">
        <f t="shared" si="352"/>
        <v/>
      </c>
      <c r="F2303" s="158" t="e">
        <f t="shared" si="353"/>
        <v>#N/A</v>
      </c>
      <c r="G2303" s="158" t="str">
        <f>TRANSAKTIONER!Z2303&amp;IF(regnskab_filter_periode&gt;=AB2303,"INCLUDE"&amp;IF(regnskab_filter_land&lt;&gt;"",IF(regnskab_filter_land="EU",F2303,AD2303),""),"EXCLUDE")</f>
        <v>EXCLUDE</v>
      </c>
      <c r="H2303" s="158" t="str">
        <f t="shared" si="354"/>
        <v/>
      </c>
      <c r="I2303" s="158" t="str">
        <f>TRANSAKTIONER!Z2303&amp;IF(regnskab_filter_periode_partner&gt;=AB2303,"INCLUDE"&amp;IF(regnskab_filter_land_partner&lt;&gt;"",IF(regnskab_filter_land_partner="EU",F2303,AD2303),""),"EXCLUDE")&amp;AC2303</f>
        <v>EXCLUDE</v>
      </c>
      <c r="J2303" s="158" t="e">
        <f t="shared" si="355"/>
        <v>#N/A</v>
      </c>
      <c r="L2303" s="158" t="str">
        <f t="shared" si="356"/>
        <v>_EU</v>
      </c>
      <c r="P2303" s="340"/>
      <c r="Q2303" s="340"/>
      <c r="R2303" s="341"/>
      <c r="S2303" s="342"/>
      <c r="T2303" s="342"/>
      <c r="U2303" s="340"/>
      <c r="V2303" s="368"/>
      <c r="W2303" s="341"/>
      <c r="X2303" s="343"/>
      <c r="Y2303" s="340"/>
      <c r="Z2303" s="341"/>
      <c r="AA2303" s="348" t="str">
        <f t="shared" si="357"/>
        <v/>
      </c>
      <c r="AB2303" s="349" t="str">
        <f t="shared" si="358"/>
        <v/>
      </c>
      <c r="AC2303" s="341"/>
      <c r="AD2303" s="350" t="str">
        <f t="shared" si="359"/>
        <v/>
      </c>
    </row>
    <row r="2304" spans="2:30" x14ac:dyDescent="0.45">
      <c r="B2304" s="145" t="str">
        <f t="shared" si="350"/>
        <v>NOT INCLUDED</v>
      </c>
      <c r="C2304" s="146" t="e">
        <f t="shared" si="351"/>
        <v>#N/A</v>
      </c>
      <c r="D2304" s="158" t="e">
        <f>AB2304&amp;"_"&amp;#REF!&amp;IF(afstemning_partner&lt;&gt;"","_"&amp;AC2304,"")</f>
        <v>#REF!</v>
      </c>
      <c r="E2304" s="158" t="str">
        <f t="shared" si="352"/>
        <v/>
      </c>
      <c r="F2304" s="158" t="e">
        <f t="shared" si="353"/>
        <v>#N/A</v>
      </c>
      <c r="G2304" s="158" t="str">
        <f>TRANSAKTIONER!Z2304&amp;IF(regnskab_filter_periode&gt;=AB2304,"INCLUDE"&amp;IF(regnskab_filter_land&lt;&gt;"",IF(regnskab_filter_land="EU",F2304,AD2304),""),"EXCLUDE")</f>
        <v>EXCLUDE</v>
      </c>
      <c r="H2304" s="158" t="str">
        <f t="shared" si="354"/>
        <v/>
      </c>
      <c r="I2304" s="158" t="str">
        <f>TRANSAKTIONER!Z2304&amp;IF(regnskab_filter_periode_partner&gt;=AB2304,"INCLUDE"&amp;IF(regnskab_filter_land_partner&lt;&gt;"",IF(regnskab_filter_land_partner="EU",F2304,AD2304),""),"EXCLUDE")&amp;AC2304</f>
        <v>EXCLUDE</v>
      </c>
      <c r="J2304" s="158" t="e">
        <f t="shared" si="355"/>
        <v>#N/A</v>
      </c>
      <c r="L2304" s="158" t="str">
        <f t="shared" si="356"/>
        <v>_EU</v>
      </c>
      <c r="P2304" s="340"/>
      <c r="Q2304" s="340"/>
      <c r="R2304" s="341"/>
      <c r="S2304" s="342"/>
      <c r="T2304" s="342"/>
      <c r="U2304" s="340"/>
      <c r="V2304" s="368"/>
      <c r="W2304" s="341"/>
      <c r="X2304" s="343"/>
      <c r="Y2304" s="340"/>
      <c r="Z2304" s="341"/>
      <c r="AA2304" s="348" t="str">
        <f t="shared" si="357"/>
        <v/>
      </c>
      <c r="AB2304" s="349" t="str">
        <f t="shared" si="358"/>
        <v/>
      </c>
      <c r="AC2304" s="341"/>
      <c r="AD2304" s="350" t="str">
        <f t="shared" si="359"/>
        <v/>
      </c>
    </row>
    <row r="2305" spans="2:30" x14ac:dyDescent="0.45">
      <c r="B2305" s="145" t="str">
        <f t="shared" si="350"/>
        <v>NOT INCLUDED</v>
      </c>
      <c r="C2305" s="146" t="e">
        <f t="shared" si="351"/>
        <v>#N/A</v>
      </c>
      <c r="D2305" s="158" t="e">
        <f>AB2305&amp;"_"&amp;#REF!&amp;IF(afstemning_partner&lt;&gt;"","_"&amp;AC2305,"")</f>
        <v>#REF!</v>
      </c>
      <c r="E2305" s="158" t="str">
        <f t="shared" si="352"/>
        <v/>
      </c>
      <c r="F2305" s="158" t="e">
        <f t="shared" si="353"/>
        <v>#N/A</v>
      </c>
      <c r="G2305" s="158" t="str">
        <f>TRANSAKTIONER!Z2305&amp;IF(regnskab_filter_periode&gt;=AB2305,"INCLUDE"&amp;IF(regnskab_filter_land&lt;&gt;"",IF(regnskab_filter_land="EU",F2305,AD2305),""),"EXCLUDE")</f>
        <v>EXCLUDE</v>
      </c>
      <c r="H2305" s="158" t="str">
        <f t="shared" si="354"/>
        <v/>
      </c>
      <c r="I2305" s="158" t="str">
        <f>TRANSAKTIONER!Z2305&amp;IF(regnskab_filter_periode_partner&gt;=AB2305,"INCLUDE"&amp;IF(regnskab_filter_land_partner&lt;&gt;"",IF(regnskab_filter_land_partner="EU",F2305,AD2305),""),"EXCLUDE")&amp;AC2305</f>
        <v>EXCLUDE</v>
      </c>
      <c r="J2305" s="158" t="e">
        <f t="shared" si="355"/>
        <v>#N/A</v>
      </c>
      <c r="L2305" s="158" t="str">
        <f t="shared" si="356"/>
        <v>_EU</v>
      </c>
      <c r="P2305" s="340"/>
      <c r="Q2305" s="340"/>
      <c r="R2305" s="341"/>
      <c r="S2305" s="342"/>
      <c r="T2305" s="342"/>
      <c r="U2305" s="340"/>
      <c r="V2305" s="368"/>
      <c r="W2305" s="341"/>
      <c r="X2305" s="343"/>
      <c r="Y2305" s="340"/>
      <c r="Z2305" s="341"/>
      <c r="AA2305" s="348" t="str">
        <f t="shared" si="357"/>
        <v/>
      </c>
      <c r="AB2305" s="349" t="str">
        <f t="shared" si="358"/>
        <v/>
      </c>
      <c r="AC2305" s="341"/>
      <c r="AD2305" s="350" t="str">
        <f t="shared" si="359"/>
        <v/>
      </c>
    </row>
    <row r="2306" spans="2:30" x14ac:dyDescent="0.45">
      <c r="B2306" s="145" t="str">
        <f t="shared" si="350"/>
        <v>NOT INCLUDED</v>
      </c>
      <c r="C2306" s="146" t="e">
        <f t="shared" si="351"/>
        <v>#N/A</v>
      </c>
      <c r="D2306" s="158" t="e">
        <f>AB2306&amp;"_"&amp;#REF!&amp;IF(afstemning_partner&lt;&gt;"","_"&amp;AC2306,"")</f>
        <v>#REF!</v>
      </c>
      <c r="E2306" s="158" t="str">
        <f t="shared" si="352"/>
        <v/>
      </c>
      <c r="F2306" s="158" t="e">
        <f t="shared" si="353"/>
        <v>#N/A</v>
      </c>
      <c r="G2306" s="158" t="str">
        <f>TRANSAKTIONER!Z2306&amp;IF(regnskab_filter_periode&gt;=AB2306,"INCLUDE"&amp;IF(regnskab_filter_land&lt;&gt;"",IF(regnskab_filter_land="EU",F2306,AD2306),""),"EXCLUDE")</f>
        <v>EXCLUDE</v>
      </c>
      <c r="H2306" s="158" t="str">
        <f t="shared" si="354"/>
        <v/>
      </c>
      <c r="I2306" s="158" t="str">
        <f>TRANSAKTIONER!Z2306&amp;IF(regnskab_filter_periode_partner&gt;=AB2306,"INCLUDE"&amp;IF(regnskab_filter_land_partner&lt;&gt;"",IF(regnskab_filter_land_partner="EU",F2306,AD2306),""),"EXCLUDE")&amp;AC2306</f>
        <v>EXCLUDE</v>
      </c>
      <c r="J2306" s="158" t="e">
        <f t="shared" si="355"/>
        <v>#N/A</v>
      </c>
      <c r="L2306" s="158" t="str">
        <f t="shared" si="356"/>
        <v>_EU</v>
      </c>
      <c r="P2306" s="340"/>
      <c r="Q2306" s="340"/>
      <c r="R2306" s="341"/>
      <c r="S2306" s="342"/>
      <c r="T2306" s="342"/>
      <c r="U2306" s="340"/>
      <c r="V2306" s="368"/>
      <c r="W2306" s="341"/>
      <c r="X2306" s="343"/>
      <c r="Y2306" s="340"/>
      <c r="Z2306" s="341"/>
      <c r="AA2306" s="348" t="str">
        <f t="shared" si="357"/>
        <v/>
      </c>
      <c r="AB2306" s="349" t="str">
        <f t="shared" si="358"/>
        <v/>
      </c>
      <c r="AC2306" s="341"/>
      <c r="AD2306" s="350" t="str">
        <f t="shared" si="359"/>
        <v/>
      </c>
    </row>
    <row r="2307" spans="2:30" x14ac:dyDescent="0.45">
      <c r="B2307" s="145" t="str">
        <f t="shared" si="350"/>
        <v>NOT INCLUDED</v>
      </c>
      <c r="C2307" s="146" t="e">
        <f t="shared" si="351"/>
        <v>#N/A</v>
      </c>
      <c r="D2307" s="158" t="e">
        <f>AB2307&amp;"_"&amp;#REF!&amp;IF(afstemning_partner&lt;&gt;"","_"&amp;AC2307,"")</f>
        <v>#REF!</v>
      </c>
      <c r="E2307" s="158" t="str">
        <f t="shared" si="352"/>
        <v/>
      </c>
      <c r="F2307" s="158" t="e">
        <f t="shared" si="353"/>
        <v>#N/A</v>
      </c>
      <c r="G2307" s="158" t="str">
        <f>TRANSAKTIONER!Z2307&amp;IF(regnskab_filter_periode&gt;=AB2307,"INCLUDE"&amp;IF(regnskab_filter_land&lt;&gt;"",IF(regnskab_filter_land="EU",F2307,AD2307),""),"EXCLUDE")</f>
        <v>EXCLUDE</v>
      </c>
      <c r="H2307" s="158" t="str">
        <f t="shared" si="354"/>
        <v/>
      </c>
      <c r="I2307" s="158" t="str">
        <f>TRANSAKTIONER!Z2307&amp;IF(regnskab_filter_periode_partner&gt;=AB2307,"INCLUDE"&amp;IF(regnskab_filter_land_partner&lt;&gt;"",IF(regnskab_filter_land_partner="EU",F2307,AD2307),""),"EXCLUDE")&amp;AC2307</f>
        <v>EXCLUDE</v>
      </c>
      <c r="J2307" s="158" t="e">
        <f t="shared" si="355"/>
        <v>#N/A</v>
      </c>
      <c r="L2307" s="158" t="str">
        <f t="shared" si="356"/>
        <v>_EU</v>
      </c>
      <c r="P2307" s="340"/>
      <c r="Q2307" s="340"/>
      <c r="R2307" s="341"/>
      <c r="S2307" s="342"/>
      <c r="T2307" s="342"/>
      <c r="U2307" s="340"/>
      <c r="V2307" s="368"/>
      <c r="W2307" s="341"/>
      <c r="X2307" s="343"/>
      <c r="Y2307" s="340"/>
      <c r="Z2307" s="341"/>
      <c r="AA2307" s="348" t="str">
        <f t="shared" si="357"/>
        <v/>
      </c>
      <c r="AB2307" s="349" t="str">
        <f t="shared" si="358"/>
        <v/>
      </c>
      <c r="AC2307" s="341"/>
      <c r="AD2307" s="350" t="str">
        <f t="shared" si="359"/>
        <v/>
      </c>
    </row>
    <row r="2308" spans="2:30" x14ac:dyDescent="0.45">
      <c r="B2308" s="145" t="str">
        <f t="shared" si="350"/>
        <v>NOT INCLUDED</v>
      </c>
      <c r="C2308" s="146" t="e">
        <f t="shared" si="351"/>
        <v>#N/A</v>
      </c>
      <c r="D2308" s="158" t="e">
        <f>AB2308&amp;"_"&amp;#REF!&amp;IF(afstemning_partner&lt;&gt;"","_"&amp;AC2308,"")</f>
        <v>#REF!</v>
      </c>
      <c r="E2308" s="158" t="str">
        <f t="shared" si="352"/>
        <v/>
      </c>
      <c r="F2308" s="158" t="e">
        <f t="shared" si="353"/>
        <v>#N/A</v>
      </c>
      <c r="G2308" s="158" t="str">
        <f>TRANSAKTIONER!Z2308&amp;IF(regnskab_filter_periode&gt;=AB2308,"INCLUDE"&amp;IF(regnskab_filter_land&lt;&gt;"",IF(regnskab_filter_land="EU",F2308,AD2308),""),"EXCLUDE")</f>
        <v>EXCLUDE</v>
      </c>
      <c r="H2308" s="158" t="str">
        <f t="shared" si="354"/>
        <v/>
      </c>
      <c r="I2308" s="158" t="str">
        <f>TRANSAKTIONER!Z2308&amp;IF(regnskab_filter_periode_partner&gt;=AB2308,"INCLUDE"&amp;IF(regnskab_filter_land_partner&lt;&gt;"",IF(regnskab_filter_land_partner="EU",F2308,AD2308),""),"EXCLUDE")&amp;AC2308</f>
        <v>EXCLUDE</v>
      </c>
      <c r="J2308" s="158" t="e">
        <f t="shared" si="355"/>
        <v>#N/A</v>
      </c>
      <c r="L2308" s="158" t="str">
        <f t="shared" si="356"/>
        <v>_EU</v>
      </c>
      <c r="P2308" s="340"/>
      <c r="Q2308" s="340"/>
      <c r="R2308" s="341"/>
      <c r="S2308" s="342"/>
      <c r="T2308" s="342"/>
      <c r="U2308" s="340"/>
      <c r="V2308" s="368"/>
      <c r="W2308" s="341"/>
      <c r="X2308" s="343"/>
      <c r="Y2308" s="340"/>
      <c r="Z2308" s="341"/>
      <c r="AA2308" s="348" t="str">
        <f t="shared" si="357"/>
        <v/>
      </c>
      <c r="AB2308" s="349" t="str">
        <f t="shared" si="358"/>
        <v/>
      </c>
      <c r="AC2308" s="341"/>
      <c r="AD2308" s="350" t="str">
        <f t="shared" si="359"/>
        <v/>
      </c>
    </row>
    <row r="2309" spans="2:30" x14ac:dyDescent="0.45">
      <c r="B2309" s="145" t="str">
        <f t="shared" si="350"/>
        <v>NOT INCLUDED</v>
      </c>
      <c r="C2309" s="146" t="e">
        <f t="shared" si="351"/>
        <v>#N/A</v>
      </c>
      <c r="D2309" s="158" t="e">
        <f>AB2309&amp;"_"&amp;#REF!&amp;IF(afstemning_partner&lt;&gt;"","_"&amp;AC2309,"")</f>
        <v>#REF!</v>
      </c>
      <c r="E2309" s="158" t="str">
        <f t="shared" si="352"/>
        <v/>
      </c>
      <c r="F2309" s="158" t="e">
        <f t="shared" si="353"/>
        <v>#N/A</v>
      </c>
      <c r="G2309" s="158" t="str">
        <f>TRANSAKTIONER!Z2309&amp;IF(regnskab_filter_periode&gt;=AB2309,"INCLUDE"&amp;IF(regnskab_filter_land&lt;&gt;"",IF(regnskab_filter_land="EU",F2309,AD2309),""),"EXCLUDE")</f>
        <v>EXCLUDE</v>
      </c>
      <c r="H2309" s="158" t="str">
        <f t="shared" si="354"/>
        <v/>
      </c>
      <c r="I2309" s="158" t="str">
        <f>TRANSAKTIONER!Z2309&amp;IF(regnskab_filter_periode_partner&gt;=AB2309,"INCLUDE"&amp;IF(regnskab_filter_land_partner&lt;&gt;"",IF(regnskab_filter_land_partner="EU",F2309,AD2309),""),"EXCLUDE")&amp;AC2309</f>
        <v>EXCLUDE</v>
      </c>
      <c r="J2309" s="158" t="e">
        <f t="shared" si="355"/>
        <v>#N/A</v>
      </c>
      <c r="L2309" s="158" t="str">
        <f t="shared" si="356"/>
        <v>_EU</v>
      </c>
      <c r="P2309" s="340"/>
      <c r="Q2309" s="340"/>
      <c r="R2309" s="341"/>
      <c r="S2309" s="342"/>
      <c r="T2309" s="342"/>
      <c r="U2309" s="340"/>
      <c r="V2309" s="368"/>
      <c r="W2309" s="341"/>
      <c r="X2309" s="343"/>
      <c r="Y2309" s="340"/>
      <c r="Z2309" s="341"/>
      <c r="AA2309" s="348" t="str">
        <f t="shared" si="357"/>
        <v/>
      </c>
      <c r="AB2309" s="349" t="str">
        <f t="shared" si="358"/>
        <v/>
      </c>
      <c r="AC2309" s="341"/>
      <c r="AD2309" s="350" t="str">
        <f t="shared" si="359"/>
        <v/>
      </c>
    </row>
    <row r="2310" spans="2:30" x14ac:dyDescent="0.45">
      <c r="B2310" s="145" t="str">
        <f t="shared" si="350"/>
        <v>NOT INCLUDED</v>
      </c>
      <c r="C2310" s="146" t="e">
        <f t="shared" si="351"/>
        <v>#N/A</v>
      </c>
      <c r="D2310" s="158" t="e">
        <f>AB2310&amp;"_"&amp;#REF!&amp;IF(afstemning_partner&lt;&gt;"","_"&amp;AC2310,"")</f>
        <v>#REF!</v>
      </c>
      <c r="E2310" s="158" t="str">
        <f t="shared" si="352"/>
        <v/>
      </c>
      <c r="F2310" s="158" t="e">
        <f t="shared" si="353"/>
        <v>#N/A</v>
      </c>
      <c r="G2310" s="158" t="str">
        <f>TRANSAKTIONER!Z2310&amp;IF(regnskab_filter_periode&gt;=AB2310,"INCLUDE"&amp;IF(regnskab_filter_land&lt;&gt;"",IF(regnskab_filter_land="EU",F2310,AD2310),""),"EXCLUDE")</f>
        <v>EXCLUDE</v>
      </c>
      <c r="H2310" s="158" t="str">
        <f t="shared" si="354"/>
        <v/>
      </c>
      <c r="I2310" s="158" t="str">
        <f>TRANSAKTIONER!Z2310&amp;IF(regnskab_filter_periode_partner&gt;=AB2310,"INCLUDE"&amp;IF(regnskab_filter_land_partner&lt;&gt;"",IF(regnskab_filter_land_partner="EU",F2310,AD2310),""),"EXCLUDE")&amp;AC2310</f>
        <v>EXCLUDE</v>
      </c>
      <c r="J2310" s="158" t="e">
        <f t="shared" si="355"/>
        <v>#N/A</v>
      </c>
      <c r="L2310" s="158" t="str">
        <f t="shared" si="356"/>
        <v>_EU</v>
      </c>
      <c r="P2310" s="340"/>
      <c r="Q2310" s="340"/>
      <c r="R2310" s="341"/>
      <c r="S2310" s="342"/>
      <c r="T2310" s="342"/>
      <c r="U2310" s="340"/>
      <c r="V2310" s="368"/>
      <c r="W2310" s="341"/>
      <c r="X2310" s="343"/>
      <c r="Y2310" s="340"/>
      <c r="Z2310" s="341"/>
      <c r="AA2310" s="348" t="str">
        <f t="shared" si="357"/>
        <v/>
      </c>
      <c r="AB2310" s="349" t="str">
        <f t="shared" si="358"/>
        <v/>
      </c>
      <c r="AC2310" s="341"/>
      <c r="AD2310" s="350" t="str">
        <f t="shared" si="359"/>
        <v/>
      </c>
    </row>
    <row r="2311" spans="2:30" x14ac:dyDescent="0.45">
      <c r="B2311" s="145" t="str">
        <f t="shared" ref="B2311:B2374" si="360">IF(AB2311=report_period,"INCLUDE_CURRENT",IF(AB2311&lt;report_period,"INCLUDE_PREVIOUS","NOT INCLUDED"))</f>
        <v>NOT INCLUDED</v>
      </c>
      <c r="C2311" s="146" t="e">
        <f t="shared" ref="C2311:C2374" si="361">B2311&amp;"_"&amp;VLOOKUP(AD2311,setup_country_group,3,FALSE)&amp;"_"&amp;Z2311</f>
        <v>#N/A</v>
      </c>
      <c r="D2311" s="158" t="e">
        <f>AB2311&amp;"_"&amp;#REF!&amp;IF(afstemning_partner&lt;&gt;"","_"&amp;AC2311,"")</f>
        <v>#REF!</v>
      </c>
      <c r="E2311" s="158" t="str">
        <f t="shared" ref="E2311:E2374" si="362">Z2311&amp;IF(regnskab_filter_periode&lt;&gt;"",AB2311,"")&amp;IF(regnskab_filter_land&lt;&gt;"",IF(regnskab_filter_land="EU",F2311,AD2311),"")</f>
        <v/>
      </c>
      <c r="F2311" s="158" t="e">
        <f t="shared" ref="F2311:F2374" si="363">VLOOKUP(AD2311,setup_country_group,3,FALSE)</f>
        <v>#N/A</v>
      </c>
      <c r="G2311" s="158" t="str">
        <f>TRANSAKTIONER!Z2311&amp;IF(regnskab_filter_periode&gt;=AB2311,"INCLUDE"&amp;IF(regnskab_filter_land&lt;&gt;"",IF(regnskab_filter_land="EU",F2311,AD2311),""),"EXCLUDE")</f>
        <v>EXCLUDE</v>
      </c>
      <c r="H2311" s="158" t="str">
        <f t="shared" ref="H2311:H2374" si="364">Z2311&amp;IF(regnskab_filter_periode_partner&lt;&gt;"",AB2311,"")&amp;IF(regnskab_filter_land_partner&lt;&gt;"",IF(regnskab_filter_land_partner="EU",F2311,AD2311),"")&amp;AC2311</f>
        <v/>
      </c>
      <c r="I2311" s="158" t="str">
        <f>TRANSAKTIONER!Z2311&amp;IF(regnskab_filter_periode_partner&gt;=AB2311,"INCLUDE"&amp;IF(regnskab_filter_land_partner&lt;&gt;"",IF(regnskab_filter_land_partner="EU",F2311,AD2311),""),"EXCLUDE")&amp;AC2311</f>
        <v>EXCLUDE</v>
      </c>
      <c r="J2311" s="158" t="e">
        <f t="shared" ref="J2311:J2374" si="365">C2311&amp;"_"&amp;AC2311</f>
        <v>#N/A</v>
      </c>
      <c r="L2311" s="158" t="str">
        <f t="shared" ref="L2311:L2374" si="366">Z2311&amp;"_"&amp;IF(AD2311&lt;&gt;"Norge","EU","Norge")</f>
        <v>_EU</v>
      </c>
      <c r="P2311" s="340"/>
      <c r="Q2311" s="340"/>
      <c r="R2311" s="341"/>
      <c r="S2311" s="342"/>
      <c r="T2311" s="342"/>
      <c r="U2311" s="340"/>
      <c r="V2311" s="368"/>
      <c r="W2311" s="341"/>
      <c r="X2311" s="343"/>
      <c r="Y2311" s="340"/>
      <c r="Z2311" s="341"/>
      <c r="AA2311" s="348" t="str">
        <f t="shared" ref="AA2311:AA2374" si="367">IF(OR(AB2311="",Y2311="",X2311=""),"",ROUND(X2311/VLOOKUP(AB2311,setup_currency,MATCH(Y2311&amp;"/EUR",setup_currency_header,0),FALSE),2))</f>
        <v/>
      </c>
      <c r="AB2311" s="349" t="str">
        <f t="shared" ref="AB2311:AB2374" si="368">IF(T2311="","",IF(OR(T2311&lt;setup_start_date,T2311&gt;setup_end_date),"INVALID DATE",VLOOKUP(T2311,setup_periods,2,TRUE)))</f>
        <v/>
      </c>
      <c r="AC2311" s="341"/>
      <c r="AD2311" s="350" t="str">
        <f t="shared" ref="AD2311:AD2374" si="369">IF(AC2311="","",VLOOKUP(AC2311,setup_partners,2,FALSE))</f>
        <v/>
      </c>
    </row>
    <row r="2312" spans="2:30" x14ac:dyDescent="0.45">
      <c r="B2312" s="145" t="str">
        <f t="shared" si="360"/>
        <v>NOT INCLUDED</v>
      </c>
      <c r="C2312" s="146" t="e">
        <f t="shared" si="361"/>
        <v>#N/A</v>
      </c>
      <c r="D2312" s="158" t="e">
        <f>AB2312&amp;"_"&amp;#REF!&amp;IF(afstemning_partner&lt;&gt;"","_"&amp;AC2312,"")</f>
        <v>#REF!</v>
      </c>
      <c r="E2312" s="158" t="str">
        <f t="shared" si="362"/>
        <v/>
      </c>
      <c r="F2312" s="158" t="e">
        <f t="shared" si="363"/>
        <v>#N/A</v>
      </c>
      <c r="G2312" s="158" t="str">
        <f>TRANSAKTIONER!Z2312&amp;IF(regnskab_filter_periode&gt;=AB2312,"INCLUDE"&amp;IF(regnskab_filter_land&lt;&gt;"",IF(regnskab_filter_land="EU",F2312,AD2312),""),"EXCLUDE")</f>
        <v>EXCLUDE</v>
      </c>
      <c r="H2312" s="158" t="str">
        <f t="shared" si="364"/>
        <v/>
      </c>
      <c r="I2312" s="158" t="str">
        <f>TRANSAKTIONER!Z2312&amp;IF(regnskab_filter_periode_partner&gt;=AB2312,"INCLUDE"&amp;IF(regnskab_filter_land_partner&lt;&gt;"",IF(regnskab_filter_land_partner="EU",F2312,AD2312),""),"EXCLUDE")&amp;AC2312</f>
        <v>EXCLUDE</v>
      </c>
      <c r="J2312" s="158" t="e">
        <f t="shared" si="365"/>
        <v>#N/A</v>
      </c>
      <c r="L2312" s="158" t="str">
        <f t="shared" si="366"/>
        <v>_EU</v>
      </c>
      <c r="P2312" s="340"/>
      <c r="Q2312" s="340"/>
      <c r="R2312" s="341"/>
      <c r="S2312" s="342"/>
      <c r="T2312" s="342"/>
      <c r="U2312" s="340"/>
      <c r="V2312" s="368"/>
      <c r="W2312" s="341"/>
      <c r="X2312" s="343"/>
      <c r="Y2312" s="340"/>
      <c r="Z2312" s="341"/>
      <c r="AA2312" s="348" t="str">
        <f t="shared" si="367"/>
        <v/>
      </c>
      <c r="AB2312" s="349" t="str">
        <f t="shared" si="368"/>
        <v/>
      </c>
      <c r="AC2312" s="341"/>
      <c r="AD2312" s="350" t="str">
        <f t="shared" si="369"/>
        <v/>
      </c>
    </row>
    <row r="2313" spans="2:30" x14ac:dyDescent="0.45">
      <c r="B2313" s="145" t="str">
        <f t="shared" si="360"/>
        <v>NOT INCLUDED</v>
      </c>
      <c r="C2313" s="146" t="e">
        <f t="shared" si="361"/>
        <v>#N/A</v>
      </c>
      <c r="D2313" s="158" t="e">
        <f>AB2313&amp;"_"&amp;#REF!&amp;IF(afstemning_partner&lt;&gt;"","_"&amp;AC2313,"")</f>
        <v>#REF!</v>
      </c>
      <c r="E2313" s="158" t="str">
        <f t="shared" si="362"/>
        <v/>
      </c>
      <c r="F2313" s="158" t="e">
        <f t="shared" si="363"/>
        <v>#N/A</v>
      </c>
      <c r="G2313" s="158" t="str">
        <f>TRANSAKTIONER!Z2313&amp;IF(regnskab_filter_periode&gt;=AB2313,"INCLUDE"&amp;IF(regnskab_filter_land&lt;&gt;"",IF(regnskab_filter_land="EU",F2313,AD2313),""),"EXCLUDE")</f>
        <v>EXCLUDE</v>
      </c>
      <c r="H2313" s="158" t="str">
        <f t="shared" si="364"/>
        <v/>
      </c>
      <c r="I2313" s="158" t="str">
        <f>TRANSAKTIONER!Z2313&amp;IF(regnskab_filter_periode_partner&gt;=AB2313,"INCLUDE"&amp;IF(regnskab_filter_land_partner&lt;&gt;"",IF(regnskab_filter_land_partner="EU",F2313,AD2313),""),"EXCLUDE")&amp;AC2313</f>
        <v>EXCLUDE</v>
      </c>
      <c r="J2313" s="158" t="e">
        <f t="shared" si="365"/>
        <v>#N/A</v>
      </c>
      <c r="L2313" s="158" t="str">
        <f t="shared" si="366"/>
        <v>_EU</v>
      </c>
      <c r="P2313" s="340"/>
      <c r="Q2313" s="340"/>
      <c r="R2313" s="341"/>
      <c r="S2313" s="342"/>
      <c r="T2313" s="342"/>
      <c r="U2313" s="340"/>
      <c r="V2313" s="368"/>
      <c r="W2313" s="341"/>
      <c r="X2313" s="343"/>
      <c r="Y2313" s="340"/>
      <c r="Z2313" s="341"/>
      <c r="AA2313" s="348" t="str">
        <f t="shared" si="367"/>
        <v/>
      </c>
      <c r="AB2313" s="349" t="str">
        <f t="shared" si="368"/>
        <v/>
      </c>
      <c r="AC2313" s="341"/>
      <c r="AD2313" s="350" t="str">
        <f t="shared" si="369"/>
        <v/>
      </c>
    </row>
    <row r="2314" spans="2:30" x14ac:dyDescent="0.45">
      <c r="B2314" s="145" t="str">
        <f t="shared" si="360"/>
        <v>NOT INCLUDED</v>
      </c>
      <c r="C2314" s="146" t="e">
        <f t="shared" si="361"/>
        <v>#N/A</v>
      </c>
      <c r="D2314" s="158" t="e">
        <f>AB2314&amp;"_"&amp;#REF!&amp;IF(afstemning_partner&lt;&gt;"","_"&amp;AC2314,"")</f>
        <v>#REF!</v>
      </c>
      <c r="E2314" s="158" t="str">
        <f t="shared" si="362"/>
        <v/>
      </c>
      <c r="F2314" s="158" t="e">
        <f t="shared" si="363"/>
        <v>#N/A</v>
      </c>
      <c r="G2314" s="158" t="str">
        <f>TRANSAKTIONER!Z2314&amp;IF(regnskab_filter_periode&gt;=AB2314,"INCLUDE"&amp;IF(regnskab_filter_land&lt;&gt;"",IF(regnskab_filter_land="EU",F2314,AD2314),""),"EXCLUDE")</f>
        <v>EXCLUDE</v>
      </c>
      <c r="H2314" s="158" t="str">
        <f t="shared" si="364"/>
        <v/>
      </c>
      <c r="I2314" s="158" t="str">
        <f>TRANSAKTIONER!Z2314&amp;IF(regnskab_filter_periode_partner&gt;=AB2314,"INCLUDE"&amp;IF(regnskab_filter_land_partner&lt;&gt;"",IF(regnskab_filter_land_partner="EU",F2314,AD2314),""),"EXCLUDE")&amp;AC2314</f>
        <v>EXCLUDE</v>
      </c>
      <c r="J2314" s="158" t="e">
        <f t="shared" si="365"/>
        <v>#N/A</v>
      </c>
      <c r="L2314" s="158" t="str">
        <f t="shared" si="366"/>
        <v>_EU</v>
      </c>
      <c r="P2314" s="340"/>
      <c r="Q2314" s="340"/>
      <c r="R2314" s="341"/>
      <c r="S2314" s="342"/>
      <c r="T2314" s="342"/>
      <c r="U2314" s="340"/>
      <c r="V2314" s="368"/>
      <c r="W2314" s="341"/>
      <c r="X2314" s="343"/>
      <c r="Y2314" s="340"/>
      <c r="Z2314" s="341"/>
      <c r="AA2314" s="348" t="str">
        <f t="shared" si="367"/>
        <v/>
      </c>
      <c r="AB2314" s="349" t="str">
        <f t="shared" si="368"/>
        <v/>
      </c>
      <c r="AC2314" s="341"/>
      <c r="AD2314" s="350" t="str">
        <f t="shared" si="369"/>
        <v/>
      </c>
    </row>
    <row r="2315" spans="2:30" x14ac:dyDescent="0.45">
      <c r="B2315" s="145" t="str">
        <f t="shared" si="360"/>
        <v>NOT INCLUDED</v>
      </c>
      <c r="C2315" s="146" t="e">
        <f t="shared" si="361"/>
        <v>#N/A</v>
      </c>
      <c r="D2315" s="158" t="e">
        <f>AB2315&amp;"_"&amp;#REF!&amp;IF(afstemning_partner&lt;&gt;"","_"&amp;AC2315,"")</f>
        <v>#REF!</v>
      </c>
      <c r="E2315" s="158" t="str">
        <f t="shared" si="362"/>
        <v/>
      </c>
      <c r="F2315" s="158" t="e">
        <f t="shared" si="363"/>
        <v>#N/A</v>
      </c>
      <c r="G2315" s="158" t="str">
        <f>TRANSAKTIONER!Z2315&amp;IF(regnskab_filter_periode&gt;=AB2315,"INCLUDE"&amp;IF(regnskab_filter_land&lt;&gt;"",IF(regnskab_filter_land="EU",F2315,AD2315),""),"EXCLUDE")</f>
        <v>EXCLUDE</v>
      </c>
      <c r="H2315" s="158" t="str">
        <f t="shared" si="364"/>
        <v/>
      </c>
      <c r="I2315" s="158" t="str">
        <f>TRANSAKTIONER!Z2315&amp;IF(regnskab_filter_periode_partner&gt;=AB2315,"INCLUDE"&amp;IF(regnskab_filter_land_partner&lt;&gt;"",IF(regnskab_filter_land_partner="EU",F2315,AD2315),""),"EXCLUDE")&amp;AC2315</f>
        <v>EXCLUDE</v>
      </c>
      <c r="J2315" s="158" t="e">
        <f t="shared" si="365"/>
        <v>#N/A</v>
      </c>
      <c r="L2315" s="158" t="str">
        <f t="shared" si="366"/>
        <v>_EU</v>
      </c>
      <c r="P2315" s="340"/>
      <c r="Q2315" s="340"/>
      <c r="R2315" s="341"/>
      <c r="S2315" s="342"/>
      <c r="T2315" s="342"/>
      <c r="U2315" s="340"/>
      <c r="V2315" s="368"/>
      <c r="W2315" s="341"/>
      <c r="X2315" s="343"/>
      <c r="Y2315" s="340"/>
      <c r="Z2315" s="341"/>
      <c r="AA2315" s="348" t="str">
        <f t="shared" si="367"/>
        <v/>
      </c>
      <c r="AB2315" s="349" t="str">
        <f t="shared" si="368"/>
        <v/>
      </c>
      <c r="AC2315" s="341"/>
      <c r="AD2315" s="350" t="str">
        <f t="shared" si="369"/>
        <v/>
      </c>
    </row>
    <row r="2316" spans="2:30" x14ac:dyDescent="0.45">
      <c r="B2316" s="145" t="str">
        <f t="shared" si="360"/>
        <v>NOT INCLUDED</v>
      </c>
      <c r="C2316" s="146" t="e">
        <f t="shared" si="361"/>
        <v>#N/A</v>
      </c>
      <c r="D2316" s="158" t="e">
        <f>AB2316&amp;"_"&amp;#REF!&amp;IF(afstemning_partner&lt;&gt;"","_"&amp;AC2316,"")</f>
        <v>#REF!</v>
      </c>
      <c r="E2316" s="158" t="str">
        <f t="shared" si="362"/>
        <v/>
      </c>
      <c r="F2316" s="158" t="e">
        <f t="shared" si="363"/>
        <v>#N/A</v>
      </c>
      <c r="G2316" s="158" t="str">
        <f>TRANSAKTIONER!Z2316&amp;IF(regnskab_filter_periode&gt;=AB2316,"INCLUDE"&amp;IF(regnskab_filter_land&lt;&gt;"",IF(regnskab_filter_land="EU",F2316,AD2316),""),"EXCLUDE")</f>
        <v>EXCLUDE</v>
      </c>
      <c r="H2316" s="158" t="str">
        <f t="shared" si="364"/>
        <v/>
      </c>
      <c r="I2316" s="158" t="str">
        <f>TRANSAKTIONER!Z2316&amp;IF(regnskab_filter_periode_partner&gt;=AB2316,"INCLUDE"&amp;IF(regnskab_filter_land_partner&lt;&gt;"",IF(regnskab_filter_land_partner="EU",F2316,AD2316),""),"EXCLUDE")&amp;AC2316</f>
        <v>EXCLUDE</v>
      </c>
      <c r="J2316" s="158" t="e">
        <f t="shared" si="365"/>
        <v>#N/A</v>
      </c>
      <c r="L2316" s="158" t="str">
        <f t="shared" si="366"/>
        <v>_EU</v>
      </c>
      <c r="P2316" s="340"/>
      <c r="Q2316" s="340"/>
      <c r="R2316" s="341"/>
      <c r="S2316" s="342"/>
      <c r="T2316" s="342"/>
      <c r="U2316" s="340"/>
      <c r="V2316" s="368"/>
      <c r="W2316" s="341"/>
      <c r="X2316" s="343"/>
      <c r="Y2316" s="340"/>
      <c r="Z2316" s="341"/>
      <c r="AA2316" s="348" t="str">
        <f t="shared" si="367"/>
        <v/>
      </c>
      <c r="AB2316" s="349" t="str">
        <f t="shared" si="368"/>
        <v/>
      </c>
      <c r="AC2316" s="341"/>
      <c r="AD2316" s="350" t="str">
        <f t="shared" si="369"/>
        <v/>
      </c>
    </row>
    <row r="2317" spans="2:30" x14ac:dyDescent="0.45">
      <c r="B2317" s="145" t="str">
        <f t="shared" si="360"/>
        <v>NOT INCLUDED</v>
      </c>
      <c r="C2317" s="146" t="e">
        <f t="shared" si="361"/>
        <v>#N/A</v>
      </c>
      <c r="D2317" s="158" t="e">
        <f>AB2317&amp;"_"&amp;#REF!&amp;IF(afstemning_partner&lt;&gt;"","_"&amp;AC2317,"")</f>
        <v>#REF!</v>
      </c>
      <c r="E2317" s="158" t="str">
        <f t="shared" si="362"/>
        <v/>
      </c>
      <c r="F2317" s="158" t="e">
        <f t="shared" si="363"/>
        <v>#N/A</v>
      </c>
      <c r="G2317" s="158" t="str">
        <f>TRANSAKTIONER!Z2317&amp;IF(regnskab_filter_periode&gt;=AB2317,"INCLUDE"&amp;IF(regnskab_filter_land&lt;&gt;"",IF(regnskab_filter_land="EU",F2317,AD2317),""),"EXCLUDE")</f>
        <v>EXCLUDE</v>
      </c>
      <c r="H2317" s="158" t="str">
        <f t="shared" si="364"/>
        <v/>
      </c>
      <c r="I2317" s="158" t="str">
        <f>TRANSAKTIONER!Z2317&amp;IF(regnskab_filter_periode_partner&gt;=AB2317,"INCLUDE"&amp;IF(regnskab_filter_land_partner&lt;&gt;"",IF(regnskab_filter_land_partner="EU",F2317,AD2317),""),"EXCLUDE")&amp;AC2317</f>
        <v>EXCLUDE</v>
      </c>
      <c r="J2317" s="158" t="e">
        <f t="shared" si="365"/>
        <v>#N/A</v>
      </c>
      <c r="L2317" s="158" t="str">
        <f t="shared" si="366"/>
        <v>_EU</v>
      </c>
      <c r="P2317" s="340"/>
      <c r="Q2317" s="340"/>
      <c r="R2317" s="341"/>
      <c r="S2317" s="342"/>
      <c r="T2317" s="342"/>
      <c r="U2317" s="340"/>
      <c r="V2317" s="368"/>
      <c r="W2317" s="341"/>
      <c r="X2317" s="343"/>
      <c r="Y2317" s="340"/>
      <c r="Z2317" s="341"/>
      <c r="AA2317" s="348" t="str">
        <f t="shared" si="367"/>
        <v/>
      </c>
      <c r="AB2317" s="349" t="str">
        <f t="shared" si="368"/>
        <v/>
      </c>
      <c r="AC2317" s="341"/>
      <c r="AD2317" s="350" t="str">
        <f t="shared" si="369"/>
        <v/>
      </c>
    </row>
    <row r="2318" spans="2:30" x14ac:dyDescent="0.45">
      <c r="B2318" s="145" t="str">
        <f t="shared" si="360"/>
        <v>NOT INCLUDED</v>
      </c>
      <c r="C2318" s="146" t="e">
        <f t="shared" si="361"/>
        <v>#N/A</v>
      </c>
      <c r="D2318" s="158" t="e">
        <f>AB2318&amp;"_"&amp;#REF!&amp;IF(afstemning_partner&lt;&gt;"","_"&amp;AC2318,"")</f>
        <v>#REF!</v>
      </c>
      <c r="E2318" s="158" t="str">
        <f t="shared" si="362"/>
        <v/>
      </c>
      <c r="F2318" s="158" t="e">
        <f t="shared" si="363"/>
        <v>#N/A</v>
      </c>
      <c r="G2318" s="158" t="str">
        <f>TRANSAKTIONER!Z2318&amp;IF(regnskab_filter_periode&gt;=AB2318,"INCLUDE"&amp;IF(regnskab_filter_land&lt;&gt;"",IF(regnskab_filter_land="EU",F2318,AD2318),""),"EXCLUDE")</f>
        <v>EXCLUDE</v>
      </c>
      <c r="H2318" s="158" t="str">
        <f t="shared" si="364"/>
        <v/>
      </c>
      <c r="I2318" s="158" t="str">
        <f>TRANSAKTIONER!Z2318&amp;IF(regnskab_filter_periode_partner&gt;=AB2318,"INCLUDE"&amp;IF(regnskab_filter_land_partner&lt;&gt;"",IF(regnskab_filter_land_partner="EU",F2318,AD2318),""),"EXCLUDE")&amp;AC2318</f>
        <v>EXCLUDE</v>
      </c>
      <c r="J2318" s="158" t="e">
        <f t="shared" si="365"/>
        <v>#N/A</v>
      </c>
      <c r="L2318" s="158" t="str">
        <f t="shared" si="366"/>
        <v>_EU</v>
      </c>
      <c r="P2318" s="340"/>
      <c r="Q2318" s="340"/>
      <c r="R2318" s="341"/>
      <c r="S2318" s="342"/>
      <c r="T2318" s="342"/>
      <c r="U2318" s="340"/>
      <c r="V2318" s="368"/>
      <c r="W2318" s="341"/>
      <c r="X2318" s="343"/>
      <c r="Y2318" s="340"/>
      <c r="Z2318" s="341"/>
      <c r="AA2318" s="348" t="str">
        <f t="shared" si="367"/>
        <v/>
      </c>
      <c r="AB2318" s="349" t="str">
        <f t="shared" si="368"/>
        <v/>
      </c>
      <c r="AC2318" s="341"/>
      <c r="AD2318" s="350" t="str">
        <f t="shared" si="369"/>
        <v/>
      </c>
    </row>
    <row r="2319" spans="2:30" x14ac:dyDescent="0.45">
      <c r="B2319" s="145" t="str">
        <f t="shared" si="360"/>
        <v>NOT INCLUDED</v>
      </c>
      <c r="C2319" s="146" t="e">
        <f t="shared" si="361"/>
        <v>#N/A</v>
      </c>
      <c r="D2319" s="158" t="e">
        <f>AB2319&amp;"_"&amp;#REF!&amp;IF(afstemning_partner&lt;&gt;"","_"&amp;AC2319,"")</f>
        <v>#REF!</v>
      </c>
      <c r="E2319" s="158" t="str">
        <f t="shared" si="362"/>
        <v/>
      </c>
      <c r="F2319" s="158" t="e">
        <f t="shared" si="363"/>
        <v>#N/A</v>
      </c>
      <c r="G2319" s="158" t="str">
        <f>TRANSAKTIONER!Z2319&amp;IF(regnskab_filter_periode&gt;=AB2319,"INCLUDE"&amp;IF(regnskab_filter_land&lt;&gt;"",IF(regnskab_filter_land="EU",F2319,AD2319),""),"EXCLUDE")</f>
        <v>EXCLUDE</v>
      </c>
      <c r="H2319" s="158" t="str">
        <f t="shared" si="364"/>
        <v/>
      </c>
      <c r="I2319" s="158" t="str">
        <f>TRANSAKTIONER!Z2319&amp;IF(regnskab_filter_periode_partner&gt;=AB2319,"INCLUDE"&amp;IF(regnskab_filter_land_partner&lt;&gt;"",IF(regnskab_filter_land_partner="EU",F2319,AD2319),""),"EXCLUDE")&amp;AC2319</f>
        <v>EXCLUDE</v>
      </c>
      <c r="J2319" s="158" t="e">
        <f t="shared" si="365"/>
        <v>#N/A</v>
      </c>
      <c r="L2319" s="158" t="str">
        <f t="shared" si="366"/>
        <v>_EU</v>
      </c>
      <c r="P2319" s="340"/>
      <c r="Q2319" s="340"/>
      <c r="R2319" s="341"/>
      <c r="S2319" s="342"/>
      <c r="T2319" s="342"/>
      <c r="U2319" s="340"/>
      <c r="V2319" s="368"/>
      <c r="W2319" s="341"/>
      <c r="X2319" s="343"/>
      <c r="Y2319" s="340"/>
      <c r="Z2319" s="341"/>
      <c r="AA2319" s="348" t="str">
        <f t="shared" si="367"/>
        <v/>
      </c>
      <c r="AB2319" s="349" t="str">
        <f t="shared" si="368"/>
        <v/>
      </c>
      <c r="AC2319" s="341"/>
      <c r="AD2319" s="350" t="str">
        <f t="shared" si="369"/>
        <v/>
      </c>
    </row>
    <row r="2320" spans="2:30" x14ac:dyDescent="0.45">
      <c r="B2320" s="145" t="str">
        <f t="shared" si="360"/>
        <v>NOT INCLUDED</v>
      </c>
      <c r="C2320" s="146" t="e">
        <f t="shared" si="361"/>
        <v>#N/A</v>
      </c>
      <c r="D2320" s="158" t="e">
        <f>AB2320&amp;"_"&amp;#REF!&amp;IF(afstemning_partner&lt;&gt;"","_"&amp;AC2320,"")</f>
        <v>#REF!</v>
      </c>
      <c r="E2320" s="158" t="str">
        <f t="shared" si="362"/>
        <v/>
      </c>
      <c r="F2320" s="158" t="e">
        <f t="shared" si="363"/>
        <v>#N/A</v>
      </c>
      <c r="G2320" s="158" t="str">
        <f>TRANSAKTIONER!Z2320&amp;IF(regnskab_filter_periode&gt;=AB2320,"INCLUDE"&amp;IF(regnskab_filter_land&lt;&gt;"",IF(regnskab_filter_land="EU",F2320,AD2320),""),"EXCLUDE")</f>
        <v>EXCLUDE</v>
      </c>
      <c r="H2320" s="158" t="str">
        <f t="shared" si="364"/>
        <v/>
      </c>
      <c r="I2320" s="158" t="str">
        <f>TRANSAKTIONER!Z2320&amp;IF(regnskab_filter_periode_partner&gt;=AB2320,"INCLUDE"&amp;IF(regnskab_filter_land_partner&lt;&gt;"",IF(regnskab_filter_land_partner="EU",F2320,AD2320),""),"EXCLUDE")&amp;AC2320</f>
        <v>EXCLUDE</v>
      </c>
      <c r="J2320" s="158" t="e">
        <f t="shared" si="365"/>
        <v>#N/A</v>
      </c>
      <c r="L2320" s="158" t="str">
        <f t="shared" si="366"/>
        <v>_EU</v>
      </c>
      <c r="P2320" s="340"/>
      <c r="Q2320" s="340"/>
      <c r="R2320" s="341"/>
      <c r="S2320" s="342"/>
      <c r="T2320" s="342"/>
      <c r="U2320" s="340"/>
      <c r="V2320" s="368"/>
      <c r="W2320" s="341"/>
      <c r="X2320" s="343"/>
      <c r="Y2320" s="340"/>
      <c r="Z2320" s="341"/>
      <c r="AA2320" s="348" t="str">
        <f t="shared" si="367"/>
        <v/>
      </c>
      <c r="AB2320" s="349" t="str">
        <f t="shared" si="368"/>
        <v/>
      </c>
      <c r="AC2320" s="341"/>
      <c r="AD2320" s="350" t="str">
        <f t="shared" si="369"/>
        <v/>
      </c>
    </row>
    <row r="2321" spans="2:30" x14ac:dyDescent="0.45">
      <c r="B2321" s="145" t="str">
        <f t="shared" si="360"/>
        <v>NOT INCLUDED</v>
      </c>
      <c r="C2321" s="146" t="e">
        <f t="shared" si="361"/>
        <v>#N/A</v>
      </c>
      <c r="D2321" s="158" t="e">
        <f>AB2321&amp;"_"&amp;#REF!&amp;IF(afstemning_partner&lt;&gt;"","_"&amp;AC2321,"")</f>
        <v>#REF!</v>
      </c>
      <c r="E2321" s="158" t="str">
        <f t="shared" si="362"/>
        <v/>
      </c>
      <c r="F2321" s="158" t="e">
        <f t="shared" si="363"/>
        <v>#N/A</v>
      </c>
      <c r="G2321" s="158" t="str">
        <f>TRANSAKTIONER!Z2321&amp;IF(regnskab_filter_periode&gt;=AB2321,"INCLUDE"&amp;IF(regnskab_filter_land&lt;&gt;"",IF(regnskab_filter_land="EU",F2321,AD2321),""),"EXCLUDE")</f>
        <v>EXCLUDE</v>
      </c>
      <c r="H2321" s="158" t="str">
        <f t="shared" si="364"/>
        <v/>
      </c>
      <c r="I2321" s="158" t="str">
        <f>TRANSAKTIONER!Z2321&amp;IF(regnskab_filter_periode_partner&gt;=AB2321,"INCLUDE"&amp;IF(regnskab_filter_land_partner&lt;&gt;"",IF(regnskab_filter_land_partner="EU",F2321,AD2321),""),"EXCLUDE")&amp;AC2321</f>
        <v>EXCLUDE</v>
      </c>
      <c r="J2321" s="158" t="e">
        <f t="shared" si="365"/>
        <v>#N/A</v>
      </c>
      <c r="L2321" s="158" t="str">
        <f t="shared" si="366"/>
        <v>_EU</v>
      </c>
      <c r="P2321" s="340"/>
      <c r="Q2321" s="340"/>
      <c r="R2321" s="341"/>
      <c r="S2321" s="342"/>
      <c r="T2321" s="342"/>
      <c r="U2321" s="340"/>
      <c r="V2321" s="368"/>
      <c r="W2321" s="341"/>
      <c r="X2321" s="343"/>
      <c r="Y2321" s="340"/>
      <c r="Z2321" s="341"/>
      <c r="AA2321" s="348" t="str">
        <f t="shared" si="367"/>
        <v/>
      </c>
      <c r="AB2321" s="349" t="str">
        <f t="shared" si="368"/>
        <v/>
      </c>
      <c r="AC2321" s="341"/>
      <c r="AD2321" s="350" t="str">
        <f t="shared" si="369"/>
        <v/>
      </c>
    </row>
    <row r="2322" spans="2:30" x14ac:dyDescent="0.45">
      <c r="B2322" s="145" t="str">
        <f t="shared" si="360"/>
        <v>NOT INCLUDED</v>
      </c>
      <c r="C2322" s="146" t="e">
        <f t="shared" si="361"/>
        <v>#N/A</v>
      </c>
      <c r="D2322" s="158" t="e">
        <f>AB2322&amp;"_"&amp;#REF!&amp;IF(afstemning_partner&lt;&gt;"","_"&amp;AC2322,"")</f>
        <v>#REF!</v>
      </c>
      <c r="E2322" s="158" t="str">
        <f t="shared" si="362"/>
        <v/>
      </c>
      <c r="F2322" s="158" t="e">
        <f t="shared" si="363"/>
        <v>#N/A</v>
      </c>
      <c r="G2322" s="158" t="str">
        <f>TRANSAKTIONER!Z2322&amp;IF(regnskab_filter_periode&gt;=AB2322,"INCLUDE"&amp;IF(regnskab_filter_land&lt;&gt;"",IF(regnskab_filter_land="EU",F2322,AD2322),""),"EXCLUDE")</f>
        <v>EXCLUDE</v>
      </c>
      <c r="H2322" s="158" t="str">
        <f t="shared" si="364"/>
        <v/>
      </c>
      <c r="I2322" s="158" t="str">
        <f>TRANSAKTIONER!Z2322&amp;IF(regnskab_filter_periode_partner&gt;=AB2322,"INCLUDE"&amp;IF(regnskab_filter_land_partner&lt;&gt;"",IF(regnskab_filter_land_partner="EU",F2322,AD2322),""),"EXCLUDE")&amp;AC2322</f>
        <v>EXCLUDE</v>
      </c>
      <c r="J2322" s="158" t="e">
        <f t="shared" si="365"/>
        <v>#N/A</v>
      </c>
      <c r="L2322" s="158" t="str">
        <f t="shared" si="366"/>
        <v>_EU</v>
      </c>
      <c r="P2322" s="340"/>
      <c r="Q2322" s="340"/>
      <c r="R2322" s="341"/>
      <c r="S2322" s="342"/>
      <c r="T2322" s="342"/>
      <c r="U2322" s="340"/>
      <c r="V2322" s="368"/>
      <c r="W2322" s="341"/>
      <c r="X2322" s="343"/>
      <c r="Y2322" s="340"/>
      <c r="Z2322" s="341"/>
      <c r="AA2322" s="348" t="str">
        <f t="shared" si="367"/>
        <v/>
      </c>
      <c r="AB2322" s="349" t="str">
        <f t="shared" si="368"/>
        <v/>
      </c>
      <c r="AC2322" s="341"/>
      <c r="AD2322" s="350" t="str">
        <f t="shared" si="369"/>
        <v/>
      </c>
    </row>
    <row r="2323" spans="2:30" x14ac:dyDescent="0.45">
      <c r="B2323" s="145" t="str">
        <f t="shared" si="360"/>
        <v>NOT INCLUDED</v>
      </c>
      <c r="C2323" s="146" t="e">
        <f t="shared" si="361"/>
        <v>#N/A</v>
      </c>
      <c r="D2323" s="158" t="e">
        <f>AB2323&amp;"_"&amp;#REF!&amp;IF(afstemning_partner&lt;&gt;"","_"&amp;AC2323,"")</f>
        <v>#REF!</v>
      </c>
      <c r="E2323" s="158" t="str">
        <f t="shared" si="362"/>
        <v/>
      </c>
      <c r="F2323" s="158" t="e">
        <f t="shared" si="363"/>
        <v>#N/A</v>
      </c>
      <c r="G2323" s="158" t="str">
        <f>TRANSAKTIONER!Z2323&amp;IF(regnskab_filter_periode&gt;=AB2323,"INCLUDE"&amp;IF(regnskab_filter_land&lt;&gt;"",IF(regnskab_filter_land="EU",F2323,AD2323),""),"EXCLUDE")</f>
        <v>EXCLUDE</v>
      </c>
      <c r="H2323" s="158" t="str">
        <f t="shared" si="364"/>
        <v/>
      </c>
      <c r="I2323" s="158" t="str">
        <f>TRANSAKTIONER!Z2323&amp;IF(regnskab_filter_periode_partner&gt;=AB2323,"INCLUDE"&amp;IF(regnskab_filter_land_partner&lt;&gt;"",IF(regnskab_filter_land_partner="EU",F2323,AD2323),""),"EXCLUDE")&amp;AC2323</f>
        <v>EXCLUDE</v>
      </c>
      <c r="J2323" s="158" t="e">
        <f t="shared" si="365"/>
        <v>#N/A</v>
      </c>
      <c r="L2323" s="158" t="str">
        <f t="shared" si="366"/>
        <v>_EU</v>
      </c>
      <c r="P2323" s="340"/>
      <c r="Q2323" s="340"/>
      <c r="R2323" s="341"/>
      <c r="S2323" s="342"/>
      <c r="T2323" s="342"/>
      <c r="U2323" s="340"/>
      <c r="V2323" s="368"/>
      <c r="W2323" s="341"/>
      <c r="X2323" s="343"/>
      <c r="Y2323" s="340"/>
      <c r="Z2323" s="341"/>
      <c r="AA2323" s="348" t="str">
        <f t="shared" si="367"/>
        <v/>
      </c>
      <c r="AB2323" s="349" t="str">
        <f t="shared" si="368"/>
        <v/>
      </c>
      <c r="AC2323" s="341"/>
      <c r="AD2323" s="350" t="str">
        <f t="shared" si="369"/>
        <v/>
      </c>
    </row>
    <row r="2324" spans="2:30" x14ac:dyDescent="0.45">
      <c r="B2324" s="145" t="str">
        <f t="shared" si="360"/>
        <v>NOT INCLUDED</v>
      </c>
      <c r="C2324" s="146" t="e">
        <f t="shared" si="361"/>
        <v>#N/A</v>
      </c>
      <c r="D2324" s="158" t="e">
        <f>AB2324&amp;"_"&amp;#REF!&amp;IF(afstemning_partner&lt;&gt;"","_"&amp;AC2324,"")</f>
        <v>#REF!</v>
      </c>
      <c r="E2324" s="158" t="str">
        <f t="shared" si="362"/>
        <v/>
      </c>
      <c r="F2324" s="158" t="e">
        <f t="shared" si="363"/>
        <v>#N/A</v>
      </c>
      <c r="G2324" s="158" t="str">
        <f>TRANSAKTIONER!Z2324&amp;IF(regnskab_filter_periode&gt;=AB2324,"INCLUDE"&amp;IF(regnskab_filter_land&lt;&gt;"",IF(regnskab_filter_land="EU",F2324,AD2324),""),"EXCLUDE")</f>
        <v>EXCLUDE</v>
      </c>
      <c r="H2324" s="158" t="str">
        <f t="shared" si="364"/>
        <v/>
      </c>
      <c r="I2324" s="158" t="str">
        <f>TRANSAKTIONER!Z2324&amp;IF(regnskab_filter_periode_partner&gt;=AB2324,"INCLUDE"&amp;IF(regnskab_filter_land_partner&lt;&gt;"",IF(regnskab_filter_land_partner="EU",F2324,AD2324),""),"EXCLUDE")&amp;AC2324</f>
        <v>EXCLUDE</v>
      </c>
      <c r="J2324" s="158" t="e">
        <f t="shared" si="365"/>
        <v>#N/A</v>
      </c>
      <c r="L2324" s="158" t="str">
        <f t="shared" si="366"/>
        <v>_EU</v>
      </c>
      <c r="P2324" s="340"/>
      <c r="Q2324" s="340"/>
      <c r="R2324" s="341"/>
      <c r="S2324" s="342"/>
      <c r="T2324" s="342"/>
      <c r="U2324" s="340"/>
      <c r="V2324" s="368"/>
      <c r="W2324" s="341"/>
      <c r="X2324" s="343"/>
      <c r="Y2324" s="340"/>
      <c r="Z2324" s="341"/>
      <c r="AA2324" s="348" t="str">
        <f t="shared" si="367"/>
        <v/>
      </c>
      <c r="AB2324" s="349" t="str">
        <f t="shared" si="368"/>
        <v/>
      </c>
      <c r="AC2324" s="341"/>
      <c r="AD2324" s="350" t="str">
        <f t="shared" si="369"/>
        <v/>
      </c>
    </row>
    <row r="2325" spans="2:30" x14ac:dyDescent="0.45">
      <c r="B2325" s="145" t="str">
        <f t="shared" si="360"/>
        <v>NOT INCLUDED</v>
      </c>
      <c r="C2325" s="146" t="e">
        <f t="shared" si="361"/>
        <v>#N/A</v>
      </c>
      <c r="D2325" s="158" t="e">
        <f>AB2325&amp;"_"&amp;#REF!&amp;IF(afstemning_partner&lt;&gt;"","_"&amp;AC2325,"")</f>
        <v>#REF!</v>
      </c>
      <c r="E2325" s="158" t="str">
        <f t="shared" si="362"/>
        <v/>
      </c>
      <c r="F2325" s="158" t="e">
        <f t="shared" si="363"/>
        <v>#N/A</v>
      </c>
      <c r="G2325" s="158" t="str">
        <f>TRANSAKTIONER!Z2325&amp;IF(regnskab_filter_periode&gt;=AB2325,"INCLUDE"&amp;IF(regnskab_filter_land&lt;&gt;"",IF(regnskab_filter_land="EU",F2325,AD2325),""),"EXCLUDE")</f>
        <v>EXCLUDE</v>
      </c>
      <c r="H2325" s="158" t="str">
        <f t="shared" si="364"/>
        <v/>
      </c>
      <c r="I2325" s="158" t="str">
        <f>TRANSAKTIONER!Z2325&amp;IF(regnskab_filter_periode_partner&gt;=AB2325,"INCLUDE"&amp;IF(regnskab_filter_land_partner&lt;&gt;"",IF(regnskab_filter_land_partner="EU",F2325,AD2325),""),"EXCLUDE")&amp;AC2325</f>
        <v>EXCLUDE</v>
      </c>
      <c r="J2325" s="158" t="e">
        <f t="shared" si="365"/>
        <v>#N/A</v>
      </c>
      <c r="L2325" s="158" t="str">
        <f t="shared" si="366"/>
        <v>_EU</v>
      </c>
      <c r="P2325" s="340"/>
      <c r="Q2325" s="340"/>
      <c r="R2325" s="341"/>
      <c r="S2325" s="342"/>
      <c r="T2325" s="342"/>
      <c r="U2325" s="340"/>
      <c r="V2325" s="368"/>
      <c r="W2325" s="341"/>
      <c r="X2325" s="343"/>
      <c r="Y2325" s="340"/>
      <c r="Z2325" s="341"/>
      <c r="AA2325" s="348" t="str">
        <f t="shared" si="367"/>
        <v/>
      </c>
      <c r="AB2325" s="349" t="str">
        <f t="shared" si="368"/>
        <v/>
      </c>
      <c r="AC2325" s="341"/>
      <c r="AD2325" s="350" t="str">
        <f t="shared" si="369"/>
        <v/>
      </c>
    </row>
    <row r="2326" spans="2:30" x14ac:dyDescent="0.45">
      <c r="B2326" s="145" t="str">
        <f t="shared" si="360"/>
        <v>NOT INCLUDED</v>
      </c>
      <c r="C2326" s="146" t="e">
        <f t="shared" si="361"/>
        <v>#N/A</v>
      </c>
      <c r="D2326" s="158" t="e">
        <f>AB2326&amp;"_"&amp;#REF!&amp;IF(afstemning_partner&lt;&gt;"","_"&amp;AC2326,"")</f>
        <v>#REF!</v>
      </c>
      <c r="E2326" s="158" t="str">
        <f t="shared" si="362"/>
        <v/>
      </c>
      <c r="F2326" s="158" t="e">
        <f t="shared" si="363"/>
        <v>#N/A</v>
      </c>
      <c r="G2326" s="158" t="str">
        <f>TRANSAKTIONER!Z2326&amp;IF(regnskab_filter_periode&gt;=AB2326,"INCLUDE"&amp;IF(regnskab_filter_land&lt;&gt;"",IF(regnskab_filter_land="EU",F2326,AD2326),""),"EXCLUDE")</f>
        <v>EXCLUDE</v>
      </c>
      <c r="H2326" s="158" t="str">
        <f t="shared" si="364"/>
        <v/>
      </c>
      <c r="I2326" s="158" t="str">
        <f>TRANSAKTIONER!Z2326&amp;IF(regnskab_filter_periode_partner&gt;=AB2326,"INCLUDE"&amp;IF(regnskab_filter_land_partner&lt;&gt;"",IF(regnskab_filter_land_partner="EU",F2326,AD2326),""),"EXCLUDE")&amp;AC2326</f>
        <v>EXCLUDE</v>
      </c>
      <c r="J2326" s="158" t="e">
        <f t="shared" si="365"/>
        <v>#N/A</v>
      </c>
      <c r="L2326" s="158" t="str">
        <f t="shared" si="366"/>
        <v>_EU</v>
      </c>
      <c r="P2326" s="340"/>
      <c r="Q2326" s="340"/>
      <c r="R2326" s="341"/>
      <c r="S2326" s="342"/>
      <c r="T2326" s="342"/>
      <c r="U2326" s="340"/>
      <c r="V2326" s="368"/>
      <c r="W2326" s="341"/>
      <c r="X2326" s="343"/>
      <c r="Y2326" s="340"/>
      <c r="Z2326" s="341"/>
      <c r="AA2326" s="348" t="str">
        <f t="shared" si="367"/>
        <v/>
      </c>
      <c r="AB2326" s="349" t="str">
        <f t="shared" si="368"/>
        <v/>
      </c>
      <c r="AC2326" s="341"/>
      <c r="AD2326" s="350" t="str">
        <f t="shared" si="369"/>
        <v/>
      </c>
    </row>
    <row r="2327" spans="2:30" x14ac:dyDescent="0.45">
      <c r="B2327" s="145" t="str">
        <f t="shared" si="360"/>
        <v>NOT INCLUDED</v>
      </c>
      <c r="C2327" s="146" t="e">
        <f t="shared" si="361"/>
        <v>#N/A</v>
      </c>
      <c r="D2327" s="158" t="e">
        <f>AB2327&amp;"_"&amp;#REF!&amp;IF(afstemning_partner&lt;&gt;"","_"&amp;AC2327,"")</f>
        <v>#REF!</v>
      </c>
      <c r="E2327" s="158" t="str">
        <f t="shared" si="362"/>
        <v/>
      </c>
      <c r="F2327" s="158" t="e">
        <f t="shared" si="363"/>
        <v>#N/A</v>
      </c>
      <c r="G2327" s="158" t="str">
        <f>TRANSAKTIONER!Z2327&amp;IF(regnskab_filter_periode&gt;=AB2327,"INCLUDE"&amp;IF(regnskab_filter_land&lt;&gt;"",IF(regnskab_filter_land="EU",F2327,AD2327),""),"EXCLUDE")</f>
        <v>EXCLUDE</v>
      </c>
      <c r="H2327" s="158" t="str">
        <f t="shared" si="364"/>
        <v/>
      </c>
      <c r="I2327" s="158" t="str">
        <f>TRANSAKTIONER!Z2327&amp;IF(regnskab_filter_periode_partner&gt;=AB2327,"INCLUDE"&amp;IF(regnskab_filter_land_partner&lt;&gt;"",IF(regnskab_filter_land_partner="EU",F2327,AD2327),""),"EXCLUDE")&amp;AC2327</f>
        <v>EXCLUDE</v>
      </c>
      <c r="J2327" s="158" t="e">
        <f t="shared" si="365"/>
        <v>#N/A</v>
      </c>
      <c r="L2327" s="158" t="str">
        <f t="shared" si="366"/>
        <v>_EU</v>
      </c>
      <c r="P2327" s="340"/>
      <c r="Q2327" s="340"/>
      <c r="R2327" s="341"/>
      <c r="S2327" s="342"/>
      <c r="T2327" s="342"/>
      <c r="U2327" s="340"/>
      <c r="V2327" s="368"/>
      <c r="W2327" s="341"/>
      <c r="X2327" s="343"/>
      <c r="Y2327" s="340"/>
      <c r="Z2327" s="341"/>
      <c r="AA2327" s="348" t="str">
        <f t="shared" si="367"/>
        <v/>
      </c>
      <c r="AB2327" s="349" t="str">
        <f t="shared" si="368"/>
        <v/>
      </c>
      <c r="AC2327" s="341"/>
      <c r="AD2327" s="350" t="str">
        <f t="shared" si="369"/>
        <v/>
      </c>
    </row>
    <row r="2328" spans="2:30" x14ac:dyDescent="0.45">
      <c r="B2328" s="145" t="str">
        <f t="shared" si="360"/>
        <v>NOT INCLUDED</v>
      </c>
      <c r="C2328" s="146" t="e">
        <f t="shared" si="361"/>
        <v>#N/A</v>
      </c>
      <c r="D2328" s="158" t="e">
        <f>AB2328&amp;"_"&amp;#REF!&amp;IF(afstemning_partner&lt;&gt;"","_"&amp;AC2328,"")</f>
        <v>#REF!</v>
      </c>
      <c r="E2328" s="158" t="str">
        <f t="shared" si="362"/>
        <v/>
      </c>
      <c r="F2328" s="158" t="e">
        <f t="shared" si="363"/>
        <v>#N/A</v>
      </c>
      <c r="G2328" s="158" t="str">
        <f>TRANSAKTIONER!Z2328&amp;IF(regnskab_filter_periode&gt;=AB2328,"INCLUDE"&amp;IF(regnskab_filter_land&lt;&gt;"",IF(regnskab_filter_land="EU",F2328,AD2328),""),"EXCLUDE")</f>
        <v>EXCLUDE</v>
      </c>
      <c r="H2328" s="158" t="str">
        <f t="shared" si="364"/>
        <v/>
      </c>
      <c r="I2328" s="158" t="str">
        <f>TRANSAKTIONER!Z2328&amp;IF(regnskab_filter_periode_partner&gt;=AB2328,"INCLUDE"&amp;IF(regnskab_filter_land_partner&lt;&gt;"",IF(regnskab_filter_land_partner="EU",F2328,AD2328),""),"EXCLUDE")&amp;AC2328</f>
        <v>EXCLUDE</v>
      </c>
      <c r="J2328" s="158" t="e">
        <f t="shared" si="365"/>
        <v>#N/A</v>
      </c>
      <c r="L2328" s="158" t="str">
        <f t="shared" si="366"/>
        <v>_EU</v>
      </c>
      <c r="P2328" s="340"/>
      <c r="Q2328" s="340"/>
      <c r="R2328" s="341"/>
      <c r="S2328" s="342"/>
      <c r="T2328" s="342"/>
      <c r="U2328" s="340"/>
      <c r="V2328" s="368"/>
      <c r="W2328" s="341"/>
      <c r="X2328" s="343"/>
      <c r="Y2328" s="340"/>
      <c r="Z2328" s="341"/>
      <c r="AA2328" s="348" t="str">
        <f t="shared" si="367"/>
        <v/>
      </c>
      <c r="AB2328" s="349" t="str">
        <f t="shared" si="368"/>
        <v/>
      </c>
      <c r="AC2328" s="341"/>
      <c r="AD2328" s="350" t="str">
        <f t="shared" si="369"/>
        <v/>
      </c>
    </row>
    <row r="2329" spans="2:30" x14ac:dyDescent="0.45">
      <c r="B2329" s="145" t="str">
        <f t="shared" si="360"/>
        <v>NOT INCLUDED</v>
      </c>
      <c r="C2329" s="146" t="e">
        <f t="shared" si="361"/>
        <v>#N/A</v>
      </c>
      <c r="D2329" s="158" t="e">
        <f>AB2329&amp;"_"&amp;#REF!&amp;IF(afstemning_partner&lt;&gt;"","_"&amp;AC2329,"")</f>
        <v>#REF!</v>
      </c>
      <c r="E2329" s="158" t="str">
        <f t="shared" si="362"/>
        <v/>
      </c>
      <c r="F2329" s="158" t="e">
        <f t="shared" si="363"/>
        <v>#N/A</v>
      </c>
      <c r="G2329" s="158" t="str">
        <f>TRANSAKTIONER!Z2329&amp;IF(regnskab_filter_periode&gt;=AB2329,"INCLUDE"&amp;IF(regnskab_filter_land&lt;&gt;"",IF(regnskab_filter_land="EU",F2329,AD2329),""),"EXCLUDE")</f>
        <v>EXCLUDE</v>
      </c>
      <c r="H2329" s="158" t="str">
        <f t="shared" si="364"/>
        <v/>
      </c>
      <c r="I2329" s="158" t="str">
        <f>TRANSAKTIONER!Z2329&amp;IF(regnskab_filter_periode_partner&gt;=AB2329,"INCLUDE"&amp;IF(regnskab_filter_land_partner&lt;&gt;"",IF(regnskab_filter_land_partner="EU",F2329,AD2329),""),"EXCLUDE")&amp;AC2329</f>
        <v>EXCLUDE</v>
      </c>
      <c r="J2329" s="158" t="e">
        <f t="shared" si="365"/>
        <v>#N/A</v>
      </c>
      <c r="L2329" s="158" t="str">
        <f t="shared" si="366"/>
        <v>_EU</v>
      </c>
      <c r="P2329" s="340"/>
      <c r="Q2329" s="340"/>
      <c r="R2329" s="341"/>
      <c r="S2329" s="342"/>
      <c r="T2329" s="342"/>
      <c r="U2329" s="340"/>
      <c r="V2329" s="368"/>
      <c r="W2329" s="341"/>
      <c r="X2329" s="343"/>
      <c r="Y2329" s="340"/>
      <c r="Z2329" s="341"/>
      <c r="AA2329" s="348" t="str">
        <f t="shared" si="367"/>
        <v/>
      </c>
      <c r="AB2329" s="349" t="str">
        <f t="shared" si="368"/>
        <v/>
      </c>
      <c r="AC2329" s="341"/>
      <c r="AD2329" s="350" t="str">
        <f t="shared" si="369"/>
        <v/>
      </c>
    </row>
    <row r="2330" spans="2:30" x14ac:dyDescent="0.45">
      <c r="B2330" s="145" t="str">
        <f t="shared" si="360"/>
        <v>NOT INCLUDED</v>
      </c>
      <c r="C2330" s="146" t="e">
        <f t="shared" si="361"/>
        <v>#N/A</v>
      </c>
      <c r="D2330" s="158" t="e">
        <f>AB2330&amp;"_"&amp;#REF!&amp;IF(afstemning_partner&lt;&gt;"","_"&amp;AC2330,"")</f>
        <v>#REF!</v>
      </c>
      <c r="E2330" s="158" t="str">
        <f t="shared" si="362"/>
        <v/>
      </c>
      <c r="F2330" s="158" t="e">
        <f t="shared" si="363"/>
        <v>#N/A</v>
      </c>
      <c r="G2330" s="158" t="str">
        <f>TRANSAKTIONER!Z2330&amp;IF(regnskab_filter_periode&gt;=AB2330,"INCLUDE"&amp;IF(regnskab_filter_land&lt;&gt;"",IF(regnskab_filter_land="EU",F2330,AD2330),""),"EXCLUDE")</f>
        <v>EXCLUDE</v>
      </c>
      <c r="H2330" s="158" t="str">
        <f t="shared" si="364"/>
        <v/>
      </c>
      <c r="I2330" s="158" t="str">
        <f>TRANSAKTIONER!Z2330&amp;IF(regnskab_filter_periode_partner&gt;=AB2330,"INCLUDE"&amp;IF(regnskab_filter_land_partner&lt;&gt;"",IF(regnskab_filter_land_partner="EU",F2330,AD2330),""),"EXCLUDE")&amp;AC2330</f>
        <v>EXCLUDE</v>
      </c>
      <c r="J2330" s="158" t="e">
        <f t="shared" si="365"/>
        <v>#N/A</v>
      </c>
      <c r="L2330" s="158" t="str">
        <f t="shared" si="366"/>
        <v>_EU</v>
      </c>
      <c r="P2330" s="340"/>
      <c r="Q2330" s="340"/>
      <c r="R2330" s="341"/>
      <c r="S2330" s="342"/>
      <c r="T2330" s="342"/>
      <c r="U2330" s="340"/>
      <c r="V2330" s="368"/>
      <c r="W2330" s="341"/>
      <c r="X2330" s="343"/>
      <c r="Y2330" s="340"/>
      <c r="Z2330" s="341"/>
      <c r="AA2330" s="348" t="str">
        <f t="shared" si="367"/>
        <v/>
      </c>
      <c r="AB2330" s="349" t="str">
        <f t="shared" si="368"/>
        <v/>
      </c>
      <c r="AC2330" s="341"/>
      <c r="AD2330" s="350" t="str">
        <f t="shared" si="369"/>
        <v/>
      </c>
    </row>
    <row r="2331" spans="2:30" x14ac:dyDescent="0.45">
      <c r="B2331" s="145" t="str">
        <f t="shared" si="360"/>
        <v>NOT INCLUDED</v>
      </c>
      <c r="C2331" s="146" t="e">
        <f t="shared" si="361"/>
        <v>#N/A</v>
      </c>
      <c r="D2331" s="158" t="e">
        <f>AB2331&amp;"_"&amp;#REF!&amp;IF(afstemning_partner&lt;&gt;"","_"&amp;AC2331,"")</f>
        <v>#REF!</v>
      </c>
      <c r="E2331" s="158" t="str">
        <f t="shared" si="362"/>
        <v/>
      </c>
      <c r="F2331" s="158" t="e">
        <f t="shared" si="363"/>
        <v>#N/A</v>
      </c>
      <c r="G2331" s="158" t="str">
        <f>TRANSAKTIONER!Z2331&amp;IF(regnskab_filter_periode&gt;=AB2331,"INCLUDE"&amp;IF(regnskab_filter_land&lt;&gt;"",IF(regnskab_filter_land="EU",F2331,AD2331),""),"EXCLUDE")</f>
        <v>EXCLUDE</v>
      </c>
      <c r="H2331" s="158" t="str">
        <f t="shared" si="364"/>
        <v/>
      </c>
      <c r="I2331" s="158" t="str">
        <f>TRANSAKTIONER!Z2331&amp;IF(regnskab_filter_periode_partner&gt;=AB2331,"INCLUDE"&amp;IF(regnskab_filter_land_partner&lt;&gt;"",IF(regnskab_filter_land_partner="EU",F2331,AD2331),""),"EXCLUDE")&amp;AC2331</f>
        <v>EXCLUDE</v>
      </c>
      <c r="J2331" s="158" t="e">
        <f t="shared" si="365"/>
        <v>#N/A</v>
      </c>
      <c r="L2331" s="158" t="str">
        <f t="shared" si="366"/>
        <v>_EU</v>
      </c>
      <c r="P2331" s="340"/>
      <c r="Q2331" s="340"/>
      <c r="R2331" s="341"/>
      <c r="S2331" s="342"/>
      <c r="T2331" s="342"/>
      <c r="U2331" s="340"/>
      <c r="V2331" s="368"/>
      <c r="W2331" s="341"/>
      <c r="X2331" s="343"/>
      <c r="Y2331" s="340"/>
      <c r="Z2331" s="341"/>
      <c r="AA2331" s="348" t="str">
        <f t="shared" si="367"/>
        <v/>
      </c>
      <c r="AB2331" s="349" t="str">
        <f t="shared" si="368"/>
        <v/>
      </c>
      <c r="AC2331" s="341"/>
      <c r="AD2331" s="350" t="str">
        <f t="shared" si="369"/>
        <v/>
      </c>
    </row>
    <row r="2332" spans="2:30" x14ac:dyDescent="0.45">
      <c r="B2332" s="145" t="str">
        <f t="shared" si="360"/>
        <v>NOT INCLUDED</v>
      </c>
      <c r="C2332" s="146" t="e">
        <f t="shared" si="361"/>
        <v>#N/A</v>
      </c>
      <c r="D2332" s="158" t="e">
        <f>AB2332&amp;"_"&amp;#REF!&amp;IF(afstemning_partner&lt;&gt;"","_"&amp;AC2332,"")</f>
        <v>#REF!</v>
      </c>
      <c r="E2332" s="158" t="str">
        <f t="shared" si="362"/>
        <v/>
      </c>
      <c r="F2332" s="158" t="e">
        <f t="shared" si="363"/>
        <v>#N/A</v>
      </c>
      <c r="G2332" s="158" t="str">
        <f>TRANSAKTIONER!Z2332&amp;IF(regnskab_filter_periode&gt;=AB2332,"INCLUDE"&amp;IF(regnskab_filter_land&lt;&gt;"",IF(regnskab_filter_land="EU",F2332,AD2332),""),"EXCLUDE")</f>
        <v>EXCLUDE</v>
      </c>
      <c r="H2332" s="158" t="str">
        <f t="shared" si="364"/>
        <v/>
      </c>
      <c r="I2332" s="158" t="str">
        <f>TRANSAKTIONER!Z2332&amp;IF(regnskab_filter_periode_partner&gt;=AB2332,"INCLUDE"&amp;IF(regnskab_filter_land_partner&lt;&gt;"",IF(regnskab_filter_land_partner="EU",F2332,AD2332),""),"EXCLUDE")&amp;AC2332</f>
        <v>EXCLUDE</v>
      </c>
      <c r="J2332" s="158" t="e">
        <f t="shared" si="365"/>
        <v>#N/A</v>
      </c>
      <c r="L2332" s="158" t="str">
        <f t="shared" si="366"/>
        <v>_EU</v>
      </c>
      <c r="P2332" s="340"/>
      <c r="Q2332" s="340"/>
      <c r="R2332" s="341"/>
      <c r="S2332" s="342"/>
      <c r="T2332" s="342"/>
      <c r="U2332" s="340"/>
      <c r="V2332" s="368"/>
      <c r="W2332" s="341"/>
      <c r="X2332" s="343"/>
      <c r="Y2332" s="340"/>
      <c r="Z2332" s="341"/>
      <c r="AA2332" s="348" t="str">
        <f t="shared" si="367"/>
        <v/>
      </c>
      <c r="AB2332" s="349" t="str">
        <f t="shared" si="368"/>
        <v/>
      </c>
      <c r="AC2332" s="341"/>
      <c r="AD2332" s="350" t="str">
        <f t="shared" si="369"/>
        <v/>
      </c>
    </row>
    <row r="2333" spans="2:30" x14ac:dyDescent="0.45">
      <c r="B2333" s="145" t="str">
        <f t="shared" si="360"/>
        <v>NOT INCLUDED</v>
      </c>
      <c r="C2333" s="146" t="e">
        <f t="shared" si="361"/>
        <v>#N/A</v>
      </c>
      <c r="D2333" s="158" t="e">
        <f>AB2333&amp;"_"&amp;#REF!&amp;IF(afstemning_partner&lt;&gt;"","_"&amp;AC2333,"")</f>
        <v>#REF!</v>
      </c>
      <c r="E2333" s="158" t="str">
        <f t="shared" si="362"/>
        <v/>
      </c>
      <c r="F2333" s="158" t="e">
        <f t="shared" si="363"/>
        <v>#N/A</v>
      </c>
      <c r="G2333" s="158" t="str">
        <f>TRANSAKTIONER!Z2333&amp;IF(regnskab_filter_periode&gt;=AB2333,"INCLUDE"&amp;IF(regnskab_filter_land&lt;&gt;"",IF(regnskab_filter_land="EU",F2333,AD2333),""),"EXCLUDE")</f>
        <v>EXCLUDE</v>
      </c>
      <c r="H2333" s="158" t="str">
        <f t="shared" si="364"/>
        <v/>
      </c>
      <c r="I2333" s="158" t="str">
        <f>TRANSAKTIONER!Z2333&amp;IF(regnskab_filter_periode_partner&gt;=AB2333,"INCLUDE"&amp;IF(regnskab_filter_land_partner&lt;&gt;"",IF(regnskab_filter_land_partner="EU",F2333,AD2333),""),"EXCLUDE")&amp;AC2333</f>
        <v>EXCLUDE</v>
      </c>
      <c r="J2333" s="158" t="e">
        <f t="shared" si="365"/>
        <v>#N/A</v>
      </c>
      <c r="L2333" s="158" t="str">
        <f t="shared" si="366"/>
        <v>_EU</v>
      </c>
      <c r="P2333" s="340"/>
      <c r="Q2333" s="340"/>
      <c r="R2333" s="341"/>
      <c r="S2333" s="342"/>
      <c r="T2333" s="342"/>
      <c r="U2333" s="340"/>
      <c r="V2333" s="368"/>
      <c r="W2333" s="341"/>
      <c r="X2333" s="343"/>
      <c r="Y2333" s="340"/>
      <c r="Z2333" s="341"/>
      <c r="AA2333" s="348" t="str">
        <f t="shared" si="367"/>
        <v/>
      </c>
      <c r="AB2333" s="349" t="str">
        <f t="shared" si="368"/>
        <v/>
      </c>
      <c r="AC2333" s="341"/>
      <c r="AD2333" s="350" t="str">
        <f t="shared" si="369"/>
        <v/>
      </c>
    </row>
    <row r="2334" spans="2:30" x14ac:dyDescent="0.45">
      <c r="B2334" s="145" t="str">
        <f t="shared" si="360"/>
        <v>NOT INCLUDED</v>
      </c>
      <c r="C2334" s="146" t="e">
        <f t="shared" si="361"/>
        <v>#N/A</v>
      </c>
      <c r="D2334" s="158" t="e">
        <f>AB2334&amp;"_"&amp;#REF!&amp;IF(afstemning_partner&lt;&gt;"","_"&amp;AC2334,"")</f>
        <v>#REF!</v>
      </c>
      <c r="E2334" s="158" t="str">
        <f t="shared" si="362"/>
        <v/>
      </c>
      <c r="F2334" s="158" t="e">
        <f t="shared" si="363"/>
        <v>#N/A</v>
      </c>
      <c r="G2334" s="158" t="str">
        <f>TRANSAKTIONER!Z2334&amp;IF(regnskab_filter_periode&gt;=AB2334,"INCLUDE"&amp;IF(regnskab_filter_land&lt;&gt;"",IF(regnskab_filter_land="EU",F2334,AD2334),""),"EXCLUDE")</f>
        <v>EXCLUDE</v>
      </c>
      <c r="H2334" s="158" t="str">
        <f t="shared" si="364"/>
        <v/>
      </c>
      <c r="I2334" s="158" t="str">
        <f>TRANSAKTIONER!Z2334&amp;IF(regnskab_filter_periode_partner&gt;=AB2334,"INCLUDE"&amp;IF(regnskab_filter_land_partner&lt;&gt;"",IF(regnskab_filter_land_partner="EU",F2334,AD2334),""),"EXCLUDE")&amp;AC2334</f>
        <v>EXCLUDE</v>
      </c>
      <c r="J2334" s="158" t="e">
        <f t="shared" si="365"/>
        <v>#N/A</v>
      </c>
      <c r="L2334" s="158" t="str">
        <f t="shared" si="366"/>
        <v>_EU</v>
      </c>
      <c r="P2334" s="340"/>
      <c r="Q2334" s="340"/>
      <c r="R2334" s="341"/>
      <c r="S2334" s="342"/>
      <c r="T2334" s="342"/>
      <c r="U2334" s="340"/>
      <c r="V2334" s="368"/>
      <c r="W2334" s="341"/>
      <c r="X2334" s="343"/>
      <c r="Y2334" s="340"/>
      <c r="Z2334" s="341"/>
      <c r="AA2334" s="348" t="str">
        <f t="shared" si="367"/>
        <v/>
      </c>
      <c r="AB2334" s="349" t="str">
        <f t="shared" si="368"/>
        <v/>
      </c>
      <c r="AC2334" s="341"/>
      <c r="AD2334" s="350" t="str">
        <f t="shared" si="369"/>
        <v/>
      </c>
    </row>
    <row r="2335" spans="2:30" x14ac:dyDescent="0.45">
      <c r="B2335" s="145" t="str">
        <f t="shared" si="360"/>
        <v>NOT INCLUDED</v>
      </c>
      <c r="C2335" s="146" t="e">
        <f t="shared" si="361"/>
        <v>#N/A</v>
      </c>
      <c r="D2335" s="158" t="e">
        <f>AB2335&amp;"_"&amp;#REF!&amp;IF(afstemning_partner&lt;&gt;"","_"&amp;AC2335,"")</f>
        <v>#REF!</v>
      </c>
      <c r="E2335" s="158" t="str">
        <f t="shared" si="362"/>
        <v/>
      </c>
      <c r="F2335" s="158" t="e">
        <f t="shared" si="363"/>
        <v>#N/A</v>
      </c>
      <c r="G2335" s="158" t="str">
        <f>TRANSAKTIONER!Z2335&amp;IF(regnskab_filter_periode&gt;=AB2335,"INCLUDE"&amp;IF(regnskab_filter_land&lt;&gt;"",IF(regnskab_filter_land="EU",F2335,AD2335),""),"EXCLUDE")</f>
        <v>EXCLUDE</v>
      </c>
      <c r="H2335" s="158" t="str">
        <f t="shared" si="364"/>
        <v/>
      </c>
      <c r="I2335" s="158" t="str">
        <f>TRANSAKTIONER!Z2335&amp;IF(regnskab_filter_periode_partner&gt;=AB2335,"INCLUDE"&amp;IF(regnskab_filter_land_partner&lt;&gt;"",IF(regnskab_filter_land_partner="EU",F2335,AD2335),""),"EXCLUDE")&amp;AC2335</f>
        <v>EXCLUDE</v>
      </c>
      <c r="J2335" s="158" t="e">
        <f t="shared" si="365"/>
        <v>#N/A</v>
      </c>
      <c r="L2335" s="158" t="str">
        <f t="shared" si="366"/>
        <v>_EU</v>
      </c>
      <c r="P2335" s="340"/>
      <c r="Q2335" s="340"/>
      <c r="R2335" s="341"/>
      <c r="S2335" s="342"/>
      <c r="T2335" s="342"/>
      <c r="U2335" s="340"/>
      <c r="V2335" s="368"/>
      <c r="W2335" s="341"/>
      <c r="X2335" s="343"/>
      <c r="Y2335" s="340"/>
      <c r="Z2335" s="341"/>
      <c r="AA2335" s="348" t="str">
        <f t="shared" si="367"/>
        <v/>
      </c>
      <c r="AB2335" s="349" t="str">
        <f t="shared" si="368"/>
        <v/>
      </c>
      <c r="AC2335" s="341"/>
      <c r="AD2335" s="350" t="str">
        <f t="shared" si="369"/>
        <v/>
      </c>
    </row>
    <row r="2336" spans="2:30" x14ac:dyDescent="0.45">
      <c r="B2336" s="145" t="str">
        <f t="shared" si="360"/>
        <v>NOT INCLUDED</v>
      </c>
      <c r="C2336" s="146" t="e">
        <f t="shared" si="361"/>
        <v>#N/A</v>
      </c>
      <c r="D2336" s="158" t="e">
        <f>AB2336&amp;"_"&amp;#REF!&amp;IF(afstemning_partner&lt;&gt;"","_"&amp;AC2336,"")</f>
        <v>#REF!</v>
      </c>
      <c r="E2336" s="158" t="str">
        <f t="shared" si="362"/>
        <v/>
      </c>
      <c r="F2336" s="158" t="e">
        <f t="shared" si="363"/>
        <v>#N/A</v>
      </c>
      <c r="G2336" s="158" t="str">
        <f>TRANSAKTIONER!Z2336&amp;IF(regnskab_filter_periode&gt;=AB2336,"INCLUDE"&amp;IF(regnskab_filter_land&lt;&gt;"",IF(regnskab_filter_land="EU",F2336,AD2336),""),"EXCLUDE")</f>
        <v>EXCLUDE</v>
      </c>
      <c r="H2336" s="158" t="str">
        <f t="shared" si="364"/>
        <v/>
      </c>
      <c r="I2336" s="158" t="str">
        <f>TRANSAKTIONER!Z2336&amp;IF(regnskab_filter_periode_partner&gt;=AB2336,"INCLUDE"&amp;IF(regnskab_filter_land_partner&lt;&gt;"",IF(regnskab_filter_land_partner="EU",F2336,AD2336),""),"EXCLUDE")&amp;AC2336</f>
        <v>EXCLUDE</v>
      </c>
      <c r="J2336" s="158" t="e">
        <f t="shared" si="365"/>
        <v>#N/A</v>
      </c>
      <c r="L2336" s="158" t="str">
        <f t="shared" si="366"/>
        <v>_EU</v>
      </c>
      <c r="P2336" s="340"/>
      <c r="Q2336" s="340"/>
      <c r="R2336" s="341"/>
      <c r="S2336" s="342"/>
      <c r="T2336" s="342"/>
      <c r="U2336" s="340"/>
      <c r="V2336" s="368"/>
      <c r="W2336" s="341"/>
      <c r="X2336" s="343"/>
      <c r="Y2336" s="340"/>
      <c r="Z2336" s="341"/>
      <c r="AA2336" s="348" t="str">
        <f t="shared" si="367"/>
        <v/>
      </c>
      <c r="AB2336" s="349" t="str">
        <f t="shared" si="368"/>
        <v/>
      </c>
      <c r="AC2336" s="341"/>
      <c r="AD2336" s="350" t="str">
        <f t="shared" si="369"/>
        <v/>
      </c>
    </row>
    <row r="2337" spans="2:30" x14ac:dyDescent="0.45">
      <c r="B2337" s="145" t="str">
        <f t="shared" si="360"/>
        <v>NOT INCLUDED</v>
      </c>
      <c r="C2337" s="146" t="e">
        <f t="shared" si="361"/>
        <v>#N/A</v>
      </c>
      <c r="D2337" s="158" t="e">
        <f>AB2337&amp;"_"&amp;#REF!&amp;IF(afstemning_partner&lt;&gt;"","_"&amp;AC2337,"")</f>
        <v>#REF!</v>
      </c>
      <c r="E2337" s="158" t="str">
        <f t="shared" si="362"/>
        <v/>
      </c>
      <c r="F2337" s="158" t="e">
        <f t="shared" si="363"/>
        <v>#N/A</v>
      </c>
      <c r="G2337" s="158" t="str">
        <f>TRANSAKTIONER!Z2337&amp;IF(regnskab_filter_periode&gt;=AB2337,"INCLUDE"&amp;IF(regnskab_filter_land&lt;&gt;"",IF(regnskab_filter_land="EU",F2337,AD2337),""),"EXCLUDE")</f>
        <v>EXCLUDE</v>
      </c>
      <c r="H2337" s="158" t="str">
        <f t="shared" si="364"/>
        <v/>
      </c>
      <c r="I2337" s="158" t="str">
        <f>TRANSAKTIONER!Z2337&amp;IF(regnskab_filter_periode_partner&gt;=AB2337,"INCLUDE"&amp;IF(regnskab_filter_land_partner&lt;&gt;"",IF(regnskab_filter_land_partner="EU",F2337,AD2337),""),"EXCLUDE")&amp;AC2337</f>
        <v>EXCLUDE</v>
      </c>
      <c r="J2337" s="158" t="e">
        <f t="shared" si="365"/>
        <v>#N/A</v>
      </c>
      <c r="L2337" s="158" t="str">
        <f t="shared" si="366"/>
        <v>_EU</v>
      </c>
      <c r="P2337" s="340"/>
      <c r="Q2337" s="340"/>
      <c r="R2337" s="341"/>
      <c r="S2337" s="342"/>
      <c r="T2337" s="342"/>
      <c r="U2337" s="340"/>
      <c r="V2337" s="368"/>
      <c r="W2337" s="341"/>
      <c r="X2337" s="343"/>
      <c r="Y2337" s="340"/>
      <c r="Z2337" s="341"/>
      <c r="AA2337" s="348" t="str">
        <f t="shared" si="367"/>
        <v/>
      </c>
      <c r="AB2337" s="349" t="str">
        <f t="shared" si="368"/>
        <v/>
      </c>
      <c r="AC2337" s="341"/>
      <c r="AD2337" s="350" t="str">
        <f t="shared" si="369"/>
        <v/>
      </c>
    </row>
    <row r="2338" spans="2:30" x14ac:dyDescent="0.45">
      <c r="B2338" s="145" t="str">
        <f t="shared" si="360"/>
        <v>NOT INCLUDED</v>
      </c>
      <c r="C2338" s="146" t="e">
        <f t="shared" si="361"/>
        <v>#N/A</v>
      </c>
      <c r="D2338" s="158" t="e">
        <f>AB2338&amp;"_"&amp;#REF!&amp;IF(afstemning_partner&lt;&gt;"","_"&amp;AC2338,"")</f>
        <v>#REF!</v>
      </c>
      <c r="E2338" s="158" t="str">
        <f t="shared" si="362"/>
        <v/>
      </c>
      <c r="F2338" s="158" t="e">
        <f t="shared" si="363"/>
        <v>#N/A</v>
      </c>
      <c r="G2338" s="158" t="str">
        <f>TRANSAKTIONER!Z2338&amp;IF(regnskab_filter_periode&gt;=AB2338,"INCLUDE"&amp;IF(regnskab_filter_land&lt;&gt;"",IF(regnskab_filter_land="EU",F2338,AD2338),""),"EXCLUDE")</f>
        <v>EXCLUDE</v>
      </c>
      <c r="H2338" s="158" t="str">
        <f t="shared" si="364"/>
        <v/>
      </c>
      <c r="I2338" s="158" t="str">
        <f>TRANSAKTIONER!Z2338&amp;IF(regnskab_filter_periode_partner&gt;=AB2338,"INCLUDE"&amp;IF(regnskab_filter_land_partner&lt;&gt;"",IF(regnskab_filter_land_partner="EU",F2338,AD2338),""),"EXCLUDE")&amp;AC2338</f>
        <v>EXCLUDE</v>
      </c>
      <c r="J2338" s="158" t="e">
        <f t="shared" si="365"/>
        <v>#N/A</v>
      </c>
      <c r="L2338" s="158" t="str">
        <f t="shared" si="366"/>
        <v>_EU</v>
      </c>
      <c r="P2338" s="340"/>
      <c r="Q2338" s="340"/>
      <c r="R2338" s="341"/>
      <c r="S2338" s="342"/>
      <c r="T2338" s="342"/>
      <c r="U2338" s="340"/>
      <c r="V2338" s="368"/>
      <c r="W2338" s="341"/>
      <c r="X2338" s="343"/>
      <c r="Y2338" s="340"/>
      <c r="Z2338" s="341"/>
      <c r="AA2338" s="348" t="str">
        <f t="shared" si="367"/>
        <v/>
      </c>
      <c r="AB2338" s="349" t="str">
        <f t="shared" si="368"/>
        <v/>
      </c>
      <c r="AC2338" s="341"/>
      <c r="AD2338" s="350" t="str">
        <f t="shared" si="369"/>
        <v/>
      </c>
    </row>
    <row r="2339" spans="2:30" x14ac:dyDescent="0.45">
      <c r="B2339" s="145" t="str">
        <f t="shared" si="360"/>
        <v>NOT INCLUDED</v>
      </c>
      <c r="C2339" s="146" t="e">
        <f t="shared" si="361"/>
        <v>#N/A</v>
      </c>
      <c r="D2339" s="158" t="e">
        <f>AB2339&amp;"_"&amp;#REF!&amp;IF(afstemning_partner&lt;&gt;"","_"&amp;AC2339,"")</f>
        <v>#REF!</v>
      </c>
      <c r="E2339" s="158" t="str">
        <f t="shared" si="362"/>
        <v/>
      </c>
      <c r="F2339" s="158" t="e">
        <f t="shared" si="363"/>
        <v>#N/A</v>
      </c>
      <c r="G2339" s="158" t="str">
        <f>TRANSAKTIONER!Z2339&amp;IF(regnskab_filter_periode&gt;=AB2339,"INCLUDE"&amp;IF(regnskab_filter_land&lt;&gt;"",IF(regnskab_filter_land="EU",F2339,AD2339),""),"EXCLUDE")</f>
        <v>EXCLUDE</v>
      </c>
      <c r="H2339" s="158" t="str">
        <f t="shared" si="364"/>
        <v/>
      </c>
      <c r="I2339" s="158" t="str">
        <f>TRANSAKTIONER!Z2339&amp;IF(regnskab_filter_periode_partner&gt;=AB2339,"INCLUDE"&amp;IF(regnskab_filter_land_partner&lt;&gt;"",IF(regnskab_filter_land_partner="EU",F2339,AD2339),""),"EXCLUDE")&amp;AC2339</f>
        <v>EXCLUDE</v>
      </c>
      <c r="J2339" s="158" t="e">
        <f t="shared" si="365"/>
        <v>#N/A</v>
      </c>
      <c r="L2339" s="158" t="str">
        <f t="shared" si="366"/>
        <v>_EU</v>
      </c>
      <c r="P2339" s="340"/>
      <c r="Q2339" s="340"/>
      <c r="R2339" s="341"/>
      <c r="S2339" s="342"/>
      <c r="T2339" s="342"/>
      <c r="U2339" s="340"/>
      <c r="V2339" s="368"/>
      <c r="W2339" s="341"/>
      <c r="X2339" s="343"/>
      <c r="Y2339" s="340"/>
      <c r="Z2339" s="341"/>
      <c r="AA2339" s="348" t="str">
        <f t="shared" si="367"/>
        <v/>
      </c>
      <c r="AB2339" s="349" t="str">
        <f t="shared" si="368"/>
        <v/>
      </c>
      <c r="AC2339" s="341"/>
      <c r="AD2339" s="350" t="str">
        <f t="shared" si="369"/>
        <v/>
      </c>
    </row>
    <row r="2340" spans="2:30" x14ac:dyDescent="0.45">
      <c r="B2340" s="145" t="str">
        <f t="shared" si="360"/>
        <v>NOT INCLUDED</v>
      </c>
      <c r="C2340" s="146" t="e">
        <f t="shared" si="361"/>
        <v>#N/A</v>
      </c>
      <c r="D2340" s="158" t="e">
        <f>AB2340&amp;"_"&amp;#REF!&amp;IF(afstemning_partner&lt;&gt;"","_"&amp;AC2340,"")</f>
        <v>#REF!</v>
      </c>
      <c r="E2340" s="158" t="str">
        <f t="shared" si="362"/>
        <v/>
      </c>
      <c r="F2340" s="158" t="e">
        <f t="shared" si="363"/>
        <v>#N/A</v>
      </c>
      <c r="G2340" s="158" t="str">
        <f>TRANSAKTIONER!Z2340&amp;IF(regnskab_filter_periode&gt;=AB2340,"INCLUDE"&amp;IF(regnskab_filter_land&lt;&gt;"",IF(regnskab_filter_land="EU",F2340,AD2340),""),"EXCLUDE")</f>
        <v>EXCLUDE</v>
      </c>
      <c r="H2340" s="158" t="str">
        <f t="shared" si="364"/>
        <v/>
      </c>
      <c r="I2340" s="158" t="str">
        <f>TRANSAKTIONER!Z2340&amp;IF(regnskab_filter_periode_partner&gt;=AB2340,"INCLUDE"&amp;IF(regnskab_filter_land_partner&lt;&gt;"",IF(regnskab_filter_land_partner="EU",F2340,AD2340),""),"EXCLUDE")&amp;AC2340</f>
        <v>EXCLUDE</v>
      </c>
      <c r="J2340" s="158" t="e">
        <f t="shared" si="365"/>
        <v>#N/A</v>
      </c>
      <c r="L2340" s="158" t="str">
        <f t="shared" si="366"/>
        <v>_EU</v>
      </c>
      <c r="P2340" s="340"/>
      <c r="Q2340" s="340"/>
      <c r="R2340" s="341"/>
      <c r="S2340" s="342"/>
      <c r="T2340" s="342"/>
      <c r="U2340" s="340"/>
      <c r="V2340" s="368"/>
      <c r="W2340" s="341"/>
      <c r="X2340" s="343"/>
      <c r="Y2340" s="340"/>
      <c r="Z2340" s="341"/>
      <c r="AA2340" s="348" t="str">
        <f t="shared" si="367"/>
        <v/>
      </c>
      <c r="AB2340" s="349" t="str">
        <f t="shared" si="368"/>
        <v/>
      </c>
      <c r="AC2340" s="341"/>
      <c r="AD2340" s="350" t="str">
        <f t="shared" si="369"/>
        <v/>
      </c>
    </row>
    <row r="2341" spans="2:30" x14ac:dyDescent="0.45">
      <c r="B2341" s="145" t="str">
        <f t="shared" si="360"/>
        <v>NOT INCLUDED</v>
      </c>
      <c r="C2341" s="146" t="e">
        <f t="shared" si="361"/>
        <v>#N/A</v>
      </c>
      <c r="D2341" s="158" t="e">
        <f>AB2341&amp;"_"&amp;#REF!&amp;IF(afstemning_partner&lt;&gt;"","_"&amp;AC2341,"")</f>
        <v>#REF!</v>
      </c>
      <c r="E2341" s="158" t="str">
        <f t="shared" si="362"/>
        <v/>
      </c>
      <c r="F2341" s="158" t="e">
        <f t="shared" si="363"/>
        <v>#N/A</v>
      </c>
      <c r="G2341" s="158" t="str">
        <f>TRANSAKTIONER!Z2341&amp;IF(regnskab_filter_periode&gt;=AB2341,"INCLUDE"&amp;IF(regnskab_filter_land&lt;&gt;"",IF(regnskab_filter_land="EU",F2341,AD2341),""),"EXCLUDE")</f>
        <v>EXCLUDE</v>
      </c>
      <c r="H2341" s="158" t="str">
        <f t="shared" si="364"/>
        <v/>
      </c>
      <c r="I2341" s="158" t="str">
        <f>TRANSAKTIONER!Z2341&amp;IF(regnskab_filter_periode_partner&gt;=AB2341,"INCLUDE"&amp;IF(regnskab_filter_land_partner&lt;&gt;"",IF(regnskab_filter_land_partner="EU",F2341,AD2341),""),"EXCLUDE")&amp;AC2341</f>
        <v>EXCLUDE</v>
      </c>
      <c r="J2341" s="158" t="e">
        <f t="shared" si="365"/>
        <v>#N/A</v>
      </c>
      <c r="L2341" s="158" t="str">
        <f t="shared" si="366"/>
        <v>_EU</v>
      </c>
      <c r="P2341" s="340"/>
      <c r="Q2341" s="340"/>
      <c r="R2341" s="341"/>
      <c r="S2341" s="342"/>
      <c r="T2341" s="342"/>
      <c r="U2341" s="340"/>
      <c r="V2341" s="368"/>
      <c r="W2341" s="341"/>
      <c r="X2341" s="343"/>
      <c r="Y2341" s="340"/>
      <c r="Z2341" s="341"/>
      <c r="AA2341" s="348" t="str">
        <f t="shared" si="367"/>
        <v/>
      </c>
      <c r="AB2341" s="349" t="str">
        <f t="shared" si="368"/>
        <v/>
      </c>
      <c r="AC2341" s="341"/>
      <c r="AD2341" s="350" t="str">
        <f t="shared" si="369"/>
        <v/>
      </c>
    </row>
    <row r="2342" spans="2:30" x14ac:dyDescent="0.45">
      <c r="B2342" s="145" t="str">
        <f t="shared" si="360"/>
        <v>NOT INCLUDED</v>
      </c>
      <c r="C2342" s="146" t="e">
        <f t="shared" si="361"/>
        <v>#N/A</v>
      </c>
      <c r="D2342" s="158" t="e">
        <f>AB2342&amp;"_"&amp;#REF!&amp;IF(afstemning_partner&lt;&gt;"","_"&amp;AC2342,"")</f>
        <v>#REF!</v>
      </c>
      <c r="E2342" s="158" t="str">
        <f t="shared" si="362"/>
        <v/>
      </c>
      <c r="F2342" s="158" t="e">
        <f t="shared" si="363"/>
        <v>#N/A</v>
      </c>
      <c r="G2342" s="158" t="str">
        <f>TRANSAKTIONER!Z2342&amp;IF(regnskab_filter_periode&gt;=AB2342,"INCLUDE"&amp;IF(regnskab_filter_land&lt;&gt;"",IF(regnskab_filter_land="EU",F2342,AD2342),""),"EXCLUDE")</f>
        <v>EXCLUDE</v>
      </c>
      <c r="H2342" s="158" t="str">
        <f t="shared" si="364"/>
        <v/>
      </c>
      <c r="I2342" s="158" t="str">
        <f>TRANSAKTIONER!Z2342&amp;IF(regnskab_filter_periode_partner&gt;=AB2342,"INCLUDE"&amp;IF(regnskab_filter_land_partner&lt;&gt;"",IF(regnskab_filter_land_partner="EU",F2342,AD2342),""),"EXCLUDE")&amp;AC2342</f>
        <v>EXCLUDE</v>
      </c>
      <c r="J2342" s="158" t="e">
        <f t="shared" si="365"/>
        <v>#N/A</v>
      </c>
      <c r="L2342" s="158" t="str">
        <f t="shared" si="366"/>
        <v>_EU</v>
      </c>
      <c r="P2342" s="340"/>
      <c r="Q2342" s="340"/>
      <c r="R2342" s="341"/>
      <c r="S2342" s="342"/>
      <c r="T2342" s="342"/>
      <c r="U2342" s="340"/>
      <c r="V2342" s="368"/>
      <c r="W2342" s="341"/>
      <c r="X2342" s="343"/>
      <c r="Y2342" s="340"/>
      <c r="Z2342" s="341"/>
      <c r="AA2342" s="348" t="str">
        <f t="shared" si="367"/>
        <v/>
      </c>
      <c r="AB2342" s="349" t="str">
        <f t="shared" si="368"/>
        <v/>
      </c>
      <c r="AC2342" s="341"/>
      <c r="AD2342" s="350" t="str">
        <f t="shared" si="369"/>
        <v/>
      </c>
    </row>
    <row r="2343" spans="2:30" x14ac:dyDescent="0.45">
      <c r="B2343" s="145" t="str">
        <f t="shared" si="360"/>
        <v>NOT INCLUDED</v>
      </c>
      <c r="C2343" s="146" t="e">
        <f t="shared" si="361"/>
        <v>#N/A</v>
      </c>
      <c r="D2343" s="158" t="e">
        <f>AB2343&amp;"_"&amp;#REF!&amp;IF(afstemning_partner&lt;&gt;"","_"&amp;AC2343,"")</f>
        <v>#REF!</v>
      </c>
      <c r="E2343" s="158" t="str">
        <f t="shared" si="362"/>
        <v/>
      </c>
      <c r="F2343" s="158" t="e">
        <f t="shared" si="363"/>
        <v>#N/A</v>
      </c>
      <c r="G2343" s="158" t="str">
        <f>TRANSAKTIONER!Z2343&amp;IF(regnskab_filter_periode&gt;=AB2343,"INCLUDE"&amp;IF(regnskab_filter_land&lt;&gt;"",IF(regnskab_filter_land="EU",F2343,AD2343),""),"EXCLUDE")</f>
        <v>EXCLUDE</v>
      </c>
      <c r="H2343" s="158" t="str">
        <f t="shared" si="364"/>
        <v/>
      </c>
      <c r="I2343" s="158" t="str">
        <f>TRANSAKTIONER!Z2343&amp;IF(regnskab_filter_periode_partner&gt;=AB2343,"INCLUDE"&amp;IF(regnskab_filter_land_partner&lt;&gt;"",IF(regnskab_filter_land_partner="EU",F2343,AD2343),""),"EXCLUDE")&amp;AC2343</f>
        <v>EXCLUDE</v>
      </c>
      <c r="J2343" s="158" t="e">
        <f t="shared" si="365"/>
        <v>#N/A</v>
      </c>
      <c r="L2343" s="158" t="str">
        <f t="shared" si="366"/>
        <v>_EU</v>
      </c>
      <c r="P2343" s="340"/>
      <c r="Q2343" s="340"/>
      <c r="R2343" s="341"/>
      <c r="S2343" s="342"/>
      <c r="T2343" s="342"/>
      <c r="U2343" s="340"/>
      <c r="V2343" s="368"/>
      <c r="W2343" s="341"/>
      <c r="X2343" s="343"/>
      <c r="Y2343" s="340"/>
      <c r="Z2343" s="341"/>
      <c r="AA2343" s="348" t="str">
        <f t="shared" si="367"/>
        <v/>
      </c>
      <c r="AB2343" s="349" t="str">
        <f t="shared" si="368"/>
        <v/>
      </c>
      <c r="AC2343" s="341"/>
      <c r="AD2343" s="350" t="str">
        <f t="shared" si="369"/>
        <v/>
      </c>
    </row>
    <row r="2344" spans="2:30" x14ac:dyDescent="0.45">
      <c r="B2344" s="145" t="str">
        <f t="shared" si="360"/>
        <v>NOT INCLUDED</v>
      </c>
      <c r="C2344" s="146" t="e">
        <f t="shared" si="361"/>
        <v>#N/A</v>
      </c>
      <c r="D2344" s="158" t="e">
        <f>AB2344&amp;"_"&amp;#REF!&amp;IF(afstemning_partner&lt;&gt;"","_"&amp;AC2344,"")</f>
        <v>#REF!</v>
      </c>
      <c r="E2344" s="158" t="str">
        <f t="shared" si="362"/>
        <v/>
      </c>
      <c r="F2344" s="158" t="e">
        <f t="shared" si="363"/>
        <v>#N/A</v>
      </c>
      <c r="G2344" s="158" t="str">
        <f>TRANSAKTIONER!Z2344&amp;IF(regnskab_filter_periode&gt;=AB2344,"INCLUDE"&amp;IF(regnskab_filter_land&lt;&gt;"",IF(regnskab_filter_land="EU",F2344,AD2344),""),"EXCLUDE")</f>
        <v>EXCLUDE</v>
      </c>
      <c r="H2344" s="158" t="str">
        <f t="shared" si="364"/>
        <v/>
      </c>
      <c r="I2344" s="158" t="str">
        <f>TRANSAKTIONER!Z2344&amp;IF(regnskab_filter_periode_partner&gt;=AB2344,"INCLUDE"&amp;IF(regnskab_filter_land_partner&lt;&gt;"",IF(regnskab_filter_land_partner="EU",F2344,AD2344),""),"EXCLUDE")&amp;AC2344</f>
        <v>EXCLUDE</v>
      </c>
      <c r="J2344" s="158" t="e">
        <f t="shared" si="365"/>
        <v>#N/A</v>
      </c>
      <c r="L2344" s="158" t="str">
        <f t="shared" si="366"/>
        <v>_EU</v>
      </c>
      <c r="P2344" s="340"/>
      <c r="Q2344" s="340"/>
      <c r="R2344" s="341"/>
      <c r="S2344" s="342"/>
      <c r="T2344" s="342"/>
      <c r="U2344" s="340"/>
      <c r="V2344" s="368"/>
      <c r="W2344" s="341"/>
      <c r="X2344" s="343"/>
      <c r="Y2344" s="340"/>
      <c r="Z2344" s="341"/>
      <c r="AA2344" s="348" t="str">
        <f t="shared" si="367"/>
        <v/>
      </c>
      <c r="AB2344" s="349" t="str">
        <f t="shared" si="368"/>
        <v/>
      </c>
      <c r="AC2344" s="341"/>
      <c r="AD2344" s="350" t="str">
        <f t="shared" si="369"/>
        <v/>
      </c>
    </row>
    <row r="2345" spans="2:30" x14ac:dyDescent="0.45">
      <c r="B2345" s="145" t="str">
        <f t="shared" si="360"/>
        <v>NOT INCLUDED</v>
      </c>
      <c r="C2345" s="146" t="e">
        <f t="shared" si="361"/>
        <v>#N/A</v>
      </c>
      <c r="D2345" s="158" t="e">
        <f>AB2345&amp;"_"&amp;#REF!&amp;IF(afstemning_partner&lt;&gt;"","_"&amp;AC2345,"")</f>
        <v>#REF!</v>
      </c>
      <c r="E2345" s="158" t="str">
        <f t="shared" si="362"/>
        <v/>
      </c>
      <c r="F2345" s="158" t="e">
        <f t="shared" si="363"/>
        <v>#N/A</v>
      </c>
      <c r="G2345" s="158" t="str">
        <f>TRANSAKTIONER!Z2345&amp;IF(regnskab_filter_periode&gt;=AB2345,"INCLUDE"&amp;IF(regnskab_filter_land&lt;&gt;"",IF(regnskab_filter_land="EU",F2345,AD2345),""),"EXCLUDE")</f>
        <v>EXCLUDE</v>
      </c>
      <c r="H2345" s="158" t="str">
        <f t="shared" si="364"/>
        <v/>
      </c>
      <c r="I2345" s="158" t="str">
        <f>TRANSAKTIONER!Z2345&amp;IF(regnskab_filter_periode_partner&gt;=AB2345,"INCLUDE"&amp;IF(regnskab_filter_land_partner&lt;&gt;"",IF(regnskab_filter_land_partner="EU",F2345,AD2345),""),"EXCLUDE")&amp;AC2345</f>
        <v>EXCLUDE</v>
      </c>
      <c r="J2345" s="158" t="e">
        <f t="shared" si="365"/>
        <v>#N/A</v>
      </c>
      <c r="L2345" s="158" t="str">
        <f t="shared" si="366"/>
        <v>_EU</v>
      </c>
      <c r="P2345" s="340"/>
      <c r="Q2345" s="340"/>
      <c r="R2345" s="341"/>
      <c r="S2345" s="342"/>
      <c r="T2345" s="342"/>
      <c r="U2345" s="340"/>
      <c r="V2345" s="368"/>
      <c r="W2345" s="341"/>
      <c r="X2345" s="343"/>
      <c r="Y2345" s="340"/>
      <c r="Z2345" s="341"/>
      <c r="AA2345" s="348" t="str">
        <f t="shared" si="367"/>
        <v/>
      </c>
      <c r="AB2345" s="349" t="str">
        <f t="shared" si="368"/>
        <v/>
      </c>
      <c r="AC2345" s="341"/>
      <c r="AD2345" s="350" t="str">
        <f t="shared" si="369"/>
        <v/>
      </c>
    </row>
    <row r="2346" spans="2:30" x14ac:dyDescent="0.45">
      <c r="B2346" s="145" t="str">
        <f t="shared" si="360"/>
        <v>NOT INCLUDED</v>
      </c>
      <c r="C2346" s="146" t="e">
        <f t="shared" si="361"/>
        <v>#N/A</v>
      </c>
      <c r="D2346" s="158" t="e">
        <f>AB2346&amp;"_"&amp;#REF!&amp;IF(afstemning_partner&lt;&gt;"","_"&amp;AC2346,"")</f>
        <v>#REF!</v>
      </c>
      <c r="E2346" s="158" t="str">
        <f t="shared" si="362"/>
        <v/>
      </c>
      <c r="F2346" s="158" t="e">
        <f t="shared" si="363"/>
        <v>#N/A</v>
      </c>
      <c r="G2346" s="158" t="str">
        <f>TRANSAKTIONER!Z2346&amp;IF(regnskab_filter_periode&gt;=AB2346,"INCLUDE"&amp;IF(regnskab_filter_land&lt;&gt;"",IF(regnskab_filter_land="EU",F2346,AD2346),""),"EXCLUDE")</f>
        <v>EXCLUDE</v>
      </c>
      <c r="H2346" s="158" t="str">
        <f t="shared" si="364"/>
        <v/>
      </c>
      <c r="I2346" s="158" t="str">
        <f>TRANSAKTIONER!Z2346&amp;IF(regnskab_filter_periode_partner&gt;=AB2346,"INCLUDE"&amp;IF(regnskab_filter_land_partner&lt;&gt;"",IF(regnskab_filter_land_partner="EU",F2346,AD2346),""),"EXCLUDE")&amp;AC2346</f>
        <v>EXCLUDE</v>
      </c>
      <c r="J2346" s="158" t="e">
        <f t="shared" si="365"/>
        <v>#N/A</v>
      </c>
      <c r="L2346" s="158" t="str">
        <f t="shared" si="366"/>
        <v>_EU</v>
      </c>
      <c r="P2346" s="340"/>
      <c r="Q2346" s="340"/>
      <c r="R2346" s="341"/>
      <c r="S2346" s="342"/>
      <c r="T2346" s="342"/>
      <c r="U2346" s="340"/>
      <c r="V2346" s="368"/>
      <c r="W2346" s="341"/>
      <c r="X2346" s="343"/>
      <c r="Y2346" s="340"/>
      <c r="Z2346" s="341"/>
      <c r="AA2346" s="348" t="str">
        <f t="shared" si="367"/>
        <v/>
      </c>
      <c r="AB2346" s="349" t="str">
        <f t="shared" si="368"/>
        <v/>
      </c>
      <c r="AC2346" s="341"/>
      <c r="AD2346" s="350" t="str">
        <f t="shared" si="369"/>
        <v/>
      </c>
    </row>
    <row r="2347" spans="2:30" x14ac:dyDescent="0.45">
      <c r="B2347" s="145" t="str">
        <f t="shared" si="360"/>
        <v>NOT INCLUDED</v>
      </c>
      <c r="C2347" s="146" t="e">
        <f t="shared" si="361"/>
        <v>#N/A</v>
      </c>
      <c r="D2347" s="158" t="e">
        <f>AB2347&amp;"_"&amp;#REF!&amp;IF(afstemning_partner&lt;&gt;"","_"&amp;AC2347,"")</f>
        <v>#REF!</v>
      </c>
      <c r="E2347" s="158" t="str">
        <f t="shared" si="362"/>
        <v/>
      </c>
      <c r="F2347" s="158" t="e">
        <f t="shared" si="363"/>
        <v>#N/A</v>
      </c>
      <c r="G2347" s="158" t="str">
        <f>TRANSAKTIONER!Z2347&amp;IF(regnskab_filter_periode&gt;=AB2347,"INCLUDE"&amp;IF(regnskab_filter_land&lt;&gt;"",IF(regnskab_filter_land="EU",F2347,AD2347),""),"EXCLUDE")</f>
        <v>EXCLUDE</v>
      </c>
      <c r="H2347" s="158" t="str">
        <f t="shared" si="364"/>
        <v/>
      </c>
      <c r="I2347" s="158" t="str">
        <f>TRANSAKTIONER!Z2347&amp;IF(regnskab_filter_periode_partner&gt;=AB2347,"INCLUDE"&amp;IF(regnskab_filter_land_partner&lt;&gt;"",IF(regnskab_filter_land_partner="EU",F2347,AD2347),""),"EXCLUDE")&amp;AC2347</f>
        <v>EXCLUDE</v>
      </c>
      <c r="J2347" s="158" t="e">
        <f t="shared" si="365"/>
        <v>#N/A</v>
      </c>
      <c r="L2347" s="158" t="str">
        <f t="shared" si="366"/>
        <v>_EU</v>
      </c>
      <c r="P2347" s="340"/>
      <c r="Q2347" s="340"/>
      <c r="R2347" s="341"/>
      <c r="S2347" s="342"/>
      <c r="T2347" s="342"/>
      <c r="U2347" s="340"/>
      <c r="V2347" s="368"/>
      <c r="W2347" s="341"/>
      <c r="X2347" s="343"/>
      <c r="Y2347" s="340"/>
      <c r="Z2347" s="341"/>
      <c r="AA2347" s="348" t="str">
        <f t="shared" si="367"/>
        <v/>
      </c>
      <c r="AB2347" s="349" t="str">
        <f t="shared" si="368"/>
        <v/>
      </c>
      <c r="AC2347" s="341"/>
      <c r="AD2347" s="350" t="str">
        <f t="shared" si="369"/>
        <v/>
      </c>
    </row>
    <row r="2348" spans="2:30" x14ac:dyDescent="0.45">
      <c r="B2348" s="145" t="str">
        <f t="shared" si="360"/>
        <v>NOT INCLUDED</v>
      </c>
      <c r="C2348" s="146" t="e">
        <f t="shared" si="361"/>
        <v>#N/A</v>
      </c>
      <c r="D2348" s="158" t="e">
        <f>AB2348&amp;"_"&amp;#REF!&amp;IF(afstemning_partner&lt;&gt;"","_"&amp;AC2348,"")</f>
        <v>#REF!</v>
      </c>
      <c r="E2348" s="158" t="str">
        <f t="shared" si="362"/>
        <v/>
      </c>
      <c r="F2348" s="158" t="e">
        <f t="shared" si="363"/>
        <v>#N/A</v>
      </c>
      <c r="G2348" s="158" t="str">
        <f>TRANSAKTIONER!Z2348&amp;IF(regnskab_filter_periode&gt;=AB2348,"INCLUDE"&amp;IF(regnskab_filter_land&lt;&gt;"",IF(regnskab_filter_land="EU",F2348,AD2348),""),"EXCLUDE")</f>
        <v>EXCLUDE</v>
      </c>
      <c r="H2348" s="158" t="str">
        <f t="shared" si="364"/>
        <v/>
      </c>
      <c r="I2348" s="158" t="str">
        <f>TRANSAKTIONER!Z2348&amp;IF(regnskab_filter_periode_partner&gt;=AB2348,"INCLUDE"&amp;IF(regnskab_filter_land_partner&lt;&gt;"",IF(regnskab_filter_land_partner="EU",F2348,AD2348),""),"EXCLUDE")&amp;AC2348</f>
        <v>EXCLUDE</v>
      </c>
      <c r="J2348" s="158" t="e">
        <f t="shared" si="365"/>
        <v>#N/A</v>
      </c>
      <c r="L2348" s="158" t="str">
        <f t="shared" si="366"/>
        <v>_EU</v>
      </c>
      <c r="P2348" s="340"/>
      <c r="Q2348" s="340"/>
      <c r="R2348" s="341"/>
      <c r="S2348" s="342"/>
      <c r="T2348" s="342"/>
      <c r="U2348" s="340"/>
      <c r="V2348" s="368"/>
      <c r="W2348" s="341"/>
      <c r="X2348" s="343"/>
      <c r="Y2348" s="340"/>
      <c r="Z2348" s="341"/>
      <c r="AA2348" s="348" t="str">
        <f t="shared" si="367"/>
        <v/>
      </c>
      <c r="AB2348" s="349" t="str">
        <f t="shared" si="368"/>
        <v/>
      </c>
      <c r="AC2348" s="341"/>
      <c r="AD2348" s="350" t="str">
        <f t="shared" si="369"/>
        <v/>
      </c>
    </row>
    <row r="2349" spans="2:30" x14ac:dyDescent="0.45">
      <c r="B2349" s="145" t="str">
        <f t="shared" si="360"/>
        <v>NOT INCLUDED</v>
      </c>
      <c r="C2349" s="146" t="e">
        <f t="shared" si="361"/>
        <v>#N/A</v>
      </c>
      <c r="D2349" s="158" t="e">
        <f>AB2349&amp;"_"&amp;#REF!&amp;IF(afstemning_partner&lt;&gt;"","_"&amp;AC2349,"")</f>
        <v>#REF!</v>
      </c>
      <c r="E2349" s="158" t="str">
        <f t="shared" si="362"/>
        <v/>
      </c>
      <c r="F2349" s="158" t="e">
        <f t="shared" si="363"/>
        <v>#N/A</v>
      </c>
      <c r="G2349" s="158" t="str">
        <f>TRANSAKTIONER!Z2349&amp;IF(regnskab_filter_periode&gt;=AB2349,"INCLUDE"&amp;IF(regnskab_filter_land&lt;&gt;"",IF(regnskab_filter_land="EU",F2349,AD2349),""),"EXCLUDE")</f>
        <v>EXCLUDE</v>
      </c>
      <c r="H2349" s="158" t="str">
        <f t="shared" si="364"/>
        <v/>
      </c>
      <c r="I2349" s="158" t="str">
        <f>TRANSAKTIONER!Z2349&amp;IF(regnskab_filter_periode_partner&gt;=AB2349,"INCLUDE"&amp;IF(regnskab_filter_land_partner&lt;&gt;"",IF(regnskab_filter_land_partner="EU",F2349,AD2349),""),"EXCLUDE")&amp;AC2349</f>
        <v>EXCLUDE</v>
      </c>
      <c r="J2349" s="158" t="e">
        <f t="shared" si="365"/>
        <v>#N/A</v>
      </c>
      <c r="L2349" s="158" t="str">
        <f t="shared" si="366"/>
        <v>_EU</v>
      </c>
      <c r="P2349" s="340"/>
      <c r="Q2349" s="340"/>
      <c r="R2349" s="341"/>
      <c r="S2349" s="342"/>
      <c r="T2349" s="342"/>
      <c r="U2349" s="340"/>
      <c r="V2349" s="368"/>
      <c r="W2349" s="341"/>
      <c r="X2349" s="343"/>
      <c r="Y2349" s="340"/>
      <c r="Z2349" s="341"/>
      <c r="AA2349" s="348" t="str">
        <f t="shared" si="367"/>
        <v/>
      </c>
      <c r="AB2349" s="349" t="str">
        <f t="shared" si="368"/>
        <v/>
      </c>
      <c r="AC2349" s="341"/>
      <c r="AD2349" s="350" t="str">
        <f t="shared" si="369"/>
        <v/>
      </c>
    </row>
    <row r="2350" spans="2:30" x14ac:dyDescent="0.45">
      <c r="B2350" s="145" t="str">
        <f t="shared" si="360"/>
        <v>NOT INCLUDED</v>
      </c>
      <c r="C2350" s="146" t="e">
        <f t="shared" si="361"/>
        <v>#N/A</v>
      </c>
      <c r="D2350" s="158" t="e">
        <f>AB2350&amp;"_"&amp;#REF!&amp;IF(afstemning_partner&lt;&gt;"","_"&amp;AC2350,"")</f>
        <v>#REF!</v>
      </c>
      <c r="E2350" s="158" t="str">
        <f t="shared" si="362"/>
        <v/>
      </c>
      <c r="F2350" s="158" t="e">
        <f t="shared" si="363"/>
        <v>#N/A</v>
      </c>
      <c r="G2350" s="158" t="str">
        <f>TRANSAKTIONER!Z2350&amp;IF(regnskab_filter_periode&gt;=AB2350,"INCLUDE"&amp;IF(regnskab_filter_land&lt;&gt;"",IF(regnskab_filter_land="EU",F2350,AD2350),""),"EXCLUDE")</f>
        <v>EXCLUDE</v>
      </c>
      <c r="H2350" s="158" t="str">
        <f t="shared" si="364"/>
        <v/>
      </c>
      <c r="I2350" s="158" t="str">
        <f>TRANSAKTIONER!Z2350&amp;IF(regnskab_filter_periode_partner&gt;=AB2350,"INCLUDE"&amp;IF(regnskab_filter_land_partner&lt;&gt;"",IF(regnskab_filter_land_partner="EU",F2350,AD2350),""),"EXCLUDE")&amp;AC2350</f>
        <v>EXCLUDE</v>
      </c>
      <c r="J2350" s="158" t="e">
        <f t="shared" si="365"/>
        <v>#N/A</v>
      </c>
      <c r="L2350" s="158" t="str">
        <f t="shared" si="366"/>
        <v>_EU</v>
      </c>
      <c r="P2350" s="340"/>
      <c r="Q2350" s="340"/>
      <c r="R2350" s="341"/>
      <c r="S2350" s="342"/>
      <c r="T2350" s="342"/>
      <c r="U2350" s="340"/>
      <c r="V2350" s="368"/>
      <c r="W2350" s="341"/>
      <c r="X2350" s="343"/>
      <c r="Y2350" s="340"/>
      <c r="Z2350" s="341"/>
      <c r="AA2350" s="348" t="str">
        <f t="shared" si="367"/>
        <v/>
      </c>
      <c r="AB2350" s="349" t="str">
        <f t="shared" si="368"/>
        <v/>
      </c>
      <c r="AC2350" s="341"/>
      <c r="AD2350" s="350" t="str">
        <f t="shared" si="369"/>
        <v/>
      </c>
    </row>
    <row r="2351" spans="2:30" x14ac:dyDescent="0.45">
      <c r="B2351" s="145" t="str">
        <f t="shared" si="360"/>
        <v>NOT INCLUDED</v>
      </c>
      <c r="C2351" s="146" t="e">
        <f t="shared" si="361"/>
        <v>#N/A</v>
      </c>
      <c r="D2351" s="158" t="e">
        <f>AB2351&amp;"_"&amp;#REF!&amp;IF(afstemning_partner&lt;&gt;"","_"&amp;AC2351,"")</f>
        <v>#REF!</v>
      </c>
      <c r="E2351" s="158" t="str">
        <f t="shared" si="362"/>
        <v/>
      </c>
      <c r="F2351" s="158" t="e">
        <f t="shared" si="363"/>
        <v>#N/A</v>
      </c>
      <c r="G2351" s="158" t="str">
        <f>TRANSAKTIONER!Z2351&amp;IF(regnskab_filter_periode&gt;=AB2351,"INCLUDE"&amp;IF(regnskab_filter_land&lt;&gt;"",IF(regnskab_filter_land="EU",F2351,AD2351),""),"EXCLUDE")</f>
        <v>EXCLUDE</v>
      </c>
      <c r="H2351" s="158" t="str">
        <f t="shared" si="364"/>
        <v/>
      </c>
      <c r="I2351" s="158" t="str">
        <f>TRANSAKTIONER!Z2351&amp;IF(regnskab_filter_periode_partner&gt;=AB2351,"INCLUDE"&amp;IF(regnskab_filter_land_partner&lt;&gt;"",IF(regnskab_filter_land_partner="EU",F2351,AD2351),""),"EXCLUDE")&amp;AC2351</f>
        <v>EXCLUDE</v>
      </c>
      <c r="J2351" s="158" t="e">
        <f t="shared" si="365"/>
        <v>#N/A</v>
      </c>
      <c r="L2351" s="158" t="str">
        <f t="shared" si="366"/>
        <v>_EU</v>
      </c>
      <c r="P2351" s="340"/>
      <c r="Q2351" s="340"/>
      <c r="R2351" s="341"/>
      <c r="S2351" s="342"/>
      <c r="T2351" s="342"/>
      <c r="U2351" s="340"/>
      <c r="V2351" s="368"/>
      <c r="W2351" s="341"/>
      <c r="X2351" s="343"/>
      <c r="Y2351" s="340"/>
      <c r="Z2351" s="341"/>
      <c r="AA2351" s="348" t="str">
        <f t="shared" si="367"/>
        <v/>
      </c>
      <c r="AB2351" s="349" t="str">
        <f t="shared" si="368"/>
        <v/>
      </c>
      <c r="AC2351" s="341"/>
      <c r="AD2351" s="350" t="str">
        <f t="shared" si="369"/>
        <v/>
      </c>
    </row>
    <row r="2352" spans="2:30" x14ac:dyDescent="0.45">
      <c r="B2352" s="145" t="str">
        <f t="shared" si="360"/>
        <v>NOT INCLUDED</v>
      </c>
      <c r="C2352" s="146" t="e">
        <f t="shared" si="361"/>
        <v>#N/A</v>
      </c>
      <c r="D2352" s="158" t="e">
        <f>AB2352&amp;"_"&amp;#REF!&amp;IF(afstemning_partner&lt;&gt;"","_"&amp;AC2352,"")</f>
        <v>#REF!</v>
      </c>
      <c r="E2352" s="158" t="str">
        <f t="shared" si="362"/>
        <v/>
      </c>
      <c r="F2352" s="158" t="e">
        <f t="shared" si="363"/>
        <v>#N/A</v>
      </c>
      <c r="G2352" s="158" t="str">
        <f>TRANSAKTIONER!Z2352&amp;IF(regnskab_filter_periode&gt;=AB2352,"INCLUDE"&amp;IF(regnskab_filter_land&lt;&gt;"",IF(regnskab_filter_land="EU",F2352,AD2352),""),"EXCLUDE")</f>
        <v>EXCLUDE</v>
      </c>
      <c r="H2352" s="158" t="str">
        <f t="shared" si="364"/>
        <v/>
      </c>
      <c r="I2352" s="158" t="str">
        <f>TRANSAKTIONER!Z2352&amp;IF(regnskab_filter_periode_partner&gt;=AB2352,"INCLUDE"&amp;IF(regnskab_filter_land_partner&lt;&gt;"",IF(regnskab_filter_land_partner="EU",F2352,AD2352),""),"EXCLUDE")&amp;AC2352</f>
        <v>EXCLUDE</v>
      </c>
      <c r="J2352" s="158" t="e">
        <f t="shared" si="365"/>
        <v>#N/A</v>
      </c>
      <c r="L2352" s="158" t="str">
        <f t="shared" si="366"/>
        <v>_EU</v>
      </c>
      <c r="P2352" s="340"/>
      <c r="Q2352" s="340"/>
      <c r="R2352" s="341"/>
      <c r="S2352" s="342"/>
      <c r="T2352" s="342"/>
      <c r="U2352" s="340"/>
      <c r="V2352" s="368"/>
      <c r="W2352" s="341"/>
      <c r="X2352" s="343"/>
      <c r="Y2352" s="340"/>
      <c r="Z2352" s="341"/>
      <c r="AA2352" s="348" t="str">
        <f t="shared" si="367"/>
        <v/>
      </c>
      <c r="AB2352" s="349" t="str">
        <f t="shared" si="368"/>
        <v/>
      </c>
      <c r="AC2352" s="341"/>
      <c r="AD2352" s="350" t="str">
        <f t="shared" si="369"/>
        <v/>
      </c>
    </row>
    <row r="2353" spans="2:30" x14ac:dyDescent="0.45">
      <c r="B2353" s="145" t="str">
        <f t="shared" si="360"/>
        <v>NOT INCLUDED</v>
      </c>
      <c r="C2353" s="146" t="e">
        <f t="shared" si="361"/>
        <v>#N/A</v>
      </c>
      <c r="D2353" s="158" t="e">
        <f>AB2353&amp;"_"&amp;#REF!&amp;IF(afstemning_partner&lt;&gt;"","_"&amp;AC2353,"")</f>
        <v>#REF!</v>
      </c>
      <c r="E2353" s="158" t="str">
        <f t="shared" si="362"/>
        <v/>
      </c>
      <c r="F2353" s="158" t="e">
        <f t="shared" si="363"/>
        <v>#N/A</v>
      </c>
      <c r="G2353" s="158" t="str">
        <f>TRANSAKTIONER!Z2353&amp;IF(regnskab_filter_periode&gt;=AB2353,"INCLUDE"&amp;IF(regnskab_filter_land&lt;&gt;"",IF(regnskab_filter_land="EU",F2353,AD2353),""),"EXCLUDE")</f>
        <v>EXCLUDE</v>
      </c>
      <c r="H2353" s="158" t="str">
        <f t="shared" si="364"/>
        <v/>
      </c>
      <c r="I2353" s="158" t="str">
        <f>TRANSAKTIONER!Z2353&amp;IF(regnskab_filter_periode_partner&gt;=AB2353,"INCLUDE"&amp;IF(regnskab_filter_land_partner&lt;&gt;"",IF(regnskab_filter_land_partner="EU",F2353,AD2353),""),"EXCLUDE")&amp;AC2353</f>
        <v>EXCLUDE</v>
      </c>
      <c r="J2353" s="158" t="e">
        <f t="shared" si="365"/>
        <v>#N/A</v>
      </c>
      <c r="L2353" s="158" t="str">
        <f t="shared" si="366"/>
        <v>_EU</v>
      </c>
      <c r="P2353" s="340"/>
      <c r="Q2353" s="340"/>
      <c r="R2353" s="341"/>
      <c r="S2353" s="342"/>
      <c r="T2353" s="342"/>
      <c r="U2353" s="340"/>
      <c r="V2353" s="368"/>
      <c r="W2353" s="341"/>
      <c r="X2353" s="343"/>
      <c r="Y2353" s="340"/>
      <c r="Z2353" s="341"/>
      <c r="AA2353" s="348" t="str">
        <f t="shared" si="367"/>
        <v/>
      </c>
      <c r="AB2353" s="349" t="str">
        <f t="shared" si="368"/>
        <v/>
      </c>
      <c r="AC2353" s="341"/>
      <c r="AD2353" s="350" t="str">
        <f t="shared" si="369"/>
        <v/>
      </c>
    </row>
    <row r="2354" spans="2:30" x14ac:dyDescent="0.45">
      <c r="B2354" s="145" t="str">
        <f t="shared" si="360"/>
        <v>NOT INCLUDED</v>
      </c>
      <c r="C2354" s="146" t="e">
        <f t="shared" si="361"/>
        <v>#N/A</v>
      </c>
      <c r="D2354" s="158" t="e">
        <f>AB2354&amp;"_"&amp;#REF!&amp;IF(afstemning_partner&lt;&gt;"","_"&amp;AC2354,"")</f>
        <v>#REF!</v>
      </c>
      <c r="E2354" s="158" t="str">
        <f t="shared" si="362"/>
        <v/>
      </c>
      <c r="F2354" s="158" t="e">
        <f t="shared" si="363"/>
        <v>#N/A</v>
      </c>
      <c r="G2354" s="158" t="str">
        <f>TRANSAKTIONER!Z2354&amp;IF(regnskab_filter_periode&gt;=AB2354,"INCLUDE"&amp;IF(regnskab_filter_land&lt;&gt;"",IF(regnskab_filter_land="EU",F2354,AD2354),""),"EXCLUDE")</f>
        <v>EXCLUDE</v>
      </c>
      <c r="H2354" s="158" t="str">
        <f t="shared" si="364"/>
        <v/>
      </c>
      <c r="I2354" s="158" t="str">
        <f>TRANSAKTIONER!Z2354&amp;IF(regnskab_filter_periode_partner&gt;=AB2354,"INCLUDE"&amp;IF(regnskab_filter_land_partner&lt;&gt;"",IF(regnskab_filter_land_partner="EU",F2354,AD2354),""),"EXCLUDE")&amp;AC2354</f>
        <v>EXCLUDE</v>
      </c>
      <c r="J2354" s="158" t="e">
        <f t="shared" si="365"/>
        <v>#N/A</v>
      </c>
      <c r="L2354" s="158" t="str">
        <f t="shared" si="366"/>
        <v>_EU</v>
      </c>
      <c r="P2354" s="340"/>
      <c r="Q2354" s="340"/>
      <c r="R2354" s="341"/>
      <c r="S2354" s="342"/>
      <c r="T2354" s="342"/>
      <c r="U2354" s="340"/>
      <c r="V2354" s="368"/>
      <c r="W2354" s="341"/>
      <c r="X2354" s="343"/>
      <c r="Y2354" s="340"/>
      <c r="Z2354" s="341"/>
      <c r="AA2354" s="348" t="str">
        <f t="shared" si="367"/>
        <v/>
      </c>
      <c r="AB2354" s="349" t="str">
        <f t="shared" si="368"/>
        <v/>
      </c>
      <c r="AC2354" s="341"/>
      <c r="AD2354" s="350" t="str">
        <f t="shared" si="369"/>
        <v/>
      </c>
    </row>
    <row r="2355" spans="2:30" x14ac:dyDescent="0.45">
      <c r="B2355" s="145" t="str">
        <f t="shared" si="360"/>
        <v>NOT INCLUDED</v>
      </c>
      <c r="C2355" s="146" t="e">
        <f t="shared" si="361"/>
        <v>#N/A</v>
      </c>
      <c r="D2355" s="158" t="e">
        <f>AB2355&amp;"_"&amp;#REF!&amp;IF(afstemning_partner&lt;&gt;"","_"&amp;AC2355,"")</f>
        <v>#REF!</v>
      </c>
      <c r="E2355" s="158" t="str">
        <f t="shared" si="362"/>
        <v/>
      </c>
      <c r="F2355" s="158" t="e">
        <f t="shared" si="363"/>
        <v>#N/A</v>
      </c>
      <c r="G2355" s="158" t="str">
        <f>TRANSAKTIONER!Z2355&amp;IF(regnskab_filter_periode&gt;=AB2355,"INCLUDE"&amp;IF(regnskab_filter_land&lt;&gt;"",IF(regnskab_filter_land="EU",F2355,AD2355),""),"EXCLUDE")</f>
        <v>EXCLUDE</v>
      </c>
      <c r="H2355" s="158" t="str">
        <f t="shared" si="364"/>
        <v/>
      </c>
      <c r="I2355" s="158" t="str">
        <f>TRANSAKTIONER!Z2355&amp;IF(regnskab_filter_periode_partner&gt;=AB2355,"INCLUDE"&amp;IF(regnskab_filter_land_partner&lt;&gt;"",IF(regnskab_filter_land_partner="EU",F2355,AD2355),""),"EXCLUDE")&amp;AC2355</f>
        <v>EXCLUDE</v>
      </c>
      <c r="J2355" s="158" t="e">
        <f t="shared" si="365"/>
        <v>#N/A</v>
      </c>
      <c r="L2355" s="158" t="str">
        <f t="shared" si="366"/>
        <v>_EU</v>
      </c>
      <c r="P2355" s="340"/>
      <c r="Q2355" s="340"/>
      <c r="R2355" s="341"/>
      <c r="S2355" s="342"/>
      <c r="T2355" s="342"/>
      <c r="U2355" s="340"/>
      <c r="V2355" s="368"/>
      <c r="W2355" s="341"/>
      <c r="X2355" s="343"/>
      <c r="Y2355" s="340"/>
      <c r="Z2355" s="341"/>
      <c r="AA2355" s="348" t="str">
        <f t="shared" si="367"/>
        <v/>
      </c>
      <c r="AB2355" s="349" t="str">
        <f t="shared" si="368"/>
        <v/>
      </c>
      <c r="AC2355" s="341"/>
      <c r="AD2355" s="350" t="str">
        <f t="shared" si="369"/>
        <v/>
      </c>
    </row>
    <row r="2356" spans="2:30" x14ac:dyDescent="0.45">
      <c r="B2356" s="145" t="str">
        <f t="shared" si="360"/>
        <v>NOT INCLUDED</v>
      </c>
      <c r="C2356" s="146" t="e">
        <f t="shared" si="361"/>
        <v>#N/A</v>
      </c>
      <c r="D2356" s="158" t="e">
        <f>AB2356&amp;"_"&amp;#REF!&amp;IF(afstemning_partner&lt;&gt;"","_"&amp;AC2356,"")</f>
        <v>#REF!</v>
      </c>
      <c r="E2356" s="158" t="str">
        <f t="shared" si="362"/>
        <v/>
      </c>
      <c r="F2356" s="158" t="e">
        <f t="shared" si="363"/>
        <v>#N/A</v>
      </c>
      <c r="G2356" s="158" t="str">
        <f>TRANSAKTIONER!Z2356&amp;IF(regnskab_filter_periode&gt;=AB2356,"INCLUDE"&amp;IF(regnskab_filter_land&lt;&gt;"",IF(regnskab_filter_land="EU",F2356,AD2356),""),"EXCLUDE")</f>
        <v>EXCLUDE</v>
      </c>
      <c r="H2356" s="158" t="str">
        <f t="shared" si="364"/>
        <v/>
      </c>
      <c r="I2356" s="158" t="str">
        <f>TRANSAKTIONER!Z2356&amp;IF(regnskab_filter_periode_partner&gt;=AB2356,"INCLUDE"&amp;IF(regnskab_filter_land_partner&lt;&gt;"",IF(regnskab_filter_land_partner="EU",F2356,AD2356),""),"EXCLUDE")&amp;AC2356</f>
        <v>EXCLUDE</v>
      </c>
      <c r="J2356" s="158" t="e">
        <f t="shared" si="365"/>
        <v>#N/A</v>
      </c>
      <c r="L2356" s="158" t="str">
        <f t="shared" si="366"/>
        <v>_EU</v>
      </c>
      <c r="P2356" s="340"/>
      <c r="Q2356" s="340"/>
      <c r="R2356" s="341"/>
      <c r="S2356" s="342"/>
      <c r="T2356" s="342"/>
      <c r="U2356" s="340"/>
      <c r="V2356" s="368"/>
      <c r="W2356" s="341"/>
      <c r="X2356" s="343"/>
      <c r="Y2356" s="340"/>
      <c r="Z2356" s="341"/>
      <c r="AA2356" s="348" t="str">
        <f t="shared" si="367"/>
        <v/>
      </c>
      <c r="AB2356" s="349" t="str">
        <f t="shared" si="368"/>
        <v/>
      </c>
      <c r="AC2356" s="341"/>
      <c r="AD2356" s="350" t="str">
        <f t="shared" si="369"/>
        <v/>
      </c>
    </row>
    <row r="2357" spans="2:30" x14ac:dyDescent="0.45">
      <c r="B2357" s="145" t="str">
        <f t="shared" si="360"/>
        <v>NOT INCLUDED</v>
      </c>
      <c r="C2357" s="146" t="e">
        <f t="shared" si="361"/>
        <v>#N/A</v>
      </c>
      <c r="D2357" s="158" t="e">
        <f>AB2357&amp;"_"&amp;#REF!&amp;IF(afstemning_partner&lt;&gt;"","_"&amp;AC2357,"")</f>
        <v>#REF!</v>
      </c>
      <c r="E2357" s="158" t="str">
        <f t="shared" si="362"/>
        <v/>
      </c>
      <c r="F2357" s="158" t="e">
        <f t="shared" si="363"/>
        <v>#N/A</v>
      </c>
      <c r="G2357" s="158" t="str">
        <f>TRANSAKTIONER!Z2357&amp;IF(regnskab_filter_periode&gt;=AB2357,"INCLUDE"&amp;IF(regnskab_filter_land&lt;&gt;"",IF(regnskab_filter_land="EU",F2357,AD2357),""),"EXCLUDE")</f>
        <v>EXCLUDE</v>
      </c>
      <c r="H2357" s="158" t="str">
        <f t="shared" si="364"/>
        <v/>
      </c>
      <c r="I2357" s="158" t="str">
        <f>TRANSAKTIONER!Z2357&amp;IF(regnskab_filter_periode_partner&gt;=AB2357,"INCLUDE"&amp;IF(regnskab_filter_land_partner&lt;&gt;"",IF(regnskab_filter_land_partner="EU",F2357,AD2357),""),"EXCLUDE")&amp;AC2357</f>
        <v>EXCLUDE</v>
      </c>
      <c r="J2357" s="158" t="e">
        <f t="shared" si="365"/>
        <v>#N/A</v>
      </c>
      <c r="L2357" s="158" t="str">
        <f t="shared" si="366"/>
        <v>_EU</v>
      </c>
      <c r="P2357" s="340"/>
      <c r="Q2357" s="340"/>
      <c r="R2357" s="341"/>
      <c r="S2357" s="342"/>
      <c r="T2357" s="342"/>
      <c r="U2357" s="340"/>
      <c r="V2357" s="368"/>
      <c r="W2357" s="341"/>
      <c r="X2357" s="343"/>
      <c r="Y2357" s="340"/>
      <c r="Z2357" s="341"/>
      <c r="AA2357" s="348" t="str">
        <f t="shared" si="367"/>
        <v/>
      </c>
      <c r="AB2357" s="349" t="str">
        <f t="shared" si="368"/>
        <v/>
      </c>
      <c r="AC2357" s="341"/>
      <c r="AD2357" s="350" t="str">
        <f t="shared" si="369"/>
        <v/>
      </c>
    </row>
    <row r="2358" spans="2:30" x14ac:dyDescent="0.45">
      <c r="B2358" s="145" t="str">
        <f t="shared" si="360"/>
        <v>NOT INCLUDED</v>
      </c>
      <c r="C2358" s="146" t="e">
        <f t="shared" si="361"/>
        <v>#N/A</v>
      </c>
      <c r="D2358" s="158" t="e">
        <f>AB2358&amp;"_"&amp;#REF!&amp;IF(afstemning_partner&lt;&gt;"","_"&amp;AC2358,"")</f>
        <v>#REF!</v>
      </c>
      <c r="E2358" s="158" t="str">
        <f t="shared" si="362"/>
        <v/>
      </c>
      <c r="F2358" s="158" t="e">
        <f t="shared" si="363"/>
        <v>#N/A</v>
      </c>
      <c r="G2358" s="158" t="str">
        <f>TRANSAKTIONER!Z2358&amp;IF(regnskab_filter_periode&gt;=AB2358,"INCLUDE"&amp;IF(regnskab_filter_land&lt;&gt;"",IF(regnskab_filter_land="EU",F2358,AD2358),""),"EXCLUDE")</f>
        <v>EXCLUDE</v>
      </c>
      <c r="H2358" s="158" t="str">
        <f t="shared" si="364"/>
        <v/>
      </c>
      <c r="I2358" s="158" t="str">
        <f>TRANSAKTIONER!Z2358&amp;IF(regnskab_filter_periode_partner&gt;=AB2358,"INCLUDE"&amp;IF(regnskab_filter_land_partner&lt;&gt;"",IF(regnskab_filter_land_partner="EU",F2358,AD2358),""),"EXCLUDE")&amp;AC2358</f>
        <v>EXCLUDE</v>
      </c>
      <c r="J2358" s="158" t="e">
        <f t="shared" si="365"/>
        <v>#N/A</v>
      </c>
      <c r="L2358" s="158" t="str">
        <f t="shared" si="366"/>
        <v>_EU</v>
      </c>
      <c r="P2358" s="340"/>
      <c r="Q2358" s="340"/>
      <c r="R2358" s="341"/>
      <c r="S2358" s="342"/>
      <c r="T2358" s="342"/>
      <c r="U2358" s="340"/>
      <c r="V2358" s="368"/>
      <c r="W2358" s="341"/>
      <c r="X2358" s="343"/>
      <c r="Y2358" s="340"/>
      <c r="Z2358" s="341"/>
      <c r="AA2358" s="348" t="str">
        <f t="shared" si="367"/>
        <v/>
      </c>
      <c r="AB2358" s="349" t="str">
        <f t="shared" si="368"/>
        <v/>
      </c>
      <c r="AC2358" s="341"/>
      <c r="AD2358" s="350" t="str">
        <f t="shared" si="369"/>
        <v/>
      </c>
    </row>
    <row r="2359" spans="2:30" x14ac:dyDescent="0.45">
      <c r="B2359" s="145" t="str">
        <f t="shared" si="360"/>
        <v>NOT INCLUDED</v>
      </c>
      <c r="C2359" s="146" t="e">
        <f t="shared" si="361"/>
        <v>#N/A</v>
      </c>
      <c r="D2359" s="158" t="e">
        <f>AB2359&amp;"_"&amp;#REF!&amp;IF(afstemning_partner&lt;&gt;"","_"&amp;AC2359,"")</f>
        <v>#REF!</v>
      </c>
      <c r="E2359" s="158" t="str">
        <f t="shared" si="362"/>
        <v/>
      </c>
      <c r="F2359" s="158" t="e">
        <f t="shared" si="363"/>
        <v>#N/A</v>
      </c>
      <c r="G2359" s="158" t="str">
        <f>TRANSAKTIONER!Z2359&amp;IF(regnskab_filter_periode&gt;=AB2359,"INCLUDE"&amp;IF(regnskab_filter_land&lt;&gt;"",IF(regnskab_filter_land="EU",F2359,AD2359),""),"EXCLUDE")</f>
        <v>EXCLUDE</v>
      </c>
      <c r="H2359" s="158" t="str">
        <f t="shared" si="364"/>
        <v/>
      </c>
      <c r="I2359" s="158" t="str">
        <f>TRANSAKTIONER!Z2359&amp;IF(regnskab_filter_periode_partner&gt;=AB2359,"INCLUDE"&amp;IF(regnskab_filter_land_partner&lt;&gt;"",IF(regnskab_filter_land_partner="EU",F2359,AD2359),""),"EXCLUDE")&amp;AC2359</f>
        <v>EXCLUDE</v>
      </c>
      <c r="J2359" s="158" t="e">
        <f t="shared" si="365"/>
        <v>#N/A</v>
      </c>
      <c r="L2359" s="158" t="str">
        <f t="shared" si="366"/>
        <v>_EU</v>
      </c>
      <c r="P2359" s="340"/>
      <c r="Q2359" s="340"/>
      <c r="R2359" s="341"/>
      <c r="S2359" s="342"/>
      <c r="T2359" s="342"/>
      <c r="U2359" s="340"/>
      <c r="V2359" s="368"/>
      <c r="W2359" s="341"/>
      <c r="X2359" s="343"/>
      <c r="Y2359" s="340"/>
      <c r="Z2359" s="341"/>
      <c r="AA2359" s="348" t="str">
        <f t="shared" si="367"/>
        <v/>
      </c>
      <c r="AB2359" s="349" t="str">
        <f t="shared" si="368"/>
        <v/>
      </c>
      <c r="AC2359" s="341"/>
      <c r="AD2359" s="350" t="str">
        <f t="shared" si="369"/>
        <v/>
      </c>
    </row>
    <row r="2360" spans="2:30" x14ac:dyDescent="0.45">
      <c r="B2360" s="145" t="str">
        <f t="shared" si="360"/>
        <v>NOT INCLUDED</v>
      </c>
      <c r="C2360" s="146" t="e">
        <f t="shared" si="361"/>
        <v>#N/A</v>
      </c>
      <c r="D2360" s="158" t="e">
        <f>AB2360&amp;"_"&amp;#REF!&amp;IF(afstemning_partner&lt;&gt;"","_"&amp;AC2360,"")</f>
        <v>#REF!</v>
      </c>
      <c r="E2360" s="158" t="str">
        <f t="shared" si="362"/>
        <v/>
      </c>
      <c r="F2360" s="158" t="e">
        <f t="shared" si="363"/>
        <v>#N/A</v>
      </c>
      <c r="G2360" s="158" t="str">
        <f>TRANSAKTIONER!Z2360&amp;IF(regnskab_filter_periode&gt;=AB2360,"INCLUDE"&amp;IF(regnskab_filter_land&lt;&gt;"",IF(regnskab_filter_land="EU",F2360,AD2360),""),"EXCLUDE")</f>
        <v>EXCLUDE</v>
      </c>
      <c r="H2360" s="158" t="str">
        <f t="shared" si="364"/>
        <v/>
      </c>
      <c r="I2360" s="158" t="str">
        <f>TRANSAKTIONER!Z2360&amp;IF(regnskab_filter_periode_partner&gt;=AB2360,"INCLUDE"&amp;IF(regnskab_filter_land_partner&lt;&gt;"",IF(regnskab_filter_land_partner="EU",F2360,AD2360),""),"EXCLUDE")&amp;AC2360</f>
        <v>EXCLUDE</v>
      </c>
      <c r="J2360" s="158" t="e">
        <f t="shared" si="365"/>
        <v>#N/A</v>
      </c>
      <c r="L2360" s="158" t="str">
        <f t="shared" si="366"/>
        <v>_EU</v>
      </c>
      <c r="P2360" s="340"/>
      <c r="Q2360" s="340"/>
      <c r="R2360" s="341"/>
      <c r="S2360" s="342"/>
      <c r="T2360" s="342"/>
      <c r="U2360" s="340"/>
      <c r="V2360" s="368"/>
      <c r="W2360" s="341"/>
      <c r="X2360" s="343"/>
      <c r="Y2360" s="340"/>
      <c r="Z2360" s="341"/>
      <c r="AA2360" s="348" t="str">
        <f t="shared" si="367"/>
        <v/>
      </c>
      <c r="AB2360" s="349" t="str">
        <f t="shared" si="368"/>
        <v/>
      </c>
      <c r="AC2360" s="341"/>
      <c r="AD2360" s="350" t="str">
        <f t="shared" si="369"/>
        <v/>
      </c>
    </row>
    <row r="2361" spans="2:30" x14ac:dyDescent="0.45">
      <c r="B2361" s="145" t="str">
        <f t="shared" si="360"/>
        <v>NOT INCLUDED</v>
      </c>
      <c r="C2361" s="146" t="e">
        <f t="shared" si="361"/>
        <v>#N/A</v>
      </c>
      <c r="D2361" s="158" t="e">
        <f>AB2361&amp;"_"&amp;#REF!&amp;IF(afstemning_partner&lt;&gt;"","_"&amp;AC2361,"")</f>
        <v>#REF!</v>
      </c>
      <c r="E2361" s="158" t="str">
        <f t="shared" si="362"/>
        <v/>
      </c>
      <c r="F2361" s="158" t="e">
        <f t="shared" si="363"/>
        <v>#N/A</v>
      </c>
      <c r="G2361" s="158" t="str">
        <f>TRANSAKTIONER!Z2361&amp;IF(regnskab_filter_periode&gt;=AB2361,"INCLUDE"&amp;IF(regnskab_filter_land&lt;&gt;"",IF(regnskab_filter_land="EU",F2361,AD2361),""),"EXCLUDE")</f>
        <v>EXCLUDE</v>
      </c>
      <c r="H2361" s="158" t="str">
        <f t="shared" si="364"/>
        <v/>
      </c>
      <c r="I2361" s="158" t="str">
        <f>TRANSAKTIONER!Z2361&amp;IF(regnskab_filter_periode_partner&gt;=AB2361,"INCLUDE"&amp;IF(regnskab_filter_land_partner&lt;&gt;"",IF(regnskab_filter_land_partner="EU",F2361,AD2361),""),"EXCLUDE")&amp;AC2361</f>
        <v>EXCLUDE</v>
      </c>
      <c r="J2361" s="158" t="e">
        <f t="shared" si="365"/>
        <v>#N/A</v>
      </c>
      <c r="L2361" s="158" t="str">
        <f t="shared" si="366"/>
        <v>_EU</v>
      </c>
      <c r="P2361" s="340"/>
      <c r="Q2361" s="340"/>
      <c r="R2361" s="341"/>
      <c r="S2361" s="342"/>
      <c r="T2361" s="342"/>
      <c r="U2361" s="340"/>
      <c r="V2361" s="368"/>
      <c r="W2361" s="341"/>
      <c r="X2361" s="343"/>
      <c r="Y2361" s="340"/>
      <c r="Z2361" s="341"/>
      <c r="AA2361" s="348" t="str">
        <f t="shared" si="367"/>
        <v/>
      </c>
      <c r="AB2361" s="349" t="str">
        <f t="shared" si="368"/>
        <v/>
      </c>
      <c r="AC2361" s="341"/>
      <c r="AD2361" s="350" t="str">
        <f t="shared" si="369"/>
        <v/>
      </c>
    </row>
    <row r="2362" spans="2:30" x14ac:dyDescent="0.45">
      <c r="B2362" s="145" t="str">
        <f t="shared" si="360"/>
        <v>NOT INCLUDED</v>
      </c>
      <c r="C2362" s="146" t="e">
        <f t="shared" si="361"/>
        <v>#N/A</v>
      </c>
      <c r="D2362" s="158" t="e">
        <f>AB2362&amp;"_"&amp;#REF!&amp;IF(afstemning_partner&lt;&gt;"","_"&amp;AC2362,"")</f>
        <v>#REF!</v>
      </c>
      <c r="E2362" s="158" t="str">
        <f t="shared" si="362"/>
        <v/>
      </c>
      <c r="F2362" s="158" t="e">
        <f t="shared" si="363"/>
        <v>#N/A</v>
      </c>
      <c r="G2362" s="158" t="str">
        <f>TRANSAKTIONER!Z2362&amp;IF(regnskab_filter_periode&gt;=AB2362,"INCLUDE"&amp;IF(regnskab_filter_land&lt;&gt;"",IF(regnskab_filter_land="EU",F2362,AD2362),""),"EXCLUDE")</f>
        <v>EXCLUDE</v>
      </c>
      <c r="H2362" s="158" t="str">
        <f t="shared" si="364"/>
        <v/>
      </c>
      <c r="I2362" s="158" t="str">
        <f>TRANSAKTIONER!Z2362&amp;IF(regnskab_filter_periode_partner&gt;=AB2362,"INCLUDE"&amp;IF(regnskab_filter_land_partner&lt;&gt;"",IF(regnskab_filter_land_partner="EU",F2362,AD2362),""),"EXCLUDE")&amp;AC2362</f>
        <v>EXCLUDE</v>
      </c>
      <c r="J2362" s="158" t="e">
        <f t="shared" si="365"/>
        <v>#N/A</v>
      </c>
      <c r="L2362" s="158" t="str">
        <f t="shared" si="366"/>
        <v>_EU</v>
      </c>
      <c r="P2362" s="340"/>
      <c r="Q2362" s="340"/>
      <c r="R2362" s="341"/>
      <c r="S2362" s="342"/>
      <c r="T2362" s="342"/>
      <c r="U2362" s="340"/>
      <c r="V2362" s="368"/>
      <c r="W2362" s="341"/>
      <c r="X2362" s="343"/>
      <c r="Y2362" s="340"/>
      <c r="Z2362" s="341"/>
      <c r="AA2362" s="348" t="str">
        <f t="shared" si="367"/>
        <v/>
      </c>
      <c r="AB2362" s="349" t="str">
        <f t="shared" si="368"/>
        <v/>
      </c>
      <c r="AC2362" s="341"/>
      <c r="AD2362" s="350" t="str">
        <f t="shared" si="369"/>
        <v/>
      </c>
    </row>
    <row r="2363" spans="2:30" x14ac:dyDescent="0.45">
      <c r="B2363" s="145" t="str">
        <f t="shared" si="360"/>
        <v>NOT INCLUDED</v>
      </c>
      <c r="C2363" s="146" t="e">
        <f t="shared" si="361"/>
        <v>#N/A</v>
      </c>
      <c r="D2363" s="158" t="e">
        <f>AB2363&amp;"_"&amp;#REF!&amp;IF(afstemning_partner&lt;&gt;"","_"&amp;AC2363,"")</f>
        <v>#REF!</v>
      </c>
      <c r="E2363" s="158" t="str">
        <f t="shared" si="362"/>
        <v/>
      </c>
      <c r="F2363" s="158" t="e">
        <f t="shared" si="363"/>
        <v>#N/A</v>
      </c>
      <c r="G2363" s="158" t="str">
        <f>TRANSAKTIONER!Z2363&amp;IF(regnskab_filter_periode&gt;=AB2363,"INCLUDE"&amp;IF(regnskab_filter_land&lt;&gt;"",IF(regnskab_filter_land="EU",F2363,AD2363),""),"EXCLUDE")</f>
        <v>EXCLUDE</v>
      </c>
      <c r="H2363" s="158" t="str">
        <f t="shared" si="364"/>
        <v/>
      </c>
      <c r="I2363" s="158" t="str">
        <f>TRANSAKTIONER!Z2363&amp;IF(regnskab_filter_periode_partner&gt;=AB2363,"INCLUDE"&amp;IF(regnskab_filter_land_partner&lt;&gt;"",IF(regnskab_filter_land_partner="EU",F2363,AD2363),""),"EXCLUDE")&amp;AC2363</f>
        <v>EXCLUDE</v>
      </c>
      <c r="J2363" s="158" t="e">
        <f t="shared" si="365"/>
        <v>#N/A</v>
      </c>
      <c r="L2363" s="158" t="str">
        <f t="shared" si="366"/>
        <v>_EU</v>
      </c>
      <c r="P2363" s="340"/>
      <c r="Q2363" s="340"/>
      <c r="R2363" s="341"/>
      <c r="S2363" s="342"/>
      <c r="T2363" s="342"/>
      <c r="U2363" s="340"/>
      <c r="V2363" s="368"/>
      <c r="W2363" s="341"/>
      <c r="X2363" s="343"/>
      <c r="Y2363" s="340"/>
      <c r="Z2363" s="341"/>
      <c r="AA2363" s="348" t="str">
        <f t="shared" si="367"/>
        <v/>
      </c>
      <c r="AB2363" s="349" t="str">
        <f t="shared" si="368"/>
        <v/>
      </c>
      <c r="AC2363" s="341"/>
      <c r="AD2363" s="350" t="str">
        <f t="shared" si="369"/>
        <v/>
      </c>
    </row>
    <row r="2364" spans="2:30" x14ac:dyDescent="0.45">
      <c r="B2364" s="145" t="str">
        <f t="shared" si="360"/>
        <v>NOT INCLUDED</v>
      </c>
      <c r="C2364" s="146" t="e">
        <f t="shared" si="361"/>
        <v>#N/A</v>
      </c>
      <c r="D2364" s="158" t="e">
        <f>AB2364&amp;"_"&amp;#REF!&amp;IF(afstemning_partner&lt;&gt;"","_"&amp;AC2364,"")</f>
        <v>#REF!</v>
      </c>
      <c r="E2364" s="158" t="str">
        <f t="shared" si="362"/>
        <v/>
      </c>
      <c r="F2364" s="158" t="e">
        <f t="shared" si="363"/>
        <v>#N/A</v>
      </c>
      <c r="G2364" s="158" t="str">
        <f>TRANSAKTIONER!Z2364&amp;IF(regnskab_filter_periode&gt;=AB2364,"INCLUDE"&amp;IF(regnskab_filter_land&lt;&gt;"",IF(regnskab_filter_land="EU",F2364,AD2364),""),"EXCLUDE")</f>
        <v>EXCLUDE</v>
      </c>
      <c r="H2364" s="158" t="str">
        <f t="shared" si="364"/>
        <v/>
      </c>
      <c r="I2364" s="158" t="str">
        <f>TRANSAKTIONER!Z2364&amp;IF(regnskab_filter_periode_partner&gt;=AB2364,"INCLUDE"&amp;IF(regnskab_filter_land_partner&lt;&gt;"",IF(regnskab_filter_land_partner="EU",F2364,AD2364),""),"EXCLUDE")&amp;AC2364</f>
        <v>EXCLUDE</v>
      </c>
      <c r="J2364" s="158" t="e">
        <f t="shared" si="365"/>
        <v>#N/A</v>
      </c>
      <c r="L2364" s="158" t="str">
        <f t="shared" si="366"/>
        <v>_EU</v>
      </c>
      <c r="P2364" s="340"/>
      <c r="Q2364" s="340"/>
      <c r="R2364" s="341"/>
      <c r="S2364" s="342"/>
      <c r="T2364" s="342"/>
      <c r="U2364" s="340"/>
      <c r="V2364" s="368"/>
      <c r="W2364" s="341"/>
      <c r="X2364" s="343"/>
      <c r="Y2364" s="340"/>
      <c r="Z2364" s="341"/>
      <c r="AA2364" s="348" t="str">
        <f t="shared" si="367"/>
        <v/>
      </c>
      <c r="AB2364" s="349" t="str">
        <f t="shared" si="368"/>
        <v/>
      </c>
      <c r="AC2364" s="341"/>
      <c r="AD2364" s="350" t="str">
        <f t="shared" si="369"/>
        <v/>
      </c>
    </row>
    <row r="2365" spans="2:30" x14ac:dyDescent="0.45">
      <c r="B2365" s="145" t="str">
        <f t="shared" si="360"/>
        <v>NOT INCLUDED</v>
      </c>
      <c r="C2365" s="146" t="e">
        <f t="shared" si="361"/>
        <v>#N/A</v>
      </c>
      <c r="D2365" s="158" t="e">
        <f>AB2365&amp;"_"&amp;#REF!&amp;IF(afstemning_partner&lt;&gt;"","_"&amp;AC2365,"")</f>
        <v>#REF!</v>
      </c>
      <c r="E2365" s="158" t="str">
        <f t="shared" si="362"/>
        <v/>
      </c>
      <c r="F2365" s="158" t="e">
        <f t="shared" si="363"/>
        <v>#N/A</v>
      </c>
      <c r="G2365" s="158" t="str">
        <f>TRANSAKTIONER!Z2365&amp;IF(regnskab_filter_periode&gt;=AB2365,"INCLUDE"&amp;IF(regnskab_filter_land&lt;&gt;"",IF(regnskab_filter_land="EU",F2365,AD2365),""),"EXCLUDE")</f>
        <v>EXCLUDE</v>
      </c>
      <c r="H2365" s="158" t="str">
        <f t="shared" si="364"/>
        <v/>
      </c>
      <c r="I2365" s="158" t="str">
        <f>TRANSAKTIONER!Z2365&amp;IF(regnskab_filter_periode_partner&gt;=AB2365,"INCLUDE"&amp;IF(regnskab_filter_land_partner&lt;&gt;"",IF(regnskab_filter_land_partner="EU",F2365,AD2365),""),"EXCLUDE")&amp;AC2365</f>
        <v>EXCLUDE</v>
      </c>
      <c r="J2365" s="158" t="e">
        <f t="shared" si="365"/>
        <v>#N/A</v>
      </c>
      <c r="L2365" s="158" t="str">
        <f t="shared" si="366"/>
        <v>_EU</v>
      </c>
      <c r="P2365" s="340"/>
      <c r="Q2365" s="340"/>
      <c r="R2365" s="341"/>
      <c r="S2365" s="342"/>
      <c r="T2365" s="342"/>
      <c r="U2365" s="340"/>
      <c r="V2365" s="368"/>
      <c r="W2365" s="341"/>
      <c r="X2365" s="343"/>
      <c r="Y2365" s="340"/>
      <c r="Z2365" s="341"/>
      <c r="AA2365" s="348" t="str">
        <f t="shared" si="367"/>
        <v/>
      </c>
      <c r="AB2365" s="349" t="str">
        <f t="shared" si="368"/>
        <v/>
      </c>
      <c r="AC2365" s="341"/>
      <c r="AD2365" s="350" t="str">
        <f t="shared" si="369"/>
        <v/>
      </c>
    </row>
    <row r="2366" spans="2:30" x14ac:dyDescent="0.45">
      <c r="B2366" s="145" t="str">
        <f t="shared" si="360"/>
        <v>NOT INCLUDED</v>
      </c>
      <c r="C2366" s="146" t="e">
        <f t="shared" si="361"/>
        <v>#N/A</v>
      </c>
      <c r="D2366" s="158" t="e">
        <f>AB2366&amp;"_"&amp;#REF!&amp;IF(afstemning_partner&lt;&gt;"","_"&amp;AC2366,"")</f>
        <v>#REF!</v>
      </c>
      <c r="E2366" s="158" t="str">
        <f t="shared" si="362"/>
        <v/>
      </c>
      <c r="F2366" s="158" t="e">
        <f t="shared" si="363"/>
        <v>#N/A</v>
      </c>
      <c r="G2366" s="158" t="str">
        <f>TRANSAKTIONER!Z2366&amp;IF(regnskab_filter_periode&gt;=AB2366,"INCLUDE"&amp;IF(regnskab_filter_land&lt;&gt;"",IF(regnskab_filter_land="EU",F2366,AD2366),""),"EXCLUDE")</f>
        <v>EXCLUDE</v>
      </c>
      <c r="H2366" s="158" t="str">
        <f t="shared" si="364"/>
        <v/>
      </c>
      <c r="I2366" s="158" t="str">
        <f>TRANSAKTIONER!Z2366&amp;IF(regnskab_filter_periode_partner&gt;=AB2366,"INCLUDE"&amp;IF(regnskab_filter_land_partner&lt;&gt;"",IF(regnskab_filter_land_partner="EU",F2366,AD2366),""),"EXCLUDE")&amp;AC2366</f>
        <v>EXCLUDE</v>
      </c>
      <c r="J2366" s="158" t="e">
        <f t="shared" si="365"/>
        <v>#N/A</v>
      </c>
      <c r="L2366" s="158" t="str">
        <f t="shared" si="366"/>
        <v>_EU</v>
      </c>
      <c r="P2366" s="340"/>
      <c r="Q2366" s="340"/>
      <c r="R2366" s="341"/>
      <c r="S2366" s="342"/>
      <c r="T2366" s="342"/>
      <c r="U2366" s="340"/>
      <c r="V2366" s="368"/>
      <c r="W2366" s="341"/>
      <c r="X2366" s="343"/>
      <c r="Y2366" s="340"/>
      <c r="Z2366" s="341"/>
      <c r="AA2366" s="348" t="str">
        <f t="shared" si="367"/>
        <v/>
      </c>
      <c r="AB2366" s="349" t="str">
        <f t="shared" si="368"/>
        <v/>
      </c>
      <c r="AC2366" s="341"/>
      <c r="AD2366" s="350" t="str">
        <f t="shared" si="369"/>
        <v/>
      </c>
    </row>
    <row r="2367" spans="2:30" x14ac:dyDescent="0.45">
      <c r="B2367" s="145" t="str">
        <f t="shared" si="360"/>
        <v>NOT INCLUDED</v>
      </c>
      <c r="C2367" s="146" t="e">
        <f t="shared" si="361"/>
        <v>#N/A</v>
      </c>
      <c r="D2367" s="158" t="e">
        <f>AB2367&amp;"_"&amp;#REF!&amp;IF(afstemning_partner&lt;&gt;"","_"&amp;AC2367,"")</f>
        <v>#REF!</v>
      </c>
      <c r="E2367" s="158" t="str">
        <f t="shared" si="362"/>
        <v/>
      </c>
      <c r="F2367" s="158" t="e">
        <f t="shared" si="363"/>
        <v>#N/A</v>
      </c>
      <c r="G2367" s="158" t="str">
        <f>TRANSAKTIONER!Z2367&amp;IF(regnskab_filter_periode&gt;=AB2367,"INCLUDE"&amp;IF(regnskab_filter_land&lt;&gt;"",IF(regnskab_filter_land="EU",F2367,AD2367),""),"EXCLUDE")</f>
        <v>EXCLUDE</v>
      </c>
      <c r="H2367" s="158" t="str">
        <f t="shared" si="364"/>
        <v/>
      </c>
      <c r="I2367" s="158" t="str">
        <f>TRANSAKTIONER!Z2367&amp;IF(regnskab_filter_periode_partner&gt;=AB2367,"INCLUDE"&amp;IF(regnskab_filter_land_partner&lt;&gt;"",IF(regnskab_filter_land_partner="EU",F2367,AD2367),""),"EXCLUDE")&amp;AC2367</f>
        <v>EXCLUDE</v>
      </c>
      <c r="J2367" s="158" t="e">
        <f t="shared" si="365"/>
        <v>#N/A</v>
      </c>
      <c r="L2367" s="158" t="str">
        <f t="shared" si="366"/>
        <v>_EU</v>
      </c>
      <c r="P2367" s="340"/>
      <c r="Q2367" s="340"/>
      <c r="R2367" s="341"/>
      <c r="S2367" s="342"/>
      <c r="T2367" s="342"/>
      <c r="U2367" s="340"/>
      <c r="V2367" s="368"/>
      <c r="W2367" s="341"/>
      <c r="X2367" s="343"/>
      <c r="Y2367" s="340"/>
      <c r="Z2367" s="341"/>
      <c r="AA2367" s="348" t="str">
        <f t="shared" si="367"/>
        <v/>
      </c>
      <c r="AB2367" s="349" t="str">
        <f t="shared" si="368"/>
        <v/>
      </c>
      <c r="AC2367" s="341"/>
      <c r="AD2367" s="350" t="str">
        <f t="shared" si="369"/>
        <v/>
      </c>
    </row>
    <row r="2368" spans="2:30" x14ac:dyDescent="0.45">
      <c r="B2368" s="145" t="str">
        <f t="shared" si="360"/>
        <v>NOT INCLUDED</v>
      </c>
      <c r="C2368" s="146" t="e">
        <f t="shared" si="361"/>
        <v>#N/A</v>
      </c>
      <c r="D2368" s="158" t="e">
        <f>AB2368&amp;"_"&amp;#REF!&amp;IF(afstemning_partner&lt;&gt;"","_"&amp;AC2368,"")</f>
        <v>#REF!</v>
      </c>
      <c r="E2368" s="158" t="str">
        <f t="shared" si="362"/>
        <v/>
      </c>
      <c r="F2368" s="158" t="e">
        <f t="shared" si="363"/>
        <v>#N/A</v>
      </c>
      <c r="G2368" s="158" t="str">
        <f>TRANSAKTIONER!Z2368&amp;IF(regnskab_filter_periode&gt;=AB2368,"INCLUDE"&amp;IF(regnskab_filter_land&lt;&gt;"",IF(regnskab_filter_land="EU",F2368,AD2368),""),"EXCLUDE")</f>
        <v>EXCLUDE</v>
      </c>
      <c r="H2368" s="158" t="str">
        <f t="shared" si="364"/>
        <v/>
      </c>
      <c r="I2368" s="158" t="str">
        <f>TRANSAKTIONER!Z2368&amp;IF(regnskab_filter_periode_partner&gt;=AB2368,"INCLUDE"&amp;IF(regnskab_filter_land_partner&lt;&gt;"",IF(regnskab_filter_land_partner="EU",F2368,AD2368),""),"EXCLUDE")&amp;AC2368</f>
        <v>EXCLUDE</v>
      </c>
      <c r="J2368" s="158" t="e">
        <f t="shared" si="365"/>
        <v>#N/A</v>
      </c>
      <c r="L2368" s="158" t="str">
        <f t="shared" si="366"/>
        <v>_EU</v>
      </c>
      <c r="P2368" s="340"/>
      <c r="Q2368" s="340"/>
      <c r="R2368" s="341"/>
      <c r="S2368" s="342"/>
      <c r="T2368" s="342"/>
      <c r="U2368" s="340"/>
      <c r="V2368" s="368"/>
      <c r="W2368" s="341"/>
      <c r="X2368" s="343"/>
      <c r="Y2368" s="340"/>
      <c r="Z2368" s="341"/>
      <c r="AA2368" s="348" t="str">
        <f t="shared" si="367"/>
        <v/>
      </c>
      <c r="AB2368" s="349" t="str">
        <f t="shared" si="368"/>
        <v/>
      </c>
      <c r="AC2368" s="341"/>
      <c r="AD2368" s="350" t="str">
        <f t="shared" si="369"/>
        <v/>
      </c>
    </row>
    <row r="2369" spans="2:30" x14ac:dyDescent="0.45">
      <c r="B2369" s="145" t="str">
        <f t="shared" si="360"/>
        <v>NOT INCLUDED</v>
      </c>
      <c r="C2369" s="146" t="e">
        <f t="shared" si="361"/>
        <v>#N/A</v>
      </c>
      <c r="D2369" s="158" t="e">
        <f>AB2369&amp;"_"&amp;#REF!&amp;IF(afstemning_partner&lt;&gt;"","_"&amp;AC2369,"")</f>
        <v>#REF!</v>
      </c>
      <c r="E2369" s="158" t="str">
        <f t="shared" si="362"/>
        <v/>
      </c>
      <c r="F2369" s="158" t="e">
        <f t="shared" si="363"/>
        <v>#N/A</v>
      </c>
      <c r="G2369" s="158" t="str">
        <f>TRANSAKTIONER!Z2369&amp;IF(regnskab_filter_periode&gt;=AB2369,"INCLUDE"&amp;IF(regnskab_filter_land&lt;&gt;"",IF(regnskab_filter_land="EU",F2369,AD2369),""),"EXCLUDE")</f>
        <v>EXCLUDE</v>
      </c>
      <c r="H2369" s="158" t="str">
        <f t="shared" si="364"/>
        <v/>
      </c>
      <c r="I2369" s="158" t="str">
        <f>TRANSAKTIONER!Z2369&amp;IF(regnskab_filter_periode_partner&gt;=AB2369,"INCLUDE"&amp;IF(regnskab_filter_land_partner&lt;&gt;"",IF(regnskab_filter_land_partner="EU",F2369,AD2369),""),"EXCLUDE")&amp;AC2369</f>
        <v>EXCLUDE</v>
      </c>
      <c r="J2369" s="158" t="e">
        <f t="shared" si="365"/>
        <v>#N/A</v>
      </c>
      <c r="L2369" s="158" t="str">
        <f t="shared" si="366"/>
        <v>_EU</v>
      </c>
      <c r="P2369" s="340"/>
      <c r="Q2369" s="340"/>
      <c r="R2369" s="341"/>
      <c r="S2369" s="342"/>
      <c r="T2369" s="342"/>
      <c r="U2369" s="340"/>
      <c r="V2369" s="368"/>
      <c r="W2369" s="341"/>
      <c r="X2369" s="343"/>
      <c r="Y2369" s="340"/>
      <c r="Z2369" s="341"/>
      <c r="AA2369" s="348" t="str">
        <f t="shared" si="367"/>
        <v/>
      </c>
      <c r="AB2369" s="349" t="str">
        <f t="shared" si="368"/>
        <v/>
      </c>
      <c r="AC2369" s="341"/>
      <c r="AD2369" s="350" t="str">
        <f t="shared" si="369"/>
        <v/>
      </c>
    </row>
    <row r="2370" spans="2:30" x14ac:dyDescent="0.45">
      <c r="B2370" s="145" t="str">
        <f t="shared" si="360"/>
        <v>NOT INCLUDED</v>
      </c>
      <c r="C2370" s="146" t="e">
        <f t="shared" si="361"/>
        <v>#N/A</v>
      </c>
      <c r="D2370" s="158" t="e">
        <f>AB2370&amp;"_"&amp;#REF!&amp;IF(afstemning_partner&lt;&gt;"","_"&amp;AC2370,"")</f>
        <v>#REF!</v>
      </c>
      <c r="E2370" s="158" t="str">
        <f t="shared" si="362"/>
        <v/>
      </c>
      <c r="F2370" s="158" t="e">
        <f t="shared" si="363"/>
        <v>#N/A</v>
      </c>
      <c r="G2370" s="158" t="str">
        <f>TRANSAKTIONER!Z2370&amp;IF(regnskab_filter_periode&gt;=AB2370,"INCLUDE"&amp;IF(regnskab_filter_land&lt;&gt;"",IF(regnskab_filter_land="EU",F2370,AD2370),""),"EXCLUDE")</f>
        <v>EXCLUDE</v>
      </c>
      <c r="H2370" s="158" t="str">
        <f t="shared" si="364"/>
        <v/>
      </c>
      <c r="I2370" s="158" t="str">
        <f>TRANSAKTIONER!Z2370&amp;IF(regnskab_filter_periode_partner&gt;=AB2370,"INCLUDE"&amp;IF(regnskab_filter_land_partner&lt;&gt;"",IF(regnskab_filter_land_partner="EU",F2370,AD2370),""),"EXCLUDE")&amp;AC2370</f>
        <v>EXCLUDE</v>
      </c>
      <c r="J2370" s="158" t="e">
        <f t="shared" si="365"/>
        <v>#N/A</v>
      </c>
      <c r="L2370" s="158" t="str">
        <f t="shared" si="366"/>
        <v>_EU</v>
      </c>
      <c r="P2370" s="340"/>
      <c r="Q2370" s="340"/>
      <c r="R2370" s="341"/>
      <c r="S2370" s="342"/>
      <c r="T2370" s="342"/>
      <c r="U2370" s="340"/>
      <c r="V2370" s="368"/>
      <c r="W2370" s="341"/>
      <c r="X2370" s="343"/>
      <c r="Y2370" s="340"/>
      <c r="Z2370" s="341"/>
      <c r="AA2370" s="348" t="str">
        <f t="shared" si="367"/>
        <v/>
      </c>
      <c r="AB2370" s="349" t="str">
        <f t="shared" si="368"/>
        <v/>
      </c>
      <c r="AC2370" s="341"/>
      <c r="AD2370" s="350" t="str">
        <f t="shared" si="369"/>
        <v/>
      </c>
    </row>
    <row r="2371" spans="2:30" x14ac:dyDescent="0.45">
      <c r="B2371" s="145" t="str">
        <f t="shared" si="360"/>
        <v>NOT INCLUDED</v>
      </c>
      <c r="C2371" s="146" t="e">
        <f t="shared" si="361"/>
        <v>#N/A</v>
      </c>
      <c r="D2371" s="158" t="e">
        <f>AB2371&amp;"_"&amp;#REF!&amp;IF(afstemning_partner&lt;&gt;"","_"&amp;AC2371,"")</f>
        <v>#REF!</v>
      </c>
      <c r="E2371" s="158" t="str">
        <f t="shared" si="362"/>
        <v/>
      </c>
      <c r="F2371" s="158" t="e">
        <f t="shared" si="363"/>
        <v>#N/A</v>
      </c>
      <c r="G2371" s="158" t="str">
        <f>TRANSAKTIONER!Z2371&amp;IF(regnskab_filter_periode&gt;=AB2371,"INCLUDE"&amp;IF(regnskab_filter_land&lt;&gt;"",IF(regnskab_filter_land="EU",F2371,AD2371),""),"EXCLUDE")</f>
        <v>EXCLUDE</v>
      </c>
      <c r="H2371" s="158" t="str">
        <f t="shared" si="364"/>
        <v/>
      </c>
      <c r="I2371" s="158" t="str">
        <f>TRANSAKTIONER!Z2371&amp;IF(regnskab_filter_periode_partner&gt;=AB2371,"INCLUDE"&amp;IF(regnskab_filter_land_partner&lt;&gt;"",IF(regnskab_filter_land_partner="EU",F2371,AD2371),""),"EXCLUDE")&amp;AC2371</f>
        <v>EXCLUDE</v>
      </c>
      <c r="J2371" s="158" t="e">
        <f t="shared" si="365"/>
        <v>#N/A</v>
      </c>
      <c r="L2371" s="158" t="str">
        <f t="shared" si="366"/>
        <v>_EU</v>
      </c>
      <c r="P2371" s="340"/>
      <c r="Q2371" s="340"/>
      <c r="R2371" s="341"/>
      <c r="S2371" s="342"/>
      <c r="T2371" s="342"/>
      <c r="U2371" s="340"/>
      <c r="V2371" s="368"/>
      <c r="W2371" s="341"/>
      <c r="X2371" s="343"/>
      <c r="Y2371" s="340"/>
      <c r="Z2371" s="341"/>
      <c r="AA2371" s="348" t="str">
        <f t="shared" si="367"/>
        <v/>
      </c>
      <c r="AB2371" s="349" t="str">
        <f t="shared" si="368"/>
        <v/>
      </c>
      <c r="AC2371" s="341"/>
      <c r="AD2371" s="350" t="str">
        <f t="shared" si="369"/>
        <v/>
      </c>
    </row>
    <row r="2372" spans="2:30" x14ac:dyDescent="0.45">
      <c r="B2372" s="145" t="str">
        <f t="shared" si="360"/>
        <v>NOT INCLUDED</v>
      </c>
      <c r="C2372" s="146" t="e">
        <f t="shared" si="361"/>
        <v>#N/A</v>
      </c>
      <c r="D2372" s="158" t="e">
        <f>AB2372&amp;"_"&amp;#REF!&amp;IF(afstemning_partner&lt;&gt;"","_"&amp;AC2372,"")</f>
        <v>#REF!</v>
      </c>
      <c r="E2372" s="158" t="str">
        <f t="shared" si="362"/>
        <v/>
      </c>
      <c r="F2372" s="158" t="e">
        <f t="shared" si="363"/>
        <v>#N/A</v>
      </c>
      <c r="G2372" s="158" t="str">
        <f>TRANSAKTIONER!Z2372&amp;IF(regnskab_filter_periode&gt;=AB2372,"INCLUDE"&amp;IF(regnskab_filter_land&lt;&gt;"",IF(regnskab_filter_land="EU",F2372,AD2372),""),"EXCLUDE")</f>
        <v>EXCLUDE</v>
      </c>
      <c r="H2372" s="158" t="str">
        <f t="shared" si="364"/>
        <v/>
      </c>
      <c r="I2372" s="158" t="str">
        <f>TRANSAKTIONER!Z2372&amp;IF(regnskab_filter_periode_partner&gt;=AB2372,"INCLUDE"&amp;IF(regnskab_filter_land_partner&lt;&gt;"",IF(regnskab_filter_land_partner="EU",F2372,AD2372),""),"EXCLUDE")&amp;AC2372</f>
        <v>EXCLUDE</v>
      </c>
      <c r="J2372" s="158" t="e">
        <f t="shared" si="365"/>
        <v>#N/A</v>
      </c>
      <c r="L2372" s="158" t="str">
        <f t="shared" si="366"/>
        <v>_EU</v>
      </c>
      <c r="P2372" s="340"/>
      <c r="Q2372" s="340"/>
      <c r="R2372" s="341"/>
      <c r="S2372" s="342"/>
      <c r="T2372" s="342"/>
      <c r="U2372" s="340"/>
      <c r="V2372" s="368"/>
      <c r="W2372" s="341"/>
      <c r="X2372" s="343"/>
      <c r="Y2372" s="340"/>
      <c r="Z2372" s="341"/>
      <c r="AA2372" s="348" t="str">
        <f t="shared" si="367"/>
        <v/>
      </c>
      <c r="AB2372" s="349" t="str">
        <f t="shared" si="368"/>
        <v/>
      </c>
      <c r="AC2372" s="341"/>
      <c r="AD2372" s="350" t="str">
        <f t="shared" si="369"/>
        <v/>
      </c>
    </row>
    <row r="2373" spans="2:30" x14ac:dyDescent="0.45">
      <c r="B2373" s="145" t="str">
        <f t="shared" si="360"/>
        <v>NOT INCLUDED</v>
      </c>
      <c r="C2373" s="146" t="e">
        <f t="shared" si="361"/>
        <v>#N/A</v>
      </c>
      <c r="D2373" s="158" t="e">
        <f>AB2373&amp;"_"&amp;#REF!&amp;IF(afstemning_partner&lt;&gt;"","_"&amp;AC2373,"")</f>
        <v>#REF!</v>
      </c>
      <c r="E2373" s="158" t="str">
        <f t="shared" si="362"/>
        <v/>
      </c>
      <c r="F2373" s="158" t="e">
        <f t="shared" si="363"/>
        <v>#N/A</v>
      </c>
      <c r="G2373" s="158" t="str">
        <f>TRANSAKTIONER!Z2373&amp;IF(regnskab_filter_periode&gt;=AB2373,"INCLUDE"&amp;IF(regnskab_filter_land&lt;&gt;"",IF(regnskab_filter_land="EU",F2373,AD2373),""),"EXCLUDE")</f>
        <v>EXCLUDE</v>
      </c>
      <c r="H2373" s="158" t="str">
        <f t="shared" si="364"/>
        <v/>
      </c>
      <c r="I2373" s="158" t="str">
        <f>TRANSAKTIONER!Z2373&amp;IF(regnskab_filter_periode_partner&gt;=AB2373,"INCLUDE"&amp;IF(regnskab_filter_land_partner&lt;&gt;"",IF(regnskab_filter_land_partner="EU",F2373,AD2373),""),"EXCLUDE")&amp;AC2373</f>
        <v>EXCLUDE</v>
      </c>
      <c r="J2373" s="158" t="e">
        <f t="shared" si="365"/>
        <v>#N/A</v>
      </c>
      <c r="L2373" s="158" t="str">
        <f t="shared" si="366"/>
        <v>_EU</v>
      </c>
      <c r="P2373" s="340"/>
      <c r="Q2373" s="340"/>
      <c r="R2373" s="341"/>
      <c r="S2373" s="342"/>
      <c r="T2373" s="342"/>
      <c r="U2373" s="340"/>
      <c r="V2373" s="368"/>
      <c r="W2373" s="341"/>
      <c r="X2373" s="343"/>
      <c r="Y2373" s="340"/>
      <c r="Z2373" s="341"/>
      <c r="AA2373" s="348" t="str">
        <f t="shared" si="367"/>
        <v/>
      </c>
      <c r="AB2373" s="349" t="str">
        <f t="shared" si="368"/>
        <v/>
      </c>
      <c r="AC2373" s="341"/>
      <c r="AD2373" s="350" t="str">
        <f t="shared" si="369"/>
        <v/>
      </c>
    </row>
    <row r="2374" spans="2:30" x14ac:dyDescent="0.45">
      <c r="B2374" s="145" t="str">
        <f t="shared" si="360"/>
        <v>NOT INCLUDED</v>
      </c>
      <c r="C2374" s="146" t="e">
        <f t="shared" si="361"/>
        <v>#N/A</v>
      </c>
      <c r="D2374" s="158" t="e">
        <f>AB2374&amp;"_"&amp;#REF!&amp;IF(afstemning_partner&lt;&gt;"","_"&amp;AC2374,"")</f>
        <v>#REF!</v>
      </c>
      <c r="E2374" s="158" t="str">
        <f t="shared" si="362"/>
        <v/>
      </c>
      <c r="F2374" s="158" t="e">
        <f t="shared" si="363"/>
        <v>#N/A</v>
      </c>
      <c r="G2374" s="158" t="str">
        <f>TRANSAKTIONER!Z2374&amp;IF(regnskab_filter_periode&gt;=AB2374,"INCLUDE"&amp;IF(regnskab_filter_land&lt;&gt;"",IF(regnskab_filter_land="EU",F2374,AD2374),""),"EXCLUDE")</f>
        <v>EXCLUDE</v>
      </c>
      <c r="H2374" s="158" t="str">
        <f t="shared" si="364"/>
        <v/>
      </c>
      <c r="I2374" s="158" t="str">
        <f>TRANSAKTIONER!Z2374&amp;IF(regnskab_filter_periode_partner&gt;=AB2374,"INCLUDE"&amp;IF(regnskab_filter_land_partner&lt;&gt;"",IF(regnskab_filter_land_partner="EU",F2374,AD2374),""),"EXCLUDE")&amp;AC2374</f>
        <v>EXCLUDE</v>
      </c>
      <c r="J2374" s="158" t="e">
        <f t="shared" si="365"/>
        <v>#N/A</v>
      </c>
      <c r="L2374" s="158" t="str">
        <f t="shared" si="366"/>
        <v>_EU</v>
      </c>
      <c r="P2374" s="340"/>
      <c r="Q2374" s="340"/>
      <c r="R2374" s="341"/>
      <c r="S2374" s="342"/>
      <c r="T2374" s="342"/>
      <c r="U2374" s="340"/>
      <c r="V2374" s="368"/>
      <c r="W2374" s="341"/>
      <c r="X2374" s="343"/>
      <c r="Y2374" s="340"/>
      <c r="Z2374" s="341"/>
      <c r="AA2374" s="348" t="str">
        <f t="shared" si="367"/>
        <v/>
      </c>
      <c r="AB2374" s="349" t="str">
        <f t="shared" si="368"/>
        <v/>
      </c>
      <c r="AC2374" s="341"/>
      <c r="AD2374" s="350" t="str">
        <f t="shared" si="369"/>
        <v/>
      </c>
    </row>
    <row r="2375" spans="2:30" x14ac:dyDescent="0.45">
      <c r="B2375" s="145" t="str">
        <f t="shared" ref="B2375:B2438" si="370">IF(AB2375=report_period,"INCLUDE_CURRENT",IF(AB2375&lt;report_period,"INCLUDE_PREVIOUS","NOT INCLUDED"))</f>
        <v>NOT INCLUDED</v>
      </c>
      <c r="C2375" s="146" t="e">
        <f t="shared" ref="C2375:C2438" si="371">B2375&amp;"_"&amp;VLOOKUP(AD2375,setup_country_group,3,FALSE)&amp;"_"&amp;Z2375</f>
        <v>#N/A</v>
      </c>
      <c r="D2375" s="158" t="e">
        <f>AB2375&amp;"_"&amp;#REF!&amp;IF(afstemning_partner&lt;&gt;"","_"&amp;AC2375,"")</f>
        <v>#REF!</v>
      </c>
      <c r="E2375" s="158" t="str">
        <f t="shared" ref="E2375:E2438" si="372">Z2375&amp;IF(regnskab_filter_periode&lt;&gt;"",AB2375,"")&amp;IF(regnskab_filter_land&lt;&gt;"",IF(regnskab_filter_land="EU",F2375,AD2375),"")</f>
        <v/>
      </c>
      <c r="F2375" s="158" t="e">
        <f t="shared" ref="F2375:F2438" si="373">VLOOKUP(AD2375,setup_country_group,3,FALSE)</f>
        <v>#N/A</v>
      </c>
      <c r="G2375" s="158" t="str">
        <f>TRANSAKTIONER!Z2375&amp;IF(regnskab_filter_periode&gt;=AB2375,"INCLUDE"&amp;IF(regnskab_filter_land&lt;&gt;"",IF(regnskab_filter_land="EU",F2375,AD2375),""),"EXCLUDE")</f>
        <v>EXCLUDE</v>
      </c>
      <c r="H2375" s="158" t="str">
        <f t="shared" ref="H2375:H2438" si="374">Z2375&amp;IF(regnskab_filter_periode_partner&lt;&gt;"",AB2375,"")&amp;IF(regnskab_filter_land_partner&lt;&gt;"",IF(regnskab_filter_land_partner="EU",F2375,AD2375),"")&amp;AC2375</f>
        <v/>
      </c>
      <c r="I2375" s="158" t="str">
        <f>TRANSAKTIONER!Z2375&amp;IF(regnskab_filter_periode_partner&gt;=AB2375,"INCLUDE"&amp;IF(regnskab_filter_land_partner&lt;&gt;"",IF(regnskab_filter_land_partner="EU",F2375,AD2375),""),"EXCLUDE")&amp;AC2375</f>
        <v>EXCLUDE</v>
      </c>
      <c r="J2375" s="158" t="e">
        <f t="shared" ref="J2375:J2438" si="375">C2375&amp;"_"&amp;AC2375</f>
        <v>#N/A</v>
      </c>
      <c r="L2375" s="158" t="str">
        <f t="shared" ref="L2375:L2438" si="376">Z2375&amp;"_"&amp;IF(AD2375&lt;&gt;"Norge","EU","Norge")</f>
        <v>_EU</v>
      </c>
      <c r="P2375" s="340"/>
      <c r="Q2375" s="340"/>
      <c r="R2375" s="341"/>
      <c r="S2375" s="342"/>
      <c r="T2375" s="342"/>
      <c r="U2375" s="340"/>
      <c r="V2375" s="368"/>
      <c r="W2375" s="341"/>
      <c r="X2375" s="343"/>
      <c r="Y2375" s="340"/>
      <c r="Z2375" s="341"/>
      <c r="AA2375" s="348" t="str">
        <f t="shared" ref="AA2375:AA2438" si="377">IF(OR(AB2375="",Y2375="",X2375=""),"",ROUND(X2375/VLOOKUP(AB2375,setup_currency,MATCH(Y2375&amp;"/EUR",setup_currency_header,0),FALSE),2))</f>
        <v/>
      </c>
      <c r="AB2375" s="349" t="str">
        <f t="shared" ref="AB2375:AB2438" si="378">IF(T2375="","",IF(OR(T2375&lt;setup_start_date,T2375&gt;setup_end_date),"INVALID DATE",VLOOKUP(T2375,setup_periods,2,TRUE)))</f>
        <v/>
      </c>
      <c r="AC2375" s="341"/>
      <c r="AD2375" s="350" t="str">
        <f t="shared" ref="AD2375:AD2438" si="379">IF(AC2375="","",VLOOKUP(AC2375,setup_partners,2,FALSE))</f>
        <v/>
      </c>
    </row>
    <row r="2376" spans="2:30" x14ac:dyDescent="0.45">
      <c r="B2376" s="145" t="str">
        <f t="shared" si="370"/>
        <v>NOT INCLUDED</v>
      </c>
      <c r="C2376" s="146" t="e">
        <f t="shared" si="371"/>
        <v>#N/A</v>
      </c>
      <c r="D2376" s="158" t="e">
        <f>AB2376&amp;"_"&amp;#REF!&amp;IF(afstemning_partner&lt;&gt;"","_"&amp;AC2376,"")</f>
        <v>#REF!</v>
      </c>
      <c r="E2376" s="158" t="str">
        <f t="shared" si="372"/>
        <v/>
      </c>
      <c r="F2376" s="158" t="e">
        <f t="shared" si="373"/>
        <v>#N/A</v>
      </c>
      <c r="G2376" s="158" t="str">
        <f>TRANSAKTIONER!Z2376&amp;IF(regnskab_filter_periode&gt;=AB2376,"INCLUDE"&amp;IF(regnskab_filter_land&lt;&gt;"",IF(regnskab_filter_land="EU",F2376,AD2376),""),"EXCLUDE")</f>
        <v>EXCLUDE</v>
      </c>
      <c r="H2376" s="158" t="str">
        <f t="shared" si="374"/>
        <v/>
      </c>
      <c r="I2376" s="158" t="str">
        <f>TRANSAKTIONER!Z2376&amp;IF(regnskab_filter_periode_partner&gt;=AB2376,"INCLUDE"&amp;IF(regnskab_filter_land_partner&lt;&gt;"",IF(regnskab_filter_land_partner="EU",F2376,AD2376),""),"EXCLUDE")&amp;AC2376</f>
        <v>EXCLUDE</v>
      </c>
      <c r="J2376" s="158" t="e">
        <f t="shared" si="375"/>
        <v>#N/A</v>
      </c>
      <c r="L2376" s="158" t="str">
        <f t="shared" si="376"/>
        <v>_EU</v>
      </c>
      <c r="P2376" s="340"/>
      <c r="Q2376" s="340"/>
      <c r="R2376" s="341"/>
      <c r="S2376" s="342"/>
      <c r="T2376" s="342"/>
      <c r="U2376" s="340"/>
      <c r="V2376" s="368"/>
      <c r="W2376" s="341"/>
      <c r="X2376" s="343"/>
      <c r="Y2376" s="340"/>
      <c r="Z2376" s="341"/>
      <c r="AA2376" s="348" t="str">
        <f t="shared" si="377"/>
        <v/>
      </c>
      <c r="AB2376" s="349" t="str">
        <f t="shared" si="378"/>
        <v/>
      </c>
      <c r="AC2376" s="341"/>
      <c r="AD2376" s="350" t="str">
        <f t="shared" si="379"/>
        <v/>
      </c>
    </row>
    <row r="2377" spans="2:30" x14ac:dyDescent="0.45">
      <c r="B2377" s="145" t="str">
        <f t="shared" si="370"/>
        <v>NOT INCLUDED</v>
      </c>
      <c r="C2377" s="146" t="e">
        <f t="shared" si="371"/>
        <v>#N/A</v>
      </c>
      <c r="D2377" s="158" t="e">
        <f>AB2377&amp;"_"&amp;#REF!&amp;IF(afstemning_partner&lt;&gt;"","_"&amp;AC2377,"")</f>
        <v>#REF!</v>
      </c>
      <c r="E2377" s="158" t="str">
        <f t="shared" si="372"/>
        <v/>
      </c>
      <c r="F2377" s="158" t="e">
        <f t="shared" si="373"/>
        <v>#N/A</v>
      </c>
      <c r="G2377" s="158" t="str">
        <f>TRANSAKTIONER!Z2377&amp;IF(regnskab_filter_periode&gt;=AB2377,"INCLUDE"&amp;IF(regnskab_filter_land&lt;&gt;"",IF(regnskab_filter_land="EU",F2377,AD2377),""),"EXCLUDE")</f>
        <v>EXCLUDE</v>
      </c>
      <c r="H2377" s="158" t="str">
        <f t="shared" si="374"/>
        <v/>
      </c>
      <c r="I2377" s="158" t="str">
        <f>TRANSAKTIONER!Z2377&amp;IF(regnskab_filter_periode_partner&gt;=AB2377,"INCLUDE"&amp;IF(regnskab_filter_land_partner&lt;&gt;"",IF(regnskab_filter_land_partner="EU",F2377,AD2377),""),"EXCLUDE")&amp;AC2377</f>
        <v>EXCLUDE</v>
      </c>
      <c r="J2377" s="158" t="e">
        <f t="shared" si="375"/>
        <v>#N/A</v>
      </c>
      <c r="L2377" s="158" t="str">
        <f t="shared" si="376"/>
        <v>_EU</v>
      </c>
      <c r="P2377" s="340"/>
      <c r="Q2377" s="340"/>
      <c r="R2377" s="341"/>
      <c r="S2377" s="342"/>
      <c r="T2377" s="342"/>
      <c r="U2377" s="340"/>
      <c r="V2377" s="368"/>
      <c r="W2377" s="341"/>
      <c r="X2377" s="343"/>
      <c r="Y2377" s="340"/>
      <c r="Z2377" s="341"/>
      <c r="AA2377" s="348" t="str">
        <f t="shared" si="377"/>
        <v/>
      </c>
      <c r="AB2377" s="349" t="str">
        <f t="shared" si="378"/>
        <v/>
      </c>
      <c r="AC2377" s="341"/>
      <c r="AD2377" s="350" t="str">
        <f t="shared" si="379"/>
        <v/>
      </c>
    </row>
    <row r="2378" spans="2:30" x14ac:dyDescent="0.45">
      <c r="B2378" s="145" t="str">
        <f t="shared" si="370"/>
        <v>NOT INCLUDED</v>
      </c>
      <c r="C2378" s="146" t="e">
        <f t="shared" si="371"/>
        <v>#N/A</v>
      </c>
      <c r="D2378" s="158" t="e">
        <f>AB2378&amp;"_"&amp;#REF!&amp;IF(afstemning_partner&lt;&gt;"","_"&amp;AC2378,"")</f>
        <v>#REF!</v>
      </c>
      <c r="E2378" s="158" t="str">
        <f t="shared" si="372"/>
        <v/>
      </c>
      <c r="F2378" s="158" t="e">
        <f t="shared" si="373"/>
        <v>#N/A</v>
      </c>
      <c r="G2378" s="158" t="str">
        <f>TRANSAKTIONER!Z2378&amp;IF(regnskab_filter_periode&gt;=AB2378,"INCLUDE"&amp;IF(regnskab_filter_land&lt;&gt;"",IF(regnskab_filter_land="EU",F2378,AD2378),""),"EXCLUDE")</f>
        <v>EXCLUDE</v>
      </c>
      <c r="H2378" s="158" t="str">
        <f t="shared" si="374"/>
        <v/>
      </c>
      <c r="I2378" s="158" t="str">
        <f>TRANSAKTIONER!Z2378&amp;IF(regnskab_filter_periode_partner&gt;=AB2378,"INCLUDE"&amp;IF(regnskab_filter_land_partner&lt;&gt;"",IF(regnskab_filter_land_partner="EU",F2378,AD2378),""),"EXCLUDE")&amp;AC2378</f>
        <v>EXCLUDE</v>
      </c>
      <c r="J2378" s="158" t="e">
        <f t="shared" si="375"/>
        <v>#N/A</v>
      </c>
      <c r="L2378" s="158" t="str">
        <f t="shared" si="376"/>
        <v>_EU</v>
      </c>
      <c r="P2378" s="340"/>
      <c r="Q2378" s="340"/>
      <c r="R2378" s="341"/>
      <c r="S2378" s="342"/>
      <c r="T2378" s="342"/>
      <c r="U2378" s="340"/>
      <c r="V2378" s="368"/>
      <c r="W2378" s="341"/>
      <c r="X2378" s="343"/>
      <c r="Y2378" s="340"/>
      <c r="Z2378" s="341"/>
      <c r="AA2378" s="348" t="str">
        <f t="shared" si="377"/>
        <v/>
      </c>
      <c r="AB2378" s="349" t="str">
        <f t="shared" si="378"/>
        <v/>
      </c>
      <c r="AC2378" s="341"/>
      <c r="AD2378" s="350" t="str">
        <f t="shared" si="379"/>
        <v/>
      </c>
    </row>
    <row r="2379" spans="2:30" x14ac:dyDescent="0.45">
      <c r="B2379" s="145" t="str">
        <f t="shared" si="370"/>
        <v>NOT INCLUDED</v>
      </c>
      <c r="C2379" s="146" t="e">
        <f t="shared" si="371"/>
        <v>#N/A</v>
      </c>
      <c r="D2379" s="158" t="e">
        <f>AB2379&amp;"_"&amp;#REF!&amp;IF(afstemning_partner&lt;&gt;"","_"&amp;AC2379,"")</f>
        <v>#REF!</v>
      </c>
      <c r="E2379" s="158" t="str">
        <f t="shared" si="372"/>
        <v/>
      </c>
      <c r="F2379" s="158" t="e">
        <f t="shared" si="373"/>
        <v>#N/A</v>
      </c>
      <c r="G2379" s="158" t="str">
        <f>TRANSAKTIONER!Z2379&amp;IF(regnskab_filter_periode&gt;=AB2379,"INCLUDE"&amp;IF(regnskab_filter_land&lt;&gt;"",IF(regnskab_filter_land="EU",F2379,AD2379),""),"EXCLUDE")</f>
        <v>EXCLUDE</v>
      </c>
      <c r="H2379" s="158" t="str">
        <f t="shared" si="374"/>
        <v/>
      </c>
      <c r="I2379" s="158" t="str">
        <f>TRANSAKTIONER!Z2379&amp;IF(regnskab_filter_periode_partner&gt;=AB2379,"INCLUDE"&amp;IF(regnskab_filter_land_partner&lt;&gt;"",IF(regnskab_filter_land_partner="EU",F2379,AD2379),""),"EXCLUDE")&amp;AC2379</f>
        <v>EXCLUDE</v>
      </c>
      <c r="J2379" s="158" t="e">
        <f t="shared" si="375"/>
        <v>#N/A</v>
      </c>
      <c r="L2379" s="158" t="str">
        <f t="shared" si="376"/>
        <v>_EU</v>
      </c>
      <c r="P2379" s="340"/>
      <c r="Q2379" s="340"/>
      <c r="R2379" s="341"/>
      <c r="S2379" s="342"/>
      <c r="T2379" s="342"/>
      <c r="U2379" s="340"/>
      <c r="V2379" s="368"/>
      <c r="W2379" s="341"/>
      <c r="X2379" s="343"/>
      <c r="Y2379" s="340"/>
      <c r="Z2379" s="341"/>
      <c r="AA2379" s="348" t="str">
        <f t="shared" si="377"/>
        <v/>
      </c>
      <c r="AB2379" s="349" t="str">
        <f t="shared" si="378"/>
        <v/>
      </c>
      <c r="AC2379" s="341"/>
      <c r="AD2379" s="350" t="str">
        <f t="shared" si="379"/>
        <v/>
      </c>
    </row>
    <row r="2380" spans="2:30" x14ac:dyDescent="0.45">
      <c r="B2380" s="145" t="str">
        <f t="shared" si="370"/>
        <v>NOT INCLUDED</v>
      </c>
      <c r="C2380" s="146" t="e">
        <f t="shared" si="371"/>
        <v>#N/A</v>
      </c>
      <c r="D2380" s="158" t="e">
        <f>AB2380&amp;"_"&amp;#REF!&amp;IF(afstemning_partner&lt;&gt;"","_"&amp;AC2380,"")</f>
        <v>#REF!</v>
      </c>
      <c r="E2380" s="158" t="str">
        <f t="shared" si="372"/>
        <v/>
      </c>
      <c r="F2380" s="158" t="e">
        <f t="shared" si="373"/>
        <v>#N/A</v>
      </c>
      <c r="G2380" s="158" t="str">
        <f>TRANSAKTIONER!Z2380&amp;IF(regnskab_filter_periode&gt;=AB2380,"INCLUDE"&amp;IF(regnskab_filter_land&lt;&gt;"",IF(regnskab_filter_land="EU",F2380,AD2380),""),"EXCLUDE")</f>
        <v>EXCLUDE</v>
      </c>
      <c r="H2380" s="158" t="str">
        <f t="shared" si="374"/>
        <v/>
      </c>
      <c r="I2380" s="158" t="str">
        <f>TRANSAKTIONER!Z2380&amp;IF(regnskab_filter_periode_partner&gt;=AB2380,"INCLUDE"&amp;IF(regnskab_filter_land_partner&lt;&gt;"",IF(regnskab_filter_land_partner="EU",F2380,AD2380),""),"EXCLUDE")&amp;AC2380</f>
        <v>EXCLUDE</v>
      </c>
      <c r="J2380" s="158" t="e">
        <f t="shared" si="375"/>
        <v>#N/A</v>
      </c>
      <c r="L2380" s="158" t="str">
        <f t="shared" si="376"/>
        <v>_EU</v>
      </c>
      <c r="P2380" s="340"/>
      <c r="Q2380" s="340"/>
      <c r="R2380" s="341"/>
      <c r="S2380" s="342"/>
      <c r="T2380" s="342"/>
      <c r="U2380" s="340"/>
      <c r="V2380" s="368"/>
      <c r="W2380" s="341"/>
      <c r="X2380" s="343"/>
      <c r="Y2380" s="340"/>
      <c r="Z2380" s="341"/>
      <c r="AA2380" s="348" t="str">
        <f t="shared" si="377"/>
        <v/>
      </c>
      <c r="AB2380" s="349" t="str">
        <f t="shared" si="378"/>
        <v/>
      </c>
      <c r="AC2380" s="341"/>
      <c r="AD2380" s="350" t="str">
        <f t="shared" si="379"/>
        <v/>
      </c>
    </row>
    <row r="2381" spans="2:30" x14ac:dyDescent="0.45">
      <c r="B2381" s="145" t="str">
        <f t="shared" si="370"/>
        <v>NOT INCLUDED</v>
      </c>
      <c r="C2381" s="146" t="e">
        <f t="shared" si="371"/>
        <v>#N/A</v>
      </c>
      <c r="D2381" s="158" t="e">
        <f>AB2381&amp;"_"&amp;#REF!&amp;IF(afstemning_partner&lt;&gt;"","_"&amp;AC2381,"")</f>
        <v>#REF!</v>
      </c>
      <c r="E2381" s="158" t="str">
        <f t="shared" si="372"/>
        <v/>
      </c>
      <c r="F2381" s="158" t="e">
        <f t="shared" si="373"/>
        <v>#N/A</v>
      </c>
      <c r="G2381" s="158" t="str">
        <f>TRANSAKTIONER!Z2381&amp;IF(regnskab_filter_periode&gt;=AB2381,"INCLUDE"&amp;IF(regnskab_filter_land&lt;&gt;"",IF(regnskab_filter_land="EU",F2381,AD2381),""),"EXCLUDE")</f>
        <v>EXCLUDE</v>
      </c>
      <c r="H2381" s="158" t="str">
        <f t="shared" si="374"/>
        <v/>
      </c>
      <c r="I2381" s="158" t="str">
        <f>TRANSAKTIONER!Z2381&amp;IF(regnskab_filter_periode_partner&gt;=AB2381,"INCLUDE"&amp;IF(regnskab_filter_land_partner&lt;&gt;"",IF(regnskab_filter_land_partner="EU",F2381,AD2381),""),"EXCLUDE")&amp;AC2381</f>
        <v>EXCLUDE</v>
      </c>
      <c r="J2381" s="158" t="e">
        <f t="shared" si="375"/>
        <v>#N/A</v>
      </c>
      <c r="L2381" s="158" t="str">
        <f t="shared" si="376"/>
        <v>_EU</v>
      </c>
      <c r="P2381" s="340"/>
      <c r="Q2381" s="340"/>
      <c r="R2381" s="341"/>
      <c r="S2381" s="342"/>
      <c r="T2381" s="342"/>
      <c r="U2381" s="340"/>
      <c r="V2381" s="368"/>
      <c r="W2381" s="341"/>
      <c r="X2381" s="343"/>
      <c r="Y2381" s="340"/>
      <c r="Z2381" s="341"/>
      <c r="AA2381" s="348" t="str">
        <f t="shared" si="377"/>
        <v/>
      </c>
      <c r="AB2381" s="349" t="str">
        <f t="shared" si="378"/>
        <v/>
      </c>
      <c r="AC2381" s="341"/>
      <c r="AD2381" s="350" t="str">
        <f t="shared" si="379"/>
        <v/>
      </c>
    </row>
    <row r="2382" spans="2:30" x14ac:dyDescent="0.45">
      <c r="B2382" s="145" t="str">
        <f t="shared" si="370"/>
        <v>NOT INCLUDED</v>
      </c>
      <c r="C2382" s="146" t="e">
        <f t="shared" si="371"/>
        <v>#N/A</v>
      </c>
      <c r="D2382" s="158" t="e">
        <f>AB2382&amp;"_"&amp;#REF!&amp;IF(afstemning_partner&lt;&gt;"","_"&amp;AC2382,"")</f>
        <v>#REF!</v>
      </c>
      <c r="E2382" s="158" t="str">
        <f t="shared" si="372"/>
        <v/>
      </c>
      <c r="F2382" s="158" t="e">
        <f t="shared" si="373"/>
        <v>#N/A</v>
      </c>
      <c r="G2382" s="158" t="str">
        <f>TRANSAKTIONER!Z2382&amp;IF(regnskab_filter_periode&gt;=AB2382,"INCLUDE"&amp;IF(regnskab_filter_land&lt;&gt;"",IF(regnskab_filter_land="EU",F2382,AD2382),""),"EXCLUDE")</f>
        <v>EXCLUDE</v>
      </c>
      <c r="H2382" s="158" t="str">
        <f t="shared" si="374"/>
        <v/>
      </c>
      <c r="I2382" s="158" t="str">
        <f>TRANSAKTIONER!Z2382&amp;IF(regnskab_filter_periode_partner&gt;=AB2382,"INCLUDE"&amp;IF(regnskab_filter_land_partner&lt;&gt;"",IF(regnskab_filter_land_partner="EU",F2382,AD2382),""),"EXCLUDE")&amp;AC2382</f>
        <v>EXCLUDE</v>
      </c>
      <c r="J2382" s="158" t="e">
        <f t="shared" si="375"/>
        <v>#N/A</v>
      </c>
      <c r="L2382" s="158" t="str">
        <f t="shared" si="376"/>
        <v>_EU</v>
      </c>
      <c r="P2382" s="340"/>
      <c r="Q2382" s="340"/>
      <c r="R2382" s="341"/>
      <c r="S2382" s="342"/>
      <c r="T2382" s="342"/>
      <c r="U2382" s="340"/>
      <c r="V2382" s="368"/>
      <c r="W2382" s="341"/>
      <c r="X2382" s="343"/>
      <c r="Y2382" s="340"/>
      <c r="Z2382" s="341"/>
      <c r="AA2382" s="348" t="str">
        <f t="shared" si="377"/>
        <v/>
      </c>
      <c r="AB2382" s="349" t="str">
        <f t="shared" si="378"/>
        <v/>
      </c>
      <c r="AC2382" s="341"/>
      <c r="AD2382" s="350" t="str">
        <f t="shared" si="379"/>
        <v/>
      </c>
    </row>
    <row r="2383" spans="2:30" x14ac:dyDescent="0.45">
      <c r="B2383" s="145" t="str">
        <f t="shared" si="370"/>
        <v>NOT INCLUDED</v>
      </c>
      <c r="C2383" s="146" t="e">
        <f t="shared" si="371"/>
        <v>#N/A</v>
      </c>
      <c r="D2383" s="158" t="e">
        <f>AB2383&amp;"_"&amp;#REF!&amp;IF(afstemning_partner&lt;&gt;"","_"&amp;AC2383,"")</f>
        <v>#REF!</v>
      </c>
      <c r="E2383" s="158" t="str">
        <f t="shared" si="372"/>
        <v/>
      </c>
      <c r="F2383" s="158" t="e">
        <f t="shared" si="373"/>
        <v>#N/A</v>
      </c>
      <c r="G2383" s="158" t="str">
        <f>TRANSAKTIONER!Z2383&amp;IF(regnskab_filter_periode&gt;=AB2383,"INCLUDE"&amp;IF(regnskab_filter_land&lt;&gt;"",IF(regnskab_filter_land="EU",F2383,AD2383),""),"EXCLUDE")</f>
        <v>EXCLUDE</v>
      </c>
      <c r="H2383" s="158" t="str">
        <f t="shared" si="374"/>
        <v/>
      </c>
      <c r="I2383" s="158" t="str">
        <f>TRANSAKTIONER!Z2383&amp;IF(regnskab_filter_periode_partner&gt;=AB2383,"INCLUDE"&amp;IF(regnskab_filter_land_partner&lt;&gt;"",IF(regnskab_filter_land_partner="EU",F2383,AD2383),""),"EXCLUDE")&amp;AC2383</f>
        <v>EXCLUDE</v>
      </c>
      <c r="J2383" s="158" t="e">
        <f t="shared" si="375"/>
        <v>#N/A</v>
      </c>
      <c r="L2383" s="158" t="str">
        <f t="shared" si="376"/>
        <v>_EU</v>
      </c>
      <c r="P2383" s="340"/>
      <c r="Q2383" s="340"/>
      <c r="R2383" s="341"/>
      <c r="S2383" s="342"/>
      <c r="T2383" s="342"/>
      <c r="U2383" s="340"/>
      <c r="V2383" s="368"/>
      <c r="W2383" s="341"/>
      <c r="X2383" s="343"/>
      <c r="Y2383" s="340"/>
      <c r="Z2383" s="341"/>
      <c r="AA2383" s="348" t="str">
        <f t="shared" si="377"/>
        <v/>
      </c>
      <c r="AB2383" s="349" t="str">
        <f t="shared" si="378"/>
        <v/>
      </c>
      <c r="AC2383" s="341"/>
      <c r="AD2383" s="350" t="str">
        <f t="shared" si="379"/>
        <v/>
      </c>
    </row>
    <row r="2384" spans="2:30" x14ac:dyDescent="0.45">
      <c r="B2384" s="145" t="str">
        <f t="shared" si="370"/>
        <v>NOT INCLUDED</v>
      </c>
      <c r="C2384" s="146" t="e">
        <f t="shared" si="371"/>
        <v>#N/A</v>
      </c>
      <c r="D2384" s="158" t="e">
        <f>AB2384&amp;"_"&amp;#REF!&amp;IF(afstemning_partner&lt;&gt;"","_"&amp;AC2384,"")</f>
        <v>#REF!</v>
      </c>
      <c r="E2384" s="158" t="str">
        <f t="shared" si="372"/>
        <v/>
      </c>
      <c r="F2384" s="158" t="e">
        <f t="shared" si="373"/>
        <v>#N/A</v>
      </c>
      <c r="G2384" s="158" t="str">
        <f>TRANSAKTIONER!Z2384&amp;IF(regnskab_filter_periode&gt;=AB2384,"INCLUDE"&amp;IF(regnskab_filter_land&lt;&gt;"",IF(regnskab_filter_land="EU",F2384,AD2384),""),"EXCLUDE")</f>
        <v>EXCLUDE</v>
      </c>
      <c r="H2384" s="158" t="str">
        <f t="shared" si="374"/>
        <v/>
      </c>
      <c r="I2384" s="158" t="str">
        <f>TRANSAKTIONER!Z2384&amp;IF(regnskab_filter_periode_partner&gt;=AB2384,"INCLUDE"&amp;IF(regnskab_filter_land_partner&lt;&gt;"",IF(regnskab_filter_land_partner="EU",F2384,AD2384),""),"EXCLUDE")&amp;AC2384</f>
        <v>EXCLUDE</v>
      </c>
      <c r="J2384" s="158" t="e">
        <f t="shared" si="375"/>
        <v>#N/A</v>
      </c>
      <c r="L2384" s="158" t="str">
        <f t="shared" si="376"/>
        <v>_EU</v>
      </c>
      <c r="P2384" s="340"/>
      <c r="Q2384" s="340"/>
      <c r="R2384" s="341"/>
      <c r="S2384" s="342"/>
      <c r="T2384" s="342"/>
      <c r="U2384" s="340"/>
      <c r="V2384" s="368"/>
      <c r="W2384" s="341"/>
      <c r="X2384" s="343"/>
      <c r="Y2384" s="340"/>
      <c r="Z2384" s="341"/>
      <c r="AA2384" s="348" t="str">
        <f t="shared" si="377"/>
        <v/>
      </c>
      <c r="AB2384" s="349" t="str">
        <f t="shared" si="378"/>
        <v/>
      </c>
      <c r="AC2384" s="341"/>
      <c r="AD2384" s="350" t="str">
        <f t="shared" si="379"/>
        <v/>
      </c>
    </row>
    <row r="2385" spans="2:30" x14ac:dyDescent="0.45">
      <c r="B2385" s="145" t="str">
        <f t="shared" si="370"/>
        <v>NOT INCLUDED</v>
      </c>
      <c r="C2385" s="146" t="e">
        <f t="shared" si="371"/>
        <v>#N/A</v>
      </c>
      <c r="D2385" s="158" t="e">
        <f>AB2385&amp;"_"&amp;#REF!&amp;IF(afstemning_partner&lt;&gt;"","_"&amp;AC2385,"")</f>
        <v>#REF!</v>
      </c>
      <c r="E2385" s="158" t="str">
        <f t="shared" si="372"/>
        <v/>
      </c>
      <c r="F2385" s="158" t="e">
        <f t="shared" si="373"/>
        <v>#N/A</v>
      </c>
      <c r="G2385" s="158" t="str">
        <f>TRANSAKTIONER!Z2385&amp;IF(regnskab_filter_periode&gt;=AB2385,"INCLUDE"&amp;IF(regnskab_filter_land&lt;&gt;"",IF(regnskab_filter_land="EU",F2385,AD2385),""),"EXCLUDE")</f>
        <v>EXCLUDE</v>
      </c>
      <c r="H2385" s="158" t="str">
        <f t="shared" si="374"/>
        <v/>
      </c>
      <c r="I2385" s="158" t="str">
        <f>TRANSAKTIONER!Z2385&amp;IF(regnskab_filter_periode_partner&gt;=AB2385,"INCLUDE"&amp;IF(regnskab_filter_land_partner&lt;&gt;"",IF(regnskab_filter_land_partner="EU",F2385,AD2385),""),"EXCLUDE")&amp;AC2385</f>
        <v>EXCLUDE</v>
      </c>
      <c r="J2385" s="158" t="e">
        <f t="shared" si="375"/>
        <v>#N/A</v>
      </c>
      <c r="L2385" s="158" t="str">
        <f t="shared" si="376"/>
        <v>_EU</v>
      </c>
      <c r="P2385" s="340"/>
      <c r="Q2385" s="340"/>
      <c r="R2385" s="341"/>
      <c r="S2385" s="342"/>
      <c r="T2385" s="342"/>
      <c r="U2385" s="340"/>
      <c r="V2385" s="368"/>
      <c r="W2385" s="341"/>
      <c r="X2385" s="343"/>
      <c r="Y2385" s="340"/>
      <c r="Z2385" s="341"/>
      <c r="AA2385" s="348" t="str">
        <f t="shared" si="377"/>
        <v/>
      </c>
      <c r="AB2385" s="349" t="str">
        <f t="shared" si="378"/>
        <v/>
      </c>
      <c r="AC2385" s="341"/>
      <c r="AD2385" s="350" t="str">
        <f t="shared" si="379"/>
        <v/>
      </c>
    </row>
    <row r="2386" spans="2:30" x14ac:dyDescent="0.45">
      <c r="B2386" s="145" t="str">
        <f t="shared" si="370"/>
        <v>NOT INCLUDED</v>
      </c>
      <c r="C2386" s="146" t="e">
        <f t="shared" si="371"/>
        <v>#N/A</v>
      </c>
      <c r="D2386" s="158" t="e">
        <f>AB2386&amp;"_"&amp;#REF!&amp;IF(afstemning_partner&lt;&gt;"","_"&amp;AC2386,"")</f>
        <v>#REF!</v>
      </c>
      <c r="E2386" s="158" t="str">
        <f t="shared" si="372"/>
        <v/>
      </c>
      <c r="F2386" s="158" t="e">
        <f t="shared" si="373"/>
        <v>#N/A</v>
      </c>
      <c r="G2386" s="158" t="str">
        <f>TRANSAKTIONER!Z2386&amp;IF(regnskab_filter_periode&gt;=AB2386,"INCLUDE"&amp;IF(regnskab_filter_land&lt;&gt;"",IF(regnskab_filter_land="EU",F2386,AD2386),""),"EXCLUDE")</f>
        <v>EXCLUDE</v>
      </c>
      <c r="H2386" s="158" t="str">
        <f t="shared" si="374"/>
        <v/>
      </c>
      <c r="I2386" s="158" t="str">
        <f>TRANSAKTIONER!Z2386&amp;IF(regnskab_filter_periode_partner&gt;=AB2386,"INCLUDE"&amp;IF(regnskab_filter_land_partner&lt;&gt;"",IF(regnskab_filter_land_partner="EU",F2386,AD2386),""),"EXCLUDE")&amp;AC2386</f>
        <v>EXCLUDE</v>
      </c>
      <c r="J2386" s="158" t="e">
        <f t="shared" si="375"/>
        <v>#N/A</v>
      </c>
      <c r="L2386" s="158" t="str">
        <f t="shared" si="376"/>
        <v>_EU</v>
      </c>
      <c r="P2386" s="340"/>
      <c r="Q2386" s="340"/>
      <c r="R2386" s="341"/>
      <c r="S2386" s="342"/>
      <c r="T2386" s="342"/>
      <c r="U2386" s="340"/>
      <c r="V2386" s="368"/>
      <c r="W2386" s="341"/>
      <c r="X2386" s="343"/>
      <c r="Y2386" s="340"/>
      <c r="Z2386" s="341"/>
      <c r="AA2386" s="348" t="str">
        <f t="shared" si="377"/>
        <v/>
      </c>
      <c r="AB2386" s="349" t="str">
        <f t="shared" si="378"/>
        <v/>
      </c>
      <c r="AC2386" s="341"/>
      <c r="AD2386" s="350" t="str">
        <f t="shared" si="379"/>
        <v/>
      </c>
    </row>
    <row r="2387" spans="2:30" x14ac:dyDescent="0.45">
      <c r="B2387" s="145" t="str">
        <f t="shared" si="370"/>
        <v>NOT INCLUDED</v>
      </c>
      <c r="C2387" s="146" t="e">
        <f t="shared" si="371"/>
        <v>#N/A</v>
      </c>
      <c r="D2387" s="158" t="e">
        <f>AB2387&amp;"_"&amp;#REF!&amp;IF(afstemning_partner&lt;&gt;"","_"&amp;AC2387,"")</f>
        <v>#REF!</v>
      </c>
      <c r="E2387" s="158" t="str">
        <f t="shared" si="372"/>
        <v/>
      </c>
      <c r="F2387" s="158" t="e">
        <f t="shared" si="373"/>
        <v>#N/A</v>
      </c>
      <c r="G2387" s="158" t="str">
        <f>TRANSAKTIONER!Z2387&amp;IF(regnskab_filter_periode&gt;=AB2387,"INCLUDE"&amp;IF(regnskab_filter_land&lt;&gt;"",IF(regnskab_filter_land="EU",F2387,AD2387),""),"EXCLUDE")</f>
        <v>EXCLUDE</v>
      </c>
      <c r="H2387" s="158" t="str">
        <f t="shared" si="374"/>
        <v/>
      </c>
      <c r="I2387" s="158" t="str">
        <f>TRANSAKTIONER!Z2387&amp;IF(regnskab_filter_periode_partner&gt;=AB2387,"INCLUDE"&amp;IF(regnskab_filter_land_partner&lt;&gt;"",IF(regnskab_filter_land_partner="EU",F2387,AD2387),""),"EXCLUDE")&amp;AC2387</f>
        <v>EXCLUDE</v>
      </c>
      <c r="J2387" s="158" t="e">
        <f t="shared" si="375"/>
        <v>#N/A</v>
      </c>
      <c r="L2387" s="158" t="str">
        <f t="shared" si="376"/>
        <v>_EU</v>
      </c>
      <c r="P2387" s="340"/>
      <c r="Q2387" s="340"/>
      <c r="R2387" s="341"/>
      <c r="S2387" s="342"/>
      <c r="T2387" s="342"/>
      <c r="U2387" s="340"/>
      <c r="V2387" s="368"/>
      <c r="W2387" s="341"/>
      <c r="X2387" s="343"/>
      <c r="Y2387" s="340"/>
      <c r="Z2387" s="341"/>
      <c r="AA2387" s="348" t="str">
        <f t="shared" si="377"/>
        <v/>
      </c>
      <c r="AB2387" s="349" t="str">
        <f t="shared" si="378"/>
        <v/>
      </c>
      <c r="AC2387" s="341"/>
      <c r="AD2387" s="350" t="str">
        <f t="shared" si="379"/>
        <v/>
      </c>
    </row>
    <row r="2388" spans="2:30" x14ac:dyDescent="0.45">
      <c r="B2388" s="145" t="str">
        <f t="shared" si="370"/>
        <v>NOT INCLUDED</v>
      </c>
      <c r="C2388" s="146" t="e">
        <f t="shared" si="371"/>
        <v>#N/A</v>
      </c>
      <c r="D2388" s="158" t="e">
        <f>AB2388&amp;"_"&amp;#REF!&amp;IF(afstemning_partner&lt;&gt;"","_"&amp;AC2388,"")</f>
        <v>#REF!</v>
      </c>
      <c r="E2388" s="158" t="str">
        <f t="shared" si="372"/>
        <v/>
      </c>
      <c r="F2388" s="158" t="e">
        <f t="shared" si="373"/>
        <v>#N/A</v>
      </c>
      <c r="G2388" s="158" t="str">
        <f>TRANSAKTIONER!Z2388&amp;IF(regnskab_filter_periode&gt;=AB2388,"INCLUDE"&amp;IF(regnskab_filter_land&lt;&gt;"",IF(regnskab_filter_land="EU",F2388,AD2388),""),"EXCLUDE")</f>
        <v>EXCLUDE</v>
      </c>
      <c r="H2388" s="158" t="str">
        <f t="shared" si="374"/>
        <v/>
      </c>
      <c r="I2388" s="158" t="str">
        <f>TRANSAKTIONER!Z2388&amp;IF(regnskab_filter_periode_partner&gt;=AB2388,"INCLUDE"&amp;IF(regnskab_filter_land_partner&lt;&gt;"",IF(regnskab_filter_land_partner="EU",F2388,AD2388),""),"EXCLUDE")&amp;AC2388</f>
        <v>EXCLUDE</v>
      </c>
      <c r="J2388" s="158" t="e">
        <f t="shared" si="375"/>
        <v>#N/A</v>
      </c>
      <c r="L2388" s="158" t="str">
        <f t="shared" si="376"/>
        <v>_EU</v>
      </c>
      <c r="P2388" s="340"/>
      <c r="Q2388" s="340"/>
      <c r="R2388" s="341"/>
      <c r="S2388" s="342"/>
      <c r="T2388" s="342"/>
      <c r="U2388" s="340"/>
      <c r="V2388" s="368"/>
      <c r="W2388" s="341"/>
      <c r="X2388" s="343"/>
      <c r="Y2388" s="340"/>
      <c r="Z2388" s="341"/>
      <c r="AA2388" s="348" t="str">
        <f t="shared" si="377"/>
        <v/>
      </c>
      <c r="AB2388" s="349" t="str">
        <f t="shared" si="378"/>
        <v/>
      </c>
      <c r="AC2388" s="341"/>
      <c r="AD2388" s="350" t="str">
        <f t="shared" si="379"/>
        <v/>
      </c>
    </row>
    <row r="2389" spans="2:30" x14ac:dyDescent="0.45">
      <c r="B2389" s="145" t="str">
        <f t="shared" si="370"/>
        <v>NOT INCLUDED</v>
      </c>
      <c r="C2389" s="146" t="e">
        <f t="shared" si="371"/>
        <v>#N/A</v>
      </c>
      <c r="D2389" s="158" t="e">
        <f>AB2389&amp;"_"&amp;#REF!&amp;IF(afstemning_partner&lt;&gt;"","_"&amp;AC2389,"")</f>
        <v>#REF!</v>
      </c>
      <c r="E2389" s="158" t="str">
        <f t="shared" si="372"/>
        <v/>
      </c>
      <c r="F2389" s="158" t="e">
        <f t="shared" si="373"/>
        <v>#N/A</v>
      </c>
      <c r="G2389" s="158" t="str">
        <f>TRANSAKTIONER!Z2389&amp;IF(regnskab_filter_periode&gt;=AB2389,"INCLUDE"&amp;IF(regnskab_filter_land&lt;&gt;"",IF(regnskab_filter_land="EU",F2389,AD2389),""),"EXCLUDE")</f>
        <v>EXCLUDE</v>
      </c>
      <c r="H2389" s="158" t="str">
        <f t="shared" si="374"/>
        <v/>
      </c>
      <c r="I2389" s="158" t="str">
        <f>TRANSAKTIONER!Z2389&amp;IF(regnskab_filter_periode_partner&gt;=AB2389,"INCLUDE"&amp;IF(regnskab_filter_land_partner&lt;&gt;"",IF(regnskab_filter_land_partner="EU",F2389,AD2389),""),"EXCLUDE")&amp;AC2389</f>
        <v>EXCLUDE</v>
      </c>
      <c r="J2389" s="158" t="e">
        <f t="shared" si="375"/>
        <v>#N/A</v>
      </c>
      <c r="L2389" s="158" t="str">
        <f t="shared" si="376"/>
        <v>_EU</v>
      </c>
      <c r="P2389" s="340"/>
      <c r="Q2389" s="340"/>
      <c r="R2389" s="341"/>
      <c r="S2389" s="342"/>
      <c r="T2389" s="342"/>
      <c r="U2389" s="340"/>
      <c r="V2389" s="368"/>
      <c r="W2389" s="341"/>
      <c r="X2389" s="343"/>
      <c r="Y2389" s="340"/>
      <c r="Z2389" s="341"/>
      <c r="AA2389" s="348" t="str">
        <f t="shared" si="377"/>
        <v/>
      </c>
      <c r="AB2389" s="349" t="str">
        <f t="shared" si="378"/>
        <v/>
      </c>
      <c r="AC2389" s="341"/>
      <c r="AD2389" s="350" t="str">
        <f t="shared" si="379"/>
        <v/>
      </c>
    </row>
    <row r="2390" spans="2:30" x14ac:dyDescent="0.45">
      <c r="B2390" s="145" t="str">
        <f t="shared" si="370"/>
        <v>NOT INCLUDED</v>
      </c>
      <c r="C2390" s="146" t="e">
        <f t="shared" si="371"/>
        <v>#N/A</v>
      </c>
      <c r="D2390" s="158" t="e">
        <f>AB2390&amp;"_"&amp;#REF!&amp;IF(afstemning_partner&lt;&gt;"","_"&amp;AC2390,"")</f>
        <v>#REF!</v>
      </c>
      <c r="E2390" s="158" t="str">
        <f t="shared" si="372"/>
        <v/>
      </c>
      <c r="F2390" s="158" t="e">
        <f t="shared" si="373"/>
        <v>#N/A</v>
      </c>
      <c r="G2390" s="158" t="str">
        <f>TRANSAKTIONER!Z2390&amp;IF(regnskab_filter_periode&gt;=AB2390,"INCLUDE"&amp;IF(regnskab_filter_land&lt;&gt;"",IF(regnskab_filter_land="EU",F2390,AD2390),""),"EXCLUDE")</f>
        <v>EXCLUDE</v>
      </c>
      <c r="H2390" s="158" t="str">
        <f t="shared" si="374"/>
        <v/>
      </c>
      <c r="I2390" s="158" t="str">
        <f>TRANSAKTIONER!Z2390&amp;IF(regnskab_filter_periode_partner&gt;=AB2390,"INCLUDE"&amp;IF(regnskab_filter_land_partner&lt;&gt;"",IF(regnskab_filter_land_partner="EU",F2390,AD2390),""),"EXCLUDE")&amp;AC2390</f>
        <v>EXCLUDE</v>
      </c>
      <c r="J2390" s="158" t="e">
        <f t="shared" si="375"/>
        <v>#N/A</v>
      </c>
      <c r="L2390" s="158" t="str">
        <f t="shared" si="376"/>
        <v>_EU</v>
      </c>
      <c r="P2390" s="340"/>
      <c r="Q2390" s="340"/>
      <c r="R2390" s="341"/>
      <c r="S2390" s="342"/>
      <c r="T2390" s="342"/>
      <c r="U2390" s="340"/>
      <c r="V2390" s="368"/>
      <c r="W2390" s="341"/>
      <c r="X2390" s="343"/>
      <c r="Y2390" s="340"/>
      <c r="Z2390" s="341"/>
      <c r="AA2390" s="348" t="str">
        <f t="shared" si="377"/>
        <v/>
      </c>
      <c r="AB2390" s="349" t="str">
        <f t="shared" si="378"/>
        <v/>
      </c>
      <c r="AC2390" s="341"/>
      <c r="AD2390" s="350" t="str">
        <f t="shared" si="379"/>
        <v/>
      </c>
    </row>
    <row r="2391" spans="2:30" x14ac:dyDescent="0.45">
      <c r="B2391" s="145" t="str">
        <f t="shared" si="370"/>
        <v>NOT INCLUDED</v>
      </c>
      <c r="C2391" s="146" t="e">
        <f t="shared" si="371"/>
        <v>#N/A</v>
      </c>
      <c r="D2391" s="158" t="e">
        <f>AB2391&amp;"_"&amp;#REF!&amp;IF(afstemning_partner&lt;&gt;"","_"&amp;AC2391,"")</f>
        <v>#REF!</v>
      </c>
      <c r="E2391" s="158" t="str">
        <f t="shared" si="372"/>
        <v/>
      </c>
      <c r="F2391" s="158" t="e">
        <f t="shared" si="373"/>
        <v>#N/A</v>
      </c>
      <c r="G2391" s="158" t="str">
        <f>TRANSAKTIONER!Z2391&amp;IF(regnskab_filter_periode&gt;=AB2391,"INCLUDE"&amp;IF(regnskab_filter_land&lt;&gt;"",IF(regnskab_filter_land="EU",F2391,AD2391),""),"EXCLUDE")</f>
        <v>EXCLUDE</v>
      </c>
      <c r="H2391" s="158" t="str">
        <f t="shared" si="374"/>
        <v/>
      </c>
      <c r="I2391" s="158" t="str">
        <f>TRANSAKTIONER!Z2391&amp;IF(regnskab_filter_periode_partner&gt;=AB2391,"INCLUDE"&amp;IF(regnskab_filter_land_partner&lt;&gt;"",IF(regnskab_filter_land_partner="EU",F2391,AD2391),""),"EXCLUDE")&amp;AC2391</f>
        <v>EXCLUDE</v>
      </c>
      <c r="J2391" s="158" t="e">
        <f t="shared" si="375"/>
        <v>#N/A</v>
      </c>
      <c r="L2391" s="158" t="str">
        <f t="shared" si="376"/>
        <v>_EU</v>
      </c>
      <c r="P2391" s="340"/>
      <c r="Q2391" s="340"/>
      <c r="R2391" s="341"/>
      <c r="S2391" s="342"/>
      <c r="T2391" s="342"/>
      <c r="U2391" s="340"/>
      <c r="V2391" s="368"/>
      <c r="W2391" s="341"/>
      <c r="X2391" s="343"/>
      <c r="Y2391" s="340"/>
      <c r="Z2391" s="341"/>
      <c r="AA2391" s="348" t="str">
        <f t="shared" si="377"/>
        <v/>
      </c>
      <c r="AB2391" s="349" t="str">
        <f t="shared" si="378"/>
        <v/>
      </c>
      <c r="AC2391" s="341"/>
      <c r="AD2391" s="350" t="str">
        <f t="shared" si="379"/>
        <v/>
      </c>
    </row>
    <row r="2392" spans="2:30" x14ac:dyDescent="0.45">
      <c r="B2392" s="145" t="str">
        <f t="shared" si="370"/>
        <v>NOT INCLUDED</v>
      </c>
      <c r="C2392" s="146" t="e">
        <f t="shared" si="371"/>
        <v>#N/A</v>
      </c>
      <c r="D2392" s="158" t="e">
        <f>AB2392&amp;"_"&amp;#REF!&amp;IF(afstemning_partner&lt;&gt;"","_"&amp;AC2392,"")</f>
        <v>#REF!</v>
      </c>
      <c r="E2392" s="158" t="str">
        <f t="shared" si="372"/>
        <v/>
      </c>
      <c r="F2392" s="158" t="e">
        <f t="shared" si="373"/>
        <v>#N/A</v>
      </c>
      <c r="G2392" s="158" t="str">
        <f>TRANSAKTIONER!Z2392&amp;IF(regnskab_filter_periode&gt;=AB2392,"INCLUDE"&amp;IF(regnskab_filter_land&lt;&gt;"",IF(regnskab_filter_land="EU",F2392,AD2392),""),"EXCLUDE")</f>
        <v>EXCLUDE</v>
      </c>
      <c r="H2392" s="158" t="str">
        <f t="shared" si="374"/>
        <v/>
      </c>
      <c r="I2392" s="158" t="str">
        <f>TRANSAKTIONER!Z2392&amp;IF(regnskab_filter_periode_partner&gt;=AB2392,"INCLUDE"&amp;IF(regnskab_filter_land_partner&lt;&gt;"",IF(regnskab_filter_land_partner="EU",F2392,AD2392),""),"EXCLUDE")&amp;AC2392</f>
        <v>EXCLUDE</v>
      </c>
      <c r="J2392" s="158" t="e">
        <f t="shared" si="375"/>
        <v>#N/A</v>
      </c>
      <c r="L2392" s="158" t="str">
        <f t="shared" si="376"/>
        <v>_EU</v>
      </c>
      <c r="P2392" s="340"/>
      <c r="Q2392" s="340"/>
      <c r="R2392" s="341"/>
      <c r="S2392" s="342"/>
      <c r="T2392" s="342"/>
      <c r="U2392" s="340"/>
      <c r="V2392" s="368"/>
      <c r="W2392" s="341"/>
      <c r="X2392" s="343"/>
      <c r="Y2392" s="340"/>
      <c r="Z2392" s="341"/>
      <c r="AA2392" s="348" t="str">
        <f t="shared" si="377"/>
        <v/>
      </c>
      <c r="AB2392" s="349" t="str">
        <f t="shared" si="378"/>
        <v/>
      </c>
      <c r="AC2392" s="341"/>
      <c r="AD2392" s="350" t="str">
        <f t="shared" si="379"/>
        <v/>
      </c>
    </row>
    <row r="2393" spans="2:30" x14ac:dyDescent="0.45">
      <c r="B2393" s="145" t="str">
        <f t="shared" si="370"/>
        <v>NOT INCLUDED</v>
      </c>
      <c r="C2393" s="146" t="e">
        <f t="shared" si="371"/>
        <v>#N/A</v>
      </c>
      <c r="D2393" s="158" t="e">
        <f>AB2393&amp;"_"&amp;#REF!&amp;IF(afstemning_partner&lt;&gt;"","_"&amp;AC2393,"")</f>
        <v>#REF!</v>
      </c>
      <c r="E2393" s="158" t="str">
        <f t="shared" si="372"/>
        <v/>
      </c>
      <c r="F2393" s="158" t="e">
        <f t="shared" si="373"/>
        <v>#N/A</v>
      </c>
      <c r="G2393" s="158" t="str">
        <f>TRANSAKTIONER!Z2393&amp;IF(regnskab_filter_periode&gt;=AB2393,"INCLUDE"&amp;IF(regnskab_filter_land&lt;&gt;"",IF(regnskab_filter_land="EU",F2393,AD2393),""),"EXCLUDE")</f>
        <v>EXCLUDE</v>
      </c>
      <c r="H2393" s="158" t="str">
        <f t="shared" si="374"/>
        <v/>
      </c>
      <c r="I2393" s="158" t="str">
        <f>TRANSAKTIONER!Z2393&amp;IF(regnskab_filter_periode_partner&gt;=AB2393,"INCLUDE"&amp;IF(regnskab_filter_land_partner&lt;&gt;"",IF(regnskab_filter_land_partner="EU",F2393,AD2393),""),"EXCLUDE")&amp;AC2393</f>
        <v>EXCLUDE</v>
      </c>
      <c r="J2393" s="158" t="e">
        <f t="shared" si="375"/>
        <v>#N/A</v>
      </c>
      <c r="L2393" s="158" t="str">
        <f t="shared" si="376"/>
        <v>_EU</v>
      </c>
      <c r="P2393" s="340"/>
      <c r="Q2393" s="340"/>
      <c r="R2393" s="341"/>
      <c r="S2393" s="342"/>
      <c r="T2393" s="342"/>
      <c r="U2393" s="340"/>
      <c r="V2393" s="368"/>
      <c r="W2393" s="341"/>
      <c r="X2393" s="343"/>
      <c r="Y2393" s="340"/>
      <c r="Z2393" s="341"/>
      <c r="AA2393" s="348" t="str">
        <f t="shared" si="377"/>
        <v/>
      </c>
      <c r="AB2393" s="349" t="str">
        <f t="shared" si="378"/>
        <v/>
      </c>
      <c r="AC2393" s="341"/>
      <c r="AD2393" s="350" t="str">
        <f t="shared" si="379"/>
        <v/>
      </c>
    </row>
    <row r="2394" spans="2:30" x14ac:dyDescent="0.45">
      <c r="B2394" s="145" t="str">
        <f t="shared" si="370"/>
        <v>NOT INCLUDED</v>
      </c>
      <c r="C2394" s="146" t="e">
        <f t="shared" si="371"/>
        <v>#N/A</v>
      </c>
      <c r="D2394" s="158" t="e">
        <f>AB2394&amp;"_"&amp;#REF!&amp;IF(afstemning_partner&lt;&gt;"","_"&amp;AC2394,"")</f>
        <v>#REF!</v>
      </c>
      <c r="E2394" s="158" t="str">
        <f t="shared" si="372"/>
        <v/>
      </c>
      <c r="F2394" s="158" t="e">
        <f t="shared" si="373"/>
        <v>#N/A</v>
      </c>
      <c r="G2394" s="158" t="str">
        <f>TRANSAKTIONER!Z2394&amp;IF(regnskab_filter_periode&gt;=AB2394,"INCLUDE"&amp;IF(regnskab_filter_land&lt;&gt;"",IF(regnskab_filter_land="EU",F2394,AD2394),""),"EXCLUDE")</f>
        <v>EXCLUDE</v>
      </c>
      <c r="H2394" s="158" t="str">
        <f t="shared" si="374"/>
        <v/>
      </c>
      <c r="I2394" s="158" t="str">
        <f>TRANSAKTIONER!Z2394&amp;IF(regnskab_filter_periode_partner&gt;=AB2394,"INCLUDE"&amp;IF(regnskab_filter_land_partner&lt;&gt;"",IF(regnskab_filter_land_partner="EU",F2394,AD2394),""),"EXCLUDE")&amp;AC2394</f>
        <v>EXCLUDE</v>
      </c>
      <c r="J2394" s="158" t="e">
        <f t="shared" si="375"/>
        <v>#N/A</v>
      </c>
      <c r="L2394" s="158" t="str">
        <f t="shared" si="376"/>
        <v>_EU</v>
      </c>
      <c r="P2394" s="340"/>
      <c r="Q2394" s="340"/>
      <c r="R2394" s="341"/>
      <c r="S2394" s="342"/>
      <c r="T2394" s="342"/>
      <c r="U2394" s="340"/>
      <c r="V2394" s="368"/>
      <c r="W2394" s="341"/>
      <c r="X2394" s="343"/>
      <c r="Y2394" s="340"/>
      <c r="Z2394" s="341"/>
      <c r="AA2394" s="348" t="str">
        <f t="shared" si="377"/>
        <v/>
      </c>
      <c r="AB2394" s="349" t="str">
        <f t="shared" si="378"/>
        <v/>
      </c>
      <c r="AC2394" s="341"/>
      <c r="AD2394" s="350" t="str">
        <f t="shared" si="379"/>
        <v/>
      </c>
    </row>
    <row r="2395" spans="2:30" x14ac:dyDescent="0.45">
      <c r="B2395" s="145" t="str">
        <f t="shared" si="370"/>
        <v>NOT INCLUDED</v>
      </c>
      <c r="C2395" s="146" t="e">
        <f t="shared" si="371"/>
        <v>#N/A</v>
      </c>
      <c r="D2395" s="158" t="e">
        <f>AB2395&amp;"_"&amp;#REF!&amp;IF(afstemning_partner&lt;&gt;"","_"&amp;AC2395,"")</f>
        <v>#REF!</v>
      </c>
      <c r="E2395" s="158" t="str">
        <f t="shared" si="372"/>
        <v/>
      </c>
      <c r="F2395" s="158" t="e">
        <f t="shared" si="373"/>
        <v>#N/A</v>
      </c>
      <c r="G2395" s="158" t="str">
        <f>TRANSAKTIONER!Z2395&amp;IF(regnskab_filter_periode&gt;=AB2395,"INCLUDE"&amp;IF(regnskab_filter_land&lt;&gt;"",IF(regnskab_filter_land="EU",F2395,AD2395),""),"EXCLUDE")</f>
        <v>EXCLUDE</v>
      </c>
      <c r="H2395" s="158" t="str">
        <f t="shared" si="374"/>
        <v/>
      </c>
      <c r="I2395" s="158" t="str">
        <f>TRANSAKTIONER!Z2395&amp;IF(regnskab_filter_periode_partner&gt;=AB2395,"INCLUDE"&amp;IF(regnskab_filter_land_partner&lt;&gt;"",IF(regnskab_filter_land_partner="EU",F2395,AD2395),""),"EXCLUDE")&amp;AC2395</f>
        <v>EXCLUDE</v>
      </c>
      <c r="J2395" s="158" t="e">
        <f t="shared" si="375"/>
        <v>#N/A</v>
      </c>
      <c r="L2395" s="158" t="str">
        <f t="shared" si="376"/>
        <v>_EU</v>
      </c>
      <c r="P2395" s="340"/>
      <c r="Q2395" s="340"/>
      <c r="R2395" s="341"/>
      <c r="S2395" s="342"/>
      <c r="T2395" s="342"/>
      <c r="U2395" s="340"/>
      <c r="V2395" s="368"/>
      <c r="W2395" s="341"/>
      <c r="X2395" s="343"/>
      <c r="Y2395" s="340"/>
      <c r="Z2395" s="341"/>
      <c r="AA2395" s="348" t="str">
        <f t="shared" si="377"/>
        <v/>
      </c>
      <c r="AB2395" s="349" t="str">
        <f t="shared" si="378"/>
        <v/>
      </c>
      <c r="AC2395" s="341"/>
      <c r="AD2395" s="350" t="str">
        <f t="shared" si="379"/>
        <v/>
      </c>
    </row>
    <row r="2396" spans="2:30" x14ac:dyDescent="0.45">
      <c r="B2396" s="145" t="str">
        <f t="shared" si="370"/>
        <v>NOT INCLUDED</v>
      </c>
      <c r="C2396" s="146" t="e">
        <f t="shared" si="371"/>
        <v>#N/A</v>
      </c>
      <c r="D2396" s="158" t="e">
        <f>AB2396&amp;"_"&amp;#REF!&amp;IF(afstemning_partner&lt;&gt;"","_"&amp;AC2396,"")</f>
        <v>#REF!</v>
      </c>
      <c r="E2396" s="158" t="str">
        <f t="shared" si="372"/>
        <v/>
      </c>
      <c r="F2396" s="158" t="e">
        <f t="shared" si="373"/>
        <v>#N/A</v>
      </c>
      <c r="G2396" s="158" t="str">
        <f>TRANSAKTIONER!Z2396&amp;IF(regnskab_filter_periode&gt;=AB2396,"INCLUDE"&amp;IF(regnskab_filter_land&lt;&gt;"",IF(regnskab_filter_land="EU",F2396,AD2396),""),"EXCLUDE")</f>
        <v>EXCLUDE</v>
      </c>
      <c r="H2396" s="158" t="str">
        <f t="shared" si="374"/>
        <v/>
      </c>
      <c r="I2396" s="158" t="str">
        <f>TRANSAKTIONER!Z2396&amp;IF(regnskab_filter_periode_partner&gt;=AB2396,"INCLUDE"&amp;IF(regnskab_filter_land_partner&lt;&gt;"",IF(regnskab_filter_land_partner="EU",F2396,AD2396),""),"EXCLUDE")&amp;AC2396</f>
        <v>EXCLUDE</v>
      </c>
      <c r="J2396" s="158" t="e">
        <f t="shared" si="375"/>
        <v>#N/A</v>
      </c>
      <c r="L2396" s="158" t="str">
        <f t="shared" si="376"/>
        <v>_EU</v>
      </c>
      <c r="P2396" s="340"/>
      <c r="Q2396" s="340"/>
      <c r="R2396" s="341"/>
      <c r="S2396" s="342"/>
      <c r="T2396" s="342"/>
      <c r="U2396" s="340"/>
      <c r="V2396" s="368"/>
      <c r="W2396" s="341"/>
      <c r="X2396" s="343"/>
      <c r="Y2396" s="340"/>
      <c r="Z2396" s="341"/>
      <c r="AA2396" s="348" t="str">
        <f t="shared" si="377"/>
        <v/>
      </c>
      <c r="AB2396" s="349" t="str">
        <f t="shared" si="378"/>
        <v/>
      </c>
      <c r="AC2396" s="341"/>
      <c r="AD2396" s="350" t="str">
        <f t="shared" si="379"/>
        <v/>
      </c>
    </row>
    <row r="2397" spans="2:30" x14ac:dyDescent="0.45">
      <c r="B2397" s="145" t="str">
        <f t="shared" si="370"/>
        <v>NOT INCLUDED</v>
      </c>
      <c r="C2397" s="146" t="e">
        <f t="shared" si="371"/>
        <v>#N/A</v>
      </c>
      <c r="D2397" s="158" t="e">
        <f>AB2397&amp;"_"&amp;#REF!&amp;IF(afstemning_partner&lt;&gt;"","_"&amp;AC2397,"")</f>
        <v>#REF!</v>
      </c>
      <c r="E2397" s="158" t="str">
        <f t="shared" si="372"/>
        <v/>
      </c>
      <c r="F2397" s="158" t="e">
        <f t="shared" si="373"/>
        <v>#N/A</v>
      </c>
      <c r="G2397" s="158" t="str">
        <f>TRANSAKTIONER!Z2397&amp;IF(regnskab_filter_periode&gt;=AB2397,"INCLUDE"&amp;IF(regnskab_filter_land&lt;&gt;"",IF(regnskab_filter_land="EU",F2397,AD2397),""),"EXCLUDE")</f>
        <v>EXCLUDE</v>
      </c>
      <c r="H2397" s="158" t="str">
        <f t="shared" si="374"/>
        <v/>
      </c>
      <c r="I2397" s="158" t="str">
        <f>TRANSAKTIONER!Z2397&amp;IF(regnskab_filter_periode_partner&gt;=AB2397,"INCLUDE"&amp;IF(regnskab_filter_land_partner&lt;&gt;"",IF(regnskab_filter_land_partner="EU",F2397,AD2397),""),"EXCLUDE")&amp;AC2397</f>
        <v>EXCLUDE</v>
      </c>
      <c r="J2397" s="158" t="e">
        <f t="shared" si="375"/>
        <v>#N/A</v>
      </c>
      <c r="L2397" s="158" t="str">
        <f t="shared" si="376"/>
        <v>_EU</v>
      </c>
      <c r="P2397" s="340"/>
      <c r="Q2397" s="340"/>
      <c r="R2397" s="341"/>
      <c r="S2397" s="342"/>
      <c r="T2397" s="342"/>
      <c r="U2397" s="340"/>
      <c r="V2397" s="368"/>
      <c r="W2397" s="341"/>
      <c r="X2397" s="343"/>
      <c r="Y2397" s="340"/>
      <c r="Z2397" s="341"/>
      <c r="AA2397" s="348" t="str">
        <f t="shared" si="377"/>
        <v/>
      </c>
      <c r="AB2397" s="349" t="str">
        <f t="shared" si="378"/>
        <v/>
      </c>
      <c r="AC2397" s="341"/>
      <c r="AD2397" s="350" t="str">
        <f t="shared" si="379"/>
        <v/>
      </c>
    </row>
    <row r="2398" spans="2:30" x14ac:dyDescent="0.45">
      <c r="B2398" s="145" t="str">
        <f t="shared" si="370"/>
        <v>NOT INCLUDED</v>
      </c>
      <c r="C2398" s="146" t="e">
        <f t="shared" si="371"/>
        <v>#N/A</v>
      </c>
      <c r="D2398" s="158" t="e">
        <f>AB2398&amp;"_"&amp;#REF!&amp;IF(afstemning_partner&lt;&gt;"","_"&amp;AC2398,"")</f>
        <v>#REF!</v>
      </c>
      <c r="E2398" s="158" t="str">
        <f t="shared" si="372"/>
        <v/>
      </c>
      <c r="F2398" s="158" t="e">
        <f t="shared" si="373"/>
        <v>#N/A</v>
      </c>
      <c r="G2398" s="158" t="str">
        <f>TRANSAKTIONER!Z2398&amp;IF(regnskab_filter_periode&gt;=AB2398,"INCLUDE"&amp;IF(regnskab_filter_land&lt;&gt;"",IF(regnskab_filter_land="EU",F2398,AD2398),""),"EXCLUDE")</f>
        <v>EXCLUDE</v>
      </c>
      <c r="H2398" s="158" t="str">
        <f t="shared" si="374"/>
        <v/>
      </c>
      <c r="I2398" s="158" t="str">
        <f>TRANSAKTIONER!Z2398&amp;IF(regnskab_filter_periode_partner&gt;=AB2398,"INCLUDE"&amp;IF(regnskab_filter_land_partner&lt;&gt;"",IF(regnskab_filter_land_partner="EU",F2398,AD2398),""),"EXCLUDE")&amp;AC2398</f>
        <v>EXCLUDE</v>
      </c>
      <c r="J2398" s="158" t="e">
        <f t="shared" si="375"/>
        <v>#N/A</v>
      </c>
      <c r="L2398" s="158" t="str">
        <f t="shared" si="376"/>
        <v>_EU</v>
      </c>
      <c r="P2398" s="340"/>
      <c r="Q2398" s="340"/>
      <c r="R2398" s="341"/>
      <c r="S2398" s="342"/>
      <c r="T2398" s="342"/>
      <c r="U2398" s="340"/>
      <c r="V2398" s="368"/>
      <c r="W2398" s="341"/>
      <c r="X2398" s="343"/>
      <c r="Y2398" s="340"/>
      <c r="Z2398" s="341"/>
      <c r="AA2398" s="348" t="str">
        <f t="shared" si="377"/>
        <v/>
      </c>
      <c r="AB2398" s="349" t="str">
        <f t="shared" si="378"/>
        <v/>
      </c>
      <c r="AC2398" s="341"/>
      <c r="AD2398" s="350" t="str">
        <f t="shared" si="379"/>
        <v/>
      </c>
    </row>
    <row r="2399" spans="2:30" x14ac:dyDescent="0.45">
      <c r="B2399" s="145" t="str">
        <f t="shared" si="370"/>
        <v>NOT INCLUDED</v>
      </c>
      <c r="C2399" s="146" t="e">
        <f t="shared" si="371"/>
        <v>#N/A</v>
      </c>
      <c r="D2399" s="158" t="e">
        <f>AB2399&amp;"_"&amp;#REF!&amp;IF(afstemning_partner&lt;&gt;"","_"&amp;AC2399,"")</f>
        <v>#REF!</v>
      </c>
      <c r="E2399" s="158" t="str">
        <f t="shared" si="372"/>
        <v/>
      </c>
      <c r="F2399" s="158" t="e">
        <f t="shared" si="373"/>
        <v>#N/A</v>
      </c>
      <c r="G2399" s="158" t="str">
        <f>TRANSAKTIONER!Z2399&amp;IF(regnskab_filter_periode&gt;=AB2399,"INCLUDE"&amp;IF(regnskab_filter_land&lt;&gt;"",IF(regnskab_filter_land="EU",F2399,AD2399),""),"EXCLUDE")</f>
        <v>EXCLUDE</v>
      </c>
      <c r="H2399" s="158" t="str">
        <f t="shared" si="374"/>
        <v/>
      </c>
      <c r="I2399" s="158" t="str">
        <f>TRANSAKTIONER!Z2399&amp;IF(regnskab_filter_periode_partner&gt;=AB2399,"INCLUDE"&amp;IF(regnskab_filter_land_partner&lt;&gt;"",IF(regnskab_filter_land_partner="EU",F2399,AD2399),""),"EXCLUDE")&amp;AC2399</f>
        <v>EXCLUDE</v>
      </c>
      <c r="J2399" s="158" t="e">
        <f t="shared" si="375"/>
        <v>#N/A</v>
      </c>
      <c r="L2399" s="158" t="str">
        <f t="shared" si="376"/>
        <v>_EU</v>
      </c>
      <c r="P2399" s="340"/>
      <c r="Q2399" s="340"/>
      <c r="R2399" s="341"/>
      <c r="S2399" s="342"/>
      <c r="T2399" s="342"/>
      <c r="U2399" s="340"/>
      <c r="V2399" s="368"/>
      <c r="W2399" s="341"/>
      <c r="X2399" s="343"/>
      <c r="Y2399" s="340"/>
      <c r="Z2399" s="341"/>
      <c r="AA2399" s="348" t="str">
        <f t="shared" si="377"/>
        <v/>
      </c>
      <c r="AB2399" s="349" t="str">
        <f t="shared" si="378"/>
        <v/>
      </c>
      <c r="AC2399" s="341"/>
      <c r="AD2399" s="350" t="str">
        <f t="shared" si="379"/>
        <v/>
      </c>
    </row>
    <row r="2400" spans="2:30" x14ac:dyDescent="0.45">
      <c r="B2400" s="145" t="str">
        <f t="shared" si="370"/>
        <v>NOT INCLUDED</v>
      </c>
      <c r="C2400" s="146" t="e">
        <f t="shared" si="371"/>
        <v>#N/A</v>
      </c>
      <c r="D2400" s="158" t="e">
        <f>AB2400&amp;"_"&amp;#REF!&amp;IF(afstemning_partner&lt;&gt;"","_"&amp;AC2400,"")</f>
        <v>#REF!</v>
      </c>
      <c r="E2400" s="158" t="str">
        <f t="shared" si="372"/>
        <v/>
      </c>
      <c r="F2400" s="158" t="e">
        <f t="shared" si="373"/>
        <v>#N/A</v>
      </c>
      <c r="G2400" s="158" t="str">
        <f>TRANSAKTIONER!Z2400&amp;IF(regnskab_filter_periode&gt;=AB2400,"INCLUDE"&amp;IF(regnskab_filter_land&lt;&gt;"",IF(regnskab_filter_land="EU",F2400,AD2400),""),"EXCLUDE")</f>
        <v>EXCLUDE</v>
      </c>
      <c r="H2400" s="158" t="str">
        <f t="shared" si="374"/>
        <v/>
      </c>
      <c r="I2400" s="158" t="str">
        <f>TRANSAKTIONER!Z2400&amp;IF(regnskab_filter_periode_partner&gt;=AB2400,"INCLUDE"&amp;IF(regnskab_filter_land_partner&lt;&gt;"",IF(regnskab_filter_land_partner="EU",F2400,AD2400),""),"EXCLUDE")&amp;AC2400</f>
        <v>EXCLUDE</v>
      </c>
      <c r="J2400" s="158" t="e">
        <f t="shared" si="375"/>
        <v>#N/A</v>
      </c>
      <c r="L2400" s="158" t="str">
        <f t="shared" si="376"/>
        <v>_EU</v>
      </c>
      <c r="P2400" s="340"/>
      <c r="Q2400" s="340"/>
      <c r="R2400" s="341"/>
      <c r="S2400" s="342"/>
      <c r="T2400" s="342"/>
      <c r="U2400" s="340"/>
      <c r="V2400" s="368"/>
      <c r="W2400" s="341"/>
      <c r="X2400" s="343"/>
      <c r="Y2400" s="340"/>
      <c r="Z2400" s="341"/>
      <c r="AA2400" s="348" t="str">
        <f t="shared" si="377"/>
        <v/>
      </c>
      <c r="AB2400" s="349" t="str">
        <f t="shared" si="378"/>
        <v/>
      </c>
      <c r="AC2400" s="341"/>
      <c r="AD2400" s="350" t="str">
        <f t="shared" si="379"/>
        <v/>
      </c>
    </row>
    <row r="2401" spans="2:30" x14ac:dyDescent="0.45">
      <c r="B2401" s="145" t="str">
        <f t="shared" si="370"/>
        <v>NOT INCLUDED</v>
      </c>
      <c r="C2401" s="146" t="e">
        <f t="shared" si="371"/>
        <v>#N/A</v>
      </c>
      <c r="D2401" s="158" t="e">
        <f>AB2401&amp;"_"&amp;#REF!&amp;IF(afstemning_partner&lt;&gt;"","_"&amp;AC2401,"")</f>
        <v>#REF!</v>
      </c>
      <c r="E2401" s="158" t="str">
        <f t="shared" si="372"/>
        <v/>
      </c>
      <c r="F2401" s="158" t="e">
        <f t="shared" si="373"/>
        <v>#N/A</v>
      </c>
      <c r="G2401" s="158" t="str">
        <f>TRANSAKTIONER!Z2401&amp;IF(regnskab_filter_periode&gt;=AB2401,"INCLUDE"&amp;IF(regnskab_filter_land&lt;&gt;"",IF(regnskab_filter_land="EU",F2401,AD2401),""),"EXCLUDE")</f>
        <v>EXCLUDE</v>
      </c>
      <c r="H2401" s="158" t="str">
        <f t="shared" si="374"/>
        <v/>
      </c>
      <c r="I2401" s="158" t="str">
        <f>TRANSAKTIONER!Z2401&amp;IF(regnskab_filter_periode_partner&gt;=AB2401,"INCLUDE"&amp;IF(regnskab_filter_land_partner&lt;&gt;"",IF(regnskab_filter_land_partner="EU",F2401,AD2401),""),"EXCLUDE")&amp;AC2401</f>
        <v>EXCLUDE</v>
      </c>
      <c r="J2401" s="158" t="e">
        <f t="shared" si="375"/>
        <v>#N/A</v>
      </c>
      <c r="L2401" s="158" t="str">
        <f t="shared" si="376"/>
        <v>_EU</v>
      </c>
      <c r="P2401" s="340"/>
      <c r="Q2401" s="340"/>
      <c r="R2401" s="341"/>
      <c r="S2401" s="342"/>
      <c r="T2401" s="342"/>
      <c r="U2401" s="340"/>
      <c r="V2401" s="368"/>
      <c r="W2401" s="341"/>
      <c r="X2401" s="343"/>
      <c r="Y2401" s="340"/>
      <c r="Z2401" s="341"/>
      <c r="AA2401" s="348" t="str">
        <f t="shared" si="377"/>
        <v/>
      </c>
      <c r="AB2401" s="349" t="str">
        <f t="shared" si="378"/>
        <v/>
      </c>
      <c r="AC2401" s="341"/>
      <c r="AD2401" s="350" t="str">
        <f t="shared" si="379"/>
        <v/>
      </c>
    </row>
    <row r="2402" spans="2:30" x14ac:dyDescent="0.45">
      <c r="B2402" s="145" t="str">
        <f t="shared" si="370"/>
        <v>NOT INCLUDED</v>
      </c>
      <c r="C2402" s="146" t="e">
        <f t="shared" si="371"/>
        <v>#N/A</v>
      </c>
      <c r="D2402" s="158" t="e">
        <f>AB2402&amp;"_"&amp;#REF!&amp;IF(afstemning_partner&lt;&gt;"","_"&amp;AC2402,"")</f>
        <v>#REF!</v>
      </c>
      <c r="E2402" s="158" t="str">
        <f t="shared" si="372"/>
        <v/>
      </c>
      <c r="F2402" s="158" t="e">
        <f t="shared" si="373"/>
        <v>#N/A</v>
      </c>
      <c r="G2402" s="158" t="str">
        <f>TRANSAKTIONER!Z2402&amp;IF(regnskab_filter_periode&gt;=AB2402,"INCLUDE"&amp;IF(regnskab_filter_land&lt;&gt;"",IF(regnskab_filter_land="EU",F2402,AD2402),""),"EXCLUDE")</f>
        <v>EXCLUDE</v>
      </c>
      <c r="H2402" s="158" t="str">
        <f t="shared" si="374"/>
        <v/>
      </c>
      <c r="I2402" s="158" t="str">
        <f>TRANSAKTIONER!Z2402&amp;IF(regnskab_filter_periode_partner&gt;=AB2402,"INCLUDE"&amp;IF(regnskab_filter_land_partner&lt;&gt;"",IF(regnskab_filter_land_partner="EU",F2402,AD2402),""),"EXCLUDE")&amp;AC2402</f>
        <v>EXCLUDE</v>
      </c>
      <c r="J2402" s="158" t="e">
        <f t="shared" si="375"/>
        <v>#N/A</v>
      </c>
      <c r="L2402" s="158" t="str">
        <f t="shared" si="376"/>
        <v>_EU</v>
      </c>
      <c r="P2402" s="340"/>
      <c r="Q2402" s="340"/>
      <c r="R2402" s="341"/>
      <c r="S2402" s="342"/>
      <c r="T2402" s="342"/>
      <c r="U2402" s="340"/>
      <c r="V2402" s="368"/>
      <c r="W2402" s="341"/>
      <c r="X2402" s="343"/>
      <c r="Y2402" s="340"/>
      <c r="Z2402" s="341"/>
      <c r="AA2402" s="348" t="str">
        <f t="shared" si="377"/>
        <v/>
      </c>
      <c r="AB2402" s="349" t="str">
        <f t="shared" si="378"/>
        <v/>
      </c>
      <c r="AC2402" s="341"/>
      <c r="AD2402" s="350" t="str">
        <f t="shared" si="379"/>
        <v/>
      </c>
    </row>
    <row r="2403" spans="2:30" x14ac:dyDescent="0.45">
      <c r="B2403" s="145" t="str">
        <f t="shared" si="370"/>
        <v>NOT INCLUDED</v>
      </c>
      <c r="C2403" s="146" t="e">
        <f t="shared" si="371"/>
        <v>#N/A</v>
      </c>
      <c r="D2403" s="158" t="e">
        <f>AB2403&amp;"_"&amp;#REF!&amp;IF(afstemning_partner&lt;&gt;"","_"&amp;AC2403,"")</f>
        <v>#REF!</v>
      </c>
      <c r="E2403" s="158" t="str">
        <f t="shared" si="372"/>
        <v/>
      </c>
      <c r="F2403" s="158" t="e">
        <f t="shared" si="373"/>
        <v>#N/A</v>
      </c>
      <c r="G2403" s="158" t="str">
        <f>TRANSAKTIONER!Z2403&amp;IF(regnskab_filter_periode&gt;=AB2403,"INCLUDE"&amp;IF(regnskab_filter_land&lt;&gt;"",IF(regnskab_filter_land="EU",F2403,AD2403),""),"EXCLUDE")</f>
        <v>EXCLUDE</v>
      </c>
      <c r="H2403" s="158" t="str">
        <f t="shared" si="374"/>
        <v/>
      </c>
      <c r="I2403" s="158" t="str">
        <f>TRANSAKTIONER!Z2403&amp;IF(regnskab_filter_periode_partner&gt;=AB2403,"INCLUDE"&amp;IF(regnskab_filter_land_partner&lt;&gt;"",IF(regnskab_filter_land_partner="EU",F2403,AD2403),""),"EXCLUDE")&amp;AC2403</f>
        <v>EXCLUDE</v>
      </c>
      <c r="J2403" s="158" t="e">
        <f t="shared" si="375"/>
        <v>#N/A</v>
      </c>
      <c r="L2403" s="158" t="str">
        <f t="shared" si="376"/>
        <v>_EU</v>
      </c>
      <c r="P2403" s="340"/>
      <c r="Q2403" s="340"/>
      <c r="R2403" s="341"/>
      <c r="S2403" s="342"/>
      <c r="T2403" s="342"/>
      <c r="U2403" s="340"/>
      <c r="V2403" s="368"/>
      <c r="W2403" s="341"/>
      <c r="X2403" s="343"/>
      <c r="Y2403" s="340"/>
      <c r="Z2403" s="341"/>
      <c r="AA2403" s="348" t="str">
        <f t="shared" si="377"/>
        <v/>
      </c>
      <c r="AB2403" s="349" t="str">
        <f t="shared" si="378"/>
        <v/>
      </c>
      <c r="AC2403" s="341"/>
      <c r="AD2403" s="350" t="str">
        <f t="shared" si="379"/>
        <v/>
      </c>
    </row>
    <row r="2404" spans="2:30" x14ac:dyDescent="0.45">
      <c r="B2404" s="145" t="str">
        <f t="shared" si="370"/>
        <v>NOT INCLUDED</v>
      </c>
      <c r="C2404" s="146" t="e">
        <f t="shared" si="371"/>
        <v>#N/A</v>
      </c>
      <c r="D2404" s="158" t="e">
        <f>AB2404&amp;"_"&amp;#REF!&amp;IF(afstemning_partner&lt;&gt;"","_"&amp;AC2404,"")</f>
        <v>#REF!</v>
      </c>
      <c r="E2404" s="158" t="str">
        <f t="shared" si="372"/>
        <v/>
      </c>
      <c r="F2404" s="158" t="e">
        <f t="shared" si="373"/>
        <v>#N/A</v>
      </c>
      <c r="G2404" s="158" t="str">
        <f>TRANSAKTIONER!Z2404&amp;IF(regnskab_filter_periode&gt;=AB2404,"INCLUDE"&amp;IF(regnskab_filter_land&lt;&gt;"",IF(regnskab_filter_land="EU",F2404,AD2404),""),"EXCLUDE")</f>
        <v>EXCLUDE</v>
      </c>
      <c r="H2404" s="158" t="str">
        <f t="shared" si="374"/>
        <v/>
      </c>
      <c r="I2404" s="158" t="str">
        <f>TRANSAKTIONER!Z2404&amp;IF(regnskab_filter_periode_partner&gt;=AB2404,"INCLUDE"&amp;IF(regnskab_filter_land_partner&lt;&gt;"",IF(regnskab_filter_land_partner="EU",F2404,AD2404),""),"EXCLUDE")&amp;AC2404</f>
        <v>EXCLUDE</v>
      </c>
      <c r="J2404" s="158" t="e">
        <f t="shared" si="375"/>
        <v>#N/A</v>
      </c>
      <c r="L2404" s="158" t="str">
        <f t="shared" si="376"/>
        <v>_EU</v>
      </c>
      <c r="P2404" s="340"/>
      <c r="Q2404" s="340"/>
      <c r="R2404" s="341"/>
      <c r="S2404" s="342"/>
      <c r="T2404" s="342"/>
      <c r="U2404" s="340"/>
      <c r="V2404" s="368"/>
      <c r="W2404" s="341"/>
      <c r="X2404" s="343"/>
      <c r="Y2404" s="340"/>
      <c r="Z2404" s="341"/>
      <c r="AA2404" s="348" t="str">
        <f t="shared" si="377"/>
        <v/>
      </c>
      <c r="AB2404" s="349" t="str">
        <f t="shared" si="378"/>
        <v/>
      </c>
      <c r="AC2404" s="341"/>
      <c r="AD2404" s="350" t="str">
        <f t="shared" si="379"/>
        <v/>
      </c>
    </row>
    <row r="2405" spans="2:30" x14ac:dyDescent="0.45">
      <c r="B2405" s="145" t="str">
        <f t="shared" si="370"/>
        <v>NOT INCLUDED</v>
      </c>
      <c r="C2405" s="146" t="e">
        <f t="shared" si="371"/>
        <v>#N/A</v>
      </c>
      <c r="D2405" s="158" t="e">
        <f>AB2405&amp;"_"&amp;#REF!&amp;IF(afstemning_partner&lt;&gt;"","_"&amp;AC2405,"")</f>
        <v>#REF!</v>
      </c>
      <c r="E2405" s="158" t="str">
        <f t="shared" si="372"/>
        <v/>
      </c>
      <c r="F2405" s="158" t="e">
        <f t="shared" si="373"/>
        <v>#N/A</v>
      </c>
      <c r="G2405" s="158" t="str">
        <f>TRANSAKTIONER!Z2405&amp;IF(regnskab_filter_periode&gt;=AB2405,"INCLUDE"&amp;IF(regnskab_filter_land&lt;&gt;"",IF(regnskab_filter_land="EU",F2405,AD2405),""),"EXCLUDE")</f>
        <v>EXCLUDE</v>
      </c>
      <c r="H2405" s="158" t="str">
        <f t="shared" si="374"/>
        <v/>
      </c>
      <c r="I2405" s="158" t="str">
        <f>TRANSAKTIONER!Z2405&amp;IF(regnskab_filter_periode_partner&gt;=AB2405,"INCLUDE"&amp;IF(regnskab_filter_land_partner&lt;&gt;"",IF(regnskab_filter_land_partner="EU",F2405,AD2405),""),"EXCLUDE")&amp;AC2405</f>
        <v>EXCLUDE</v>
      </c>
      <c r="J2405" s="158" t="e">
        <f t="shared" si="375"/>
        <v>#N/A</v>
      </c>
      <c r="L2405" s="158" t="str">
        <f t="shared" si="376"/>
        <v>_EU</v>
      </c>
      <c r="P2405" s="340"/>
      <c r="Q2405" s="340"/>
      <c r="R2405" s="341"/>
      <c r="S2405" s="342"/>
      <c r="T2405" s="342"/>
      <c r="U2405" s="340"/>
      <c r="V2405" s="368"/>
      <c r="W2405" s="341"/>
      <c r="X2405" s="343"/>
      <c r="Y2405" s="340"/>
      <c r="Z2405" s="341"/>
      <c r="AA2405" s="348" t="str">
        <f t="shared" si="377"/>
        <v/>
      </c>
      <c r="AB2405" s="349" t="str">
        <f t="shared" si="378"/>
        <v/>
      </c>
      <c r="AC2405" s="341"/>
      <c r="AD2405" s="350" t="str">
        <f t="shared" si="379"/>
        <v/>
      </c>
    </row>
    <row r="2406" spans="2:30" x14ac:dyDescent="0.45">
      <c r="B2406" s="145" t="str">
        <f t="shared" si="370"/>
        <v>NOT INCLUDED</v>
      </c>
      <c r="C2406" s="146" t="e">
        <f t="shared" si="371"/>
        <v>#N/A</v>
      </c>
      <c r="D2406" s="158" t="e">
        <f>AB2406&amp;"_"&amp;#REF!&amp;IF(afstemning_partner&lt;&gt;"","_"&amp;AC2406,"")</f>
        <v>#REF!</v>
      </c>
      <c r="E2406" s="158" t="str">
        <f t="shared" si="372"/>
        <v/>
      </c>
      <c r="F2406" s="158" t="e">
        <f t="shared" si="373"/>
        <v>#N/A</v>
      </c>
      <c r="G2406" s="158" t="str">
        <f>TRANSAKTIONER!Z2406&amp;IF(regnskab_filter_periode&gt;=AB2406,"INCLUDE"&amp;IF(regnskab_filter_land&lt;&gt;"",IF(regnskab_filter_land="EU",F2406,AD2406),""),"EXCLUDE")</f>
        <v>EXCLUDE</v>
      </c>
      <c r="H2406" s="158" t="str">
        <f t="shared" si="374"/>
        <v/>
      </c>
      <c r="I2406" s="158" t="str">
        <f>TRANSAKTIONER!Z2406&amp;IF(regnskab_filter_periode_partner&gt;=AB2406,"INCLUDE"&amp;IF(regnskab_filter_land_partner&lt;&gt;"",IF(regnskab_filter_land_partner="EU",F2406,AD2406),""),"EXCLUDE")&amp;AC2406</f>
        <v>EXCLUDE</v>
      </c>
      <c r="J2406" s="158" t="e">
        <f t="shared" si="375"/>
        <v>#N/A</v>
      </c>
      <c r="L2406" s="158" t="str">
        <f t="shared" si="376"/>
        <v>_EU</v>
      </c>
      <c r="P2406" s="340"/>
      <c r="Q2406" s="340"/>
      <c r="R2406" s="341"/>
      <c r="S2406" s="342"/>
      <c r="T2406" s="342"/>
      <c r="U2406" s="340"/>
      <c r="V2406" s="368"/>
      <c r="W2406" s="341"/>
      <c r="X2406" s="343"/>
      <c r="Y2406" s="340"/>
      <c r="Z2406" s="341"/>
      <c r="AA2406" s="348" t="str">
        <f t="shared" si="377"/>
        <v/>
      </c>
      <c r="AB2406" s="349" t="str">
        <f t="shared" si="378"/>
        <v/>
      </c>
      <c r="AC2406" s="341"/>
      <c r="AD2406" s="350" t="str">
        <f t="shared" si="379"/>
        <v/>
      </c>
    </row>
    <row r="2407" spans="2:30" x14ac:dyDescent="0.45">
      <c r="B2407" s="145" t="str">
        <f t="shared" si="370"/>
        <v>NOT INCLUDED</v>
      </c>
      <c r="C2407" s="146" t="e">
        <f t="shared" si="371"/>
        <v>#N/A</v>
      </c>
      <c r="D2407" s="158" t="e">
        <f>AB2407&amp;"_"&amp;#REF!&amp;IF(afstemning_partner&lt;&gt;"","_"&amp;AC2407,"")</f>
        <v>#REF!</v>
      </c>
      <c r="E2407" s="158" t="str">
        <f t="shared" si="372"/>
        <v/>
      </c>
      <c r="F2407" s="158" t="e">
        <f t="shared" si="373"/>
        <v>#N/A</v>
      </c>
      <c r="G2407" s="158" t="str">
        <f>TRANSAKTIONER!Z2407&amp;IF(regnskab_filter_periode&gt;=AB2407,"INCLUDE"&amp;IF(regnskab_filter_land&lt;&gt;"",IF(regnskab_filter_land="EU",F2407,AD2407),""),"EXCLUDE")</f>
        <v>EXCLUDE</v>
      </c>
      <c r="H2407" s="158" t="str">
        <f t="shared" si="374"/>
        <v/>
      </c>
      <c r="I2407" s="158" t="str">
        <f>TRANSAKTIONER!Z2407&amp;IF(regnskab_filter_periode_partner&gt;=AB2407,"INCLUDE"&amp;IF(regnskab_filter_land_partner&lt;&gt;"",IF(regnskab_filter_land_partner="EU",F2407,AD2407),""),"EXCLUDE")&amp;AC2407</f>
        <v>EXCLUDE</v>
      </c>
      <c r="J2407" s="158" t="e">
        <f t="shared" si="375"/>
        <v>#N/A</v>
      </c>
      <c r="L2407" s="158" t="str">
        <f t="shared" si="376"/>
        <v>_EU</v>
      </c>
      <c r="P2407" s="340"/>
      <c r="Q2407" s="340"/>
      <c r="R2407" s="341"/>
      <c r="S2407" s="342"/>
      <c r="T2407" s="342"/>
      <c r="U2407" s="340"/>
      <c r="V2407" s="368"/>
      <c r="W2407" s="341"/>
      <c r="X2407" s="343"/>
      <c r="Y2407" s="340"/>
      <c r="Z2407" s="341"/>
      <c r="AA2407" s="348" t="str">
        <f t="shared" si="377"/>
        <v/>
      </c>
      <c r="AB2407" s="349" t="str">
        <f t="shared" si="378"/>
        <v/>
      </c>
      <c r="AC2407" s="341"/>
      <c r="AD2407" s="350" t="str">
        <f t="shared" si="379"/>
        <v/>
      </c>
    </row>
    <row r="2408" spans="2:30" x14ac:dyDescent="0.45">
      <c r="B2408" s="145" t="str">
        <f t="shared" si="370"/>
        <v>NOT INCLUDED</v>
      </c>
      <c r="C2408" s="146" t="e">
        <f t="shared" si="371"/>
        <v>#N/A</v>
      </c>
      <c r="D2408" s="158" t="e">
        <f>AB2408&amp;"_"&amp;#REF!&amp;IF(afstemning_partner&lt;&gt;"","_"&amp;AC2408,"")</f>
        <v>#REF!</v>
      </c>
      <c r="E2408" s="158" t="str">
        <f t="shared" si="372"/>
        <v/>
      </c>
      <c r="F2408" s="158" t="e">
        <f t="shared" si="373"/>
        <v>#N/A</v>
      </c>
      <c r="G2408" s="158" t="str">
        <f>TRANSAKTIONER!Z2408&amp;IF(regnskab_filter_periode&gt;=AB2408,"INCLUDE"&amp;IF(regnskab_filter_land&lt;&gt;"",IF(regnskab_filter_land="EU",F2408,AD2408),""),"EXCLUDE")</f>
        <v>EXCLUDE</v>
      </c>
      <c r="H2408" s="158" t="str">
        <f t="shared" si="374"/>
        <v/>
      </c>
      <c r="I2408" s="158" t="str">
        <f>TRANSAKTIONER!Z2408&amp;IF(regnskab_filter_periode_partner&gt;=AB2408,"INCLUDE"&amp;IF(regnskab_filter_land_partner&lt;&gt;"",IF(regnskab_filter_land_partner="EU",F2408,AD2408),""),"EXCLUDE")&amp;AC2408</f>
        <v>EXCLUDE</v>
      </c>
      <c r="J2408" s="158" t="e">
        <f t="shared" si="375"/>
        <v>#N/A</v>
      </c>
      <c r="L2408" s="158" t="str">
        <f t="shared" si="376"/>
        <v>_EU</v>
      </c>
      <c r="P2408" s="340"/>
      <c r="Q2408" s="340"/>
      <c r="R2408" s="341"/>
      <c r="S2408" s="342"/>
      <c r="T2408" s="342"/>
      <c r="U2408" s="340"/>
      <c r="V2408" s="368"/>
      <c r="W2408" s="341"/>
      <c r="X2408" s="343"/>
      <c r="Y2408" s="340"/>
      <c r="Z2408" s="341"/>
      <c r="AA2408" s="348" t="str">
        <f t="shared" si="377"/>
        <v/>
      </c>
      <c r="AB2408" s="349" t="str">
        <f t="shared" si="378"/>
        <v/>
      </c>
      <c r="AC2408" s="341"/>
      <c r="AD2408" s="350" t="str">
        <f t="shared" si="379"/>
        <v/>
      </c>
    </row>
    <row r="2409" spans="2:30" x14ac:dyDescent="0.45">
      <c r="B2409" s="145" t="str">
        <f t="shared" si="370"/>
        <v>NOT INCLUDED</v>
      </c>
      <c r="C2409" s="146" t="e">
        <f t="shared" si="371"/>
        <v>#N/A</v>
      </c>
      <c r="D2409" s="158" t="e">
        <f>AB2409&amp;"_"&amp;#REF!&amp;IF(afstemning_partner&lt;&gt;"","_"&amp;AC2409,"")</f>
        <v>#REF!</v>
      </c>
      <c r="E2409" s="158" t="str">
        <f t="shared" si="372"/>
        <v/>
      </c>
      <c r="F2409" s="158" t="e">
        <f t="shared" si="373"/>
        <v>#N/A</v>
      </c>
      <c r="G2409" s="158" t="str">
        <f>TRANSAKTIONER!Z2409&amp;IF(regnskab_filter_periode&gt;=AB2409,"INCLUDE"&amp;IF(regnskab_filter_land&lt;&gt;"",IF(regnskab_filter_land="EU",F2409,AD2409),""),"EXCLUDE")</f>
        <v>EXCLUDE</v>
      </c>
      <c r="H2409" s="158" t="str">
        <f t="shared" si="374"/>
        <v/>
      </c>
      <c r="I2409" s="158" t="str">
        <f>TRANSAKTIONER!Z2409&amp;IF(regnskab_filter_periode_partner&gt;=AB2409,"INCLUDE"&amp;IF(regnskab_filter_land_partner&lt;&gt;"",IF(regnskab_filter_land_partner="EU",F2409,AD2409),""),"EXCLUDE")&amp;AC2409</f>
        <v>EXCLUDE</v>
      </c>
      <c r="J2409" s="158" t="e">
        <f t="shared" si="375"/>
        <v>#N/A</v>
      </c>
      <c r="L2409" s="158" t="str">
        <f t="shared" si="376"/>
        <v>_EU</v>
      </c>
      <c r="P2409" s="340"/>
      <c r="Q2409" s="340"/>
      <c r="R2409" s="341"/>
      <c r="S2409" s="342"/>
      <c r="T2409" s="342"/>
      <c r="U2409" s="340"/>
      <c r="V2409" s="368"/>
      <c r="W2409" s="341"/>
      <c r="X2409" s="343"/>
      <c r="Y2409" s="340"/>
      <c r="Z2409" s="341"/>
      <c r="AA2409" s="348" t="str">
        <f t="shared" si="377"/>
        <v/>
      </c>
      <c r="AB2409" s="349" t="str">
        <f t="shared" si="378"/>
        <v/>
      </c>
      <c r="AC2409" s="341"/>
      <c r="AD2409" s="350" t="str">
        <f t="shared" si="379"/>
        <v/>
      </c>
    </row>
    <row r="2410" spans="2:30" x14ac:dyDescent="0.45">
      <c r="B2410" s="145" t="str">
        <f t="shared" si="370"/>
        <v>NOT INCLUDED</v>
      </c>
      <c r="C2410" s="146" t="e">
        <f t="shared" si="371"/>
        <v>#N/A</v>
      </c>
      <c r="D2410" s="158" t="e">
        <f>AB2410&amp;"_"&amp;#REF!&amp;IF(afstemning_partner&lt;&gt;"","_"&amp;AC2410,"")</f>
        <v>#REF!</v>
      </c>
      <c r="E2410" s="158" t="str">
        <f t="shared" si="372"/>
        <v/>
      </c>
      <c r="F2410" s="158" t="e">
        <f t="shared" si="373"/>
        <v>#N/A</v>
      </c>
      <c r="G2410" s="158" t="str">
        <f>TRANSAKTIONER!Z2410&amp;IF(regnskab_filter_periode&gt;=AB2410,"INCLUDE"&amp;IF(regnskab_filter_land&lt;&gt;"",IF(regnskab_filter_land="EU",F2410,AD2410),""),"EXCLUDE")</f>
        <v>EXCLUDE</v>
      </c>
      <c r="H2410" s="158" t="str">
        <f t="shared" si="374"/>
        <v/>
      </c>
      <c r="I2410" s="158" t="str">
        <f>TRANSAKTIONER!Z2410&amp;IF(regnskab_filter_periode_partner&gt;=AB2410,"INCLUDE"&amp;IF(regnskab_filter_land_partner&lt;&gt;"",IF(regnskab_filter_land_partner="EU",F2410,AD2410),""),"EXCLUDE")&amp;AC2410</f>
        <v>EXCLUDE</v>
      </c>
      <c r="J2410" s="158" t="e">
        <f t="shared" si="375"/>
        <v>#N/A</v>
      </c>
      <c r="L2410" s="158" t="str">
        <f t="shared" si="376"/>
        <v>_EU</v>
      </c>
      <c r="P2410" s="340"/>
      <c r="Q2410" s="340"/>
      <c r="R2410" s="341"/>
      <c r="S2410" s="342"/>
      <c r="T2410" s="342"/>
      <c r="U2410" s="340"/>
      <c r="V2410" s="368"/>
      <c r="W2410" s="341"/>
      <c r="X2410" s="343"/>
      <c r="Y2410" s="340"/>
      <c r="Z2410" s="341"/>
      <c r="AA2410" s="348" t="str">
        <f t="shared" si="377"/>
        <v/>
      </c>
      <c r="AB2410" s="349" t="str">
        <f t="shared" si="378"/>
        <v/>
      </c>
      <c r="AC2410" s="341"/>
      <c r="AD2410" s="350" t="str">
        <f t="shared" si="379"/>
        <v/>
      </c>
    </row>
    <row r="2411" spans="2:30" x14ac:dyDescent="0.45">
      <c r="B2411" s="145" t="str">
        <f t="shared" si="370"/>
        <v>NOT INCLUDED</v>
      </c>
      <c r="C2411" s="146" t="e">
        <f t="shared" si="371"/>
        <v>#N/A</v>
      </c>
      <c r="D2411" s="158" t="e">
        <f>AB2411&amp;"_"&amp;#REF!&amp;IF(afstemning_partner&lt;&gt;"","_"&amp;AC2411,"")</f>
        <v>#REF!</v>
      </c>
      <c r="E2411" s="158" t="str">
        <f t="shared" si="372"/>
        <v/>
      </c>
      <c r="F2411" s="158" t="e">
        <f t="shared" si="373"/>
        <v>#N/A</v>
      </c>
      <c r="G2411" s="158" t="str">
        <f>TRANSAKTIONER!Z2411&amp;IF(regnskab_filter_periode&gt;=AB2411,"INCLUDE"&amp;IF(regnskab_filter_land&lt;&gt;"",IF(regnskab_filter_land="EU",F2411,AD2411),""),"EXCLUDE")</f>
        <v>EXCLUDE</v>
      </c>
      <c r="H2411" s="158" t="str">
        <f t="shared" si="374"/>
        <v/>
      </c>
      <c r="I2411" s="158" t="str">
        <f>TRANSAKTIONER!Z2411&amp;IF(regnskab_filter_periode_partner&gt;=AB2411,"INCLUDE"&amp;IF(regnskab_filter_land_partner&lt;&gt;"",IF(regnskab_filter_land_partner="EU",F2411,AD2411),""),"EXCLUDE")&amp;AC2411</f>
        <v>EXCLUDE</v>
      </c>
      <c r="J2411" s="158" t="e">
        <f t="shared" si="375"/>
        <v>#N/A</v>
      </c>
      <c r="L2411" s="158" t="str">
        <f t="shared" si="376"/>
        <v>_EU</v>
      </c>
      <c r="P2411" s="340"/>
      <c r="Q2411" s="340"/>
      <c r="R2411" s="341"/>
      <c r="S2411" s="342"/>
      <c r="T2411" s="342"/>
      <c r="U2411" s="340"/>
      <c r="V2411" s="368"/>
      <c r="W2411" s="341"/>
      <c r="X2411" s="343"/>
      <c r="Y2411" s="340"/>
      <c r="Z2411" s="341"/>
      <c r="AA2411" s="348" t="str">
        <f t="shared" si="377"/>
        <v/>
      </c>
      <c r="AB2411" s="349" t="str">
        <f t="shared" si="378"/>
        <v/>
      </c>
      <c r="AC2411" s="341"/>
      <c r="AD2411" s="350" t="str">
        <f t="shared" si="379"/>
        <v/>
      </c>
    </row>
    <row r="2412" spans="2:30" x14ac:dyDescent="0.45">
      <c r="B2412" s="145" t="str">
        <f t="shared" si="370"/>
        <v>NOT INCLUDED</v>
      </c>
      <c r="C2412" s="146" t="e">
        <f t="shared" si="371"/>
        <v>#N/A</v>
      </c>
      <c r="D2412" s="158" t="e">
        <f>AB2412&amp;"_"&amp;#REF!&amp;IF(afstemning_partner&lt;&gt;"","_"&amp;AC2412,"")</f>
        <v>#REF!</v>
      </c>
      <c r="E2412" s="158" t="str">
        <f t="shared" si="372"/>
        <v/>
      </c>
      <c r="F2412" s="158" t="e">
        <f t="shared" si="373"/>
        <v>#N/A</v>
      </c>
      <c r="G2412" s="158" t="str">
        <f>TRANSAKTIONER!Z2412&amp;IF(regnskab_filter_periode&gt;=AB2412,"INCLUDE"&amp;IF(regnskab_filter_land&lt;&gt;"",IF(regnskab_filter_land="EU",F2412,AD2412),""),"EXCLUDE")</f>
        <v>EXCLUDE</v>
      </c>
      <c r="H2412" s="158" t="str">
        <f t="shared" si="374"/>
        <v/>
      </c>
      <c r="I2412" s="158" t="str">
        <f>TRANSAKTIONER!Z2412&amp;IF(regnskab_filter_periode_partner&gt;=AB2412,"INCLUDE"&amp;IF(regnskab_filter_land_partner&lt;&gt;"",IF(regnskab_filter_land_partner="EU",F2412,AD2412),""),"EXCLUDE")&amp;AC2412</f>
        <v>EXCLUDE</v>
      </c>
      <c r="J2412" s="158" t="e">
        <f t="shared" si="375"/>
        <v>#N/A</v>
      </c>
      <c r="L2412" s="158" t="str">
        <f t="shared" si="376"/>
        <v>_EU</v>
      </c>
      <c r="P2412" s="340"/>
      <c r="Q2412" s="340"/>
      <c r="R2412" s="341"/>
      <c r="S2412" s="342"/>
      <c r="T2412" s="342"/>
      <c r="U2412" s="340"/>
      <c r="V2412" s="368"/>
      <c r="W2412" s="341"/>
      <c r="X2412" s="343"/>
      <c r="Y2412" s="340"/>
      <c r="Z2412" s="341"/>
      <c r="AA2412" s="348" t="str">
        <f t="shared" si="377"/>
        <v/>
      </c>
      <c r="AB2412" s="349" t="str">
        <f t="shared" si="378"/>
        <v/>
      </c>
      <c r="AC2412" s="341"/>
      <c r="AD2412" s="350" t="str">
        <f t="shared" si="379"/>
        <v/>
      </c>
    </row>
    <row r="2413" spans="2:30" x14ac:dyDescent="0.45">
      <c r="B2413" s="145" t="str">
        <f t="shared" si="370"/>
        <v>NOT INCLUDED</v>
      </c>
      <c r="C2413" s="146" t="e">
        <f t="shared" si="371"/>
        <v>#N/A</v>
      </c>
      <c r="D2413" s="158" t="e">
        <f>AB2413&amp;"_"&amp;#REF!&amp;IF(afstemning_partner&lt;&gt;"","_"&amp;AC2413,"")</f>
        <v>#REF!</v>
      </c>
      <c r="E2413" s="158" t="str">
        <f t="shared" si="372"/>
        <v/>
      </c>
      <c r="F2413" s="158" t="e">
        <f t="shared" si="373"/>
        <v>#N/A</v>
      </c>
      <c r="G2413" s="158" t="str">
        <f>TRANSAKTIONER!Z2413&amp;IF(regnskab_filter_periode&gt;=AB2413,"INCLUDE"&amp;IF(regnskab_filter_land&lt;&gt;"",IF(regnskab_filter_land="EU",F2413,AD2413),""),"EXCLUDE")</f>
        <v>EXCLUDE</v>
      </c>
      <c r="H2413" s="158" t="str">
        <f t="shared" si="374"/>
        <v/>
      </c>
      <c r="I2413" s="158" t="str">
        <f>TRANSAKTIONER!Z2413&amp;IF(regnskab_filter_periode_partner&gt;=AB2413,"INCLUDE"&amp;IF(regnskab_filter_land_partner&lt;&gt;"",IF(regnskab_filter_land_partner="EU",F2413,AD2413),""),"EXCLUDE")&amp;AC2413</f>
        <v>EXCLUDE</v>
      </c>
      <c r="J2413" s="158" t="e">
        <f t="shared" si="375"/>
        <v>#N/A</v>
      </c>
      <c r="L2413" s="158" t="str">
        <f t="shared" si="376"/>
        <v>_EU</v>
      </c>
      <c r="P2413" s="340"/>
      <c r="Q2413" s="340"/>
      <c r="R2413" s="341"/>
      <c r="S2413" s="342"/>
      <c r="T2413" s="342"/>
      <c r="U2413" s="340"/>
      <c r="V2413" s="368"/>
      <c r="W2413" s="341"/>
      <c r="X2413" s="343"/>
      <c r="Y2413" s="340"/>
      <c r="Z2413" s="341"/>
      <c r="AA2413" s="348" t="str">
        <f t="shared" si="377"/>
        <v/>
      </c>
      <c r="AB2413" s="349" t="str">
        <f t="shared" si="378"/>
        <v/>
      </c>
      <c r="AC2413" s="341"/>
      <c r="AD2413" s="350" t="str">
        <f t="shared" si="379"/>
        <v/>
      </c>
    </row>
    <row r="2414" spans="2:30" x14ac:dyDescent="0.45">
      <c r="B2414" s="145" t="str">
        <f t="shared" si="370"/>
        <v>NOT INCLUDED</v>
      </c>
      <c r="C2414" s="146" t="e">
        <f t="shared" si="371"/>
        <v>#N/A</v>
      </c>
      <c r="D2414" s="158" t="e">
        <f>AB2414&amp;"_"&amp;#REF!&amp;IF(afstemning_partner&lt;&gt;"","_"&amp;AC2414,"")</f>
        <v>#REF!</v>
      </c>
      <c r="E2414" s="158" t="str">
        <f t="shared" si="372"/>
        <v/>
      </c>
      <c r="F2414" s="158" t="e">
        <f t="shared" si="373"/>
        <v>#N/A</v>
      </c>
      <c r="G2414" s="158" t="str">
        <f>TRANSAKTIONER!Z2414&amp;IF(regnskab_filter_periode&gt;=AB2414,"INCLUDE"&amp;IF(regnskab_filter_land&lt;&gt;"",IF(regnskab_filter_land="EU",F2414,AD2414),""),"EXCLUDE")</f>
        <v>EXCLUDE</v>
      </c>
      <c r="H2414" s="158" t="str">
        <f t="shared" si="374"/>
        <v/>
      </c>
      <c r="I2414" s="158" t="str">
        <f>TRANSAKTIONER!Z2414&amp;IF(regnskab_filter_periode_partner&gt;=AB2414,"INCLUDE"&amp;IF(regnskab_filter_land_partner&lt;&gt;"",IF(regnskab_filter_land_partner="EU",F2414,AD2414),""),"EXCLUDE")&amp;AC2414</f>
        <v>EXCLUDE</v>
      </c>
      <c r="J2414" s="158" t="e">
        <f t="shared" si="375"/>
        <v>#N/A</v>
      </c>
      <c r="L2414" s="158" t="str">
        <f t="shared" si="376"/>
        <v>_EU</v>
      </c>
      <c r="P2414" s="340"/>
      <c r="Q2414" s="340"/>
      <c r="R2414" s="341"/>
      <c r="S2414" s="342"/>
      <c r="T2414" s="342"/>
      <c r="U2414" s="340"/>
      <c r="V2414" s="368"/>
      <c r="W2414" s="341"/>
      <c r="X2414" s="343"/>
      <c r="Y2414" s="340"/>
      <c r="Z2414" s="341"/>
      <c r="AA2414" s="348" t="str">
        <f t="shared" si="377"/>
        <v/>
      </c>
      <c r="AB2414" s="349" t="str">
        <f t="shared" si="378"/>
        <v/>
      </c>
      <c r="AC2414" s="341"/>
      <c r="AD2414" s="350" t="str">
        <f t="shared" si="379"/>
        <v/>
      </c>
    </row>
    <row r="2415" spans="2:30" x14ac:dyDescent="0.45">
      <c r="B2415" s="145" t="str">
        <f t="shared" si="370"/>
        <v>NOT INCLUDED</v>
      </c>
      <c r="C2415" s="146" t="e">
        <f t="shared" si="371"/>
        <v>#N/A</v>
      </c>
      <c r="D2415" s="158" t="e">
        <f>AB2415&amp;"_"&amp;#REF!&amp;IF(afstemning_partner&lt;&gt;"","_"&amp;AC2415,"")</f>
        <v>#REF!</v>
      </c>
      <c r="E2415" s="158" t="str">
        <f t="shared" si="372"/>
        <v/>
      </c>
      <c r="F2415" s="158" t="e">
        <f t="shared" si="373"/>
        <v>#N/A</v>
      </c>
      <c r="G2415" s="158" t="str">
        <f>TRANSAKTIONER!Z2415&amp;IF(regnskab_filter_periode&gt;=AB2415,"INCLUDE"&amp;IF(regnskab_filter_land&lt;&gt;"",IF(regnskab_filter_land="EU",F2415,AD2415),""),"EXCLUDE")</f>
        <v>EXCLUDE</v>
      </c>
      <c r="H2415" s="158" t="str">
        <f t="shared" si="374"/>
        <v/>
      </c>
      <c r="I2415" s="158" t="str">
        <f>TRANSAKTIONER!Z2415&amp;IF(regnskab_filter_periode_partner&gt;=AB2415,"INCLUDE"&amp;IF(regnskab_filter_land_partner&lt;&gt;"",IF(regnskab_filter_land_partner="EU",F2415,AD2415),""),"EXCLUDE")&amp;AC2415</f>
        <v>EXCLUDE</v>
      </c>
      <c r="J2415" s="158" t="e">
        <f t="shared" si="375"/>
        <v>#N/A</v>
      </c>
      <c r="L2415" s="158" t="str">
        <f t="shared" si="376"/>
        <v>_EU</v>
      </c>
      <c r="P2415" s="340"/>
      <c r="Q2415" s="340"/>
      <c r="R2415" s="341"/>
      <c r="S2415" s="342"/>
      <c r="T2415" s="342"/>
      <c r="U2415" s="340"/>
      <c r="V2415" s="368"/>
      <c r="W2415" s="341"/>
      <c r="X2415" s="343"/>
      <c r="Y2415" s="340"/>
      <c r="Z2415" s="341"/>
      <c r="AA2415" s="348" t="str">
        <f t="shared" si="377"/>
        <v/>
      </c>
      <c r="AB2415" s="349" t="str">
        <f t="shared" si="378"/>
        <v/>
      </c>
      <c r="AC2415" s="341"/>
      <c r="AD2415" s="350" t="str">
        <f t="shared" si="379"/>
        <v/>
      </c>
    </row>
    <row r="2416" spans="2:30" x14ac:dyDescent="0.45">
      <c r="B2416" s="145" t="str">
        <f t="shared" si="370"/>
        <v>NOT INCLUDED</v>
      </c>
      <c r="C2416" s="146" t="e">
        <f t="shared" si="371"/>
        <v>#N/A</v>
      </c>
      <c r="D2416" s="158" t="e">
        <f>AB2416&amp;"_"&amp;#REF!&amp;IF(afstemning_partner&lt;&gt;"","_"&amp;AC2416,"")</f>
        <v>#REF!</v>
      </c>
      <c r="E2416" s="158" t="str">
        <f t="shared" si="372"/>
        <v/>
      </c>
      <c r="F2416" s="158" t="e">
        <f t="shared" si="373"/>
        <v>#N/A</v>
      </c>
      <c r="G2416" s="158" t="str">
        <f>TRANSAKTIONER!Z2416&amp;IF(regnskab_filter_periode&gt;=AB2416,"INCLUDE"&amp;IF(regnskab_filter_land&lt;&gt;"",IF(regnskab_filter_land="EU",F2416,AD2416),""),"EXCLUDE")</f>
        <v>EXCLUDE</v>
      </c>
      <c r="H2416" s="158" t="str">
        <f t="shared" si="374"/>
        <v/>
      </c>
      <c r="I2416" s="158" t="str">
        <f>TRANSAKTIONER!Z2416&amp;IF(regnskab_filter_periode_partner&gt;=AB2416,"INCLUDE"&amp;IF(regnskab_filter_land_partner&lt;&gt;"",IF(regnskab_filter_land_partner="EU",F2416,AD2416),""),"EXCLUDE")&amp;AC2416</f>
        <v>EXCLUDE</v>
      </c>
      <c r="J2416" s="158" t="e">
        <f t="shared" si="375"/>
        <v>#N/A</v>
      </c>
      <c r="L2416" s="158" t="str">
        <f t="shared" si="376"/>
        <v>_EU</v>
      </c>
      <c r="P2416" s="340"/>
      <c r="Q2416" s="340"/>
      <c r="R2416" s="341"/>
      <c r="S2416" s="342"/>
      <c r="T2416" s="342"/>
      <c r="U2416" s="340"/>
      <c r="V2416" s="368"/>
      <c r="W2416" s="341"/>
      <c r="X2416" s="343"/>
      <c r="Y2416" s="340"/>
      <c r="Z2416" s="341"/>
      <c r="AA2416" s="348" t="str">
        <f t="shared" si="377"/>
        <v/>
      </c>
      <c r="AB2416" s="349" t="str">
        <f t="shared" si="378"/>
        <v/>
      </c>
      <c r="AC2416" s="341"/>
      <c r="AD2416" s="350" t="str">
        <f t="shared" si="379"/>
        <v/>
      </c>
    </row>
    <row r="2417" spans="2:30" x14ac:dyDescent="0.45">
      <c r="B2417" s="145" t="str">
        <f t="shared" si="370"/>
        <v>NOT INCLUDED</v>
      </c>
      <c r="C2417" s="146" t="e">
        <f t="shared" si="371"/>
        <v>#N/A</v>
      </c>
      <c r="D2417" s="158" t="e">
        <f>AB2417&amp;"_"&amp;#REF!&amp;IF(afstemning_partner&lt;&gt;"","_"&amp;AC2417,"")</f>
        <v>#REF!</v>
      </c>
      <c r="E2417" s="158" t="str">
        <f t="shared" si="372"/>
        <v/>
      </c>
      <c r="F2417" s="158" t="e">
        <f t="shared" si="373"/>
        <v>#N/A</v>
      </c>
      <c r="G2417" s="158" t="str">
        <f>TRANSAKTIONER!Z2417&amp;IF(regnskab_filter_periode&gt;=AB2417,"INCLUDE"&amp;IF(regnskab_filter_land&lt;&gt;"",IF(regnskab_filter_land="EU",F2417,AD2417),""),"EXCLUDE")</f>
        <v>EXCLUDE</v>
      </c>
      <c r="H2417" s="158" t="str">
        <f t="shared" si="374"/>
        <v/>
      </c>
      <c r="I2417" s="158" t="str">
        <f>TRANSAKTIONER!Z2417&amp;IF(regnskab_filter_periode_partner&gt;=AB2417,"INCLUDE"&amp;IF(regnskab_filter_land_partner&lt;&gt;"",IF(regnskab_filter_land_partner="EU",F2417,AD2417),""),"EXCLUDE")&amp;AC2417</f>
        <v>EXCLUDE</v>
      </c>
      <c r="J2417" s="158" t="e">
        <f t="shared" si="375"/>
        <v>#N/A</v>
      </c>
      <c r="L2417" s="158" t="str">
        <f t="shared" si="376"/>
        <v>_EU</v>
      </c>
      <c r="P2417" s="340"/>
      <c r="Q2417" s="340"/>
      <c r="R2417" s="341"/>
      <c r="S2417" s="342"/>
      <c r="T2417" s="342"/>
      <c r="U2417" s="340"/>
      <c r="V2417" s="368"/>
      <c r="W2417" s="341"/>
      <c r="X2417" s="343"/>
      <c r="Y2417" s="340"/>
      <c r="Z2417" s="341"/>
      <c r="AA2417" s="348" t="str">
        <f t="shared" si="377"/>
        <v/>
      </c>
      <c r="AB2417" s="349" t="str">
        <f t="shared" si="378"/>
        <v/>
      </c>
      <c r="AC2417" s="341"/>
      <c r="AD2417" s="350" t="str">
        <f t="shared" si="379"/>
        <v/>
      </c>
    </row>
    <row r="2418" spans="2:30" x14ac:dyDescent="0.45">
      <c r="B2418" s="145" t="str">
        <f t="shared" si="370"/>
        <v>NOT INCLUDED</v>
      </c>
      <c r="C2418" s="146" t="e">
        <f t="shared" si="371"/>
        <v>#N/A</v>
      </c>
      <c r="D2418" s="158" t="e">
        <f>AB2418&amp;"_"&amp;#REF!&amp;IF(afstemning_partner&lt;&gt;"","_"&amp;AC2418,"")</f>
        <v>#REF!</v>
      </c>
      <c r="E2418" s="158" t="str">
        <f t="shared" si="372"/>
        <v/>
      </c>
      <c r="F2418" s="158" t="e">
        <f t="shared" si="373"/>
        <v>#N/A</v>
      </c>
      <c r="G2418" s="158" t="str">
        <f>TRANSAKTIONER!Z2418&amp;IF(regnskab_filter_periode&gt;=AB2418,"INCLUDE"&amp;IF(regnskab_filter_land&lt;&gt;"",IF(regnskab_filter_land="EU",F2418,AD2418),""),"EXCLUDE")</f>
        <v>EXCLUDE</v>
      </c>
      <c r="H2418" s="158" t="str">
        <f t="shared" si="374"/>
        <v/>
      </c>
      <c r="I2418" s="158" t="str">
        <f>TRANSAKTIONER!Z2418&amp;IF(regnskab_filter_periode_partner&gt;=AB2418,"INCLUDE"&amp;IF(regnskab_filter_land_partner&lt;&gt;"",IF(regnskab_filter_land_partner="EU",F2418,AD2418),""),"EXCLUDE")&amp;AC2418</f>
        <v>EXCLUDE</v>
      </c>
      <c r="J2418" s="158" t="e">
        <f t="shared" si="375"/>
        <v>#N/A</v>
      </c>
      <c r="L2418" s="158" t="str">
        <f t="shared" si="376"/>
        <v>_EU</v>
      </c>
      <c r="P2418" s="340"/>
      <c r="Q2418" s="340"/>
      <c r="R2418" s="341"/>
      <c r="S2418" s="342"/>
      <c r="T2418" s="342"/>
      <c r="U2418" s="340"/>
      <c r="V2418" s="368"/>
      <c r="W2418" s="341"/>
      <c r="X2418" s="343"/>
      <c r="Y2418" s="340"/>
      <c r="Z2418" s="341"/>
      <c r="AA2418" s="348" t="str">
        <f t="shared" si="377"/>
        <v/>
      </c>
      <c r="AB2418" s="349" t="str">
        <f t="shared" si="378"/>
        <v/>
      </c>
      <c r="AC2418" s="341"/>
      <c r="AD2418" s="350" t="str">
        <f t="shared" si="379"/>
        <v/>
      </c>
    </row>
    <row r="2419" spans="2:30" x14ac:dyDescent="0.45">
      <c r="B2419" s="145" t="str">
        <f t="shared" si="370"/>
        <v>NOT INCLUDED</v>
      </c>
      <c r="C2419" s="146" t="e">
        <f t="shared" si="371"/>
        <v>#N/A</v>
      </c>
      <c r="D2419" s="158" t="e">
        <f>AB2419&amp;"_"&amp;#REF!&amp;IF(afstemning_partner&lt;&gt;"","_"&amp;AC2419,"")</f>
        <v>#REF!</v>
      </c>
      <c r="E2419" s="158" t="str">
        <f t="shared" si="372"/>
        <v/>
      </c>
      <c r="F2419" s="158" t="e">
        <f t="shared" si="373"/>
        <v>#N/A</v>
      </c>
      <c r="G2419" s="158" t="str">
        <f>TRANSAKTIONER!Z2419&amp;IF(regnskab_filter_periode&gt;=AB2419,"INCLUDE"&amp;IF(regnskab_filter_land&lt;&gt;"",IF(regnskab_filter_land="EU",F2419,AD2419),""),"EXCLUDE")</f>
        <v>EXCLUDE</v>
      </c>
      <c r="H2419" s="158" t="str">
        <f t="shared" si="374"/>
        <v/>
      </c>
      <c r="I2419" s="158" t="str">
        <f>TRANSAKTIONER!Z2419&amp;IF(regnskab_filter_periode_partner&gt;=AB2419,"INCLUDE"&amp;IF(regnskab_filter_land_partner&lt;&gt;"",IF(regnskab_filter_land_partner="EU",F2419,AD2419),""),"EXCLUDE")&amp;AC2419</f>
        <v>EXCLUDE</v>
      </c>
      <c r="J2419" s="158" t="e">
        <f t="shared" si="375"/>
        <v>#N/A</v>
      </c>
      <c r="L2419" s="158" t="str">
        <f t="shared" si="376"/>
        <v>_EU</v>
      </c>
      <c r="P2419" s="340"/>
      <c r="Q2419" s="340"/>
      <c r="R2419" s="341"/>
      <c r="S2419" s="342"/>
      <c r="T2419" s="342"/>
      <c r="U2419" s="340"/>
      <c r="V2419" s="368"/>
      <c r="W2419" s="341"/>
      <c r="X2419" s="343"/>
      <c r="Y2419" s="340"/>
      <c r="Z2419" s="341"/>
      <c r="AA2419" s="348" t="str">
        <f t="shared" si="377"/>
        <v/>
      </c>
      <c r="AB2419" s="349" t="str">
        <f t="shared" si="378"/>
        <v/>
      </c>
      <c r="AC2419" s="341"/>
      <c r="AD2419" s="350" t="str">
        <f t="shared" si="379"/>
        <v/>
      </c>
    </row>
    <row r="2420" spans="2:30" x14ac:dyDescent="0.45">
      <c r="B2420" s="145" t="str">
        <f t="shared" si="370"/>
        <v>NOT INCLUDED</v>
      </c>
      <c r="C2420" s="146" t="e">
        <f t="shared" si="371"/>
        <v>#N/A</v>
      </c>
      <c r="D2420" s="158" t="e">
        <f>AB2420&amp;"_"&amp;#REF!&amp;IF(afstemning_partner&lt;&gt;"","_"&amp;AC2420,"")</f>
        <v>#REF!</v>
      </c>
      <c r="E2420" s="158" t="str">
        <f t="shared" si="372"/>
        <v/>
      </c>
      <c r="F2420" s="158" t="e">
        <f t="shared" si="373"/>
        <v>#N/A</v>
      </c>
      <c r="G2420" s="158" t="str">
        <f>TRANSAKTIONER!Z2420&amp;IF(regnskab_filter_periode&gt;=AB2420,"INCLUDE"&amp;IF(regnskab_filter_land&lt;&gt;"",IF(regnskab_filter_land="EU",F2420,AD2420),""),"EXCLUDE")</f>
        <v>EXCLUDE</v>
      </c>
      <c r="H2420" s="158" t="str">
        <f t="shared" si="374"/>
        <v/>
      </c>
      <c r="I2420" s="158" t="str">
        <f>TRANSAKTIONER!Z2420&amp;IF(regnskab_filter_periode_partner&gt;=AB2420,"INCLUDE"&amp;IF(regnskab_filter_land_partner&lt;&gt;"",IF(regnskab_filter_land_partner="EU",F2420,AD2420),""),"EXCLUDE")&amp;AC2420</f>
        <v>EXCLUDE</v>
      </c>
      <c r="J2420" s="158" t="e">
        <f t="shared" si="375"/>
        <v>#N/A</v>
      </c>
      <c r="L2420" s="158" t="str">
        <f t="shared" si="376"/>
        <v>_EU</v>
      </c>
      <c r="P2420" s="340"/>
      <c r="Q2420" s="340"/>
      <c r="R2420" s="341"/>
      <c r="S2420" s="342"/>
      <c r="T2420" s="342"/>
      <c r="U2420" s="340"/>
      <c r="V2420" s="368"/>
      <c r="W2420" s="341"/>
      <c r="X2420" s="343"/>
      <c r="Y2420" s="340"/>
      <c r="Z2420" s="341"/>
      <c r="AA2420" s="348" t="str">
        <f t="shared" si="377"/>
        <v/>
      </c>
      <c r="AB2420" s="349" t="str">
        <f t="shared" si="378"/>
        <v/>
      </c>
      <c r="AC2420" s="341"/>
      <c r="AD2420" s="350" t="str">
        <f t="shared" si="379"/>
        <v/>
      </c>
    </row>
    <row r="2421" spans="2:30" x14ac:dyDescent="0.45">
      <c r="B2421" s="145" t="str">
        <f t="shared" si="370"/>
        <v>NOT INCLUDED</v>
      </c>
      <c r="C2421" s="146" t="e">
        <f t="shared" si="371"/>
        <v>#N/A</v>
      </c>
      <c r="D2421" s="158" t="e">
        <f>AB2421&amp;"_"&amp;#REF!&amp;IF(afstemning_partner&lt;&gt;"","_"&amp;AC2421,"")</f>
        <v>#REF!</v>
      </c>
      <c r="E2421" s="158" t="str">
        <f t="shared" si="372"/>
        <v/>
      </c>
      <c r="F2421" s="158" t="e">
        <f t="shared" si="373"/>
        <v>#N/A</v>
      </c>
      <c r="G2421" s="158" t="str">
        <f>TRANSAKTIONER!Z2421&amp;IF(regnskab_filter_periode&gt;=AB2421,"INCLUDE"&amp;IF(regnskab_filter_land&lt;&gt;"",IF(regnskab_filter_land="EU",F2421,AD2421),""),"EXCLUDE")</f>
        <v>EXCLUDE</v>
      </c>
      <c r="H2421" s="158" t="str">
        <f t="shared" si="374"/>
        <v/>
      </c>
      <c r="I2421" s="158" t="str">
        <f>TRANSAKTIONER!Z2421&amp;IF(regnskab_filter_periode_partner&gt;=AB2421,"INCLUDE"&amp;IF(regnskab_filter_land_partner&lt;&gt;"",IF(regnskab_filter_land_partner="EU",F2421,AD2421),""),"EXCLUDE")&amp;AC2421</f>
        <v>EXCLUDE</v>
      </c>
      <c r="J2421" s="158" t="e">
        <f t="shared" si="375"/>
        <v>#N/A</v>
      </c>
      <c r="L2421" s="158" t="str">
        <f t="shared" si="376"/>
        <v>_EU</v>
      </c>
      <c r="P2421" s="340"/>
      <c r="Q2421" s="340"/>
      <c r="R2421" s="341"/>
      <c r="S2421" s="342"/>
      <c r="T2421" s="342"/>
      <c r="U2421" s="340"/>
      <c r="V2421" s="368"/>
      <c r="W2421" s="341"/>
      <c r="X2421" s="343"/>
      <c r="Y2421" s="340"/>
      <c r="Z2421" s="341"/>
      <c r="AA2421" s="348" t="str">
        <f t="shared" si="377"/>
        <v/>
      </c>
      <c r="AB2421" s="349" t="str">
        <f t="shared" si="378"/>
        <v/>
      </c>
      <c r="AC2421" s="341"/>
      <c r="AD2421" s="350" t="str">
        <f t="shared" si="379"/>
        <v/>
      </c>
    </row>
    <row r="2422" spans="2:30" x14ac:dyDescent="0.45">
      <c r="B2422" s="145" t="str">
        <f t="shared" si="370"/>
        <v>NOT INCLUDED</v>
      </c>
      <c r="C2422" s="146" t="e">
        <f t="shared" si="371"/>
        <v>#N/A</v>
      </c>
      <c r="D2422" s="158" t="e">
        <f>AB2422&amp;"_"&amp;#REF!&amp;IF(afstemning_partner&lt;&gt;"","_"&amp;AC2422,"")</f>
        <v>#REF!</v>
      </c>
      <c r="E2422" s="158" t="str">
        <f t="shared" si="372"/>
        <v/>
      </c>
      <c r="F2422" s="158" t="e">
        <f t="shared" si="373"/>
        <v>#N/A</v>
      </c>
      <c r="G2422" s="158" t="str">
        <f>TRANSAKTIONER!Z2422&amp;IF(regnskab_filter_periode&gt;=AB2422,"INCLUDE"&amp;IF(regnskab_filter_land&lt;&gt;"",IF(regnskab_filter_land="EU",F2422,AD2422),""),"EXCLUDE")</f>
        <v>EXCLUDE</v>
      </c>
      <c r="H2422" s="158" t="str">
        <f t="shared" si="374"/>
        <v/>
      </c>
      <c r="I2422" s="158" t="str">
        <f>TRANSAKTIONER!Z2422&amp;IF(regnskab_filter_periode_partner&gt;=AB2422,"INCLUDE"&amp;IF(regnskab_filter_land_partner&lt;&gt;"",IF(regnskab_filter_land_partner="EU",F2422,AD2422),""),"EXCLUDE")&amp;AC2422</f>
        <v>EXCLUDE</v>
      </c>
      <c r="J2422" s="158" t="e">
        <f t="shared" si="375"/>
        <v>#N/A</v>
      </c>
      <c r="L2422" s="158" t="str">
        <f t="shared" si="376"/>
        <v>_EU</v>
      </c>
      <c r="P2422" s="340"/>
      <c r="Q2422" s="340"/>
      <c r="R2422" s="341"/>
      <c r="S2422" s="342"/>
      <c r="T2422" s="342"/>
      <c r="U2422" s="340"/>
      <c r="V2422" s="368"/>
      <c r="W2422" s="341"/>
      <c r="X2422" s="343"/>
      <c r="Y2422" s="340"/>
      <c r="Z2422" s="341"/>
      <c r="AA2422" s="348" t="str">
        <f t="shared" si="377"/>
        <v/>
      </c>
      <c r="AB2422" s="349" t="str">
        <f t="shared" si="378"/>
        <v/>
      </c>
      <c r="AC2422" s="341"/>
      <c r="AD2422" s="350" t="str">
        <f t="shared" si="379"/>
        <v/>
      </c>
    </row>
    <row r="2423" spans="2:30" x14ac:dyDescent="0.45">
      <c r="B2423" s="145" t="str">
        <f t="shared" si="370"/>
        <v>NOT INCLUDED</v>
      </c>
      <c r="C2423" s="146" t="e">
        <f t="shared" si="371"/>
        <v>#N/A</v>
      </c>
      <c r="D2423" s="158" t="e">
        <f>AB2423&amp;"_"&amp;#REF!&amp;IF(afstemning_partner&lt;&gt;"","_"&amp;AC2423,"")</f>
        <v>#REF!</v>
      </c>
      <c r="E2423" s="158" t="str">
        <f t="shared" si="372"/>
        <v/>
      </c>
      <c r="F2423" s="158" t="e">
        <f t="shared" si="373"/>
        <v>#N/A</v>
      </c>
      <c r="G2423" s="158" t="str">
        <f>TRANSAKTIONER!Z2423&amp;IF(regnskab_filter_periode&gt;=AB2423,"INCLUDE"&amp;IF(regnskab_filter_land&lt;&gt;"",IF(regnskab_filter_land="EU",F2423,AD2423),""),"EXCLUDE")</f>
        <v>EXCLUDE</v>
      </c>
      <c r="H2423" s="158" t="str">
        <f t="shared" si="374"/>
        <v/>
      </c>
      <c r="I2423" s="158" t="str">
        <f>TRANSAKTIONER!Z2423&amp;IF(regnskab_filter_periode_partner&gt;=AB2423,"INCLUDE"&amp;IF(regnskab_filter_land_partner&lt;&gt;"",IF(regnskab_filter_land_partner="EU",F2423,AD2423),""),"EXCLUDE")&amp;AC2423</f>
        <v>EXCLUDE</v>
      </c>
      <c r="J2423" s="158" t="e">
        <f t="shared" si="375"/>
        <v>#N/A</v>
      </c>
      <c r="L2423" s="158" t="str">
        <f t="shared" si="376"/>
        <v>_EU</v>
      </c>
      <c r="P2423" s="340"/>
      <c r="Q2423" s="340"/>
      <c r="R2423" s="341"/>
      <c r="S2423" s="342"/>
      <c r="T2423" s="342"/>
      <c r="U2423" s="340"/>
      <c r="V2423" s="368"/>
      <c r="W2423" s="341"/>
      <c r="X2423" s="343"/>
      <c r="Y2423" s="340"/>
      <c r="Z2423" s="341"/>
      <c r="AA2423" s="348" t="str">
        <f t="shared" si="377"/>
        <v/>
      </c>
      <c r="AB2423" s="349" t="str">
        <f t="shared" si="378"/>
        <v/>
      </c>
      <c r="AC2423" s="341"/>
      <c r="AD2423" s="350" t="str">
        <f t="shared" si="379"/>
        <v/>
      </c>
    </row>
    <row r="2424" spans="2:30" x14ac:dyDescent="0.45">
      <c r="B2424" s="145" t="str">
        <f t="shared" si="370"/>
        <v>NOT INCLUDED</v>
      </c>
      <c r="C2424" s="146" t="e">
        <f t="shared" si="371"/>
        <v>#N/A</v>
      </c>
      <c r="D2424" s="158" t="e">
        <f>AB2424&amp;"_"&amp;#REF!&amp;IF(afstemning_partner&lt;&gt;"","_"&amp;AC2424,"")</f>
        <v>#REF!</v>
      </c>
      <c r="E2424" s="158" t="str">
        <f t="shared" si="372"/>
        <v/>
      </c>
      <c r="F2424" s="158" t="e">
        <f t="shared" si="373"/>
        <v>#N/A</v>
      </c>
      <c r="G2424" s="158" t="str">
        <f>TRANSAKTIONER!Z2424&amp;IF(regnskab_filter_periode&gt;=AB2424,"INCLUDE"&amp;IF(regnskab_filter_land&lt;&gt;"",IF(regnskab_filter_land="EU",F2424,AD2424),""),"EXCLUDE")</f>
        <v>EXCLUDE</v>
      </c>
      <c r="H2424" s="158" t="str">
        <f t="shared" si="374"/>
        <v/>
      </c>
      <c r="I2424" s="158" t="str">
        <f>TRANSAKTIONER!Z2424&amp;IF(regnskab_filter_periode_partner&gt;=AB2424,"INCLUDE"&amp;IF(regnskab_filter_land_partner&lt;&gt;"",IF(regnskab_filter_land_partner="EU",F2424,AD2424),""),"EXCLUDE")&amp;AC2424</f>
        <v>EXCLUDE</v>
      </c>
      <c r="J2424" s="158" t="e">
        <f t="shared" si="375"/>
        <v>#N/A</v>
      </c>
      <c r="L2424" s="158" t="str">
        <f t="shared" si="376"/>
        <v>_EU</v>
      </c>
      <c r="P2424" s="340"/>
      <c r="Q2424" s="340"/>
      <c r="R2424" s="341"/>
      <c r="S2424" s="342"/>
      <c r="T2424" s="342"/>
      <c r="U2424" s="340"/>
      <c r="V2424" s="368"/>
      <c r="W2424" s="341"/>
      <c r="X2424" s="343"/>
      <c r="Y2424" s="340"/>
      <c r="Z2424" s="341"/>
      <c r="AA2424" s="348" t="str">
        <f t="shared" si="377"/>
        <v/>
      </c>
      <c r="AB2424" s="349" t="str">
        <f t="shared" si="378"/>
        <v/>
      </c>
      <c r="AC2424" s="341"/>
      <c r="AD2424" s="350" t="str">
        <f t="shared" si="379"/>
        <v/>
      </c>
    </row>
    <row r="2425" spans="2:30" x14ac:dyDescent="0.45">
      <c r="B2425" s="145" t="str">
        <f t="shared" si="370"/>
        <v>NOT INCLUDED</v>
      </c>
      <c r="C2425" s="146" t="e">
        <f t="shared" si="371"/>
        <v>#N/A</v>
      </c>
      <c r="D2425" s="158" t="e">
        <f>AB2425&amp;"_"&amp;#REF!&amp;IF(afstemning_partner&lt;&gt;"","_"&amp;AC2425,"")</f>
        <v>#REF!</v>
      </c>
      <c r="E2425" s="158" t="str">
        <f t="shared" si="372"/>
        <v/>
      </c>
      <c r="F2425" s="158" t="e">
        <f t="shared" si="373"/>
        <v>#N/A</v>
      </c>
      <c r="G2425" s="158" t="str">
        <f>TRANSAKTIONER!Z2425&amp;IF(regnskab_filter_periode&gt;=AB2425,"INCLUDE"&amp;IF(regnskab_filter_land&lt;&gt;"",IF(regnskab_filter_land="EU",F2425,AD2425),""),"EXCLUDE")</f>
        <v>EXCLUDE</v>
      </c>
      <c r="H2425" s="158" t="str">
        <f t="shared" si="374"/>
        <v/>
      </c>
      <c r="I2425" s="158" t="str">
        <f>TRANSAKTIONER!Z2425&amp;IF(regnskab_filter_periode_partner&gt;=AB2425,"INCLUDE"&amp;IF(regnskab_filter_land_partner&lt;&gt;"",IF(regnskab_filter_land_partner="EU",F2425,AD2425),""),"EXCLUDE")&amp;AC2425</f>
        <v>EXCLUDE</v>
      </c>
      <c r="J2425" s="158" t="e">
        <f t="shared" si="375"/>
        <v>#N/A</v>
      </c>
      <c r="L2425" s="158" t="str">
        <f t="shared" si="376"/>
        <v>_EU</v>
      </c>
      <c r="P2425" s="340"/>
      <c r="Q2425" s="340"/>
      <c r="R2425" s="341"/>
      <c r="S2425" s="342"/>
      <c r="T2425" s="342"/>
      <c r="U2425" s="340"/>
      <c r="V2425" s="368"/>
      <c r="W2425" s="341"/>
      <c r="X2425" s="343"/>
      <c r="Y2425" s="340"/>
      <c r="Z2425" s="341"/>
      <c r="AA2425" s="348" t="str">
        <f t="shared" si="377"/>
        <v/>
      </c>
      <c r="AB2425" s="349" t="str">
        <f t="shared" si="378"/>
        <v/>
      </c>
      <c r="AC2425" s="341"/>
      <c r="AD2425" s="350" t="str">
        <f t="shared" si="379"/>
        <v/>
      </c>
    </row>
    <row r="2426" spans="2:30" x14ac:dyDescent="0.45">
      <c r="B2426" s="145" t="str">
        <f t="shared" si="370"/>
        <v>NOT INCLUDED</v>
      </c>
      <c r="C2426" s="146" t="e">
        <f t="shared" si="371"/>
        <v>#N/A</v>
      </c>
      <c r="D2426" s="158" t="e">
        <f>AB2426&amp;"_"&amp;#REF!&amp;IF(afstemning_partner&lt;&gt;"","_"&amp;AC2426,"")</f>
        <v>#REF!</v>
      </c>
      <c r="E2426" s="158" t="str">
        <f t="shared" si="372"/>
        <v/>
      </c>
      <c r="F2426" s="158" t="e">
        <f t="shared" si="373"/>
        <v>#N/A</v>
      </c>
      <c r="G2426" s="158" t="str">
        <f>TRANSAKTIONER!Z2426&amp;IF(regnskab_filter_periode&gt;=AB2426,"INCLUDE"&amp;IF(regnskab_filter_land&lt;&gt;"",IF(regnskab_filter_land="EU",F2426,AD2426),""),"EXCLUDE")</f>
        <v>EXCLUDE</v>
      </c>
      <c r="H2426" s="158" t="str">
        <f t="shared" si="374"/>
        <v/>
      </c>
      <c r="I2426" s="158" t="str">
        <f>TRANSAKTIONER!Z2426&amp;IF(regnskab_filter_periode_partner&gt;=AB2426,"INCLUDE"&amp;IF(regnskab_filter_land_partner&lt;&gt;"",IF(regnskab_filter_land_partner="EU",F2426,AD2426),""),"EXCLUDE")&amp;AC2426</f>
        <v>EXCLUDE</v>
      </c>
      <c r="J2426" s="158" t="e">
        <f t="shared" si="375"/>
        <v>#N/A</v>
      </c>
      <c r="L2426" s="158" t="str">
        <f t="shared" si="376"/>
        <v>_EU</v>
      </c>
      <c r="P2426" s="340"/>
      <c r="Q2426" s="340"/>
      <c r="R2426" s="341"/>
      <c r="S2426" s="342"/>
      <c r="T2426" s="342"/>
      <c r="U2426" s="340"/>
      <c r="V2426" s="368"/>
      <c r="W2426" s="341"/>
      <c r="X2426" s="343"/>
      <c r="Y2426" s="340"/>
      <c r="Z2426" s="341"/>
      <c r="AA2426" s="348" t="str">
        <f t="shared" si="377"/>
        <v/>
      </c>
      <c r="AB2426" s="349" t="str">
        <f t="shared" si="378"/>
        <v/>
      </c>
      <c r="AC2426" s="341"/>
      <c r="AD2426" s="350" t="str">
        <f t="shared" si="379"/>
        <v/>
      </c>
    </row>
    <row r="2427" spans="2:30" x14ac:dyDescent="0.45">
      <c r="B2427" s="145" t="str">
        <f t="shared" si="370"/>
        <v>NOT INCLUDED</v>
      </c>
      <c r="C2427" s="146" t="e">
        <f t="shared" si="371"/>
        <v>#N/A</v>
      </c>
      <c r="D2427" s="158" t="e">
        <f>AB2427&amp;"_"&amp;#REF!&amp;IF(afstemning_partner&lt;&gt;"","_"&amp;AC2427,"")</f>
        <v>#REF!</v>
      </c>
      <c r="E2427" s="158" t="str">
        <f t="shared" si="372"/>
        <v/>
      </c>
      <c r="F2427" s="158" t="e">
        <f t="shared" si="373"/>
        <v>#N/A</v>
      </c>
      <c r="G2427" s="158" t="str">
        <f>TRANSAKTIONER!Z2427&amp;IF(regnskab_filter_periode&gt;=AB2427,"INCLUDE"&amp;IF(regnskab_filter_land&lt;&gt;"",IF(regnskab_filter_land="EU",F2427,AD2427),""),"EXCLUDE")</f>
        <v>EXCLUDE</v>
      </c>
      <c r="H2427" s="158" t="str">
        <f t="shared" si="374"/>
        <v/>
      </c>
      <c r="I2427" s="158" t="str">
        <f>TRANSAKTIONER!Z2427&amp;IF(regnskab_filter_periode_partner&gt;=AB2427,"INCLUDE"&amp;IF(regnskab_filter_land_partner&lt;&gt;"",IF(regnskab_filter_land_partner="EU",F2427,AD2427),""),"EXCLUDE")&amp;AC2427</f>
        <v>EXCLUDE</v>
      </c>
      <c r="J2427" s="158" t="e">
        <f t="shared" si="375"/>
        <v>#N/A</v>
      </c>
      <c r="L2427" s="158" t="str">
        <f t="shared" si="376"/>
        <v>_EU</v>
      </c>
      <c r="P2427" s="340"/>
      <c r="Q2427" s="340"/>
      <c r="R2427" s="341"/>
      <c r="S2427" s="342"/>
      <c r="T2427" s="342"/>
      <c r="U2427" s="340"/>
      <c r="V2427" s="368"/>
      <c r="W2427" s="341"/>
      <c r="X2427" s="343"/>
      <c r="Y2427" s="340"/>
      <c r="Z2427" s="341"/>
      <c r="AA2427" s="348" t="str">
        <f t="shared" si="377"/>
        <v/>
      </c>
      <c r="AB2427" s="349" t="str">
        <f t="shared" si="378"/>
        <v/>
      </c>
      <c r="AC2427" s="341"/>
      <c r="AD2427" s="350" t="str">
        <f t="shared" si="379"/>
        <v/>
      </c>
    </row>
    <row r="2428" spans="2:30" x14ac:dyDescent="0.45">
      <c r="B2428" s="145" t="str">
        <f t="shared" si="370"/>
        <v>NOT INCLUDED</v>
      </c>
      <c r="C2428" s="146" t="e">
        <f t="shared" si="371"/>
        <v>#N/A</v>
      </c>
      <c r="D2428" s="158" t="e">
        <f>AB2428&amp;"_"&amp;#REF!&amp;IF(afstemning_partner&lt;&gt;"","_"&amp;AC2428,"")</f>
        <v>#REF!</v>
      </c>
      <c r="E2428" s="158" t="str">
        <f t="shared" si="372"/>
        <v/>
      </c>
      <c r="F2428" s="158" t="e">
        <f t="shared" si="373"/>
        <v>#N/A</v>
      </c>
      <c r="G2428" s="158" t="str">
        <f>TRANSAKTIONER!Z2428&amp;IF(regnskab_filter_periode&gt;=AB2428,"INCLUDE"&amp;IF(regnskab_filter_land&lt;&gt;"",IF(regnskab_filter_land="EU",F2428,AD2428),""),"EXCLUDE")</f>
        <v>EXCLUDE</v>
      </c>
      <c r="H2428" s="158" t="str">
        <f t="shared" si="374"/>
        <v/>
      </c>
      <c r="I2428" s="158" t="str">
        <f>TRANSAKTIONER!Z2428&amp;IF(regnskab_filter_periode_partner&gt;=AB2428,"INCLUDE"&amp;IF(regnskab_filter_land_partner&lt;&gt;"",IF(regnskab_filter_land_partner="EU",F2428,AD2428),""),"EXCLUDE")&amp;AC2428</f>
        <v>EXCLUDE</v>
      </c>
      <c r="J2428" s="158" t="e">
        <f t="shared" si="375"/>
        <v>#N/A</v>
      </c>
      <c r="L2428" s="158" t="str">
        <f t="shared" si="376"/>
        <v>_EU</v>
      </c>
      <c r="P2428" s="340"/>
      <c r="Q2428" s="340"/>
      <c r="R2428" s="341"/>
      <c r="S2428" s="342"/>
      <c r="T2428" s="342"/>
      <c r="U2428" s="340"/>
      <c r="V2428" s="368"/>
      <c r="W2428" s="341"/>
      <c r="X2428" s="343"/>
      <c r="Y2428" s="340"/>
      <c r="Z2428" s="341"/>
      <c r="AA2428" s="348" t="str">
        <f t="shared" si="377"/>
        <v/>
      </c>
      <c r="AB2428" s="349" t="str">
        <f t="shared" si="378"/>
        <v/>
      </c>
      <c r="AC2428" s="341"/>
      <c r="AD2428" s="350" t="str">
        <f t="shared" si="379"/>
        <v/>
      </c>
    </row>
    <row r="2429" spans="2:30" x14ac:dyDescent="0.45">
      <c r="B2429" s="145" t="str">
        <f t="shared" si="370"/>
        <v>NOT INCLUDED</v>
      </c>
      <c r="C2429" s="146" t="e">
        <f t="shared" si="371"/>
        <v>#N/A</v>
      </c>
      <c r="D2429" s="158" t="e">
        <f>AB2429&amp;"_"&amp;#REF!&amp;IF(afstemning_partner&lt;&gt;"","_"&amp;AC2429,"")</f>
        <v>#REF!</v>
      </c>
      <c r="E2429" s="158" t="str">
        <f t="shared" si="372"/>
        <v/>
      </c>
      <c r="F2429" s="158" t="e">
        <f t="shared" si="373"/>
        <v>#N/A</v>
      </c>
      <c r="G2429" s="158" t="str">
        <f>TRANSAKTIONER!Z2429&amp;IF(regnskab_filter_periode&gt;=AB2429,"INCLUDE"&amp;IF(regnskab_filter_land&lt;&gt;"",IF(regnskab_filter_land="EU",F2429,AD2429),""),"EXCLUDE")</f>
        <v>EXCLUDE</v>
      </c>
      <c r="H2429" s="158" t="str">
        <f t="shared" si="374"/>
        <v/>
      </c>
      <c r="I2429" s="158" t="str">
        <f>TRANSAKTIONER!Z2429&amp;IF(regnskab_filter_periode_partner&gt;=AB2429,"INCLUDE"&amp;IF(regnskab_filter_land_partner&lt;&gt;"",IF(regnskab_filter_land_partner="EU",F2429,AD2429),""),"EXCLUDE")&amp;AC2429</f>
        <v>EXCLUDE</v>
      </c>
      <c r="J2429" s="158" t="e">
        <f t="shared" si="375"/>
        <v>#N/A</v>
      </c>
      <c r="L2429" s="158" t="str">
        <f t="shared" si="376"/>
        <v>_EU</v>
      </c>
      <c r="P2429" s="340"/>
      <c r="Q2429" s="340"/>
      <c r="R2429" s="341"/>
      <c r="S2429" s="342"/>
      <c r="T2429" s="342"/>
      <c r="U2429" s="340"/>
      <c r="V2429" s="368"/>
      <c r="W2429" s="341"/>
      <c r="X2429" s="343"/>
      <c r="Y2429" s="340"/>
      <c r="Z2429" s="341"/>
      <c r="AA2429" s="348" t="str">
        <f t="shared" si="377"/>
        <v/>
      </c>
      <c r="AB2429" s="349" t="str">
        <f t="shared" si="378"/>
        <v/>
      </c>
      <c r="AC2429" s="341"/>
      <c r="AD2429" s="350" t="str">
        <f t="shared" si="379"/>
        <v/>
      </c>
    </row>
    <row r="2430" spans="2:30" x14ac:dyDescent="0.45">
      <c r="B2430" s="145" t="str">
        <f t="shared" si="370"/>
        <v>NOT INCLUDED</v>
      </c>
      <c r="C2430" s="146" t="e">
        <f t="shared" si="371"/>
        <v>#N/A</v>
      </c>
      <c r="D2430" s="158" t="e">
        <f>AB2430&amp;"_"&amp;#REF!&amp;IF(afstemning_partner&lt;&gt;"","_"&amp;AC2430,"")</f>
        <v>#REF!</v>
      </c>
      <c r="E2430" s="158" t="str">
        <f t="shared" si="372"/>
        <v/>
      </c>
      <c r="F2430" s="158" t="e">
        <f t="shared" si="373"/>
        <v>#N/A</v>
      </c>
      <c r="G2430" s="158" t="str">
        <f>TRANSAKTIONER!Z2430&amp;IF(regnskab_filter_periode&gt;=AB2430,"INCLUDE"&amp;IF(regnskab_filter_land&lt;&gt;"",IF(regnskab_filter_land="EU",F2430,AD2430),""),"EXCLUDE")</f>
        <v>EXCLUDE</v>
      </c>
      <c r="H2430" s="158" t="str">
        <f t="shared" si="374"/>
        <v/>
      </c>
      <c r="I2430" s="158" t="str">
        <f>TRANSAKTIONER!Z2430&amp;IF(regnskab_filter_periode_partner&gt;=AB2430,"INCLUDE"&amp;IF(regnskab_filter_land_partner&lt;&gt;"",IF(regnskab_filter_land_partner="EU",F2430,AD2430),""),"EXCLUDE")&amp;AC2430</f>
        <v>EXCLUDE</v>
      </c>
      <c r="J2430" s="158" t="e">
        <f t="shared" si="375"/>
        <v>#N/A</v>
      </c>
      <c r="L2430" s="158" t="str">
        <f t="shared" si="376"/>
        <v>_EU</v>
      </c>
      <c r="P2430" s="340"/>
      <c r="Q2430" s="340"/>
      <c r="R2430" s="341"/>
      <c r="S2430" s="342"/>
      <c r="T2430" s="342"/>
      <c r="U2430" s="340"/>
      <c r="V2430" s="368"/>
      <c r="W2430" s="341"/>
      <c r="X2430" s="343"/>
      <c r="Y2430" s="340"/>
      <c r="Z2430" s="341"/>
      <c r="AA2430" s="348" t="str">
        <f t="shared" si="377"/>
        <v/>
      </c>
      <c r="AB2430" s="349" t="str">
        <f t="shared" si="378"/>
        <v/>
      </c>
      <c r="AC2430" s="341"/>
      <c r="AD2430" s="350" t="str">
        <f t="shared" si="379"/>
        <v/>
      </c>
    </row>
    <row r="2431" spans="2:30" x14ac:dyDescent="0.45">
      <c r="B2431" s="145" t="str">
        <f t="shared" si="370"/>
        <v>NOT INCLUDED</v>
      </c>
      <c r="C2431" s="146" t="e">
        <f t="shared" si="371"/>
        <v>#N/A</v>
      </c>
      <c r="D2431" s="158" t="e">
        <f>AB2431&amp;"_"&amp;#REF!&amp;IF(afstemning_partner&lt;&gt;"","_"&amp;AC2431,"")</f>
        <v>#REF!</v>
      </c>
      <c r="E2431" s="158" t="str">
        <f t="shared" si="372"/>
        <v/>
      </c>
      <c r="F2431" s="158" t="e">
        <f t="shared" si="373"/>
        <v>#N/A</v>
      </c>
      <c r="G2431" s="158" t="str">
        <f>TRANSAKTIONER!Z2431&amp;IF(regnskab_filter_periode&gt;=AB2431,"INCLUDE"&amp;IF(regnskab_filter_land&lt;&gt;"",IF(regnskab_filter_land="EU",F2431,AD2431),""),"EXCLUDE")</f>
        <v>EXCLUDE</v>
      </c>
      <c r="H2431" s="158" t="str">
        <f t="shared" si="374"/>
        <v/>
      </c>
      <c r="I2431" s="158" t="str">
        <f>TRANSAKTIONER!Z2431&amp;IF(regnskab_filter_periode_partner&gt;=AB2431,"INCLUDE"&amp;IF(regnskab_filter_land_partner&lt;&gt;"",IF(regnskab_filter_land_partner="EU",F2431,AD2431),""),"EXCLUDE")&amp;AC2431</f>
        <v>EXCLUDE</v>
      </c>
      <c r="J2431" s="158" t="e">
        <f t="shared" si="375"/>
        <v>#N/A</v>
      </c>
      <c r="L2431" s="158" t="str">
        <f t="shared" si="376"/>
        <v>_EU</v>
      </c>
      <c r="P2431" s="340"/>
      <c r="Q2431" s="340"/>
      <c r="R2431" s="341"/>
      <c r="S2431" s="342"/>
      <c r="T2431" s="342"/>
      <c r="U2431" s="340"/>
      <c r="V2431" s="368"/>
      <c r="W2431" s="341"/>
      <c r="X2431" s="343"/>
      <c r="Y2431" s="340"/>
      <c r="Z2431" s="341"/>
      <c r="AA2431" s="348" t="str">
        <f t="shared" si="377"/>
        <v/>
      </c>
      <c r="AB2431" s="349" t="str">
        <f t="shared" si="378"/>
        <v/>
      </c>
      <c r="AC2431" s="341"/>
      <c r="AD2431" s="350" t="str">
        <f t="shared" si="379"/>
        <v/>
      </c>
    </row>
    <row r="2432" spans="2:30" x14ac:dyDescent="0.45">
      <c r="B2432" s="145" t="str">
        <f t="shared" si="370"/>
        <v>NOT INCLUDED</v>
      </c>
      <c r="C2432" s="146" t="e">
        <f t="shared" si="371"/>
        <v>#N/A</v>
      </c>
      <c r="D2432" s="158" t="e">
        <f>AB2432&amp;"_"&amp;#REF!&amp;IF(afstemning_partner&lt;&gt;"","_"&amp;AC2432,"")</f>
        <v>#REF!</v>
      </c>
      <c r="E2432" s="158" t="str">
        <f t="shared" si="372"/>
        <v/>
      </c>
      <c r="F2432" s="158" t="e">
        <f t="shared" si="373"/>
        <v>#N/A</v>
      </c>
      <c r="G2432" s="158" t="str">
        <f>TRANSAKTIONER!Z2432&amp;IF(regnskab_filter_periode&gt;=AB2432,"INCLUDE"&amp;IF(regnskab_filter_land&lt;&gt;"",IF(regnskab_filter_land="EU",F2432,AD2432),""),"EXCLUDE")</f>
        <v>EXCLUDE</v>
      </c>
      <c r="H2432" s="158" t="str">
        <f t="shared" si="374"/>
        <v/>
      </c>
      <c r="I2432" s="158" t="str">
        <f>TRANSAKTIONER!Z2432&amp;IF(regnskab_filter_periode_partner&gt;=AB2432,"INCLUDE"&amp;IF(regnskab_filter_land_partner&lt;&gt;"",IF(regnskab_filter_land_partner="EU",F2432,AD2432),""),"EXCLUDE")&amp;AC2432</f>
        <v>EXCLUDE</v>
      </c>
      <c r="J2432" s="158" t="e">
        <f t="shared" si="375"/>
        <v>#N/A</v>
      </c>
      <c r="L2432" s="158" t="str">
        <f t="shared" si="376"/>
        <v>_EU</v>
      </c>
      <c r="P2432" s="340"/>
      <c r="Q2432" s="340"/>
      <c r="R2432" s="341"/>
      <c r="S2432" s="342"/>
      <c r="T2432" s="342"/>
      <c r="U2432" s="340"/>
      <c r="V2432" s="368"/>
      <c r="W2432" s="341"/>
      <c r="X2432" s="343"/>
      <c r="Y2432" s="340"/>
      <c r="Z2432" s="341"/>
      <c r="AA2432" s="348" t="str">
        <f t="shared" si="377"/>
        <v/>
      </c>
      <c r="AB2432" s="349" t="str">
        <f t="shared" si="378"/>
        <v/>
      </c>
      <c r="AC2432" s="341"/>
      <c r="AD2432" s="350" t="str">
        <f t="shared" si="379"/>
        <v/>
      </c>
    </row>
    <row r="2433" spans="2:30" x14ac:dyDescent="0.45">
      <c r="B2433" s="145" t="str">
        <f t="shared" si="370"/>
        <v>NOT INCLUDED</v>
      </c>
      <c r="C2433" s="146" t="e">
        <f t="shared" si="371"/>
        <v>#N/A</v>
      </c>
      <c r="D2433" s="158" t="e">
        <f>AB2433&amp;"_"&amp;#REF!&amp;IF(afstemning_partner&lt;&gt;"","_"&amp;AC2433,"")</f>
        <v>#REF!</v>
      </c>
      <c r="E2433" s="158" t="str">
        <f t="shared" si="372"/>
        <v/>
      </c>
      <c r="F2433" s="158" t="e">
        <f t="shared" si="373"/>
        <v>#N/A</v>
      </c>
      <c r="G2433" s="158" t="str">
        <f>TRANSAKTIONER!Z2433&amp;IF(regnskab_filter_periode&gt;=AB2433,"INCLUDE"&amp;IF(regnskab_filter_land&lt;&gt;"",IF(regnskab_filter_land="EU",F2433,AD2433),""),"EXCLUDE")</f>
        <v>EXCLUDE</v>
      </c>
      <c r="H2433" s="158" t="str">
        <f t="shared" si="374"/>
        <v/>
      </c>
      <c r="I2433" s="158" t="str">
        <f>TRANSAKTIONER!Z2433&amp;IF(regnskab_filter_periode_partner&gt;=AB2433,"INCLUDE"&amp;IF(regnskab_filter_land_partner&lt;&gt;"",IF(regnskab_filter_land_partner="EU",F2433,AD2433),""),"EXCLUDE")&amp;AC2433</f>
        <v>EXCLUDE</v>
      </c>
      <c r="J2433" s="158" t="e">
        <f t="shared" si="375"/>
        <v>#N/A</v>
      </c>
      <c r="L2433" s="158" t="str">
        <f t="shared" si="376"/>
        <v>_EU</v>
      </c>
      <c r="P2433" s="340"/>
      <c r="Q2433" s="340"/>
      <c r="R2433" s="341"/>
      <c r="S2433" s="342"/>
      <c r="T2433" s="342"/>
      <c r="U2433" s="340"/>
      <c r="V2433" s="368"/>
      <c r="W2433" s="341"/>
      <c r="X2433" s="343"/>
      <c r="Y2433" s="340"/>
      <c r="Z2433" s="341"/>
      <c r="AA2433" s="348" t="str">
        <f t="shared" si="377"/>
        <v/>
      </c>
      <c r="AB2433" s="349" t="str">
        <f t="shared" si="378"/>
        <v/>
      </c>
      <c r="AC2433" s="341"/>
      <c r="AD2433" s="350" t="str">
        <f t="shared" si="379"/>
        <v/>
      </c>
    </row>
    <row r="2434" spans="2:30" x14ac:dyDescent="0.45">
      <c r="B2434" s="145" t="str">
        <f t="shared" si="370"/>
        <v>NOT INCLUDED</v>
      </c>
      <c r="C2434" s="146" t="e">
        <f t="shared" si="371"/>
        <v>#N/A</v>
      </c>
      <c r="D2434" s="158" t="e">
        <f>AB2434&amp;"_"&amp;#REF!&amp;IF(afstemning_partner&lt;&gt;"","_"&amp;AC2434,"")</f>
        <v>#REF!</v>
      </c>
      <c r="E2434" s="158" t="str">
        <f t="shared" si="372"/>
        <v/>
      </c>
      <c r="F2434" s="158" t="e">
        <f t="shared" si="373"/>
        <v>#N/A</v>
      </c>
      <c r="G2434" s="158" t="str">
        <f>TRANSAKTIONER!Z2434&amp;IF(regnskab_filter_periode&gt;=AB2434,"INCLUDE"&amp;IF(regnskab_filter_land&lt;&gt;"",IF(regnskab_filter_land="EU",F2434,AD2434),""),"EXCLUDE")</f>
        <v>EXCLUDE</v>
      </c>
      <c r="H2434" s="158" t="str">
        <f t="shared" si="374"/>
        <v/>
      </c>
      <c r="I2434" s="158" t="str">
        <f>TRANSAKTIONER!Z2434&amp;IF(regnskab_filter_periode_partner&gt;=AB2434,"INCLUDE"&amp;IF(regnskab_filter_land_partner&lt;&gt;"",IF(regnskab_filter_land_partner="EU",F2434,AD2434),""),"EXCLUDE")&amp;AC2434</f>
        <v>EXCLUDE</v>
      </c>
      <c r="J2434" s="158" t="e">
        <f t="shared" si="375"/>
        <v>#N/A</v>
      </c>
      <c r="L2434" s="158" t="str">
        <f t="shared" si="376"/>
        <v>_EU</v>
      </c>
      <c r="P2434" s="340"/>
      <c r="Q2434" s="340"/>
      <c r="R2434" s="341"/>
      <c r="S2434" s="342"/>
      <c r="T2434" s="342"/>
      <c r="U2434" s="340"/>
      <c r="V2434" s="368"/>
      <c r="W2434" s="341"/>
      <c r="X2434" s="343"/>
      <c r="Y2434" s="340"/>
      <c r="Z2434" s="341"/>
      <c r="AA2434" s="348" t="str">
        <f t="shared" si="377"/>
        <v/>
      </c>
      <c r="AB2434" s="349" t="str">
        <f t="shared" si="378"/>
        <v/>
      </c>
      <c r="AC2434" s="341"/>
      <c r="AD2434" s="350" t="str">
        <f t="shared" si="379"/>
        <v/>
      </c>
    </row>
    <row r="2435" spans="2:30" x14ac:dyDescent="0.45">
      <c r="B2435" s="145" t="str">
        <f t="shared" si="370"/>
        <v>NOT INCLUDED</v>
      </c>
      <c r="C2435" s="146" t="e">
        <f t="shared" si="371"/>
        <v>#N/A</v>
      </c>
      <c r="D2435" s="158" t="e">
        <f>AB2435&amp;"_"&amp;#REF!&amp;IF(afstemning_partner&lt;&gt;"","_"&amp;AC2435,"")</f>
        <v>#REF!</v>
      </c>
      <c r="E2435" s="158" t="str">
        <f t="shared" si="372"/>
        <v/>
      </c>
      <c r="F2435" s="158" t="e">
        <f t="shared" si="373"/>
        <v>#N/A</v>
      </c>
      <c r="G2435" s="158" t="str">
        <f>TRANSAKTIONER!Z2435&amp;IF(regnskab_filter_periode&gt;=AB2435,"INCLUDE"&amp;IF(regnskab_filter_land&lt;&gt;"",IF(regnskab_filter_land="EU",F2435,AD2435),""),"EXCLUDE")</f>
        <v>EXCLUDE</v>
      </c>
      <c r="H2435" s="158" t="str">
        <f t="shared" si="374"/>
        <v/>
      </c>
      <c r="I2435" s="158" t="str">
        <f>TRANSAKTIONER!Z2435&amp;IF(regnskab_filter_periode_partner&gt;=AB2435,"INCLUDE"&amp;IF(regnskab_filter_land_partner&lt;&gt;"",IF(regnskab_filter_land_partner="EU",F2435,AD2435),""),"EXCLUDE")&amp;AC2435</f>
        <v>EXCLUDE</v>
      </c>
      <c r="J2435" s="158" t="e">
        <f t="shared" si="375"/>
        <v>#N/A</v>
      </c>
      <c r="L2435" s="158" t="str">
        <f t="shared" si="376"/>
        <v>_EU</v>
      </c>
      <c r="P2435" s="340"/>
      <c r="Q2435" s="340"/>
      <c r="R2435" s="341"/>
      <c r="S2435" s="342"/>
      <c r="T2435" s="342"/>
      <c r="U2435" s="340"/>
      <c r="V2435" s="368"/>
      <c r="W2435" s="341"/>
      <c r="X2435" s="343"/>
      <c r="Y2435" s="340"/>
      <c r="Z2435" s="341"/>
      <c r="AA2435" s="348" t="str">
        <f t="shared" si="377"/>
        <v/>
      </c>
      <c r="AB2435" s="349" t="str">
        <f t="shared" si="378"/>
        <v/>
      </c>
      <c r="AC2435" s="341"/>
      <c r="AD2435" s="350" t="str">
        <f t="shared" si="379"/>
        <v/>
      </c>
    </row>
    <row r="2436" spans="2:30" x14ac:dyDescent="0.45">
      <c r="B2436" s="145" t="str">
        <f t="shared" si="370"/>
        <v>NOT INCLUDED</v>
      </c>
      <c r="C2436" s="146" t="e">
        <f t="shared" si="371"/>
        <v>#N/A</v>
      </c>
      <c r="D2436" s="158" t="e">
        <f>AB2436&amp;"_"&amp;#REF!&amp;IF(afstemning_partner&lt;&gt;"","_"&amp;AC2436,"")</f>
        <v>#REF!</v>
      </c>
      <c r="E2436" s="158" t="str">
        <f t="shared" si="372"/>
        <v/>
      </c>
      <c r="F2436" s="158" t="e">
        <f t="shared" si="373"/>
        <v>#N/A</v>
      </c>
      <c r="G2436" s="158" t="str">
        <f>TRANSAKTIONER!Z2436&amp;IF(regnskab_filter_periode&gt;=AB2436,"INCLUDE"&amp;IF(regnskab_filter_land&lt;&gt;"",IF(regnskab_filter_land="EU",F2436,AD2436),""),"EXCLUDE")</f>
        <v>EXCLUDE</v>
      </c>
      <c r="H2436" s="158" t="str">
        <f t="shared" si="374"/>
        <v/>
      </c>
      <c r="I2436" s="158" t="str">
        <f>TRANSAKTIONER!Z2436&amp;IF(regnskab_filter_periode_partner&gt;=AB2436,"INCLUDE"&amp;IF(regnskab_filter_land_partner&lt;&gt;"",IF(regnskab_filter_land_partner="EU",F2436,AD2436),""),"EXCLUDE")&amp;AC2436</f>
        <v>EXCLUDE</v>
      </c>
      <c r="J2436" s="158" t="e">
        <f t="shared" si="375"/>
        <v>#N/A</v>
      </c>
      <c r="L2436" s="158" t="str">
        <f t="shared" si="376"/>
        <v>_EU</v>
      </c>
      <c r="P2436" s="340"/>
      <c r="Q2436" s="340"/>
      <c r="R2436" s="341"/>
      <c r="S2436" s="342"/>
      <c r="T2436" s="342"/>
      <c r="U2436" s="340"/>
      <c r="V2436" s="368"/>
      <c r="W2436" s="341"/>
      <c r="X2436" s="343"/>
      <c r="Y2436" s="340"/>
      <c r="Z2436" s="341"/>
      <c r="AA2436" s="348" t="str">
        <f t="shared" si="377"/>
        <v/>
      </c>
      <c r="AB2436" s="349" t="str">
        <f t="shared" si="378"/>
        <v/>
      </c>
      <c r="AC2436" s="341"/>
      <c r="AD2436" s="350" t="str">
        <f t="shared" si="379"/>
        <v/>
      </c>
    </row>
    <row r="2437" spans="2:30" x14ac:dyDescent="0.45">
      <c r="B2437" s="145" t="str">
        <f t="shared" si="370"/>
        <v>NOT INCLUDED</v>
      </c>
      <c r="C2437" s="146" t="e">
        <f t="shared" si="371"/>
        <v>#N/A</v>
      </c>
      <c r="D2437" s="158" t="e">
        <f>AB2437&amp;"_"&amp;#REF!&amp;IF(afstemning_partner&lt;&gt;"","_"&amp;AC2437,"")</f>
        <v>#REF!</v>
      </c>
      <c r="E2437" s="158" t="str">
        <f t="shared" si="372"/>
        <v/>
      </c>
      <c r="F2437" s="158" t="e">
        <f t="shared" si="373"/>
        <v>#N/A</v>
      </c>
      <c r="G2437" s="158" t="str">
        <f>TRANSAKTIONER!Z2437&amp;IF(regnskab_filter_periode&gt;=AB2437,"INCLUDE"&amp;IF(regnskab_filter_land&lt;&gt;"",IF(regnskab_filter_land="EU",F2437,AD2437),""),"EXCLUDE")</f>
        <v>EXCLUDE</v>
      </c>
      <c r="H2437" s="158" t="str">
        <f t="shared" si="374"/>
        <v/>
      </c>
      <c r="I2437" s="158" t="str">
        <f>TRANSAKTIONER!Z2437&amp;IF(regnskab_filter_periode_partner&gt;=AB2437,"INCLUDE"&amp;IF(regnskab_filter_land_partner&lt;&gt;"",IF(regnskab_filter_land_partner="EU",F2437,AD2437),""),"EXCLUDE")&amp;AC2437</f>
        <v>EXCLUDE</v>
      </c>
      <c r="J2437" s="158" t="e">
        <f t="shared" si="375"/>
        <v>#N/A</v>
      </c>
      <c r="L2437" s="158" t="str">
        <f t="shared" si="376"/>
        <v>_EU</v>
      </c>
      <c r="P2437" s="340"/>
      <c r="Q2437" s="340"/>
      <c r="R2437" s="341"/>
      <c r="S2437" s="342"/>
      <c r="T2437" s="342"/>
      <c r="U2437" s="340"/>
      <c r="V2437" s="368"/>
      <c r="W2437" s="341"/>
      <c r="X2437" s="343"/>
      <c r="Y2437" s="340"/>
      <c r="Z2437" s="341"/>
      <c r="AA2437" s="348" t="str">
        <f t="shared" si="377"/>
        <v/>
      </c>
      <c r="AB2437" s="349" t="str">
        <f t="shared" si="378"/>
        <v/>
      </c>
      <c r="AC2437" s="341"/>
      <c r="AD2437" s="350" t="str">
        <f t="shared" si="379"/>
        <v/>
      </c>
    </row>
    <row r="2438" spans="2:30" x14ac:dyDescent="0.45">
      <c r="B2438" s="145" t="str">
        <f t="shared" si="370"/>
        <v>NOT INCLUDED</v>
      </c>
      <c r="C2438" s="146" t="e">
        <f t="shared" si="371"/>
        <v>#N/A</v>
      </c>
      <c r="D2438" s="158" t="e">
        <f>AB2438&amp;"_"&amp;#REF!&amp;IF(afstemning_partner&lt;&gt;"","_"&amp;AC2438,"")</f>
        <v>#REF!</v>
      </c>
      <c r="E2438" s="158" t="str">
        <f t="shared" si="372"/>
        <v/>
      </c>
      <c r="F2438" s="158" t="e">
        <f t="shared" si="373"/>
        <v>#N/A</v>
      </c>
      <c r="G2438" s="158" t="str">
        <f>TRANSAKTIONER!Z2438&amp;IF(regnskab_filter_periode&gt;=AB2438,"INCLUDE"&amp;IF(regnskab_filter_land&lt;&gt;"",IF(regnskab_filter_land="EU",F2438,AD2438),""),"EXCLUDE")</f>
        <v>EXCLUDE</v>
      </c>
      <c r="H2438" s="158" t="str">
        <f t="shared" si="374"/>
        <v/>
      </c>
      <c r="I2438" s="158" t="str">
        <f>TRANSAKTIONER!Z2438&amp;IF(regnskab_filter_periode_partner&gt;=AB2438,"INCLUDE"&amp;IF(regnskab_filter_land_partner&lt;&gt;"",IF(regnskab_filter_land_partner="EU",F2438,AD2438),""),"EXCLUDE")&amp;AC2438</f>
        <v>EXCLUDE</v>
      </c>
      <c r="J2438" s="158" t="e">
        <f t="shared" si="375"/>
        <v>#N/A</v>
      </c>
      <c r="L2438" s="158" t="str">
        <f t="shared" si="376"/>
        <v>_EU</v>
      </c>
      <c r="P2438" s="340"/>
      <c r="Q2438" s="340"/>
      <c r="R2438" s="341"/>
      <c r="S2438" s="342"/>
      <c r="T2438" s="342"/>
      <c r="U2438" s="340"/>
      <c r="V2438" s="368"/>
      <c r="W2438" s="341"/>
      <c r="X2438" s="343"/>
      <c r="Y2438" s="340"/>
      <c r="Z2438" s="341"/>
      <c r="AA2438" s="348" t="str">
        <f t="shared" si="377"/>
        <v/>
      </c>
      <c r="AB2438" s="349" t="str">
        <f t="shared" si="378"/>
        <v/>
      </c>
      <c r="AC2438" s="341"/>
      <c r="AD2438" s="350" t="str">
        <f t="shared" si="379"/>
        <v/>
      </c>
    </row>
    <row r="2439" spans="2:30" x14ac:dyDescent="0.45">
      <c r="B2439" s="145" t="str">
        <f t="shared" ref="B2439:B2502" si="380">IF(AB2439=report_period,"INCLUDE_CURRENT",IF(AB2439&lt;report_period,"INCLUDE_PREVIOUS","NOT INCLUDED"))</f>
        <v>NOT INCLUDED</v>
      </c>
      <c r="C2439" s="146" t="e">
        <f t="shared" ref="C2439:C2502" si="381">B2439&amp;"_"&amp;VLOOKUP(AD2439,setup_country_group,3,FALSE)&amp;"_"&amp;Z2439</f>
        <v>#N/A</v>
      </c>
      <c r="D2439" s="158" t="e">
        <f>AB2439&amp;"_"&amp;#REF!&amp;IF(afstemning_partner&lt;&gt;"","_"&amp;AC2439,"")</f>
        <v>#REF!</v>
      </c>
      <c r="E2439" s="158" t="str">
        <f t="shared" ref="E2439:E2502" si="382">Z2439&amp;IF(regnskab_filter_periode&lt;&gt;"",AB2439,"")&amp;IF(regnskab_filter_land&lt;&gt;"",IF(regnskab_filter_land="EU",F2439,AD2439),"")</f>
        <v/>
      </c>
      <c r="F2439" s="158" t="e">
        <f t="shared" ref="F2439:F2502" si="383">VLOOKUP(AD2439,setup_country_group,3,FALSE)</f>
        <v>#N/A</v>
      </c>
      <c r="G2439" s="158" t="str">
        <f>TRANSAKTIONER!Z2439&amp;IF(regnskab_filter_periode&gt;=AB2439,"INCLUDE"&amp;IF(regnskab_filter_land&lt;&gt;"",IF(regnskab_filter_land="EU",F2439,AD2439),""),"EXCLUDE")</f>
        <v>EXCLUDE</v>
      </c>
      <c r="H2439" s="158" t="str">
        <f t="shared" ref="H2439:H2502" si="384">Z2439&amp;IF(regnskab_filter_periode_partner&lt;&gt;"",AB2439,"")&amp;IF(regnskab_filter_land_partner&lt;&gt;"",IF(regnskab_filter_land_partner="EU",F2439,AD2439),"")&amp;AC2439</f>
        <v/>
      </c>
      <c r="I2439" s="158" t="str">
        <f>TRANSAKTIONER!Z2439&amp;IF(regnskab_filter_periode_partner&gt;=AB2439,"INCLUDE"&amp;IF(regnskab_filter_land_partner&lt;&gt;"",IF(regnskab_filter_land_partner="EU",F2439,AD2439),""),"EXCLUDE")&amp;AC2439</f>
        <v>EXCLUDE</v>
      </c>
      <c r="J2439" s="158" t="e">
        <f t="shared" ref="J2439:J2502" si="385">C2439&amp;"_"&amp;AC2439</f>
        <v>#N/A</v>
      </c>
      <c r="L2439" s="158" t="str">
        <f t="shared" ref="L2439:L2502" si="386">Z2439&amp;"_"&amp;IF(AD2439&lt;&gt;"Norge","EU","Norge")</f>
        <v>_EU</v>
      </c>
      <c r="P2439" s="340"/>
      <c r="Q2439" s="340"/>
      <c r="R2439" s="341"/>
      <c r="S2439" s="342"/>
      <c r="T2439" s="342"/>
      <c r="U2439" s="340"/>
      <c r="V2439" s="368"/>
      <c r="W2439" s="341"/>
      <c r="X2439" s="343"/>
      <c r="Y2439" s="340"/>
      <c r="Z2439" s="341"/>
      <c r="AA2439" s="348" t="str">
        <f t="shared" ref="AA2439:AA2502" si="387">IF(OR(AB2439="",Y2439="",X2439=""),"",ROUND(X2439/VLOOKUP(AB2439,setup_currency,MATCH(Y2439&amp;"/EUR",setup_currency_header,0),FALSE),2))</f>
        <v/>
      </c>
      <c r="AB2439" s="349" t="str">
        <f t="shared" ref="AB2439:AB2502" si="388">IF(T2439="","",IF(OR(T2439&lt;setup_start_date,T2439&gt;setup_end_date),"INVALID DATE",VLOOKUP(T2439,setup_periods,2,TRUE)))</f>
        <v/>
      </c>
      <c r="AC2439" s="341"/>
      <c r="AD2439" s="350" t="str">
        <f t="shared" ref="AD2439:AD2502" si="389">IF(AC2439="","",VLOOKUP(AC2439,setup_partners,2,FALSE))</f>
        <v/>
      </c>
    </row>
    <row r="2440" spans="2:30" x14ac:dyDescent="0.45">
      <c r="B2440" s="145" t="str">
        <f t="shared" si="380"/>
        <v>NOT INCLUDED</v>
      </c>
      <c r="C2440" s="146" t="e">
        <f t="shared" si="381"/>
        <v>#N/A</v>
      </c>
      <c r="D2440" s="158" t="e">
        <f>AB2440&amp;"_"&amp;#REF!&amp;IF(afstemning_partner&lt;&gt;"","_"&amp;AC2440,"")</f>
        <v>#REF!</v>
      </c>
      <c r="E2440" s="158" t="str">
        <f t="shared" si="382"/>
        <v/>
      </c>
      <c r="F2440" s="158" t="e">
        <f t="shared" si="383"/>
        <v>#N/A</v>
      </c>
      <c r="G2440" s="158" t="str">
        <f>TRANSAKTIONER!Z2440&amp;IF(regnskab_filter_periode&gt;=AB2440,"INCLUDE"&amp;IF(regnskab_filter_land&lt;&gt;"",IF(regnskab_filter_land="EU",F2440,AD2440),""),"EXCLUDE")</f>
        <v>EXCLUDE</v>
      </c>
      <c r="H2440" s="158" t="str">
        <f t="shared" si="384"/>
        <v/>
      </c>
      <c r="I2440" s="158" t="str">
        <f>TRANSAKTIONER!Z2440&amp;IF(regnskab_filter_periode_partner&gt;=AB2440,"INCLUDE"&amp;IF(regnskab_filter_land_partner&lt;&gt;"",IF(regnskab_filter_land_partner="EU",F2440,AD2440),""),"EXCLUDE")&amp;AC2440</f>
        <v>EXCLUDE</v>
      </c>
      <c r="J2440" s="158" t="e">
        <f t="shared" si="385"/>
        <v>#N/A</v>
      </c>
      <c r="L2440" s="158" t="str">
        <f t="shared" si="386"/>
        <v>_EU</v>
      </c>
      <c r="P2440" s="340"/>
      <c r="Q2440" s="340"/>
      <c r="R2440" s="341"/>
      <c r="S2440" s="342"/>
      <c r="T2440" s="342"/>
      <c r="U2440" s="340"/>
      <c r="V2440" s="368"/>
      <c r="W2440" s="341"/>
      <c r="X2440" s="343"/>
      <c r="Y2440" s="340"/>
      <c r="Z2440" s="341"/>
      <c r="AA2440" s="348" t="str">
        <f t="shared" si="387"/>
        <v/>
      </c>
      <c r="AB2440" s="349" t="str">
        <f t="shared" si="388"/>
        <v/>
      </c>
      <c r="AC2440" s="341"/>
      <c r="AD2440" s="350" t="str">
        <f t="shared" si="389"/>
        <v/>
      </c>
    </row>
    <row r="2441" spans="2:30" x14ac:dyDescent="0.45">
      <c r="B2441" s="145" t="str">
        <f t="shared" si="380"/>
        <v>NOT INCLUDED</v>
      </c>
      <c r="C2441" s="146" t="e">
        <f t="shared" si="381"/>
        <v>#N/A</v>
      </c>
      <c r="D2441" s="158" t="e">
        <f>AB2441&amp;"_"&amp;#REF!&amp;IF(afstemning_partner&lt;&gt;"","_"&amp;AC2441,"")</f>
        <v>#REF!</v>
      </c>
      <c r="E2441" s="158" t="str">
        <f t="shared" si="382"/>
        <v/>
      </c>
      <c r="F2441" s="158" t="e">
        <f t="shared" si="383"/>
        <v>#N/A</v>
      </c>
      <c r="G2441" s="158" t="str">
        <f>TRANSAKTIONER!Z2441&amp;IF(regnskab_filter_periode&gt;=AB2441,"INCLUDE"&amp;IF(regnskab_filter_land&lt;&gt;"",IF(regnskab_filter_land="EU",F2441,AD2441),""),"EXCLUDE")</f>
        <v>EXCLUDE</v>
      </c>
      <c r="H2441" s="158" t="str">
        <f t="shared" si="384"/>
        <v/>
      </c>
      <c r="I2441" s="158" t="str">
        <f>TRANSAKTIONER!Z2441&amp;IF(regnskab_filter_periode_partner&gt;=AB2441,"INCLUDE"&amp;IF(regnskab_filter_land_partner&lt;&gt;"",IF(regnskab_filter_land_partner="EU",F2441,AD2441),""),"EXCLUDE")&amp;AC2441</f>
        <v>EXCLUDE</v>
      </c>
      <c r="J2441" s="158" t="e">
        <f t="shared" si="385"/>
        <v>#N/A</v>
      </c>
      <c r="L2441" s="158" t="str">
        <f t="shared" si="386"/>
        <v>_EU</v>
      </c>
      <c r="P2441" s="340"/>
      <c r="Q2441" s="340"/>
      <c r="R2441" s="341"/>
      <c r="S2441" s="342"/>
      <c r="T2441" s="342"/>
      <c r="U2441" s="340"/>
      <c r="V2441" s="368"/>
      <c r="W2441" s="341"/>
      <c r="X2441" s="343"/>
      <c r="Y2441" s="340"/>
      <c r="Z2441" s="341"/>
      <c r="AA2441" s="348" t="str">
        <f t="shared" si="387"/>
        <v/>
      </c>
      <c r="AB2441" s="349" t="str">
        <f t="shared" si="388"/>
        <v/>
      </c>
      <c r="AC2441" s="341"/>
      <c r="AD2441" s="350" t="str">
        <f t="shared" si="389"/>
        <v/>
      </c>
    </row>
    <row r="2442" spans="2:30" x14ac:dyDescent="0.45">
      <c r="B2442" s="145" t="str">
        <f t="shared" si="380"/>
        <v>NOT INCLUDED</v>
      </c>
      <c r="C2442" s="146" t="e">
        <f t="shared" si="381"/>
        <v>#N/A</v>
      </c>
      <c r="D2442" s="158" t="e">
        <f>AB2442&amp;"_"&amp;#REF!&amp;IF(afstemning_partner&lt;&gt;"","_"&amp;AC2442,"")</f>
        <v>#REF!</v>
      </c>
      <c r="E2442" s="158" t="str">
        <f t="shared" si="382"/>
        <v/>
      </c>
      <c r="F2442" s="158" t="e">
        <f t="shared" si="383"/>
        <v>#N/A</v>
      </c>
      <c r="G2442" s="158" t="str">
        <f>TRANSAKTIONER!Z2442&amp;IF(regnskab_filter_periode&gt;=AB2442,"INCLUDE"&amp;IF(regnskab_filter_land&lt;&gt;"",IF(regnskab_filter_land="EU",F2442,AD2442),""),"EXCLUDE")</f>
        <v>EXCLUDE</v>
      </c>
      <c r="H2442" s="158" t="str">
        <f t="shared" si="384"/>
        <v/>
      </c>
      <c r="I2442" s="158" t="str">
        <f>TRANSAKTIONER!Z2442&amp;IF(regnskab_filter_periode_partner&gt;=AB2442,"INCLUDE"&amp;IF(regnskab_filter_land_partner&lt;&gt;"",IF(regnskab_filter_land_partner="EU",F2442,AD2442),""),"EXCLUDE")&amp;AC2442</f>
        <v>EXCLUDE</v>
      </c>
      <c r="J2442" s="158" t="e">
        <f t="shared" si="385"/>
        <v>#N/A</v>
      </c>
      <c r="L2442" s="158" t="str">
        <f t="shared" si="386"/>
        <v>_EU</v>
      </c>
      <c r="P2442" s="340"/>
      <c r="Q2442" s="340"/>
      <c r="R2442" s="341"/>
      <c r="S2442" s="342"/>
      <c r="T2442" s="342"/>
      <c r="U2442" s="340"/>
      <c r="V2442" s="368"/>
      <c r="W2442" s="341"/>
      <c r="X2442" s="343"/>
      <c r="Y2442" s="340"/>
      <c r="Z2442" s="341"/>
      <c r="AA2442" s="348" t="str">
        <f t="shared" si="387"/>
        <v/>
      </c>
      <c r="AB2442" s="349" t="str">
        <f t="shared" si="388"/>
        <v/>
      </c>
      <c r="AC2442" s="341"/>
      <c r="AD2442" s="350" t="str">
        <f t="shared" si="389"/>
        <v/>
      </c>
    </row>
    <row r="2443" spans="2:30" x14ac:dyDescent="0.45">
      <c r="B2443" s="145" t="str">
        <f t="shared" si="380"/>
        <v>NOT INCLUDED</v>
      </c>
      <c r="C2443" s="146" t="e">
        <f t="shared" si="381"/>
        <v>#N/A</v>
      </c>
      <c r="D2443" s="158" t="e">
        <f>AB2443&amp;"_"&amp;#REF!&amp;IF(afstemning_partner&lt;&gt;"","_"&amp;AC2443,"")</f>
        <v>#REF!</v>
      </c>
      <c r="E2443" s="158" t="str">
        <f t="shared" si="382"/>
        <v/>
      </c>
      <c r="F2443" s="158" t="e">
        <f t="shared" si="383"/>
        <v>#N/A</v>
      </c>
      <c r="G2443" s="158" t="str">
        <f>TRANSAKTIONER!Z2443&amp;IF(regnskab_filter_periode&gt;=AB2443,"INCLUDE"&amp;IF(regnskab_filter_land&lt;&gt;"",IF(regnskab_filter_land="EU",F2443,AD2443),""),"EXCLUDE")</f>
        <v>EXCLUDE</v>
      </c>
      <c r="H2443" s="158" t="str">
        <f t="shared" si="384"/>
        <v/>
      </c>
      <c r="I2443" s="158" t="str">
        <f>TRANSAKTIONER!Z2443&amp;IF(regnskab_filter_periode_partner&gt;=AB2443,"INCLUDE"&amp;IF(regnskab_filter_land_partner&lt;&gt;"",IF(regnskab_filter_land_partner="EU",F2443,AD2443),""),"EXCLUDE")&amp;AC2443</f>
        <v>EXCLUDE</v>
      </c>
      <c r="J2443" s="158" t="e">
        <f t="shared" si="385"/>
        <v>#N/A</v>
      </c>
      <c r="L2443" s="158" t="str">
        <f t="shared" si="386"/>
        <v>_EU</v>
      </c>
      <c r="P2443" s="340"/>
      <c r="Q2443" s="340"/>
      <c r="R2443" s="341"/>
      <c r="S2443" s="342"/>
      <c r="T2443" s="342"/>
      <c r="U2443" s="340"/>
      <c r="V2443" s="368"/>
      <c r="W2443" s="341"/>
      <c r="X2443" s="343"/>
      <c r="Y2443" s="340"/>
      <c r="Z2443" s="341"/>
      <c r="AA2443" s="348" t="str">
        <f t="shared" si="387"/>
        <v/>
      </c>
      <c r="AB2443" s="349" t="str">
        <f t="shared" si="388"/>
        <v/>
      </c>
      <c r="AC2443" s="341"/>
      <c r="AD2443" s="350" t="str">
        <f t="shared" si="389"/>
        <v/>
      </c>
    </row>
    <row r="2444" spans="2:30" x14ac:dyDescent="0.45">
      <c r="B2444" s="145" t="str">
        <f t="shared" si="380"/>
        <v>NOT INCLUDED</v>
      </c>
      <c r="C2444" s="146" t="e">
        <f t="shared" si="381"/>
        <v>#N/A</v>
      </c>
      <c r="D2444" s="158" t="e">
        <f>AB2444&amp;"_"&amp;#REF!&amp;IF(afstemning_partner&lt;&gt;"","_"&amp;AC2444,"")</f>
        <v>#REF!</v>
      </c>
      <c r="E2444" s="158" t="str">
        <f t="shared" si="382"/>
        <v/>
      </c>
      <c r="F2444" s="158" t="e">
        <f t="shared" si="383"/>
        <v>#N/A</v>
      </c>
      <c r="G2444" s="158" t="str">
        <f>TRANSAKTIONER!Z2444&amp;IF(regnskab_filter_periode&gt;=AB2444,"INCLUDE"&amp;IF(regnskab_filter_land&lt;&gt;"",IF(regnskab_filter_land="EU",F2444,AD2444),""),"EXCLUDE")</f>
        <v>EXCLUDE</v>
      </c>
      <c r="H2444" s="158" t="str">
        <f t="shared" si="384"/>
        <v/>
      </c>
      <c r="I2444" s="158" t="str">
        <f>TRANSAKTIONER!Z2444&amp;IF(regnskab_filter_periode_partner&gt;=AB2444,"INCLUDE"&amp;IF(regnskab_filter_land_partner&lt;&gt;"",IF(regnskab_filter_land_partner="EU",F2444,AD2444),""),"EXCLUDE")&amp;AC2444</f>
        <v>EXCLUDE</v>
      </c>
      <c r="J2444" s="158" t="e">
        <f t="shared" si="385"/>
        <v>#N/A</v>
      </c>
      <c r="L2444" s="158" t="str">
        <f t="shared" si="386"/>
        <v>_EU</v>
      </c>
      <c r="P2444" s="340"/>
      <c r="Q2444" s="340"/>
      <c r="R2444" s="341"/>
      <c r="S2444" s="342"/>
      <c r="T2444" s="342"/>
      <c r="U2444" s="340"/>
      <c r="V2444" s="368"/>
      <c r="W2444" s="341"/>
      <c r="X2444" s="343"/>
      <c r="Y2444" s="340"/>
      <c r="Z2444" s="341"/>
      <c r="AA2444" s="348" t="str">
        <f t="shared" si="387"/>
        <v/>
      </c>
      <c r="AB2444" s="349" t="str">
        <f t="shared" si="388"/>
        <v/>
      </c>
      <c r="AC2444" s="341"/>
      <c r="AD2444" s="350" t="str">
        <f t="shared" si="389"/>
        <v/>
      </c>
    </row>
    <row r="2445" spans="2:30" x14ac:dyDescent="0.45">
      <c r="B2445" s="145" t="str">
        <f t="shared" si="380"/>
        <v>NOT INCLUDED</v>
      </c>
      <c r="C2445" s="146" t="e">
        <f t="shared" si="381"/>
        <v>#N/A</v>
      </c>
      <c r="D2445" s="158" t="e">
        <f>AB2445&amp;"_"&amp;#REF!&amp;IF(afstemning_partner&lt;&gt;"","_"&amp;AC2445,"")</f>
        <v>#REF!</v>
      </c>
      <c r="E2445" s="158" t="str">
        <f t="shared" si="382"/>
        <v/>
      </c>
      <c r="F2445" s="158" t="e">
        <f t="shared" si="383"/>
        <v>#N/A</v>
      </c>
      <c r="G2445" s="158" t="str">
        <f>TRANSAKTIONER!Z2445&amp;IF(regnskab_filter_periode&gt;=AB2445,"INCLUDE"&amp;IF(regnskab_filter_land&lt;&gt;"",IF(regnskab_filter_land="EU",F2445,AD2445),""),"EXCLUDE")</f>
        <v>EXCLUDE</v>
      </c>
      <c r="H2445" s="158" t="str">
        <f t="shared" si="384"/>
        <v/>
      </c>
      <c r="I2445" s="158" t="str">
        <f>TRANSAKTIONER!Z2445&amp;IF(regnskab_filter_periode_partner&gt;=AB2445,"INCLUDE"&amp;IF(regnskab_filter_land_partner&lt;&gt;"",IF(regnskab_filter_land_partner="EU",F2445,AD2445),""),"EXCLUDE")&amp;AC2445</f>
        <v>EXCLUDE</v>
      </c>
      <c r="J2445" s="158" t="e">
        <f t="shared" si="385"/>
        <v>#N/A</v>
      </c>
      <c r="L2445" s="158" t="str">
        <f t="shared" si="386"/>
        <v>_EU</v>
      </c>
      <c r="P2445" s="340"/>
      <c r="Q2445" s="340"/>
      <c r="R2445" s="341"/>
      <c r="S2445" s="342"/>
      <c r="T2445" s="342"/>
      <c r="U2445" s="340"/>
      <c r="V2445" s="368"/>
      <c r="W2445" s="341"/>
      <c r="X2445" s="343"/>
      <c r="Y2445" s="340"/>
      <c r="Z2445" s="341"/>
      <c r="AA2445" s="348" t="str">
        <f t="shared" si="387"/>
        <v/>
      </c>
      <c r="AB2445" s="349" t="str">
        <f t="shared" si="388"/>
        <v/>
      </c>
      <c r="AC2445" s="341"/>
      <c r="AD2445" s="350" t="str">
        <f t="shared" si="389"/>
        <v/>
      </c>
    </row>
    <row r="2446" spans="2:30" x14ac:dyDescent="0.45">
      <c r="B2446" s="145" t="str">
        <f t="shared" si="380"/>
        <v>NOT INCLUDED</v>
      </c>
      <c r="C2446" s="146" t="e">
        <f t="shared" si="381"/>
        <v>#N/A</v>
      </c>
      <c r="D2446" s="158" t="e">
        <f>AB2446&amp;"_"&amp;#REF!&amp;IF(afstemning_partner&lt;&gt;"","_"&amp;AC2446,"")</f>
        <v>#REF!</v>
      </c>
      <c r="E2446" s="158" t="str">
        <f t="shared" si="382"/>
        <v/>
      </c>
      <c r="F2446" s="158" t="e">
        <f t="shared" si="383"/>
        <v>#N/A</v>
      </c>
      <c r="G2446" s="158" t="str">
        <f>TRANSAKTIONER!Z2446&amp;IF(regnskab_filter_periode&gt;=AB2446,"INCLUDE"&amp;IF(regnskab_filter_land&lt;&gt;"",IF(regnskab_filter_land="EU",F2446,AD2446),""),"EXCLUDE")</f>
        <v>EXCLUDE</v>
      </c>
      <c r="H2446" s="158" t="str">
        <f t="shared" si="384"/>
        <v/>
      </c>
      <c r="I2446" s="158" t="str">
        <f>TRANSAKTIONER!Z2446&amp;IF(regnskab_filter_periode_partner&gt;=AB2446,"INCLUDE"&amp;IF(regnskab_filter_land_partner&lt;&gt;"",IF(regnskab_filter_land_partner="EU",F2446,AD2446),""),"EXCLUDE")&amp;AC2446</f>
        <v>EXCLUDE</v>
      </c>
      <c r="J2446" s="158" t="e">
        <f t="shared" si="385"/>
        <v>#N/A</v>
      </c>
      <c r="L2446" s="158" t="str">
        <f t="shared" si="386"/>
        <v>_EU</v>
      </c>
      <c r="P2446" s="340"/>
      <c r="Q2446" s="340"/>
      <c r="R2446" s="341"/>
      <c r="S2446" s="342"/>
      <c r="T2446" s="342"/>
      <c r="U2446" s="340"/>
      <c r="V2446" s="368"/>
      <c r="W2446" s="341"/>
      <c r="X2446" s="343"/>
      <c r="Y2446" s="340"/>
      <c r="Z2446" s="341"/>
      <c r="AA2446" s="348" t="str">
        <f t="shared" si="387"/>
        <v/>
      </c>
      <c r="AB2446" s="349" t="str">
        <f t="shared" si="388"/>
        <v/>
      </c>
      <c r="AC2446" s="341"/>
      <c r="AD2446" s="350" t="str">
        <f t="shared" si="389"/>
        <v/>
      </c>
    </row>
    <row r="2447" spans="2:30" x14ac:dyDescent="0.45">
      <c r="B2447" s="145" t="str">
        <f t="shared" si="380"/>
        <v>NOT INCLUDED</v>
      </c>
      <c r="C2447" s="146" t="e">
        <f t="shared" si="381"/>
        <v>#N/A</v>
      </c>
      <c r="D2447" s="158" t="e">
        <f>AB2447&amp;"_"&amp;#REF!&amp;IF(afstemning_partner&lt;&gt;"","_"&amp;AC2447,"")</f>
        <v>#REF!</v>
      </c>
      <c r="E2447" s="158" t="str">
        <f t="shared" si="382"/>
        <v/>
      </c>
      <c r="F2447" s="158" t="e">
        <f t="shared" si="383"/>
        <v>#N/A</v>
      </c>
      <c r="G2447" s="158" t="str">
        <f>TRANSAKTIONER!Z2447&amp;IF(regnskab_filter_periode&gt;=AB2447,"INCLUDE"&amp;IF(regnskab_filter_land&lt;&gt;"",IF(regnskab_filter_land="EU",F2447,AD2447),""),"EXCLUDE")</f>
        <v>EXCLUDE</v>
      </c>
      <c r="H2447" s="158" t="str">
        <f t="shared" si="384"/>
        <v/>
      </c>
      <c r="I2447" s="158" t="str">
        <f>TRANSAKTIONER!Z2447&amp;IF(regnskab_filter_periode_partner&gt;=AB2447,"INCLUDE"&amp;IF(regnskab_filter_land_partner&lt;&gt;"",IF(regnskab_filter_land_partner="EU",F2447,AD2447),""),"EXCLUDE")&amp;AC2447</f>
        <v>EXCLUDE</v>
      </c>
      <c r="J2447" s="158" t="e">
        <f t="shared" si="385"/>
        <v>#N/A</v>
      </c>
      <c r="L2447" s="158" t="str">
        <f t="shared" si="386"/>
        <v>_EU</v>
      </c>
      <c r="P2447" s="340"/>
      <c r="Q2447" s="340"/>
      <c r="R2447" s="341"/>
      <c r="S2447" s="342"/>
      <c r="T2447" s="342"/>
      <c r="U2447" s="340"/>
      <c r="V2447" s="368"/>
      <c r="W2447" s="341"/>
      <c r="X2447" s="343"/>
      <c r="Y2447" s="340"/>
      <c r="Z2447" s="341"/>
      <c r="AA2447" s="348" t="str">
        <f t="shared" si="387"/>
        <v/>
      </c>
      <c r="AB2447" s="349" t="str">
        <f t="shared" si="388"/>
        <v/>
      </c>
      <c r="AC2447" s="341"/>
      <c r="AD2447" s="350" t="str">
        <f t="shared" si="389"/>
        <v/>
      </c>
    </row>
    <row r="2448" spans="2:30" x14ac:dyDescent="0.45">
      <c r="B2448" s="145" t="str">
        <f t="shared" si="380"/>
        <v>NOT INCLUDED</v>
      </c>
      <c r="C2448" s="146" t="e">
        <f t="shared" si="381"/>
        <v>#N/A</v>
      </c>
      <c r="D2448" s="158" t="e">
        <f>AB2448&amp;"_"&amp;#REF!&amp;IF(afstemning_partner&lt;&gt;"","_"&amp;AC2448,"")</f>
        <v>#REF!</v>
      </c>
      <c r="E2448" s="158" t="str">
        <f t="shared" si="382"/>
        <v/>
      </c>
      <c r="F2448" s="158" t="e">
        <f t="shared" si="383"/>
        <v>#N/A</v>
      </c>
      <c r="G2448" s="158" t="str">
        <f>TRANSAKTIONER!Z2448&amp;IF(regnskab_filter_periode&gt;=AB2448,"INCLUDE"&amp;IF(regnskab_filter_land&lt;&gt;"",IF(regnskab_filter_land="EU",F2448,AD2448),""),"EXCLUDE")</f>
        <v>EXCLUDE</v>
      </c>
      <c r="H2448" s="158" t="str">
        <f t="shared" si="384"/>
        <v/>
      </c>
      <c r="I2448" s="158" t="str">
        <f>TRANSAKTIONER!Z2448&amp;IF(regnskab_filter_periode_partner&gt;=AB2448,"INCLUDE"&amp;IF(regnskab_filter_land_partner&lt;&gt;"",IF(regnskab_filter_land_partner="EU",F2448,AD2448),""),"EXCLUDE")&amp;AC2448</f>
        <v>EXCLUDE</v>
      </c>
      <c r="J2448" s="158" t="e">
        <f t="shared" si="385"/>
        <v>#N/A</v>
      </c>
      <c r="L2448" s="158" t="str">
        <f t="shared" si="386"/>
        <v>_EU</v>
      </c>
      <c r="P2448" s="340"/>
      <c r="Q2448" s="340"/>
      <c r="R2448" s="341"/>
      <c r="S2448" s="342"/>
      <c r="T2448" s="342"/>
      <c r="U2448" s="340"/>
      <c r="V2448" s="368"/>
      <c r="W2448" s="341"/>
      <c r="X2448" s="343"/>
      <c r="Y2448" s="340"/>
      <c r="Z2448" s="341"/>
      <c r="AA2448" s="348" t="str">
        <f t="shared" si="387"/>
        <v/>
      </c>
      <c r="AB2448" s="349" t="str">
        <f t="shared" si="388"/>
        <v/>
      </c>
      <c r="AC2448" s="341"/>
      <c r="AD2448" s="350" t="str">
        <f t="shared" si="389"/>
        <v/>
      </c>
    </row>
    <row r="2449" spans="2:30" x14ac:dyDescent="0.45">
      <c r="B2449" s="145" t="str">
        <f t="shared" si="380"/>
        <v>NOT INCLUDED</v>
      </c>
      <c r="C2449" s="146" t="e">
        <f t="shared" si="381"/>
        <v>#N/A</v>
      </c>
      <c r="D2449" s="158" t="e">
        <f>AB2449&amp;"_"&amp;#REF!&amp;IF(afstemning_partner&lt;&gt;"","_"&amp;AC2449,"")</f>
        <v>#REF!</v>
      </c>
      <c r="E2449" s="158" t="str">
        <f t="shared" si="382"/>
        <v/>
      </c>
      <c r="F2449" s="158" t="e">
        <f t="shared" si="383"/>
        <v>#N/A</v>
      </c>
      <c r="G2449" s="158" t="str">
        <f>TRANSAKTIONER!Z2449&amp;IF(regnskab_filter_periode&gt;=AB2449,"INCLUDE"&amp;IF(regnskab_filter_land&lt;&gt;"",IF(regnskab_filter_land="EU",F2449,AD2449),""),"EXCLUDE")</f>
        <v>EXCLUDE</v>
      </c>
      <c r="H2449" s="158" t="str">
        <f t="shared" si="384"/>
        <v/>
      </c>
      <c r="I2449" s="158" t="str">
        <f>TRANSAKTIONER!Z2449&amp;IF(regnskab_filter_periode_partner&gt;=AB2449,"INCLUDE"&amp;IF(regnskab_filter_land_partner&lt;&gt;"",IF(regnskab_filter_land_partner="EU",F2449,AD2449),""),"EXCLUDE")&amp;AC2449</f>
        <v>EXCLUDE</v>
      </c>
      <c r="J2449" s="158" t="e">
        <f t="shared" si="385"/>
        <v>#N/A</v>
      </c>
      <c r="L2449" s="158" t="str">
        <f t="shared" si="386"/>
        <v>_EU</v>
      </c>
      <c r="P2449" s="340"/>
      <c r="Q2449" s="340"/>
      <c r="R2449" s="341"/>
      <c r="S2449" s="342"/>
      <c r="T2449" s="342"/>
      <c r="U2449" s="340"/>
      <c r="V2449" s="368"/>
      <c r="W2449" s="341"/>
      <c r="X2449" s="343"/>
      <c r="Y2449" s="340"/>
      <c r="Z2449" s="341"/>
      <c r="AA2449" s="348" t="str">
        <f t="shared" si="387"/>
        <v/>
      </c>
      <c r="AB2449" s="349" t="str">
        <f t="shared" si="388"/>
        <v/>
      </c>
      <c r="AC2449" s="341"/>
      <c r="AD2449" s="350" t="str">
        <f t="shared" si="389"/>
        <v/>
      </c>
    </row>
    <row r="2450" spans="2:30" x14ac:dyDescent="0.45">
      <c r="B2450" s="145" t="str">
        <f t="shared" si="380"/>
        <v>NOT INCLUDED</v>
      </c>
      <c r="C2450" s="146" t="e">
        <f t="shared" si="381"/>
        <v>#N/A</v>
      </c>
      <c r="D2450" s="158" t="e">
        <f>AB2450&amp;"_"&amp;#REF!&amp;IF(afstemning_partner&lt;&gt;"","_"&amp;AC2450,"")</f>
        <v>#REF!</v>
      </c>
      <c r="E2450" s="158" t="str">
        <f t="shared" si="382"/>
        <v/>
      </c>
      <c r="F2450" s="158" t="e">
        <f t="shared" si="383"/>
        <v>#N/A</v>
      </c>
      <c r="G2450" s="158" t="str">
        <f>TRANSAKTIONER!Z2450&amp;IF(regnskab_filter_periode&gt;=AB2450,"INCLUDE"&amp;IF(regnskab_filter_land&lt;&gt;"",IF(regnskab_filter_land="EU",F2450,AD2450),""),"EXCLUDE")</f>
        <v>EXCLUDE</v>
      </c>
      <c r="H2450" s="158" t="str">
        <f t="shared" si="384"/>
        <v/>
      </c>
      <c r="I2450" s="158" t="str">
        <f>TRANSAKTIONER!Z2450&amp;IF(regnskab_filter_periode_partner&gt;=AB2450,"INCLUDE"&amp;IF(regnskab_filter_land_partner&lt;&gt;"",IF(regnskab_filter_land_partner="EU",F2450,AD2450),""),"EXCLUDE")&amp;AC2450</f>
        <v>EXCLUDE</v>
      </c>
      <c r="J2450" s="158" t="e">
        <f t="shared" si="385"/>
        <v>#N/A</v>
      </c>
      <c r="L2450" s="158" t="str">
        <f t="shared" si="386"/>
        <v>_EU</v>
      </c>
      <c r="P2450" s="340"/>
      <c r="Q2450" s="340"/>
      <c r="R2450" s="341"/>
      <c r="S2450" s="342"/>
      <c r="T2450" s="342"/>
      <c r="U2450" s="340"/>
      <c r="V2450" s="368"/>
      <c r="W2450" s="341"/>
      <c r="X2450" s="343"/>
      <c r="Y2450" s="340"/>
      <c r="Z2450" s="341"/>
      <c r="AA2450" s="348" t="str">
        <f t="shared" si="387"/>
        <v/>
      </c>
      <c r="AB2450" s="349" t="str">
        <f t="shared" si="388"/>
        <v/>
      </c>
      <c r="AC2450" s="341"/>
      <c r="AD2450" s="350" t="str">
        <f t="shared" si="389"/>
        <v/>
      </c>
    </row>
    <row r="2451" spans="2:30" x14ac:dyDescent="0.45">
      <c r="B2451" s="145" t="str">
        <f t="shared" si="380"/>
        <v>NOT INCLUDED</v>
      </c>
      <c r="C2451" s="146" t="e">
        <f t="shared" si="381"/>
        <v>#N/A</v>
      </c>
      <c r="D2451" s="158" t="e">
        <f>AB2451&amp;"_"&amp;#REF!&amp;IF(afstemning_partner&lt;&gt;"","_"&amp;AC2451,"")</f>
        <v>#REF!</v>
      </c>
      <c r="E2451" s="158" t="str">
        <f t="shared" si="382"/>
        <v/>
      </c>
      <c r="F2451" s="158" t="e">
        <f t="shared" si="383"/>
        <v>#N/A</v>
      </c>
      <c r="G2451" s="158" t="str">
        <f>TRANSAKTIONER!Z2451&amp;IF(regnskab_filter_periode&gt;=AB2451,"INCLUDE"&amp;IF(regnskab_filter_land&lt;&gt;"",IF(regnskab_filter_land="EU",F2451,AD2451),""),"EXCLUDE")</f>
        <v>EXCLUDE</v>
      </c>
      <c r="H2451" s="158" t="str">
        <f t="shared" si="384"/>
        <v/>
      </c>
      <c r="I2451" s="158" t="str">
        <f>TRANSAKTIONER!Z2451&amp;IF(regnskab_filter_periode_partner&gt;=AB2451,"INCLUDE"&amp;IF(regnskab_filter_land_partner&lt;&gt;"",IF(regnskab_filter_land_partner="EU",F2451,AD2451),""),"EXCLUDE")&amp;AC2451</f>
        <v>EXCLUDE</v>
      </c>
      <c r="J2451" s="158" t="e">
        <f t="shared" si="385"/>
        <v>#N/A</v>
      </c>
      <c r="L2451" s="158" t="str">
        <f t="shared" si="386"/>
        <v>_EU</v>
      </c>
      <c r="P2451" s="340"/>
      <c r="Q2451" s="340"/>
      <c r="R2451" s="341"/>
      <c r="S2451" s="342"/>
      <c r="T2451" s="342"/>
      <c r="U2451" s="340"/>
      <c r="V2451" s="368"/>
      <c r="W2451" s="341"/>
      <c r="X2451" s="343"/>
      <c r="Y2451" s="340"/>
      <c r="Z2451" s="341"/>
      <c r="AA2451" s="348" t="str">
        <f t="shared" si="387"/>
        <v/>
      </c>
      <c r="AB2451" s="349" t="str">
        <f t="shared" si="388"/>
        <v/>
      </c>
      <c r="AC2451" s="341"/>
      <c r="AD2451" s="350" t="str">
        <f t="shared" si="389"/>
        <v/>
      </c>
    </row>
    <row r="2452" spans="2:30" x14ac:dyDescent="0.45">
      <c r="B2452" s="145" t="str">
        <f t="shared" si="380"/>
        <v>NOT INCLUDED</v>
      </c>
      <c r="C2452" s="146" t="e">
        <f t="shared" si="381"/>
        <v>#N/A</v>
      </c>
      <c r="D2452" s="158" t="e">
        <f>AB2452&amp;"_"&amp;#REF!&amp;IF(afstemning_partner&lt;&gt;"","_"&amp;AC2452,"")</f>
        <v>#REF!</v>
      </c>
      <c r="E2452" s="158" t="str">
        <f t="shared" si="382"/>
        <v/>
      </c>
      <c r="F2452" s="158" t="e">
        <f t="shared" si="383"/>
        <v>#N/A</v>
      </c>
      <c r="G2452" s="158" t="str">
        <f>TRANSAKTIONER!Z2452&amp;IF(regnskab_filter_periode&gt;=AB2452,"INCLUDE"&amp;IF(regnskab_filter_land&lt;&gt;"",IF(regnskab_filter_land="EU",F2452,AD2452),""),"EXCLUDE")</f>
        <v>EXCLUDE</v>
      </c>
      <c r="H2452" s="158" t="str">
        <f t="shared" si="384"/>
        <v/>
      </c>
      <c r="I2452" s="158" t="str">
        <f>TRANSAKTIONER!Z2452&amp;IF(regnskab_filter_periode_partner&gt;=AB2452,"INCLUDE"&amp;IF(regnskab_filter_land_partner&lt;&gt;"",IF(regnskab_filter_land_partner="EU",F2452,AD2452),""),"EXCLUDE")&amp;AC2452</f>
        <v>EXCLUDE</v>
      </c>
      <c r="J2452" s="158" t="e">
        <f t="shared" si="385"/>
        <v>#N/A</v>
      </c>
      <c r="L2452" s="158" t="str">
        <f t="shared" si="386"/>
        <v>_EU</v>
      </c>
      <c r="P2452" s="340"/>
      <c r="Q2452" s="340"/>
      <c r="R2452" s="341"/>
      <c r="S2452" s="342"/>
      <c r="T2452" s="342"/>
      <c r="U2452" s="340"/>
      <c r="V2452" s="368"/>
      <c r="W2452" s="341"/>
      <c r="X2452" s="343"/>
      <c r="Y2452" s="340"/>
      <c r="Z2452" s="341"/>
      <c r="AA2452" s="348" t="str">
        <f t="shared" si="387"/>
        <v/>
      </c>
      <c r="AB2452" s="349" t="str">
        <f t="shared" si="388"/>
        <v/>
      </c>
      <c r="AC2452" s="341"/>
      <c r="AD2452" s="350" t="str">
        <f t="shared" si="389"/>
        <v/>
      </c>
    </row>
    <row r="2453" spans="2:30" x14ac:dyDescent="0.45">
      <c r="B2453" s="145" t="str">
        <f t="shared" si="380"/>
        <v>NOT INCLUDED</v>
      </c>
      <c r="C2453" s="146" t="e">
        <f t="shared" si="381"/>
        <v>#N/A</v>
      </c>
      <c r="D2453" s="158" t="e">
        <f>AB2453&amp;"_"&amp;#REF!&amp;IF(afstemning_partner&lt;&gt;"","_"&amp;AC2453,"")</f>
        <v>#REF!</v>
      </c>
      <c r="E2453" s="158" t="str">
        <f t="shared" si="382"/>
        <v/>
      </c>
      <c r="F2453" s="158" t="e">
        <f t="shared" si="383"/>
        <v>#N/A</v>
      </c>
      <c r="G2453" s="158" t="str">
        <f>TRANSAKTIONER!Z2453&amp;IF(regnskab_filter_periode&gt;=AB2453,"INCLUDE"&amp;IF(regnskab_filter_land&lt;&gt;"",IF(regnskab_filter_land="EU",F2453,AD2453),""),"EXCLUDE")</f>
        <v>EXCLUDE</v>
      </c>
      <c r="H2453" s="158" t="str">
        <f t="shared" si="384"/>
        <v/>
      </c>
      <c r="I2453" s="158" t="str">
        <f>TRANSAKTIONER!Z2453&amp;IF(regnskab_filter_periode_partner&gt;=AB2453,"INCLUDE"&amp;IF(regnskab_filter_land_partner&lt;&gt;"",IF(regnskab_filter_land_partner="EU",F2453,AD2453),""),"EXCLUDE")&amp;AC2453</f>
        <v>EXCLUDE</v>
      </c>
      <c r="J2453" s="158" t="e">
        <f t="shared" si="385"/>
        <v>#N/A</v>
      </c>
      <c r="L2453" s="158" t="str">
        <f t="shared" si="386"/>
        <v>_EU</v>
      </c>
      <c r="P2453" s="340"/>
      <c r="Q2453" s="340"/>
      <c r="R2453" s="341"/>
      <c r="S2453" s="342"/>
      <c r="T2453" s="342"/>
      <c r="U2453" s="340"/>
      <c r="V2453" s="368"/>
      <c r="W2453" s="341"/>
      <c r="X2453" s="343"/>
      <c r="Y2453" s="340"/>
      <c r="Z2453" s="341"/>
      <c r="AA2453" s="348" t="str">
        <f t="shared" si="387"/>
        <v/>
      </c>
      <c r="AB2453" s="349" t="str">
        <f t="shared" si="388"/>
        <v/>
      </c>
      <c r="AC2453" s="341"/>
      <c r="AD2453" s="350" t="str">
        <f t="shared" si="389"/>
        <v/>
      </c>
    </row>
    <row r="2454" spans="2:30" x14ac:dyDescent="0.45">
      <c r="B2454" s="145" t="str">
        <f t="shared" si="380"/>
        <v>NOT INCLUDED</v>
      </c>
      <c r="C2454" s="146" t="e">
        <f t="shared" si="381"/>
        <v>#N/A</v>
      </c>
      <c r="D2454" s="158" t="e">
        <f>AB2454&amp;"_"&amp;#REF!&amp;IF(afstemning_partner&lt;&gt;"","_"&amp;AC2454,"")</f>
        <v>#REF!</v>
      </c>
      <c r="E2454" s="158" t="str">
        <f t="shared" si="382"/>
        <v/>
      </c>
      <c r="F2454" s="158" t="e">
        <f t="shared" si="383"/>
        <v>#N/A</v>
      </c>
      <c r="G2454" s="158" t="str">
        <f>TRANSAKTIONER!Z2454&amp;IF(regnskab_filter_periode&gt;=AB2454,"INCLUDE"&amp;IF(regnskab_filter_land&lt;&gt;"",IF(regnskab_filter_land="EU",F2454,AD2454),""),"EXCLUDE")</f>
        <v>EXCLUDE</v>
      </c>
      <c r="H2454" s="158" t="str">
        <f t="shared" si="384"/>
        <v/>
      </c>
      <c r="I2454" s="158" t="str">
        <f>TRANSAKTIONER!Z2454&amp;IF(regnskab_filter_periode_partner&gt;=AB2454,"INCLUDE"&amp;IF(regnskab_filter_land_partner&lt;&gt;"",IF(regnskab_filter_land_partner="EU",F2454,AD2454),""),"EXCLUDE")&amp;AC2454</f>
        <v>EXCLUDE</v>
      </c>
      <c r="J2454" s="158" t="e">
        <f t="shared" si="385"/>
        <v>#N/A</v>
      </c>
      <c r="L2454" s="158" t="str">
        <f t="shared" si="386"/>
        <v>_EU</v>
      </c>
      <c r="P2454" s="340"/>
      <c r="Q2454" s="340"/>
      <c r="R2454" s="341"/>
      <c r="S2454" s="342"/>
      <c r="T2454" s="342"/>
      <c r="U2454" s="340"/>
      <c r="V2454" s="368"/>
      <c r="W2454" s="341"/>
      <c r="X2454" s="343"/>
      <c r="Y2454" s="340"/>
      <c r="Z2454" s="341"/>
      <c r="AA2454" s="348" t="str">
        <f t="shared" si="387"/>
        <v/>
      </c>
      <c r="AB2454" s="349" t="str">
        <f t="shared" si="388"/>
        <v/>
      </c>
      <c r="AC2454" s="341"/>
      <c r="AD2454" s="350" t="str">
        <f t="shared" si="389"/>
        <v/>
      </c>
    </row>
    <row r="2455" spans="2:30" x14ac:dyDescent="0.45">
      <c r="B2455" s="145" t="str">
        <f t="shared" si="380"/>
        <v>NOT INCLUDED</v>
      </c>
      <c r="C2455" s="146" t="e">
        <f t="shared" si="381"/>
        <v>#N/A</v>
      </c>
      <c r="D2455" s="158" t="e">
        <f>AB2455&amp;"_"&amp;#REF!&amp;IF(afstemning_partner&lt;&gt;"","_"&amp;AC2455,"")</f>
        <v>#REF!</v>
      </c>
      <c r="E2455" s="158" t="str">
        <f t="shared" si="382"/>
        <v/>
      </c>
      <c r="F2455" s="158" t="e">
        <f t="shared" si="383"/>
        <v>#N/A</v>
      </c>
      <c r="G2455" s="158" t="str">
        <f>TRANSAKTIONER!Z2455&amp;IF(regnskab_filter_periode&gt;=AB2455,"INCLUDE"&amp;IF(regnskab_filter_land&lt;&gt;"",IF(regnskab_filter_land="EU",F2455,AD2455),""),"EXCLUDE")</f>
        <v>EXCLUDE</v>
      </c>
      <c r="H2455" s="158" t="str">
        <f t="shared" si="384"/>
        <v/>
      </c>
      <c r="I2455" s="158" t="str">
        <f>TRANSAKTIONER!Z2455&amp;IF(regnskab_filter_periode_partner&gt;=AB2455,"INCLUDE"&amp;IF(regnskab_filter_land_partner&lt;&gt;"",IF(regnskab_filter_land_partner="EU",F2455,AD2455),""),"EXCLUDE")&amp;AC2455</f>
        <v>EXCLUDE</v>
      </c>
      <c r="J2455" s="158" t="e">
        <f t="shared" si="385"/>
        <v>#N/A</v>
      </c>
      <c r="L2455" s="158" t="str">
        <f t="shared" si="386"/>
        <v>_EU</v>
      </c>
      <c r="P2455" s="340"/>
      <c r="Q2455" s="340"/>
      <c r="R2455" s="341"/>
      <c r="S2455" s="342"/>
      <c r="T2455" s="342"/>
      <c r="U2455" s="340"/>
      <c r="V2455" s="368"/>
      <c r="W2455" s="341"/>
      <c r="X2455" s="343"/>
      <c r="Y2455" s="340"/>
      <c r="Z2455" s="341"/>
      <c r="AA2455" s="348" t="str">
        <f t="shared" si="387"/>
        <v/>
      </c>
      <c r="AB2455" s="349" t="str">
        <f t="shared" si="388"/>
        <v/>
      </c>
      <c r="AC2455" s="341"/>
      <c r="AD2455" s="350" t="str">
        <f t="shared" si="389"/>
        <v/>
      </c>
    </row>
    <row r="2456" spans="2:30" x14ac:dyDescent="0.45">
      <c r="B2456" s="145" t="str">
        <f t="shared" si="380"/>
        <v>NOT INCLUDED</v>
      </c>
      <c r="C2456" s="146" t="e">
        <f t="shared" si="381"/>
        <v>#N/A</v>
      </c>
      <c r="D2456" s="158" t="e">
        <f>AB2456&amp;"_"&amp;#REF!&amp;IF(afstemning_partner&lt;&gt;"","_"&amp;AC2456,"")</f>
        <v>#REF!</v>
      </c>
      <c r="E2456" s="158" t="str">
        <f t="shared" si="382"/>
        <v/>
      </c>
      <c r="F2456" s="158" t="e">
        <f t="shared" si="383"/>
        <v>#N/A</v>
      </c>
      <c r="G2456" s="158" t="str">
        <f>TRANSAKTIONER!Z2456&amp;IF(regnskab_filter_periode&gt;=AB2456,"INCLUDE"&amp;IF(regnskab_filter_land&lt;&gt;"",IF(regnskab_filter_land="EU",F2456,AD2456),""),"EXCLUDE")</f>
        <v>EXCLUDE</v>
      </c>
      <c r="H2456" s="158" t="str">
        <f t="shared" si="384"/>
        <v/>
      </c>
      <c r="I2456" s="158" t="str">
        <f>TRANSAKTIONER!Z2456&amp;IF(regnskab_filter_periode_partner&gt;=AB2456,"INCLUDE"&amp;IF(regnskab_filter_land_partner&lt;&gt;"",IF(regnskab_filter_land_partner="EU",F2456,AD2456),""),"EXCLUDE")&amp;AC2456</f>
        <v>EXCLUDE</v>
      </c>
      <c r="J2456" s="158" t="e">
        <f t="shared" si="385"/>
        <v>#N/A</v>
      </c>
      <c r="L2456" s="158" t="str">
        <f t="shared" si="386"/>
        <v>_EU</v>
      </c>
      <c r="P2456" s="340"/>
      <c r="Q2456" s="340"/>
      <c r="R2456" s="341"/>
      <c r="S2456" s="342"/>
      <c r="T2456" s="342"/>
      <c r="U2456" s="340"/>
      <c r="V2456" s="368"/>
      <c r="W2456" s="341"/>
      <c r="X2456" s="343"/>
      <c r="Y2456" s="340"/>
      <c r="Z2456" s="341"/>
      <c r="AA2456" s="348" t="str">
        <f t="shared" si="387"/>
        <v/>
      </c>
      <c r="AB2456" s="349" t="str">
        <f t="shared" si="388"/>
        <v/>
      </c>
      <c r="AC2456" s="341"/>
      <c r="AD2456" s="350" t="str">
        <f t="shared" si="389"/>
        <v/>
      </c>
    </row>
    <row r="2457" spans="2:30" x14ac:dyDescent="0.45">
      <c r="B2457" s="145" t="str">
        <f t="shared" si="380"/>
        <v>NOT INCLUDED</v>
      </c>
      <c r="C2457" s="146" t="e">
        <f t="shared" si="381"/>
        <v>#N/A</v>
      </c>
      <c r="D2457" s="158" t="e">
        <f>AB2457&amp;"_"&amp;#REF!&amp;IF(afstemning_partner&lt;&gt;"","_"&amp;AC2457,"")</f>
        <v>#REF!</v>
      </c>
      <c r="E2457" s="158" t="str">
        <f t="shared" si="382"/>
        <v/>
      </c>
      <c r="F2457" s="158" t="e">
        <f t="shared" si="383"/>
        <v>#N/A</v>
      </c>
      <c r="G2457" s="158" t="str">
        <f>TRANSAKTIONER!Z2457&amp;IF(regnskab_filter_periode&gt;=AB2457,"INCLUDE"&amp;IF(regnskab_filter_land&lt;&gt;"",IF(regnskab_filter_land="EU",F2457,AD2457),""),"EXCLUDE")</f>
        <v>EXCLUDE</v>
      </c>
      <c r="H2457" s="158" t="str">
        <f t="shared" si="384"/>
        <v/>
      </c>
      <c r="I2457" s="158" t="str">
        <f>TRANSAKTIONER!Z2457&amp;IF(regnskab_filter_periode_partner&gt;=AB2457,"INCLUDE"&amp;IF(regnskab_filter_land_partner&lt;&gt;"",IF(regnskab_filter_land_partner="EU",F2457,AD2457),""),"EXCLUDE")&amp;AC2457</f>
        <v>EXCLUDE</v>
      </c>
      <c r="J2457" s="158" t="e">
        <f t="shared" si="385"/>
        <v>#N/A</v>
      </c>
      <c r="L2457" s="158" t="str">
        <f t="shared" si="386"/>
        <v>_EU</v>
      </c>
      <c r="P2457" s="340"/>
      <c r="Q2457" s="340"/>
      <c r="R2457" s="341"/>
      <c r="S2457" s="342"/>
      <c r="T2457" s="342"/>
      <c r="U2457" s="340"/>
      <c r="V2457" s="368"/>
      <c r="W2457" s="341"/>
      <c r="X2457" s="343"/>
      <c r="Y2457" s="340"/>
      <c r="Z2457" s="341"/>
      <c r="AA2457" s="348" t="str">
        <f t="shared" si="387"/>
        <v/>
      </c>
      <c r="AB2457" s="349" t="str">
        <f t="shared" si="388"/>
        <v/>
      </c>
      <c r="AC2457" s="341"/>
      <c r="AD2457" s="350" t="str">
        <f t="shared" si="389"/>
        <v/>
      </c>
    </row>
    <row r="2458" spans="2:30" x14ac:dyDescent="0.45">
      <c r="B2458" s="145" t="str">
        <f t="shared" si="380"/>
        <v>NOT INCLUDED</v>
      </c>
      <c r="C2458" s="146" t="e">
        <f t="shared" si="381"/>
        <v>#N/A</v>
      </c>
      <c r="D2458" s="158" t="e">
        <f>AB2458&amp;"_"&amp;#REF!&amp;IF(afstemning_partner&lt;&gt;"","_"&amp;AC2458,"")</f>
        <v>#REF!</v>
      </c>
      <c r="E2458" s="158" t="str">
        <f t="shared" si="382"/>
        <v/>
      </c>
      <c r="F2458" s="158" t="e">
        <f t="shared" si="383"/>
        <v>#N/A</v>
      </c>
      <c r="G2458" s="158" t="str">
        <f>TRANSAKTIONER!Z2458&amp;IF(regnskab_filter_periode&gt;=AB2458,"INCLUDE"&amp;IF(regnskab_filter_land&lt;&gt;"",IF(regnskab_filter_land="EU",F2458,AD2458),""),"EXCLUDE")</f>
        <v>EXCLUDE</v>
      </c>
      <c r="H2458" s="158" t="str">
        <f t="shared" si="384"/>
        <v/>
      </c>
      <c r="I2458" s="158" t="str">
        <f>TRANSAKTIONER!Z2458&amp;IF(regnskab_filter_periode_partner&gt;=AB2458,"INCLUDE"&amp;IF(regnskab_filter_land_partner&lt;&gt;"",IF(regnskab_filter_land_partner="EU",F2458,AD2458),""),"EXCLUDE")&amp;AC2458</f>
        <v>EXCLUDE</v>
      </c>
      <c r="J2458" s="158" t="e">
        <f t="shared" si="385"/>
        <v>#N/A</v>
      </c>
      <c r="L2458" s="158" t="str">
        <f t="shared" si="386"/>
        <v>_EU</v>
      </c>
      <c r="P2458" s="340"/>
      <c r="Q2458" s="340"/>
      <c r="R2458" s="341"/>
      <c r="S2458" s="342"/>
      <c r="T2458" s="342"/>
      <c r="U2458" s="340"/>
      <c r="V2458" s="368"/>
      <c r="W2458" s="341"/>
      <c r="X2458" s="343"/>
      <c r="Y2458" s="340"/>
      <c r="Z2458" s="341"/>
      <c r="AA2458" s="348" t="str">
        <f t="shared" si="387"/>
        <v/>
      </c>
      <c r="AB2458" s="349" t="str">
        <f t="shared" si="388"/>
        <v/>
      </c>
      <c r="AC2458" s="341"/>
      <c r="AD2458" s="350" t="str">
        <f t="shared" si="389"/>
        <v/>
      </c>
    </row>
    <row r="2459" spans="2:30" x14ac:dyDescent="0.45">
      <c r="B2459" s="145" t="str">
        <f t="shared" si="380"/>
        <v>NOT INCLUDED</v>
      </c>
      <c r="C2459" s="146" t="e">
        <f t="shared" si="381"/>
        <v>#N/A</v>
      </c>
      <c r="D2459" s="158" t="e">
        <f>AB2459&amp;"_"&amp;#REF!&amp;IF(afstemning_partner&lt;&gt;"","_"&amp;AC2459,"")</f>
        <v>#REF!</v>
      </c>
      <c r="E2459" s="158" t="str">
        <f t="shared" si="382"/>
        <v/>
      </c>
      <c r="F2459" s="158" t="e">
        <f t="shared" si="383"/>
        <v>#N/A</v>
      </c>
      <c r="G2459" s="158" t="str">
        <f>TRANSAKTIONER!Z2459&amp;IF(regnskab_filter_periode&gt;=AB2459,"INCLUDE"&amp;IF(regnskab_filter_land&lt;&gt;"",IF(regnskab_filter_land="EU",F2459,AD2459),""),"EXCLUDE")</f>
        <v>EXCLUDE</v>
      </c>
      <c r="H2459" s="158" t="str">
        <f t="shared" si="384"/>
        <v/>
      </c>
      <c r="I2459" s="158" t="str">
        <f>TRANSAKTIONER!Z2459&amp;IF(regnskab_filter_periode_partner&gt;=AB2459,"INCLUDE"&amp;IF(regnskab_filter_land_partner&lt;&gt;"",IF(regnskab_filter_land_partner="EU",F2459,AD2459),""),"EXCLUDE")&amp;AC2459</f>
        <v>EXCLUDE</v>
      </c>
      <c r="J2459" s="158" t="e">
        <f t="shared" si="385"/>
        <v>#N/A</v>
      </c>
      <c r="L2459" s="158" t="str">
        <f t="shared" si="386"/>
        <v>_EU</v>
      </c>
      <c r="P2459" s="340"/>
      <c r="Q2459" s="340"/>
      <c r="R2459" s="341"/>
      <c r="S2459" s="342"/>
      <c r="T2459" s="342"/>
      <c r="U2459" s="340"/>
      <c r="V2459" s="368"/>
      <c r="W2459" s="341"/>
      <c r="X2459" s="343"/>
      <c r="Y2459" s="340"/>
      <c r="Z2459" s="341"/>
      <c r="AA2459" s="348" t="str">
        <f t="shared" si="387"/>
        <v/>
      </c>
      <c r="AB2459" s="349" t="str">
        <f t="shared" si="388"/>
        <v/>
      </c>
      <c r="AC2459" s="341"/>
      <c r="AD2459" s="350" t="str">
        <f t="shared" si="389"/>
        <v/>
      </c>
    </row>
    <row r="2460" spans="2:30" x14ac:dyDescent="0.45">
      <c r="B2460" s="145" t="str">
        <f t="shared" si="380"/>
        <v>NOT INCLUDED</v>
      </c>
      <c r="C2460" s="146" t="e">
        <f t="shared" si="381"/>
        <v>#N/A</v>
      </c>
      <c r="D2460" s="158" t="e">
        <f>AB2460&amp;"_"&amp;#REF!&amp;IF(afstemning_partner&lt;&gt;"","_"&amp;AC2460,"")</f>
        <v>#REF!</v>
      </c>
      <c r="E2460" s="158" t="str">
        <f t="shared" si="382"/>
        <v/>
      </c>
      <c r="F2460" s="158" t="e">
        <f t="shared" si="383"/>
        <v>#N/A</v>
      </c>
      <c r="G2460" s="158" t="str">
        <f>TRANSAKTIONER!Z2460&amp;IF(regnskab_filter_periode&gt;=AB2460,"INCLUDE"&amp;IF(regnskab_filter_land&lt;&gt;"",IF(regnskab_filter_land="EU",F2460,AD2460),""),"EXCLUDE")</f>
        <v>EXCLUDE</v>
      </c>
      <c r="H2460" s="158" t="str">
        <f t="shared" si="384"/>
        <v/>
      </c>
      <c r="I2460" s="158" t="str">
        <f>TRANSAKTIONER!Z2460&amp;IF(regnskab_filter_periode_partner&gt;=AB2460,"INCLUDE"&amp;IF(regnskab_filter_land_partner&lt;&gt;"",IF(regnskab_filter_land_partner="EU",F2460,AD2460),""),"EXCLUDE")&amp;AC2460</f>
        <v>EXCLUDE</v>
      </c>
      <c r="J2460" s="158" t="e">
        <f t="shared" si="385"/>
        <v>#N/A</v>
      </c>
      <c r="L2460" s="158" t="str">
        <f t="shared" si="386"/>
        <v>_EU</v>
      </c>
      <c r="P2460" s="340"/>
      <c r="Q2460" s="340"/>
      <c r="R2460" s="341"/>
      <c r="S2460" s="342"/>
      <c r="T2460" s="342"/>
      <c r="U2460" s="340"/>
      <c r="V2460" s="368"/>
      <c r="W2460" s="341"/>
      <c r="X2460" s="343"/>
      <c r="Y2460" s="340"/>
      <c r="Z2460" s="341"/>
      <c r="AA2460" s="348" t="str">
        <f t="shared" si="387"/>
        <v/>
      </c>
      <c r="AB2460" s="349" t="str">
        <f t="shared" si="388"/>
        <v/>
      </c>
      <c r="AC2460" s="341"/>
      <c r="AD2460" s="350" t="str">
        <f t="shared" si="389"/>
        <v/>
      </c>
    </row>
    <row r="2461" spans="2:30" x14ac:dyDescent="0.45">
      <c r="B2461" s="145" t="str">
        <f t="shared" si="380"/>
        <v>NOT INCLUDED</v>
      </c>
      <c r="C2461" s="146" t="e">
        <f t="shared" si="381"/>
        <v>#N/A</v>
      </c>
      <c r="D2461" s="158" t="e">
        <f>AB2461&amp;"_"&amp;#REF!&amp;IF(afstemning_partner&lt;&gt;"","_"&amp;AC2461,"")</f>
        <v>#REF!</v>
      </c>
      <c r="E2461" s="158" t="str">
        <f t="shared" si="382"/>
        <v/>
      </c>
      <c r="F2461" s="158" t="e">
        <f t="shared" si="383"/>
        <v>#N/A</v>
      </c>
      <c r="G2461" s="158" t="str">
        <f>TRANSAKTIONER!Z2461&amp;IF(regnskab_filter_periode&gt;=AB2461,"INCLUDE"&amp;IF(regnskab_filter_land&lt;&gt;"",IF(regnskab_filter_land="EU",F2461,AD2461),""),"EXCLUDE")</f>
        <v>EXCLUDE</v>
      </c>
      <c r="H2461" s="158" t="str">
        <f t="shared" si="384"/>
        <v/>
      </c>
      <c r="I2461" s="158" t="str">
        <f>TRANSAKTIONER!Z2461&amp;IF(regnskab_filter_periode_partner&gt;=AB2461,"INCLUDE"&amp;IF(regnskab_filter_land_partner&lt;&gt;"",IF(regnskab_filter_land_partner="EU",F2461,AD2461),""),"EXCLUDE")&amp;AC2461</f>
        <v>EXCLUDE</v>
      </c>
      <c r="J2461" s="158" t="e">
        <f t="shared" si="385"/>
        <v>#N/A</v>
      </c>
      <c r="L2461" s="158" t="str">
        <f t="shared" si="386"/>
        <v>_EU</v>
      </c>
      <c r="P2461" s="340"/>
      <c r="Q2461" s="340"/>
      <c r="R2461" s="341"/>
      <c r="S2461" s="342"/>
      <c r="T2461" s="342"/>
      <c r="U2461" s="340"/>
      <c r="V2461" s="368"/>
      <c r="W2461" s="341"/>
      <c r="X2461" s="343"/>
      <c r="Y2461" s="340"/>
      <c r="Z2461" s="341"/>
      <c r="AA2461" s="348" t="str">
        <f t="shared" si="387"/>
        <v/>
      </c>
      <c r="AB2461" s="349" t="str">
        <f t="shared" si="388"/>
        <v/>
      </c>
      <c r="AC2461" s="341"/>
      <c r="AD2461" s="350" t="str">
        <f t="shared" si="389"/>
        <v/>
      </c>
    </row>
    <row r="2462" spans="2:30" x14ac:dyDescent="0.45">
      <c r="B2462" s="145" t="str">
        <f t="shared" si="380"/>
        <v>NOT INCLUDED</v>
      </c>
      <c r="C2462" s="146" t="e">
        <f t="shared" si="381"/>
        <v>#N/A</v>
      </c>
      <c r="D2462" s="158" t="e">
        <f>AB2462&amp;"_"&amp;#REF!&amp;IF(afstemning_partner&lt;&gt;"","_"&amp;AC2462,"")</f>
        <v>#REF!</v>
      </c>
      <c r="E2462" s="158" t="str">
        <f t="shared" si="382"/>
        <v/>
      </c>
      <c r="F2462" s="158" t="e">
        <f t="shared" si="383"/>
        <v>#N/A</v>
      </c>
      <c r="G2462" s="158" t="str">
        <f>TRANSAKTIONER!Z2462&amp;IF(regnskab_filter_periode&gt;=AB2462,"INCLUDE"&amp;IF(regnskab_filter_land&lt;&gt;"",IF(regnskab_filter_land="EU",F2462,AD2462),""),"EXCLUDE")</f>
        <v>EXCLUDE</v>
      </c>
      <c r="H2462" s="158" t="str">
        <f t="shared" si="384"/>
        <v/>
      </c>
      <c r="I2462" s="158" t="str">
        <f>TRANSAKTIONER!Z2462&amp;IF(regnskab_filter_periode_partner&gt;=AB2462,"INCLUDE"&amp;IF(regnskab_filter_land_partner&lt;&gt;"",IF(regnskab_filter_land_partner="EU",F2462,AD2462),""),"EXCLUDE")&amp;AC2462</f>
        <v>EXCLUDE</v>
      </c>
      <c r="J2462" s="158" t="e">
        <f t="shared" si="385"/>
        <v>#N/A</v>
      </c>
      <c r="L2462" s="158" t="str">
        <f t="shared" si="386"/>
        <v>_EU</v>
      </c>
      <c r="P2462" s="340"/>
      <c r="Q2462" s="340"/>
      <c r="R2462" s="341"/>
      <c r="S2462" s="342"/>
      <c r="T2462" s="342"/>
      <c r="U2462" s="340"/>
      <c r="V2462" s="368"/>
      <c r="W2462" s="341"/>
      <c r="X2462" s="343"/>
      <c r="Y2462" s="340"/>
      <c r="Z2462" s="341"/>
      <c r="AA2462" s="348" t="str">
        <f t="shared" si="387"/>
        <v/>
      </c>
      <c r="AB2462" s="349" t="str">
        <f t="shared" si="388"/>
        <v/>
      </c>
      <c r="AC2462" s="341"/>
      <c r="AD2462" s="350" t="str">
        <f t="shared" si="389"/>
        <v/>
      </c>
    </row>
    <row r="2463" spans="2:30" x14ac:dyDescent="0.45">
      <c r="B2463" s="145" t="str">
        <f t="shared" si="380"/>
        <v>NOT INCLUDED</v>
      </c>
      <c r="C2463" s="146" t="e">
        <f t="shared" si="381"/>
        <v>#N/A</v>
      </c>
      <c r="D2463" s="158" t="e">
        <f>AB2463&amp;"_"&amp;#REF!&amp;IF(afstemning_partner&lt;&gt;"","_"&amp;AC2463,"")</f>
        <v>#REF!</v>
      </c>
      <c r="E2463" s="158" t="str">
        <f t="shared" si="382"/>
        <v/>
      </c>
      <c r="F2463" s="158" t="e">
        <f t="shared" si="383"/>
        <v>#N/A</v>
      </c>
      <c r="G2463" s="158" t="str">
        <f>TRANSAKTIONER!Z2463&amp;IF(regnskab_filter_periode&gt;=AB2463,"INCLUDE"&amp;IF(regnskab_filter_land&lt;&gt;"",IF(regnskab_filter_land="EU",F2463,AD2463),""),"EXCLUDE")</f>
        <v>EXCLUDE</v>
      </c>
      <c r="H2463" s="158" t="str">
        <f t="shared" si="384"/>
        <v/>
      </c>
      <c r="I2463" s="158" t="str">
        <f>TRANSAKTIONER!Z2463&amp;IF(regnskab_filter_periode_partner&gt;=AB2463,"INCLUDE"&amp;IF(regnskab_filter_land_partner&lt;&gt;"",IF(regnskab_filter_land_partner="EU",F2463,AD2463),""),"EXCLUDE")&amp;AC2463</f>
        <v>EXCLUDE</v>
      </c>
      <c r="J2463" s="158" t="e">
        <f t="shared" si="385"/>
        <v>#N/A</v>
      </c>
      <c r="L2463" s="158" t="str">
        <f t="shared" si="386"/>
        <v>_EU</v>
      </c>
      <c r="P2463" s="340"/>
      <c r="Q2463" s="340"/>
      <c r="R2463" s="341"/>
      <c r="S2463" s="342"/>
      <c r="T2463" s="342"/>
      <c r="U2463" s="340"/>
      <c r="V2463" s="368"/>
      <c r="W2463" s="341"/>
      <c r="X2463" s="343"/>
      <c r="Y2463" s="340"/>
      <c r="Z2463" s="341"/>
      <c r="AA2463" s="348" t="str">
        <f t="shared" si="387"/>
        <v/>
      </c>
      <c r="AB2463" s="349" t="str">
        <f t="shared" si="388"/>
        <v/>
      </c>
      <c r="AC2463" s="341"/>
      <c r="AD2463" s="350" t="str">
        <f t="shared" si="389"/>
        <v/>
      </c>
    </row>
    <row r="2464" spans="2:30" x14ac:dyDescent="0.45">
      <c r="B2464" s="145" t="str">
        <f t="shared" si="380"/>
        <v>NOT INCLUDED</v>
      </c>
      <c r="C2464" s="146" t="e">
        <f t="shared" si="381"/>
        <v>#N/A</v>
      </c>
      <c r="D2464" s="158" t="e">
        <f>AB2464&amp;"_"&amp;#REF!&amp;IF(afstemning_partner&lt;&gt;"","_"&amp;AC2464,"")</f>
        <v>#REF!</v>
      </c>
      <c r="E2464" s="158" t="str">
        <f t="shared" si="382"/>
        <v/>
      </c>
      <c r="F2464" s="158" t="e">
        <f t="shared" si="383"/>
        <v>#N/A</v>
      </c>
      <c r="G2464" s="158" t="str">
        <f>TRANSAKTIONER!Z2464&amp;IF(regnskab_filter_periode&gt;=AB2464,"INCLUDE"&amp;IF(regnskab_filter_land&lt;&gt;"",IF(regnskab_filter_land="EU",F2464,AD2464),""),"EXCLUDE")</f>
        <v>EXCLUDE</v>
      </c>
      <c r="H2464" s="158" t="str">
        <f t="shared" si="384"/>
        <v/>
      </c>
      <c r="I2464" s="158" t="str">
        <f>TRANSAKTIONER!Z2464&amp;IF(regnskab_filter_periode_partner&gt;=AB2464,"INCLUDE"&amp;IF(regnskab_filter_land_partner&lt;&gt;"",IF(regnskab_filter_land_partner="EU",F2464,AD2464),""),"EXCLUDE")&amp;AC2464</f>
        <v>EXCLUDE</v>
      </c>
      <c r="J2464" s="158" t="e">
        <f t="shared" si="385"/>
        <v>#N/A</v>
      </c>
      <c r="L2464" s="158" t="str">
        <f t="shared" si="386"/>
        <v>_EU</v>
      </c>
      <c r="P2464" s="340"/>
      <c r="Q2464" s="340"/>
      <c r="R2464" s="341"/>
      <c r="S2464" s="342"/>
      <c r="T2464" s="342"/>
      <c r="U2464" s="340"/>
      <c r="V2464" s="368"/>
      <c r="W2464" s="341"/>
      <c r="X2464" s="343"/>
      <c r="Y2464" s="340"/>
      <c r="Z2464" s="341"/>
      <c r="AA2464" s="348" t="str">
        <f t="shared" si="387"/>
        <v/>
      </c>
      <c r="AB2464" s="349" t="str">
        <f t="shared" si="388"/>
        <v/>
      </c>
      <c r="AC2464" s="341"/>
      <c r="AD2464" s="350" t="str">
        <f t="shared" si="389"/>
        <v/>
      </c>
    </row>
    <row r="2465" spans="2:30" x14ac:dyDescent="0.45">
      <c r="B2465" s="145" t="str">
        <f t="shared" si="380"/>
        <v>NOT INCLUDED</v>
      </c>
      <c r="C2465" s="146" t="e">
        <f t="shared" si="381"/>
        <v>#N/A</v>
      </c>
      <c r="D2465" s="158" t="e">
        <f>AB2465&amp;"_"&amp;#REF!&amp;IF(afstemning_partner&lt;&gt;"","_"&amp;AC2465,"")</f>
        <v>#REF!</v>
      </c>
      <c r="E2465" s="158" t="str">
        <f t="shared" si="382"/>
        <v/>
      </c>
      <c r="F2465" s="158" t="e">
        <f t="shared" si="383"/>
        <v>#N/A</v>
      </c>
      <c r="G2465" s="158" t="str">
        <f>TRANSAKTIONER!Z2465&amp;IF(regnskab_filter_periode&gt;=AB2465,"INCLUDE"&amp;IF(regnskab_filter_land&lt;&gt;"",IF(regnskab_filter_land="EU",F2465,AD2465),""),"EXCLUDE")</f>
        <v>EXCLUDE</v>
      </c>
      <c r="H2465" s="158" t="str">
        <f t="shared" si="384"/>
        <v/>
      </c>
      <c r="I2465" s="158" t="str">
        <f>TRANSAKTIONER!Z2465&amp;IF(regnskab_filter_periode_partner&gt;=AB2465,"INCLUDE"&amp;IF(regnskab_filter_land_partner&lt;&gt;"",IF(regnskab_filter_land_partner="EU",F2465,AD2465),""),"EXCLUDE")&amp;AC2465</f>
        <v>EXCLUDE</v>
      </c>
      <c r="J2465" s="158" t="e">
        <f t="shared" si="385"/>
        <v>#N/A</v>
      </c>
      <c r="L2465" s="158" t="str">
        <f t="shared" si="386"/>
        <v>_EU</v>
      </c>
      <c r="P2465" s="340"/>
      <c r="Q2465" s="340"/>
      <c r="R2465" s="341"/>
      <c r="S2465" s="342"/>
      <c r="T2465" s="342"/>
      <c r="U2465" s="340"/>
      <c r="V2465" s="368"/>
      <c r="W2465" s="341"/>
      <c r="X2465" s="343"/>
      <c r="Y2465" s="340"/>
      <c r="Z2465" s="341"/>
      <c r="AA2465" s="348" t="str">
        <f t="shared" si="387"/>
        <v/>
      </c>
      <c r="AB2465" s="349" t="str">
        <f t="shared" si="388"/>
        <v/>
      </c>
      <c r="AC2465" s="341"/>
      <c r="AD2465" s="350" t="str">
        <f t="shared" si="389"/>
        <v/>
      </c>
    </row>
    <row r="2466" spans="2:30" x14ac:dyDescent="0.45">
      <c r="B2466" s="145" t="str">
        <f t="shared" si="380"/>
        <v>NOT INCLUDED</v>
      </c>
      <c r="C2466" s="146" t="e">
        <f t="shared" si="381"/>
        <v>#N/A</v>
      </c>
      <c r="D2466" s="158" t="e">
        <f>AB2466&amp;"_"&amp;#REF!&amp;IF(afstemning_partner&lt;&gt;"","_"&amp;AC2466,"")</f>
        <v>#REF!</v>
      </c>
      <c r="E2466" s="158" t="str">
        <f t="shared" si="382"/>
        <v/>
      </c>
      <c r="F2466" s="158" t="e">
        <f t="shared" si="383"/>
        <v>#N/A</v>
      </c>
      <c r="G2466" s="158" t="str">
        <f>TRANSAKTIONER!Z2466&amp;IF(regnskab_filter_periode&gt;=AB2466,"INCLUDE"&amp;IF(regnskab_filter_land&lt;&gt;"",IF(regnskab_filter_land="EU",F2466,AD2466),""),"EXCLUDE")</f>
        <v>EXCLUDE</v>
      </c>
      <c r="H2466" s="158" t="str">
        <f t="shared" si="384"/>
        <v/>
      </c>
      <c r="I2466" s="158" t="str">
        <f>TRANSAKTIONER!Z2466&amp;IF(regnskab_filter_periode_partner&gt;=AB2466,"INCLUDE"&amp;IF(regnskab_filter_land_partner&lt;&gt;"",IF(regnskab_filter_land_partner="EU",F2466,AD2466),""),"EXCLUDE")&amp;AC2466</f>
        <v>EXCLUDE</v>
      </c>
      <c r="J2466" s="158" t="e">
        <f t="shared" si="385"/>
        <v>#N/A</v>
      </c>
      <c r="L2466" s="158" t="str">
        <f t="shared" si="386"/>
        <v>_EU</v>
      </c>
      <c r="P2466" s="340"/>
      <c r="Q2466" s="340"/>
      <c r="R2466" s="341"/>
      <c r="S2466" s="342"/>
      <c r="T2466" s="342"/>
      <c r="U2466" s="340"/>
      <c r="V2466" s="368"/>
      <c r="W2466" s="341"/>
      <c r="X2466" s="343"/>
      <c r="Y2466" s="340"/>
      <c r="Z2466" s="341"/>
      <c r="AA2466" s="348" t="str">
        <f t="shared" si="387"/>
        <v/>
      </c>
      <c r="AB2466" s="349" t="str">
        <f t="shared" si="388"/>
        <v/>
      </c>
      <c r="AC2466" s="341"/>
      <c r="AD2466" s="350" t="str">
        <f t="shared" si="389"/>
        <v/>
      </c>
    </row>
    <row r="2467" spans="2:30" x14ac:dyDescent="0.45">
      <c r="B2467" s="145" t="str">
        <f t="shared" si="380"/>
        <v>NOT INCLUDED</v>
      </c>
      <c r="C2467" s="146" t="e">
        <f t="shared" si="381"/>
        <v>#N/A</v>
      </c>
      <c r="D2467" s="158" t="e">
        <f>AB2467&amp;"_"&amp;#REF!&amp;IF(afstemning_partner&lt;&gt;"","_"&amp;AC2467,"")</f>
        <v>#REF!</v>
      </c>
      <c r="E2467" s="158" t="str">
        <f t="shared" si="382"/>
        <v/>
      </c>
      <c r="F2467" s="158" t="e">
        <f t="shared" si="383"/>
        <v>#N/A</v>
      </c>
      <c r="G2467" s="158" t="str">
        <f>TRANSAKTIONER!Z2467&amp;IF(regnskab_filter_periode&gt;=AB2467,"INCLUDE"&amp;IF(regnskab_filter_land&lt;&gt;"",IF(regnskab_filter_land="EU",F2467,AD2467),""),"EXCLUDE")</f>
        <v>EXCLUDE</v>
      </c>
      <c r="H2467" s="158" t="str">
        <f t="shared" si="384"/>
        <v/>
      </c>
      <c r="I2467" s="158" t="str">
        <f>TRANSAKTIONER!Z2467&amp;IF(regnskab_filter_periode_partner&gt;=AB2467,"INCLUDE"&amp;IF(regnskab_filter_land_partner&lt;&gt;"",IF(regnskab_filter_land_partner="EU",F2467,AD2467),""),"EXCLUDE")&amp;AC2467</f>
        <v>EXCLUDE</v>
      </c>
      <c r="J2467" s="158" t="e">
        <f t="shared" si="385"/>
        <v>#N/A</v>
      </c>
      <c r="L2467" s="158" t="str">
        <f t="shared" si="386"/>
        <v>_EU</v>
      </c>
      <c r="P2467" s="340"/>
      <c r="Q2467" s="340"/>
      <c r="R2467" s="341"/>
      <c r="S2467" s="342"/>
      <c r="T2467" s="342"/>
      <c r="U2467" s="340"/>
      <c r="V2467" s="368"/>
      <c r="W2467" s="341"/>
      <c r="X2467" s="343"/>
      <c r="Y2467" s="340"/>
      <c r="Z2467" s="341"/>
      <c r="AA2467" s="348" t="str">
        <f t="shared" si="387"/>
        <v/>
      </c>
      <c r="AB2467" s="349" t="str">
        <f t="shared" si="388"/>
        <v/>
      </c>
      <c r="AC2467" s="341"/>
      <c r="AD2467" s="350" t="str">
        <f t="shared" si="389"/>
        <v/>
      </c>
    </row>
    <row r="2468" spans="2:30" x14ac:dyDescent="0.45">
      <c r="B2468" s="145" t="str">
        <f t="shared" si="380"/>
        <v>NOT INCLUDED</v>
      </c>
      <c r="C2468" s="146" t="e">
        <f t="shared" si="381"/>
        <v>#N/A</v>
      </c>
      <c r="D2468" s="158" t="e">
        <f>AB2468&amp;"_"&amp;#REF!&amp;IF(afstemning_partner&lt;&gt;"","_"&amp;AC2468,"")</f>
        <v>#REF!</v>
      </c>
      <c r="E2468" s="158" t="str">
        <f t="shared" si="382"/>
        <v/>
      </c>
      <c r="F2468" s="158" t="e">
        <f t="shared" si="383"/>
        <v>#N/A</v>
      </c>
      <c r="G2468" s="158" t="str">
        <f>TRANSAKTIONER!Z2468&amp;IF(regnskab_filter_periode&gt;=AB2468,"INCLUDE"&amp;IF(regnskab_filter_land&lt;&gt;"",IF(regnskab_filter_land="EU",F2468,AD2468),""),"EXCLUDE")</f>
        <v>EXCLUDE</v>
      </c>
      <c r="H2468" s="158" t="str">
        <f t="shared" si="384"/>
        <v/>
      </c>
      <c r="I2468" s="158" t="str">
        <f>TRANSAKTIONER!Z2468&amp;IF(regnskab_filter_periode_partner&gt;=AB2468,"INCLUDE"&amp;IF(regnskab_filter_land_partner&lt;&gt;"",IF(regnskab_filter_land_partner="EU",F2468,AD2468),""),"EXCLUDE")&amp;AC2468</f>
        <v>EXCLUDE</v>
      </c>
      <c r="J2468" s="158" t="e">
        <f t="shared" si="385"/>
        <v>#N/A</v>
      </c>
      <c r="L2468" s="158" t="str">
        <f t="shared" si="386"/>
        <v>_EU</v>
      </c>
      <c r="P2468" s="340"/>
      <c r="Q2468" s="340"/>
      <c r="R2468" s="341"/>
      <c r="S2468" s="342"/>
      <c r="T2468" s="342"/>
      <c r="U2468" s="340"/>
      <c r="V2468" s="368"/>
      <c r="W2468" s="341"/>
      <c r="X2468" s="343"/>
      <c r="Y2468" s="340"/>
      <c r="Z2468" s="341"/>
      <c r="AA2468" s="348" t="str">
        <f t="shared" si="387"/>
        <v/>
      </c>
      <c r="AB2468" s="349" t="str">
        <f t="shared" si="388"/>
        <v/>
      </c>
      <c r="AC2468" s="341"/>
      <c r="AD2468" s="350" t="str">
        <f t="shared" si="389"/>
        <v/>
      </c>
    </row>
    <row r="2469" spans="2:30" x14ac:dyDescent="0.45">
      <c r="B2469" s="145" t="str">
        <f t="shared" si="380"/>
        <v>NOT INCLUDED</v>
      </c>
      <c r="C2469" s="146" t="e">
        <f t="shared" si="381"/>
        <v>#N/A</v>
      </c>
      <c r="D2469" s="158" t="e">
        <f>AB2469&amp;"_"&amp;#REF!&amp;IF(afstemning_partner&lt;&gt;"","_"&amp;AC2469,"")</f>
        <v>#REF!</v>
      </c>
      <c r="E2469" s="158" t="str">
        <f t="shared" si="382"/>
        <v/>
      </c>
      <c r="F2469" s="158" t="e">
        <f t="shared" si="383"/>
        <v>#N/A</v>
      </c>
      <c r="G2469" s="158" t="str">
        <f>TRANSAKTIONER!Z2469&amp;IF(regnskab_filter_periode&gt;=AB2469,"INCLUDE"&amp;IF(regnskab_filter_land&lt;&gt;"",IF(regnskab_filter_land="EU",F2469,AD2469),""),"EXCLUDE")</f>
        <v>EXCLUDE</v>
      </c>
      <c r="H2469" s="158" t="str">
        <f t="shared" si="384"/>
        <v/>
      </c>
      <c r="I2469" s="158" t="str">
        <f>TRANSAKTIONER!Z2469&amp;IF(regnskab_filter_periode_partner&gt;=AB2469,"INCLUDE"&amp;IF(regnskab_filter_land_partner&lt;&gt;"",IF(regnskab_filter_land_partner="EU",F2469,AD2469),""),"EXCLUDE")&amp;AC2469</f>
        <v>EXCLUDE</v>
      </c>
      <c r="J2469" s="158" t="e">
        <f t="shared" si="385"/>
        <v>#N/A</v>
      </c>
      <c r="L2469" s="158" t="str">
        <f t="shared" si="386"/>
        <v>_EU</v>
      </c>
      <c r="P2469" s="340"/>
      <c r="Q2469" s="340"/>
      <c r="R2469" s="341"/>
      <c r="S2469" s="342"/>
      <c r="T2469" s="342"/>
      <c r="U2469" s="340"/>
      <c r="V2469" s="368"/>
      <c r="W2469" s="341"/>
      <c r="X2469" s="343"/>
      <c r="Y2469" s="340"/>
      <c r="Z2469" s="341"/>
      <c r="AA2469" s="348" t="str">
        <f t="shared" si="387"/>
        <v/>
      </c>
      <c r="AB2469" s="349" t="str">
        <f t="shared" si="388"/>
        <v/>
      </c>
      <c r="AC2469" s="341"/>
      <c r="AD2469" s="350" t="str">
        <f t="shared" si="389"/>
        <v/>
      </c>
    </row>
    <row r="2470" spans="2:30" x14ac:dyDescent="0.45">
      <c r="B2470" s="145" t="str">
        <f t="shared" si="380"/>
        <v>NOT INCLUDED</v>
      </c>
      <c r="C2470" s="146" t="e">
        <f t="shared" si="381"/>
        <v>#N/A</v>
      </c>
      <c r="D2470" s="158" t="e">
        <f>AB2470&amp;"_"&amp;#REF!&amp;IF(afstemning_partner&lt;&gt;"","_"&amp;AC2470,"")</f>
        <v>#REF!</v>
      </c>
      <c r="E2470" s="158" t="str">
        <f t="shared" si="382"/>
        <v/>
      </c>
      <c r="F2470" s="158" t="e">
        <f t="shared" si="383"/>
        <v>#N/A</v>
      </c>
      <c r="G2470" s="158" t="str">
        <f>TRANSAKTIONER!Z2470&amp;IF(regnskab_filter_periode&gt;=AB2470,"INCLUDE"&amp;IF(regnskab_filter_land&lt;&gt;"",IF(regnskab_filter_land="EU",F2470,AD2470),""),"EXCLUDE")</f>
        <v>EXCLUDE</v>
      </c>
      <c r="H2470" s="158" t="str">
        <f t="shared" si="384"/>
        <v/>
      </c>
      <c r="I2470" s="158" t="str">
        <f>TRANSAKTIONER!Z2470&amp;IF(regnskab_filter_periode_partner&gt;=AB2470,"INCLUDE"&amp;IF(regnskab_filter_land_partner&lt;&gt;"",IF(regnskab_filter_land_partner="EU",F2470,AD2470),""),"EXCLUDE")&amp;AC2470</f>
        <v>EXCLUDE</v>
      </c>
      <c r="J2470" s="158" t="e">
        <f t="shared" si="385"/>
        <v>#N/A</v>
      </c>
      <c r="L2470" s="158" t="str">
        <f t="shared" si="386"/>
        <v>_EU</v>
      </c>
      <c r="P2470" s="340"/>
      <c r="Q2470" s="340"/>
      <c r="R2470" s="341"/>
      <c r="S2470" s="342"/>
      <c r="T2470" s="342"/>
      <c r="U2470" s="340"/>
      <c r="V2470" s="368"/>
      <c r="W2470" s="341"/>
      <c r="X2470" s="343"/>
      <c r="Y2470" s="340"/>
      <c r="Z2470" s="341"/>
      <c r="AA2470" s="348" t="str">
        <f t="shared" si="387"/>
        <v/>
      </c>
      <c r="AB2470" s="349" t="str">
        <f t="shared" si="388"/>
        <v/>
      </c>
      <c r="AC2470" s="341"/>
      <c r="AD2470" s="350" t="str">
        <f t="shared" si="389"/>
        <v/>
      </c>
    </row>
    <row r="2471" spans="2:30" x14ac:dyDescent="0.45">
      <c r="B2471" s="145" t="str">
        <f t="shared" si="380"/>
        <v>NOT INCLUDED</v>
      </c>
      <c r="C2471" s="146" t="e">
        <f t="shared" si="381"/>
        <v>#N/A</v>
      </c>
      <c r="D2471" s="158" t="e">
        <f>AB2471&amp;"_"&amp;#REF!&amp;IF(afstemning_partner&lt;&gt;"","_"&amp;AC2471,"")</f>
        <v>#REF!</v>
      </c>
      <c r="E2471" s="158" t="str">
        <f t="shared" si="382"/>
        <v/>
      </c>
      <c r="F2471" s="158" t="e">
        <f t="shared" si="383"/>
        <v>#N/A</v>
      </c>
      <c r="G2471" s="158" t="str">
        <f>TRANSAKTIONER!Z2471&amp;IF(regnskab_filter_periode&gt;=AB2471,"INCLUDE"&amp;IF(regnskab_filter_land&lt;&gt;"",IF(regnskab_filter_land="EU",F2471,AD2471),""),"EXCLUDE")</f>
        <v>EXCLUDE</v>
      </c>
      <c r="H2471" s="158" t="str">
        <f t="shared" si="384"/>
        <v/>
      </c>
      <c r="I2471" s="158" t="str">
        <f>TRANSAKTIONER!Z2471&amp;IF(regnskab_filter_periode_partner&gt;=AB2471,"INCLUDE"&amp;IF(regnskab_filter_land_partner&lt;&gt;"",IF(regnskab_filter_land_partner="EU",F2471,AD2471),""),"EXCLUDE")&amp;AC2471</f>
        <v>EXCLUDE</v>
      </c>
      <c r="J2471" s="158" t="e">
        <f t="shared" si="385"/>
        <v>#N/A</v>
      </c>
      <c r="L2471" s="158" t="str">
        <f t="shared" si="386"/>
        <v>_EU</v>
      </c>
      <c r="P2471" s="340"/>
      <c r="Q2471" s="340"/>
      <c r="R2471" s="341"/>
      <c r="S2471" s="342"/>
      <c r="T2471" s="342"/>
      <c r="U2471" s="340"/>
      <c r="V2471" s="368"/>
      <c r="W2471" s="341"/>
      <c r="X2471" s="343"/>
      <c r="Y2471" s="340"/>
      <c r="Z2471" s="341"/>
      <c r="AA2471" s="348" t="str">
        <f t="shared" si="387"/>
        <v/>
      </c>
      <c r="AB2471" s="349" t="str">
        <f t="shared" si="388"/>
        <v/>
      </c>
      <c r="AC2471" s="341"/>
      <c r="AD2471" s="350" t="str">
        <f t="shared" si="389"/>
        <v/>
      </c>
    </row>
    <row r="2472" spans="2:30" x14ac:dyDescent="0.45">
      <c r="B2472" s="145" t="str">
        <f t="shared" si="380"/>
        <v>NOT INCLUDED</v>
      </c>
      <c r="C2472" s="146" t="e">
        <f t="shared" si="381"/>
        <v>#N/A</v>
      </c>
      <c r="D2472" s="158" t="e">
        <f>AB2472&amp;"_"&amp;#REF!&amp;IF(afstemning_partner&lt;&gt;"","_"&amp;AC2472,"")</f>
        <v>#REF!</v>
      </c>
      <c r="E2472" s="158" t="str">
        <f t="shared" si="382"/>
        <v/>
      </c>
      <c r="F2472" s="158" t="e">
        <f t="shared" si="383"/>
        <v>#N/A</v>
      </c>
      <c r="G2472" s="158" t="str">
        <f>TRANSAKTIONER!Z2472&amp;IF(regnskab_filter_periode&gt;=AB2472,"INCLUDE"&amp;IF(regnskab_filter_land&lt;&gt;"",IF(regnskab_filter_land="EU",F2472,AD2472),""),"EXCLUDE")</f>
        <v>EXCLUDE</v>
      </c>
      <c r="H2472" s="158" t="str">
        <f t="shared" si="384"/>
        <v/>
      </c>
      <c r="I2472" s="158" t="str">
        <f>TRANSAKTIONER!Z2472&amp;IF(regnskab_filter_periode_partner&gt;=AB2472,"INCLUDE"&amp;IF(regnskab_filter_land_partner&lt;&gt;"",IF(regnskab_filter_land_partner="EU",F2472,AD2472),""),"EXCLUDE")&amp;AC2472</f>
        <v>EXCLUDE</v>
      </c>
      <c r="J2472" s="158" t="e">
        <f t="shared" si="385"/>
        <v>#N/A</v>
      </c>
      <c r="L2472" s="158" t="str">
        <f t="shared" si="386"/>
        <v>_EU</v>
      </c>
      <c r="P2472" s="340"/>
      <c r="Q2472" s="340"/>
      <c r="R2472" s="341"/>
      <c r="S2472" s="342"/>
      <c r="T2472" s="342"/>
      <c r="U2472" s="340"/>
      <c r="V2472" s="368"/>
      <c r="W2472" s="341"/>
      <c r="X2472" s="343"/>
      <c r="Y2472" s="340"/>
      <c r="Z2472" s="341"/>
      <c r="AA2472" s="348" t="str">
        <f t="shared" si="387"/>
        <v/>
      </c>
      <c r="AB2472" s="349" t="str">
        <f t="shared" si="388"/>
        <v/>
      </c>
      <c r="AC2472" s="341"/>
      <c r="AD2472" s="350" t="str">
        <f t="shared" si="389"/>
        <v/>
      </c>
    </row>
    <row r="2473" spans="2:30" x14ac:dyDescent="0.45">
      <c r="B2473" s="145" t="str">
        <f t="shared" si="380"/>
        <v>NOT INCLUDED</v>
      </c>
      <c r="C2473" s="146" t="e">
        <f t="shared" si="381"/>
        <v>#N/A</v>
      </c>
      <c r="D2473" s="158" t="e">
        <f>AB2473&amp;"_"&amp;#REF!&amp;IF(afstemning_partner&lt;&gt;"","_"&amp;AC2473,"")</f>
        <v>#REF!</v>
      </c>
      <c r="E2473" s="158" t="str">
        <f t="shared" si="382"/>
        <v/>
      </c>
      <c r="F2473" s="158" t="e">
        <f t="shared" si="383"/>
        <v>#N/A</v>
      </c>
      <c r="G2473" s="158" t="str">
        <f>TRANSAKTIONER!Z2473&amp;IF(regnskab_filter_periode&gt;=AB2473,"INCLUDE"&amp;IF(regnskab_filter_land&lt;&gt;"",IF(regnskab_filter_land="EU",F2473,AD2473),""),"EXCLUDE")</f>
        <v>EXCLUDE</v>
      </c>
      <c r="H2473" s="158" t="str">
        <f t="shared" si="384"/>
        <v/>
      </c>
      <c r="I2473" s="158" t="str">
        <f>TRANSAKTIONER!Z2473&amp;IF(regnskab_filter_periode_partner&gt;=AB2473,"INCLUDE"&amp;IF(regnskab_filter_land_partner&lt;&gt;"",IF(regnskab_filter_land_partner="EU",F2473,AD2473),""),"EXCLUDE")&amp;AC2473</f>
        <v>EXCLUDE</v>
      </c>
      <c r="J2473" s="158" t="e">
        <f t="shared" si="385"/>
        <v>#N/A</v>
      </c>
      <c r="L2473" s="158" t="str">
        <f t="shared" si="386"/>
        <v>_EU</v>
      </c>
      <c r="P2473" s="340"/>
      <c r="Q2473" s="340"/>
      <c r="R2473" s="341"/>
      <c r="S2473" s="342"/>
      <c r="T2473" s="342"/>
      <c r="U2473" s="340"/>
      <c r="V2473" s="368"/>
      <c r="W2473" s="341"/>
      <c r="X2473" s="343"/>
      <c r="Y2473" s="340"/>
      <c r="Z2473" s="341"/>
      <c r="AA2473" s="348" t="str">
        <f t="shared" si="387"/>
        <v/>
      </c>
      <c r="AB2473" s="349" t="str">
        <f t="shared" si="388"/>
        <v/>
      </c>
      <c r="AC2473" s="341"/>
      <c r="AD2473" s="350" t="str">
        <f t="shared" si="389"/>
        <v/>
      </c>
    </row>
    <row r="2474" spans="2:30" x14ac:dyDescent="0.45">
      <c r="B2474" s="145" t="str">
        <f t="shared" si="380"/>
        <v>NOT INCLUDED</v>
      </c>
      <c r="C2474" s="146" t="e">
        <f t="shared" si="381"/>
        <v>#N/A</v>
      </c>
      <c r="D2474" s="158" t="e">
        <f>AB2474&amp;"_"&amp;#REF!&amp;IF(afstemning_partner&lt;&gt;"","_"&amp;AC2474,"")</f>
        <v>#REF!</v>
      </c>
      <c r="E2474" s="158" t="str">
        <f t="shared" si="382"/>
        <v/>
      </c>
      <c r="F2474" s="158" t="e">
        <f t="shared" si="383"/>
        <v>#N/A</v>
      </c>
      <c r="G2474" s="158" t="str">
        <f>TRANSAKTIONER!Z2474&amp;IF(regnskab_filter_periode&gt;=AB2474,"INCLUDE"&amp;IF(regnskab_filter_land&lt;&gt;"",IF(regnskab_filter_land="EU",F2474,AD2474),""),"EXCLUDE")</f>
        <v>EXCLUDE</v>
      </c>
      <c r="H2474" s="158" t="str">
        <f t="shared" si="384"/>
        <v/>
      </c>
      <c r="I2474" s="158" t="str">
        <f>TRANSAKTIONER!Z2474&amp;IF(regnskab_filter_periode_partner&gt;=AB2474,"INCLUDE"&amp;IF(regnskab_filter_land_partner&lt;&gt;"",IF(regnskab_filter_land_partner="EU",F2474,AD2474),""),"EXCLUDE")&amp;AC2474</f>
        <v>EXCLUDE</v>
      </c>
      <c r="J2474" s="158" t="e">
        <f t="shared" si="385"/>
        <v>#N/A</v>
      </c>
      <c r="L2474" s="158" t="str">
        <f t="shared" si="386"/>
        <v>_EU</v>
      </c>
      <c r="P2474" s="340"/>
      <c r="Q2474" s="340"/>
      <c r="R2474" s="341"/>
      <c r="S2474" s="342"/>
      <c r="T2474" s="342"/>
      <c r="U2474" s="340"/>
      <c r="V2474" s="368"/>
      <c r="W2474" s="341"/>
      <c r="X2474" s="343"/>
      <c r="Y2474" s="340"/>
      <c r="Z2474" s="341"/>
      <c r="AA2474" s="348" t="str">
        <f t="shared" si="387"/>
        <v/>
      </c>
      <c r="AB2474" s="349" t="str">
        <f t="shared" si="388"/>
        <v/>
      </c>
      <c r="AC2474" s="341"/>
      <c r="AD2474" s="350" t="str">
        <f t="shared" si="389"/>
        <v/>
      </c>
    </row>
    <row r="2475" spans="2:30" x14ac:dyDescent="0.45">
      <c r="B2475" s="145" t="str">
        <f t="shared" si="380"/>
        <v>NOT INCLUDED</v>
      </c>
      <c r="C2475" s="146" t="e">
        <f t="shared" si="381"/>
        <v>#N/A</v>
      </c>
      <c r="D2475" s="158" t="e">
        <f>AB2475&amp;"_"&amp;#REF!&amp;IF(afstemning_partner&lt;&gt;"","_"&amp;AC2475,"")</f>
        <v>#REF!</v>
      </c>
      <c r="E2475" s="158" t="str">
        <f t="shared" si="382"/>
        <v/>
      </c>
      <c r="F2475" s="158" t="e">
        <f t="shared" si="383"/>
        <v>#N/A</v>
      </c>
      <c r="G2475" s="158" t="str">
        <f>TRANSAKTIONER!Z2475&amp;IF(regnskab_filter_periode&gt;=AB2475,"INCLUDE"&amp;IF(regnskab_filter_land&lt;&gt;"",IF(regnskab_filter_land="EU",F2475,AD2475),""),"EXCLUDE")</f>
        <v>EXCLUDE</v>
      </c>
      <c r="H2475" s="158" t="str">
        <f t="shared" si="384"/>
        <v/>
      </c>
      <c r="I2475" s="158" t="str">
        <f>TRANSAKTIONER!Z2475&amp;IF(regnskab_filter_periode_partner&gt;=AB2475,"INCLUDE"&amp;IF(regnskab_filter_land_partner&lt;&gt;"",IF(regnskab_filter_land_partner="EU",F2475,AD2475),""),"EXCLUDE")&amp;AC2475</f>
        <v>EXCLUDE</v>
      </c>
      <c r="J2475" s="158" t="e">
        <f t="shared" si="385"/>
        <v>#N/A</v>
      </c>
      <c r="L2475" s="158" t="str">
        <f t="shared" si="386"/>
        <v>_EU</v>
      </c>
      <c r="P2475" s="340"/>
      <c r="Q2475" s="340"/>
      <c r="R2475" s="341"/>
      <c r="S2475" s="342"/>
      <c r="T2475" s="342"/>
      <c r="U2475" s="340"/>
      <c r="V2475" s="368"/>
      <c r="W2475" s="341"/>
      <c r="X2475" s="343"/>
      <c r="Y2475" s="340"/>
      <c r="Z2475" s="341"/>
      <c r="AA2475" s="348" t="str">
        <f t="shared" si="387"/>
        <v/>
      </c>
      <c r="AB2475" s="349" t="str">
        <f t="shared" si="388"/>
        <v/>
      </c>
      <c r="AC2475" s="341"/>
      <c r="AD2475" s="350" t="str">
        <f t="shared" si="389"/>
        <v/>
      </c>
    </row>
    <row r="2476" spans="2:30" x14ac:dyDescent="0.45">
      <c r="B2476" s="145" t="str">
        <f t="shared" si="380"/>
        <v>NOT INCLUDED</v>
      </c>
      <c r="C2476" s="146" t="e">
        <f t="shared" si="381"/>
        <v>#N/A</v>
      </c>
      <c r="D2476" s="158" t="e">
        <f>AB2476&amp;"_"&amp;#REF!&amp;IF(afstemning_partner&lt;&gt;"","_"&amp;AC2476,"")</f>
        <v>#REF!</v>
      </c>
      <c r="E2476" s="158" t="str">
        <f t="shared" si="382"/>
        <v/>
      </c>
      <c r="F2476" s="158" t="e">
        <f t="shared" si="383"/>
        <v>#N/A</v>
      </c>
      <c r="G2476" s="158" t="str">
        <f>TRANSAKTIONER!Z2476&amp;IF(regnskab_filter_periode&gt;=AB2476,"INCLUDE"&amp;IF(regnskab_filter_land&lt;&gt;"",IF(regnskab_filter_land="EU",F2476,AD2476),""),"EXCLUDE")</f>
        <v>EXCLUDE</v>
      </c>
      <c r="H2476" s="158" t="str">
        <f t="shared" si="384"/>
        <v/>
      </c>
      <c r="I2476" s="158" t="str">
        <f>TRANSAKTIONER!Z2476&amp;IF(regnskab_filter_periode_partner&gt;=AB2476,"INCLUDE"&amp;IF(regnskab_filter_land_partner&lt;&gt;"",IF(regnskab_filter_land_partner="EU",F2476,AD2476),""),"EXCLUDE")&amp;AC2476</f>
        <v>EXCLUDE</v>
      </c>
      <c r="J2476" s="158" t="e">
        <f t="shared" si="385"/>
        <v>#N/A</v>
      </c>
      <c r="L2476" s="158" t="str">
        <f t="shared" si="386"/>
        <v>_EU</v>
      </c>
      <c r="P2476" s="340"/>
      <c r="Q2476" s="340"/>
      <c r="R2476" s="341"/>
      <c r="S2476" s="342"/>
      <c r="T2476" s="342"/>
      <c r="U2476" s="340"/>
      <c r="V2476" s="368"/>
      <c r="W2476" s="341"/>
      <c r="X2476" s="343"/>
      <c r="Y2476" s="340"/>
      <c r="Z2476" s="341"/>
      <c r="AA2476" s="348" t="str">
        <f t="shared" si="387"/>
        <v/>
      </c>
      <c r="AB2476" s="349" t="str">
        <f t="shared" si="388"/>
        <v/>
      </c>
      <c r="AC2476" s="341"/>
      <c r="AD2476" s="350" t="str">
        <f t="shared" si="389"/>
        <v/>
      </c>
    </row>
    <row r="2477" spans="2:30" x14ac:dyDescent="0.45">
      <c r="B2477" s="145" t="str">
        <f t="shared" si="380"/>
        <v>NOT INCLUDED</v>
      </c>
      <c r="C2477" s="146" t="e">
        <f t="shared" si="381"/>
        <v>#N/A</v>
      </c>
      <c r="D2477" s="158" t="e">
        <f>AB2477&amp;"_"&amp;#REF!&amp;IF(afstemning_partner&lt;&gt;"","_"&amp;AC2477,"")</f>
        <v>#REF!</v>
      </c>
      <c r="E2477" s="158" t="str">
        <f t="shared" si="382"/>
        <v/>
      </c>
      <c r="F2477" s="158" t="e">
        <f t="shared" si="383"/>
        <v>#N/A</v>
      </c>
      <c r="G2477" s="158" t="str">
        <f>TRANSAKTIONER!Z2477&amp;IF(regnskab_filter_periode&gt;=AB2477,"INCLUDE"&amp;IF(regnskab_filter_land&lt;&gt;"",IF(regnskab_filter_land="EU",F2477,AD2477),""),"EXCLUDE")</f>
        <v>EXCLUDE</v>
      </c>
      <c r="H2477" s="158" t="str">
        <f t="shared" si="384"/>
        <v/>
      </c>
      <c r="I2477" s="158" t="str">
        <f>TRANSAKTIONER!Z2477&amp;IF(regnskab_filter_periode_partner&gt;=AB2477,"INCLUDE"&amp;IF(regnskab_filter_land_partner&lt;&gt;"",IF(regnskab_filter_land_partner="EU",F2477,AD2477),""),"EXCLUDE")&amp;AC2477</f>
        <v>EXCLUDE</v>
      </c>
      <c r="J2477" s="158" t="e">
        <f t="shared" si="385"/>
        <v>#N/A</v>
      </c>
      <c r="L2477" s="158" t="str">
        <f t="shared" si="386"/>
        <v>_EU</v>
      </c>
      <c r="P2477" s="340"/>
      <c r="Q2477" s="340"/>
      <c r="R2477" s="341"/>
      <c r="S2477" s="342"/>
      <c r="T2477" s="342"/>
      <c r="U2477" s="340"/>
      <c r="V2477" s="368"/>
      <c r="W2477" s="341"/>
      <c r="X2477" s="343"/>
      <c r="Y2477" s="340"/>
      <c r="Z2477" s="341"/>
      <c r="AA2477" s="348" t="str">
        <f t="shared" si="387"/>
        <v/>
      </c>
      <c r="AB2477" s="349" t="str">
        <f t="shared" si="388"/>
        <v/>
      </c>
      <c r="AC2477" s="341"/>
      <c r="AD2477" s="350" t="str">
        <f t="shared" si="389"/>
        <v/>
      </c>
    </row>
    <row r="2478" spans="2:30" x14ac:dyDescent="0.45">
      <c r="B2478" s="145" t="str">
        <f t="shared" si="380"/>
        <v>NOT INCLUDED</v>
      </c>
      <c r="C2478" s="146" t="e">
        <f t="shared" si="381"/>
        <v>#N/A</v>
      </c>
      <c r="D2478" s="158" t="e">
        <f>AB2478&amp;"_"&amp;#REF!&amp;IF(afstemning_partner&lt;&gt;"","_"&amp;AC2478,"")</f>
        <v>#REF!</v>
      </c>
      <c r="E2478" s="158" t="str">
        <f t="shared" si="382"/>
        <v/>
      </c>
      <c r="F2478" s="158" t="e">
        <f t="shared" si="383"/>
        <v>#N/A</v>
      </c>
      <c r="G2478" s="158" t="str">
        <f>TRANSAKTIONER!Z2478&amp;IF(regnskab_filter_periode&gt;=AB2478,"INCLUDE"&amp;IF(regnskab_filter_land&lt;&gt;"",IF(regnskab_filter_land="EU",F2478,AD2478),""),"EXCLUDE")</f>
        <v>EXCLUDE</v>
      </c>
      <c r="H2478" s="158" t="str">
        <f t="shared" si="384"/>
        <v/>
      </c>
      <c r="I2478" s="158" t="str">
        <f>TRANSAKTIONER!Z2478&amp;IF(regnskab_filter_periode_partner&gt;=AB2478,"INCLUDE"&amp;IF(regnskab_filter_land_partner&lt;&gt;"",IF(regnskab_filter_land_partner="EU",F2478,AD2478),""),"EXCLUDE")&amp;AC2478</f>
        <v>EXCLUDE</v>
      </c>
      <c r="J2478" s="158" t="e">
        <f t="shared" si="385"/>
        <v>#N/A</v>
      </c>
      <c r="L2478" s="158" t="str">
        <f t="shared" si="386"/>
        <v>_EU</v>
      </c>
      <c r="P2478" s="340"/>
      <c r="Q2478" s="340"/>
      <c r="R2478" s="341"/>
      <c r="S2478" s="342"/>
      <c r="T2478" s="342"/>
      <c r="U2478" s="340"/>
      <c r="V2478" s="368"/>
      <c r="W2478" s="341"/>
      <c r="X2478" s="343"/>
      <c r="Y2478" s="340"/>
      <c r="Z2478" s="341"/>
      <c r="AA2478" s="348" t="str">
        <f t="shared" si="387"/>
        <v/>
      </c>
      <c r="AB2478" s="349" t="str">
        <f t="shared" si="388"/>
        <v/>
      </c>
      <c r="AC2478" s="341"/>
      <c r="AD2478" s="350" t="str">
        <f t="shared" si="389"/>
        <v/>
      </c>
    </row>
    <row r="2479" spans="2:30" x14ac:dyDescent="0.45">
      <c r="B2479" s="145" t="str">
        <f t="shared" si="380"/>
        <v>NOT INCLUDED</v>
      </c>
      <c r="C2479" s="146" t="e">
        <f t="shared" si="381"/>
        <v>#N/A</v>
      </c>
      <c r="D2479" s="158" t="e">
        <f>AB2479&amp;"_"&amp;#REF!&amp;IF(afstemning_partner&lt;&gt;"","_"&amp;AC2479,"")</f>
        <v>#REF!</v>
      </c>
      <c r="E2479" s="158" t="str">
        <f t="shared" si="382"/>
        <v/>
      </c>
      <c r="F2479" s="158" t="e">
        <f t="shared" si="383"/>
        <v>#N/A</v>
      </c>
      <c r="G2479" s="158" t="str">
        <f>TRANSAKTIONER!Z2479&amp;IF(regnskab_filter_periode&gt;=AB2479,"INCLUDE"&amp;IF(regnskab_filter_land&lt;&gt;"",IF(regnskab_filter_land="EU",F2479,AD2479),""),"EXCLUDE")</f>
        <v>EXCLUDE</v>
      </c>
      <c r="H2479" s="158" t="str">
        <f t="shared" si="384"/>
        <v/>
      </c>
      <c r="I2479" s="158" t="str">
        <f>TRANSAKTIONER!Z2479&amp;IF(regnskab_filter_periode_partner&gt;=AB2479,"INCLUDE"&amp;IF(regnskab_filter_land_partner&lt;&gt;"",IF(regnskab_filter_land_partner="EU",F2479,AD2479),""),"EXCLUDE")&amp;AC2479</f>
        <v>EXCLUDE</v>
      </c>
      <c r="J2479" s="158" t="e">
        <f t="shared" si="385"/>
        <v>#N/A</v>
      </c>
      <c r="L2479" s="158" t="str">
        <f t="shared" si="386"/>
        <v>_EU</v>
      </c>
      <c r="P2479" s="340"/>
      <c r="Q2479" s="340"/>
      <c r="R2479" s="341"/>
      <c r="S2479" s="342"/>
      <c r="T2479" s="342"/>
      <c r="U2479" s="340"/>
      <c r="V2479" s="368"/>
      <c r="W2479" s="341"/>
      <c r="X2479" s="343"/>
      <c r="Y2479" s="340"/>
      <c r="Z2479" s="341"/>
      <c r="AA2479" s="348" t="str">
        <f t="shared" si="387"/>
        <v/>
      </c>
      <c r="AB2479" s="349" t="str">
        <f t="shared" si="388"/>
        <v/>
      </c>
      <c r="AC2479" s="341"/>
      <c r="AD2479" s="350" t="str">
        <f t="shared" si="389"/>
        <v/>
      </c>
    </row>
    <row r="2480" spans="2:30" x14ac:dyDescent="0.45">
      <c r="B2480" s="145" t="str">
        <f t="shared" si="380"/>
        <v>NOT INCLUDED</v>
      </c>
      <c r="C2480" s="146" t="e">
        <f t="shared" si="381"/>
        <v>#N/A</v>
      </c>
      <c r="D2480" s="158" t="e">
        <f>AB2480&amp;"_"&amp;#REF!&amp;IF(afstemning_partner&lt;&gt;"","_"&amp;AC2480,"")</f>
        <v>#REF!</v>
      </c>
      <c r="E2480" s="158" t="str">
        <f t="shared" si="382"/>
        <v/>
      </c>
      <c r="F2480" s="158" t="e">
        <f t="shared" si="383"/>
        <v>#N/A</v>
      </c>
      <c r="G2480" s="158" t="str">
        <f>TRANSAKTIONER!Z2480&amp;IF(regnskab_filter_periode&gt;=AB2480,"INCLUDE"&amp;IF(regnskab_filter_land&lt;&gt;"",IF(regnskab_filter_land="EU",F2480,AD2480),""),"EXCLUDE")</f>
        <v>EXCLUDE</v>
      </c>
      <c r="H2480" s="158" t="str">
        <f t="shared" si="384"/>
        <v/>
      </c>
      <c r="I2480" s="158" t="str">
        <f>TRANSAKTIONER!Z2480&amp;IF(regnskab_filter_periode_partner&gt;=AB2480,"INCLUDE"&amp;IF(regnskab_filter_land_partner&lt;&gt;"",IF(regnskab_filter_land_partner="EU",F2480,AD2480),""),"EXCLUDE")&amp;AC2480</f>
        <v>EXCLUDE</v>
      </c>
      <c r="J2480" s="158" t="e">
        <f t="shared" si="385"/>
        <v>#N/A</v>
      </c>
      <c r="L2480" s="158" t="str">
        <f t="shared" si="386"/>
        <v>_EU</v>
      </c>
      <c r="P2480" s="340"/>
      <c r="Q2480" s="340"/>
      <c r="R2480" s="341"/>
      <c r="S2480" s="342"/>
      <c r="T2480" s="342"/>
      <c r="U2480" s="340"/>
      <c r="V2480" s="368"/>
      <c r="W2480" s="341"/>
      <c r="X2480" s="343"/>
      <c r="Y2480" s="340"/>
      <c r="Z2480" s="341"/>
      <c r="AA2480" s="348" t="str">
        <f t="shared" si="387"/>
        <v/>
      </c>
      <c r="AB2480" s="349" t="str">
        <f t="shared" si="388"/>
        <v/>
      </c>
      <c r="AC2480" s="341"/>
      <c r="AD2480" s="350" t="str">
        <f t="shared" si="389"/>
        <v/>
      </c>
    </row>
    <row r="2481" spans="2:30" x14ac:dyDescent="0.45">
      <c r="B2481" s="145" t="str">
        <f t="shared" si="380"/>
        <v>NOT INCLUDED</v>
      </c>
      <c r="C2481" s="146" t="e">
        <f t="shared" si="381"/>
        <v>#N/A</v>
      </c>
      <c r="D2481" s="158" t="e">
        <f>AB2481&amp;"_"&amp;#REF!&amp;IF(afstemning_partner&lt;&gt;"","_"&amp;AC2481,"")</f>
        <v>#REF!</v>
      </c>
      <c r="E2481" s="158" t="str">
        <f t="shared" si="382"/>
        <v/>
      </c>
      <c r="F2481" s="158" t="e">
        <f t="shared" si="383"/>
        <v>#N/A</v>
      </c>
      <c r="G2481" s="158" t="str">
        <f>TRANSAKTIONER!Z2481&amp;IF(regnskab_filter_periode&gt;=AB2481,"INCLUDE"&amp;IF(regnskab_filter_land&lt;&gt;"",IF(regnskab_filter_land="EU",F2481,AD2481),""),"EXCLUDE")</f>
        <v>EXCLUDE</v>
      </c>
      <c r="H2481" s="158" t="str">
        <f t="shared" si="384"/>
        <v/>
      </c>
      <c r="I2481" s="158" t="str">
        <f>TRANSAKTIONER!Z2481&amp;IF(regnskab_filter_periode_partner&gt;=AB2481,"INCLUDE"&amp;IF(regnskab_filter_land_partner&lt;&gt;"",IF(regnskab_filter_land_partner="EU",F2481,AD2481),""),"EXCLUDE")&amp;AC2481</f>
        <v>EXCLUDE</v>
      </c>
      <c r="J2481" s="158" t="e">
        <f t="shared" si="385"/>
        <v>#N/A</v>
      </c>
      <c r="L2481" s="158" t="str">
        <f t="shared" si="386"/>
        <v>_EU</v>
      </c>
      <c r="P2481" s="340"/>
      <c r="Q2481" s="340"/>
      <c r="R2481" s="341"/>
      <c r="S2481" s="342"/>
      <c r="T2481" s="342"/>
      <c r="U2481" s="340"/>
      <c r="V2481" s="368"/>
      <c r="W2481" s="341"/>
      <c r="X2481" s="343"/>
      <c r="Y2481" s="340"/>
      <c r="Z2481" s="341"/>
      <c r="AA2481" s="348" t="str">
        <f t="shared" si="387"/>
        <v/>
      </c>
      <c r="AB2481" s="349" t="str">
        <f t="shared" si="388"/>
        <v/>
      </c>
      <c r="AC2481" s="341"/>
      <c r="AD2481" s="350" t="str">
        <f t="shared" si="389"/>
        <v/>
      </c>
    </row>
    <row r="2482" spans="2:30" x14ac:dyDescent="0.45">
      <c r="B2482" s="145" t="str">
        <f t="shared" si="380"/>
        <v>NOT INCLUDED</v>
      </c>
      <c r="C2482" s="146" t="e">
        <f t="shared" si="381"/>
        <v>#N/A</v>
      </c>
      <c r="D2482" s="158" t="e">
        <f>AB2482&amp;"_"&amp;#REF!&amp;IF(afstemning_partner&lt;&gt;"","_"&amp;AC2482,"")</f>
        <v>#REF!</v>
      </c>
      <c r="E2482" s="158" t="str">
        <f t="shared" si="382"/>
        <v/>
      </c>
      <c r="F2482" s="158" t="e">
        <f t="shared" si="383"/>
        <v>#N/A</v>
      </c>
      <c r="G2482" s="158" t="str">
        <f>TRANSAKTIONER!Z2482&amp;IF(regnskab_filter_periode&gt;=AB2482,"INCLUDE"&amp;IF(regnskab_filter_land&lt;&gt;"",IF(regnskab_filter_land="EU",F2482,AD2482),""),"EXCLUDE")</f>
        <v>EXCLUDE</v>
      </c>
      <c r="H2482" s="158" t="str">
        <f t="shared" si="384"/>
        <v/>
      </c>
      <c r="I2482" s="158" t="str">
        <f>TRANSAKTIONER!Z2482&amp;IF(regnskab_filter_periode_partner&gt;=AB2482,"INCLUDE"&amp;IF(regnskab_filter_land_partner&lt;&gt;"",IF(regnskab_filter_land_partner="EU",F2482,AD2482),""),"EXCLUDE")&amp;AC2482</f>
        <v>EXCLUDE</v>
      </c>
      <c r="J2482" s="158" t="e">
        <f t="shared" si="385"/>
        <v>#N/A</v>
      </c>
      <c r="L2482" s="158" t="str">
        <f t="shared" si="386"/>
        <v>_EU</v>
      </c>
      <c r="P2482" s="340"/>
      <c r="Q2482" s="340"/>
      <c r="R2482" s="341"/>
      <c r="S2482" s="342"/>
      <c r="T2482" s="342"/>
      <c r="U2482" s="340"/>
      <c r="V2482" s="368"/>
      <c r="W2482" s="341"/>
      <c r="X2482" s="343"/>
      <c r="Y2482" s="340"/>
      <c r="Z2482" s="341"/>
      <c r="AA2482" s="348" t="str">
        <f t="shared" si="387"/>
        <v/>
      </c>
      <c r="AB2482" s="349" t="str">
        <f t="shared" si="388"/>
        <v/>
      </c>
      <c r="AC2482" s="341"/>
      <c r="AD2482" s="350" t="str">
        <f t="shared" si="389"/>
        <v/>
      </c>
    </row>
    <row r="2483" spans="2:30" x14ac:dyDescent="0.45">
      <c r="B2483" s="145" t="str">
        <f t="shared" si="380"/>
        <v>NOT INCLUDED</v>
      </c>
      <c r="C2483" s="146" t="e">
        <f t="shared" si="381"/>
        <v>#N/A</v>
      </c>
      <c r="D2483" s="158" t="e">
        <f>AB2483&amp;"_"&amp;#REF!&amp;IF(afstemning_partner&lt;&gt;"","_"&amp;AC2483,"")</f>
        <v>#REF!</v>
      </c>
      <c r="E2483" s="158" t="str">
        <f t="shared" si="382"/>
        <v/>
      </c>
      <c r="F2483" s="158" t="e">
        <f t="shared" si="383"/>
        <v>#N/A</v>
      </c>
      <c r="G2483" s="158" t="str">
        <f>TRANSAKTIONER!Z2483&amp;IF(regnskab_filter_periode&gt;=AB2483,"INCLUDE"&amp;IF(regnskab_filter_land&lt;&gt;"",IF(regnskab_filter_land="EU",F2483,AD2483),""),"EXCLUDE")</f>
        <v>EXCLUDE</v>
      </c>
      <c r="H2483" s="158" t="str">
        <f t="shared" si="384"/>
        <v/>
      </c>
      <c r="I2483" s="158" t="str">
        <f>TRANSAKTIONER!Z2483&amp;IF(regnskab_filter_periode_partner&gt;=AB2483,"INCLUDE"&amp;IF(regnskab_filter_land_partner&lt;&gt;"",IF(regnskab_filter_land_partner="EU",F2483,AD2483),""),"EXCLUDE")&amp;AC2483</f>
        <v>EXCLUDE</v>
      </c>
      <c r="J2483" s="158" t="e">
        <f t="shared" si="385"/>
        <v>#N/A</v>
      </c>
      <c r="L2483" s="158" t="str">
        <f t="shared" si="386"/>
        <v>_EU</v>
      </c>
      <c r="P2483" s="340"/>
      <c r="Q2483" s="340"/>
      <c r="R2483" s="341"/>
      <c r="S2483" s="342"/>
      <c r="T2483" s="342"/>
      <c r="U2483" s="340"/>
      <c r="V2483" s="368"/>
      <c r="W2483" s="341"/>
      <c r="X2483" s="343"/>
      <c r="Y2483" s="340"/>
      <c r="Z2483" s="341"/>
      <c r="AA2483" s="348" t="str">
        <f t="shared" si="387"/>
        <v/>
      </c>
      <c r="AB2483" s="349" t="str">
        <f t="shared" si="388"/>
        <v/>
      </c>
      <c r="AC2483" s="341"/>
      <c r="AD2483" s="350" t="str">
        <f t="shared" si="389"/>
        <v/>
      </c>
    </row>
    <row r="2484" spans="2:30" x14ac:dyDescent="0.45">
      <c r="B2484" s="145" t="str">
        <f t="shared" si="380"/>
        <v>NOT INCLUDED</v>
      </c>
      <c r="C2484" s="146" t="e">
        <f t="shared" si="381"/>
        <v>#N/A</v>
      </c>
      <c r="D2484" s="158" t="e">
        <f>AB2484&amp;"_"&amp;#REF!&amp;IF(afstemning_partner&lt;&gt;"","_"&amp;AC2484,"")</f>
        <v>#REF!</v>
      </c>
      <c r="E2484" s="158" t="str">
        <f t="shared" si="382"/>
        <v/>
      </c>
      <c r="F2484" s="158" t="e">
        <f t="shared" si="383"/>
        <v>#N/A</v>
      </c>
      <c r="G2484" s="158" t="str">
        <f>TRANSAKTIONER!Z2484&amp;IF(regnskab_filter_periode&gt;=AB2484,"INCLUDE"&amp;IF(regnskab_filter_land&lt;&gt;"",IF(regnskab_filter_land="EU",F2484,AD2484),""),"EXCLUDE")</f>
        <v>EXCLUDE</v>
      </c>
      <c r="H2484" s="158" t="str">
        <f t="shared" si="384"/>
        <v/>
      </c>
      <c r="I2484" s="158" t="str">
        <f>TRANSAKTIONER!Z2484&amp;IF(regnskab_filter_periode_partner&gt;=AB2484,"INCLUDE"&amp;IF(regnskab_filter_land_partner&lt;&gt;"",IF(regnskab_filter_land_partner="EU",F2484,AD2484),""),"EXCLUDE")&amp;AC2484</f>
        <v>EXCLUDE</v>
      </c>
      <c r="J2484" s="158" t="e">
        <f t="shared" si="385"/>
        <v>#N/A</v>
      </c>
      <c r="L2484" s="158" t="str">
        <f t="shared" si="386"/>
        <v>_EU</v>
      </c>
      <c r="P2484" s="340"/>
      <c r="Q2484" s="340"/>
      <c r="R2484" s="341"/>
      <c r="S2484" s="342"/>
      <c r="T2484" s="342"/>
      <c r="U2484" s="340"/>
      <c r="V2484" s="368"/>
      <c r="W2484" s="341"/>
      <c r="X2484" s="343"/>
      <c r="Y2484" s="340"/>
      <c r="Z2484" s="341"/>
      <c r="AA2484" s="348" t="str">
        <f t="shared" si="387"/>
        <v/>
      </c>
      <c r="AB2484" s="349" t="str">
        <f t="shared" si="388"/>
        <v/>
      </c>
      <c r="AC2484" s="341"/>
      <c r="AD2484" s="350" t="str">
        <f t="shared" si="389"/>
        <v/>
      </c>
    </row>
    <row r="2485" spans="2:30" x14ac:dyDescent="0.45">
      <c r="B2485" s="145" t="str">
        <f t="shared" si="380"/>
        <v>NOT INCLUDED</v>
      </c>
      <c r="C2485" s="146" t="e">
        <f t="shared" si="381"/>
        <v>#N/A</v>
      </c>
      <c r="D2485" s="158" t="e">
        <f>AB2485&amp;"_"&amp;#REF!&amp;IF(afstemning_partner&lt;&gt;"","_"&amp;AC2485,"")</f>
        <v>#REF!</v>
      </c>
      <c r="E2485" s="158" t="str">
        <f t="shared" si="382"/>
        <v/>
      </c>
      <c r="F2485" s="158" t="e">
        <f t="shared" si="383"/>
        <v>#N/A</v>
      </c>
      <c r="G2485" s="158" t="str">
        <f>TRANSAKTIONER!Z2485&amp;IF(regnskab_filter_periode&gt;=AB2485,"INCLUDE"&amp;IF(regnskab_filter_land&lt;&gt;"",IF(regnskab_filter_land="EU",F2485,AD2485),""),"EXCLUDE")</f>
        <v>EXCLUDE</v>
      </c>
      <c r="H2485" s="158" t="str">
        <f t="shared" si="384"/>
        <v/>
      </c>
      <c r="I2485" s="158" t="str">
        <f>TRANSAKTIONER!Z2485&amp;IF(regnskab_filter_periode_partner&gt;=AB2485,"INCLUDE"&amp;IF(regnskab_filter_land_partner&lt;&gt;"",IF(regnskab_filter_land_partner="EU",F2485,AD2485),""),"EXCLUDE")&amp;AC2485</f>
        <v>EXCLUDE</v>
      </c>
      <c r="J2485" s="158" t="e">
        <f t="shared" si="385"/>
        <v>#N/A</v>
      </c>
      <c r="L2485" s="158" t="str">
        <f t="shared" si="386"/>
        <v>_EU</v>
      </c>
      <c r="P2485" s="340"/>
      <c r="Q2485" s="340"/>
      <c r="R2485" s="341"/>
      <c r="S2485" s="342"/>
      <c r="T2485" s="342"/>
      <c r="U2485" s="340"/>
      <c r="V2485" s="368"/>
      <c r="W2485" s="341"/>
      <c r="X2485" s="343"/>
      <c r="Y2485" s="340"/>
      <c r="Z2485" s="341"/>
      <c r="AA2485" s="348" t="str">
        <f t="shared" si="387"/>
        <v/>
      </c>
      <c r="AB2485" s="349" t="str">
        <f t="shared" si="388"/>
        <v/>
      </c>
      <c r="AC2485" s="341"/>
      <c r="AD2485" s="350" t="str">
        <f t="shared" si="389"/>
        <v/>
      </c>
    </row>
    <row r="2486" spans="2:30" x14ac:dyDescent="0.45">
      <c r="B2486" s="145" t="str">
        <f t="shared" si="380"/>
        <v>NOT INCLUDED</v>
      </c>
      <c r="C2486" s="146" t="e">
        <f t="shared" si="381"/>
        <v>#N/A</v>
      </c>
      <c r="D2486" s="158" t="e">
        <f>AB2486&amp;"_"&amp;#REF!&amp;IF(afstemning_partner&lt;&gt;"","_"&amp;AC2486,"")</f>
        <v>#REF!</v>
      </c>
      <c r="E2486" s="158" t="str">
        <f t="shared" si="382"/>
        <v/>
      </c>
      <c r="F2486" s="158" t="e">
        <f t="shared" si="383"/>
        <v>#N/A</v>
      </c>
      <c r="G2486" s="158" t="str">
        <f>TRANSAKTIONER!Z2486&amp;IF(regnskab_filter_periode&gt;=AB2486,"INCLUDE"&amp;IF(regnskab_filter_land&lt;&gt;"",IF(regnskab_filter_land="EU",F2486,AD2486),""),"EXCLUDE")</f>
        <v>EXCLUDE</v>
      </c>
      <c r="H2486" s="158" t="str">
        <f t="shared" si="384"/>
        <v/>
      </c>
      <c r="I2486" s="158" t="str">
        <f>TRANSAKTIONER!Z2486&amp;IF(regnskab_filter_periode_partner&gt;=AB2486,"INCLUDE"&amp;IF(regnskab_filter_land_partner&lt;&gt;"",IF(regnskab_filter_land_partner="EU",F2486,AD2486),""),"EXCLUDE")&amp;AC2486</f>
        <v>EXCLUDE</v>
      </c>
      <c r="J2486" s="158" t="e">
        <f t="shared" si="385"/>
        <v>#N/A</v>
      </c>
      <c r="L2486" s="158" t="str">
        <f t="shared" si="386"/>
        <v>_EU</v>
      </c>
      <c r="P2486" s="340"/>
      <c r="Q2486" s="340"/>
      <c r="R2486" s="341"/>
      <c r="S2486" s="342"/>
      <c r="T2486" s="342"/>
      <c r="U2486" s="340"/>
      <c r="V2486" s="368"/>
      <c r="W2486" s="341"/>
      <c r="X2486" s="343"/>
      <c r="Y2486" s="340"/>
      <c r="Z2486" s="341"/>
      <c r="AA2486" s="348" t="str">
        <f t="shared" si="387"/>
        <v/>
      </c>
      <c r="AB2486" s="349" t="str">
        <f t="shared" si="388"/>
        <v/>
      </c>
      <c r="AC2486" s="341"/>
      <c r="AD2486" s="350" t="str">
        <f t="shared" si="389"/>
        <v/>
      </c>
    </row>
    <row r="2487" spans="2:30" x14ac:dyDescent="0.45">
      <c r="B2487" s="145" t="str">
        <f t="shared" si="380"/>
        <v>NOT INCLUDED</v>
      </c>
      <c r="C2487" s="146" t="e">
        <f t="shared" si="381"/>
        <v>#N/A</v>
      </c>
      <c r="D2487" s="158" t="e">
        <f>AB2487&amp;"_"&amp;#REF!&amp;IF(afstemning_partner&lt;&gt;"","_"&amp;AC2487,"")</f>
        <v>#REF!</v>
      </c>
      <c r="E2487" s="158" t="str">
        <f t="shared" si="382"/>
        <v/>
      </c>
      <c r="F2487" s="158" t="e">
        <f t="shared" si="383"/>
        <v>#N/A</v>
      </c>
      <c r="G2487" s="158" t="str">
        <f>TRANSAKTIONER!Z2487&amp;IF(regnskab_filter_periode&gt;=AB2487,"INCLUDE"&amp;IF(regnskab_filter_land&lt;&gt;"",IF(regnskab_filter_land="EU",F2487,AD2487),""),"EXCLUDE")</f>
        <v>EXCLUDE</v>
      </c>
      <c r="H2487" s="158" t="str">
        <f t="shared" si="384"/>
        <v/>
      </c>
      <c r="I2487" s="158" t="str">
        <f>TRANSAKTIONER!Z2487&amp;IF(regnskab_filter_periode_partner&gt;=AB2487,"INCLUDE"&amp;IF(regnskab_filter_land_partner&lt;&gt;"",IF(regnskab_filter_land_partner="EU",F2487,AD2487),""),"EXCLUDE")&amp;AC2487</f>
        <v>EXCLUDE</v>
      </c>
      <c r="J2487" s="158" t="e">
        <f t="shared" si="385"/>
        <v>#N/A</v>
      </c>
      <c r="L2487" s="158" t="str">
        <f t="shared" si="386"/>
        <v>_EU</v>
      </c>
      <c r="P2487" s="340"/>
      <c r="Q2487" s="340"/>
      <c r="R2487" s="341"/>
      <c r="S2487" s="342"/>
      <c r="T2487" s="342"/>
      <c r="U2487" s="340"/>
      <c r="V2487" s="368"/>
      <c r="W2487" s="341"/>
      <c r="X2487" s="343"/>
      <c r="Y2487" s="340"/>
      <c r="Z2487" s="341"/>
      <c r="AA2487" s="348" t="str">
        <f t="shared" si="387"/>
        <v/>
      </c>
      <c r="AB2487" s="349" t="str">
        <f t="shared" si="388"/>
        <v/>
      </c>
      <c r="AC2487" s="341"/>
      <c r="AD2487" s="350" t="str">
        <f t="shared" si="389"/>
        <v/>
      </c>
    </row>
    <row r="2488" spans="2:30" x14ac:dyDescent="0.45">
      <c r="B2488" s="145" t="str">
        <f t="shared" si="380"/>
        <v>NOT INCLUDED</v>
      </c>
      <c r="C2488" s="146" t="e">
        <f t="shared" si="381"/>
        <v>#N/A</v>
      </c>
      <c r="D2488" s="158" t="e">
        <f>AB2488&amp;"_"&amp;#REF!&amp;IF(afstemning_partner&lt;&gt;"","_"&amp;AC2488,"")</f>
        <v>#REF!</v>
      </c>
      <c r="E2488" s="158" t="str">
        <f t="shared" si="382"/>
        <v/>
      </c>
      <c r="F2488" s="158" t="e">
        <f t="shared" si="383"/>
        <v>#N/A</v>
      </c>
      <c r="G2488" s="158" t="str">
        <f>TRANSAKTIONER!Z2488&amp;IF(regnskab_filter_periode&gt;=AB2488,"INCLUDE"&amp;IF(regnskab_filter_land&lt;&gt;"",IF(regnskab_filter_land="EU",F2488,AD2488),""),"EXCLUDE")</f>
        <v>EXCLUDE</v>
      </c>
      <c r="H2488" s="158" t="str">
        <f t="shared" si="384"/>
        <v/>
      </c>
      <c r="I2488" s="158" t="str">
        <f>TRANSAKTIONER!Z2488&amp;IF(regnskab_filter_periode_partner&gt;=AB2488,"INCLUDE"&amp;IF(regnskab_filter_land_partner&lt;&gt;"",IF(regnskab_filter_land_partner="EU",F2488,AD2488),""),"EXCLUDE")&amp;AC2488</f>
        <v>EXCLUDE</v>
      </c>
      <c r="J2488" s="158" t="e">
        <f t="shared" si="385"/>
        <v>#N/A</v>
      </c>
      <c r="L2488" s="158" t="str">
        <f t="shared" si="386"/>
        <v>_EU</v>
      </c>
      <c r="P2488" s="340"/>
      <c r="Q2488" s="340"/>
      <c r="R2488" s="341"/>
      <c r="S2488" s="342"/>
      <c r="T2488" s="342"/>
      <c r="U2488" s="340"/>
      <c r="V2488" s="368"/>
      <c r="W2488" s="341"/>
      <c r="X2488" s="343"/>
      <c r="Y2488" s="340"/>
      <c r="Z2488" s="341"/>
      <c r="AA2488" s="348" t="str">
        <f t="shared" si="387"/>
        <v/>
      </c>
      <c r="AB2488" s="349" t="str">
        <f t="shared" si="388"/>
        <v/>
      </c>
      <c r="AC2488" s="341"/>
      <c r="AD2488" s="350" t="str">
        <f t="shared" si="389"/>
        <v/>
      </c>
    </row>
    <row r="2489" spans="2:30" x14ac:dyDescent="0.45">
      <c r="B2489" s="145" t="str">
        <f t="shared" si="380"/>
        <v>NOT INCLUDED</v>
      </c>
      <c r="C2489" s="146" t="e">
        <f t="shared" si="381"/>
        <v>#N/A</v>
      </c>
      <c r="D2489" s="158" t="e">
        <f>AB2489&amp;"_"&amp;#REF!&amp;IF(afstemning_partner&lt;&gt;"","_"&amp;AC2489,"")</f>
        <v>#REF!</v>
      </c>
      <c r="E2489" s="158" t="str">
        <f t="shared" si="382"/>
        <v/>
      </c>
      <c r="F2489" s="158" t="e">
        <f t="shared" si="383"/>
        <v>#N/A</v>
      </c>
      <c r="G2489" s="158" t="str">
        <f>TRANSAKTIONER!Z2489&amp;IF(regnskab_filter_periode&gt;=AB2489,"INCLUDE"&amp;IF(regnskab_filter_land&lt;&gt;"",IF(regnskab_filter_land="EU",F2489,AD2489),""),"EXCLUDE")</f>
        <v>EXCLUDE</v>
      </c>
      <c r="H2489" s="158" t="str">
        <f t="shared" si="384"/>
        <v/>
      </c>
      <c r="I2489" s="158" t="str">
        <f>TRANSAKTIONER!Z2489&amp;IF(regnskab_filter_periode_partner&gt;=AB2489,"INCLUDE"&amp;IF(regnskab_filter_land_partner&lt;&gt;"",IF(regnskab_filter_land_partner="EU",F2489,AD2489),""),"EXCLUDE")&amp;AC2489</f>
        <v>EXCLUDE</v>
      </c>
      <c r="J2489" s="158" t="e">
        <f t="shared" si="385"/>
        <v>#N/A</v>
      </c>
      <c r="L2489" s="158" t="str">
        <f t="shared" si="386"/>
        <v>_EU</v>
      </c>
      <c r="P2489" s="340"/>
      <c r="Q2489" s="340"/>
      <c r="R2489" s="341"/>
      <c r="S2489" s="342"/>
      <c r="T2489" s="342"/>
      <c r="U2489" s="340"/>
      <c r="V2489" s="368"/>
      <c r="W2489" s="341"/>
      <c r="X2489" s="343"/>
      <c r="Y2489" s="340"/>
      <c r="Z2489" s="341"/>
      <c r="AA2489" s="348" t="str">
        <f t="shared" si="387"/>
        <v/>
      </c>
      <c r="AB2489" s="349" t="str">
        <f t="shared" si="388"/>
        <v/>
      </c>
      <c r="AC2489" s="341"/>
      <c r="AD2489" s="350" t="str">
        <f t="shared" si="389"/>
        <v/>
      </c>
    </row>
    <row r="2490" spans="2:30" x14ac:dyDescent="0.45">
      <c r="B2490" s="145" t="str">
        <f t="shared" si="380"/>
        <v>NOT INCLUDED</v>
      </c>
      <c r="C2490" s="146" t="e">
        <f t="shared" si="381"/>
        <v>#N/A</v>
      </c>
      <c r="D2490" s="158" t="e">
        <f>AB2490&amp;"_"&amp;#REF!&amp;IF(afstemning_partner&lt;&gt;"","_"&amp;AC2490,"")</f>
        <v>#REF!</v>
      </c>
      <c r="E2490" s="158" t="str">
        <f t="shared" si="382"/>
        <v/>
      </c>
      <c r="F2490" s="158" t="e">
        <f t="shared" si="383"/>
        <v>#N/A</v>
      </c>
      <c r="G2490" s="158" t="str">
        <f>TRANSAKTIONER!Z2490&amp;IF(regnskab_filter_periode&gt;=AB2490,"INCLUDE"&amp;IF(regnskab_filter_land&lt;&gt;"",IF(regnskab_filter_land="EU",F2490,AD2490),""),"EXCLUDE")</f>
        <v>EXCLUDE</v>
      </c>
      <c r="H2490" s="158" t="str">
        <f t="shared" si="384"/>
        <v/>
      </c>
      <c r="I2490" s="158" t="str">
        <f>TRANSAKTIONER!Z2490&amp;IF(regnskab_filter_periode_partner&gt;=AB2490,"INCLUDE"&amp;IF(regnskab_filter_land_partner&lt;&gt;"",IF(regnskab_filter_land_partner="EU",F2490,AD2490),""),"EXCLUDE")&amp;AC2490</f>
        <v>EXCLUDE</v>
      </c>
      <c r="J2490" s="158" t="e">
        <f t="shared" si="385"/>
        <v>#N/A</v>
      </c>
      <c r="L2490" s="158" t="str">
        <f t="shared" si="386"/>
        <v>_EU</v>
      </c>
      <c r="P2490" s="340"/>
      <c r="Q2490" s="340"/>
      <c r="R2490" s="341"/>
      <c r="S2490" s="342"/>
      <c r="T2490" s="342"/>
      <c r="U2490" s="340"/>
      <c r="V2490" s="368"/>
      <c r="W2490" s="341"/>
      <c r="X2490" s="343"/>
      <c r="Y2490" s="340"/>
      <c r="Z2490" s="341"/>
      <c r="AA2490" s="348" t="str">
        <f t="shared" si="387"/>
        <v/>
      </c>
      <c r="AB2490" s="349" t="str">
        <f t="shared" si="388"/>
        <v/>
      </c>
      <c r="AC2490" s="341"/>
      <c r="AD2490" s="350" t="str">
        <f t="shared" si="389"/>
        <v/>
      </c>
    </row>
    <row r="2491" spans="2:30" x14ac:dyDescent="0.45">
      <c r="B2491" s="145" t="str">
        <f t="shared" si="380"/>
        <v>NOT INCLUDED</v>
      </c>
      <c r="C2491" s="146" t="e">
        <f t="shared" si="381"/>
        <v>#N/A</v>
      </c>
      <c r="D2491" s="158" t="e">
        <f>AB2491&amp;"_"&amp;#REF!&amp;IF(afstemning_partner&lt;&gt;"","_"&amp;AC2491,"")</f>
        <v>#REF!</v>
      </c>
      <c r="E2491" s="158" t="str">
        <f t="shared" si="382"/>
        <v/>
      </c>
      <c r="F2491" s="158" t="e">
        <f t="shared" si="383"/>
        <v>#N/A</v>
      </c>
      <c r="G2491" s="158" t="str">
        <f>TRANSAKTIONER!Z2491&amp;IF(regnskab_filter_periode&gt;=AB2491,"INCLUDE"&amp;IF(regnskab_filter_land&lt;&gt;"",IF(regnskab_filter_land="EU",F2491,AD2491),""),"EXCLUDE")</f>
        <v>EXCLUDE</v>
      </c>
      <c r="H2491" s="158" t="str">
        <f t="shared" si="384"/>
        <v/>
      </c>
      <c r="I2491" s="158" t="str">
        <f>TRANSAKTIONER!Z2491&amp;IF(regnskab_filter_periode_partner&gt;=AB2491,"INCLUDE"&amp;IF(regnskab_filter_land_partner&lt;&gt;"",IF(regnskab_filter_land_partner="EU",F2491,AD2491),""),"EXCLUDE")&amp;AC2491</f>
        <v>EXCLUDE</v>
      </c>
      <c r="J2491" s="158" t="e">
        <f t="shared" si="385"/>
        <v>#N/A</v>
      </c>
      <c r="L2491" s="158" t="str">
        <f t="shared" si="386"/>
        <v>_EU</v>
      </c>
      <c r="P2491" s="340"/>
      <c r="Q2491" s="340"/>
      <c r="R2491" s="341"/>
      <c r="S2491" s="342"/>
      <c r="T2491" s="342"/>
      <c r="U2491" s="340"/>
      <c r="V2491" s="368"/>
      <c r="W2491" s="341"/>
      <c r="X2491" s="343"/>
      <c r="Y2491" s="340"/>
      <c r="Z2491" s="341"/>
      <c r="AA2491" s="348" t="str">
        <f t="shared" si="387"/>
        <v/>
      </c>
      <c r="AB2491" s="349" t="str">
        <f t="shared" si="388"/>
        <v/>
      </c>
      <c r="AC2491" s="341"/>
      <c r="AD2491" s="350" t="str">
        <f t="shared" si="389"/>
        <v/>
      </c>
    </row>
    <row r="2492" spans="2:30" x14ac:dyDescent="0.45">
      <c r="B2492" s="145" t="str">
        <f t="shared" si="380"/>
        <v>NOT INCLUDED</v>
      </c>
      <c r="C2492" s="146" t="e">
        <f t="shared" si="381"/>
        <v>#N/A</v>
      </c>
      <c r="D2492" s="158" t="e">
        <f>AB2492&amp;"_"&amp;#REF!&amp;IF(afstemning_partner&lt;&gt;"","_"&amp;AC2492,"")</f>
        <v>#REF!</v>
      </c>
      <c r="E2492" s="158" t="str">
        <f t="shared" si="382"/>
        <v/>
      </c>
      <c r="F2492" s="158" t="e">
        <f t="shared" si="383"/>
        <v>#N/A</v>
      </c>
      <c r="G2492" s="158" t="str">
        <f>TRANSAKTIONER!Z2492&amp;IF(regnskab_filter_periode&gt;=AB2492,"INCLUDE"&amp;IF(regnskab_filter_land&lt;&gt;"",IF(regnskab_filter_land="EU",F2492,AD2492),""),"EXCLUDE")</f>
        <v>EXCLUDE</v>
      </c>
      <c r="H2492" s="158" t="str">
        <f t="shared" si="384"/>
        <v/>
      </c>
      <c r="I2492" s="158" t="str">
        <f>TRANSAKTIONER!Z2492&amp;IF(regnskab_filter_periode_partner&gt;=AB2492,"INCLUDE"&amp;IF(regnskab_filter_land_partner&lt;&gt;"",IF(regnskab_filter_land_partner="EU",F2492,AD2492),""),"EXCLUDE")&amp;AC2492</f>
        <v>EXCLUDE</v>
      </c>
      <c r="J2492" s="158" t="e">
        <f t="shared" si="385"/>
        <v>#N/A</v>
      </c>
      <c r="L2492" s="158" t="str">
        <f t="shared" si="386"/>
        <v>_EU</v>
      </c>
      <c r="P2492" s="340"/>
      <c r="Q2492" s="340"/>
      <c r="R2492" s="341"/>
      <c r="S2492" s="342"/>
      <c r="T2492" s="342"/>
      <c r="U2492" s="340"/>
      <c r="V2492" s="368"/>
      <c r="W2492" s="341"/>
      <c r="X2492" s="343"/>
      <c r="Y2492" s="340"/>
      <c r="Z2492" s="341"/>
      <c r="AA2492" s="348" t="str">
        <f t="shared" si="387"/>
        <v/>
      </c>
      <c r="AB2492" s="349" t="str">
        <f t="shared" si="388"/>
        <v/>
      </c>
      <c r="AC2492" s="341"/>
      <c r="AD2492" s="350" t="str">
        <f t="shared" si="389"/>
        <v/>
      </c>
    </row>
    <row r="2493" spans="2:30" x14ac:dyDescent="0.45">
      <c r="B2493" s="145" t="str">
        <f t="shared" si="380"/>
        <v>NOT INCLUDED</v>
      </c>
      <c r="C2493" s="146" t="e">
        <f t="shared" si="381"/>
        <v>#N/A</v>
      </c>
      <c r="D2493" s="158" t="e">
        <f>AB2493&amp;"_"&amp;#REF!&amp;IF(afstemning_partner&lt;&gt;"","_"&amp;AC2493,"")</f>
        <v>#REF!</v>
      </c>
      <c r="E2493" s="158" t="str">
        <f t="shared" si="382"/>
        <v/>
      </c>
      <c r="F2493" s="158" t="e">
        <f t="shared" si="383"/>
        <v>#N/A</v>
      </c>
      <c r="G2493" s="158" t="str">
        <f>TRANSAKTIONER!Z2493&amp;IF(regnskab_filter_periode&gt;=AB2493,"INCLUDE"&amp;IF(regnskab_filter_land&lt;&gt;"",IF(regnskab_filter_land="EU",F2493,AD2493),""),"EXCLUDE")</f>
        <v>EXCLUDE</v>
      </c>
      <c r="H2493" s="158" t="str">
        <f t="shared" si="384"/>
        <v/>
      </c>
      <c r="I2493" s="158" t="str">
        <f>TRANSAKTIONER!Z2493&amp;IF(regnskab_filter_periode_partner&gt;=AB2493,"INCLUDE"&amp;IF(regnskab_filter_land_partner&lt;&gt;"",IF(regnskab_filter_land_partner="EU",F2493,AD2493),""),"EXCLUDE")&amp;AC2493</f>
        <v>EXCLUDE</v>
      </c>
      <c r="J2493" s="158" t="e">
        <f t="shared" si="385"/>
        <v>#N/A</v>
      </c>
      <c r="L2493" s="158" t="str">
        <f t="shared" si="386"/>
        <v>_EU</v>
      </c>
      <c r="P2493" s="340"/>
      <c r="Q2493" s="340"/>
      <c r="R2493" s="341"/>
      <c r="S2493" s="342"/>
      <c r="T2493" s="342"/>
      <c r="U2493" s="340"/>
      <c r="V2493" s="368"/>
      <c r="W2493" s="341"/>
      <c r="X2493" s="343"/>
      <c r="Y2493" s="340"/>
      <c r="Z2493" s="341"/>
      <c r="AA2493" s="348" t="str">
        <f t="shared" si="387"/>
        <v/>
      </c>
      <c r="AB2493" s="349" t="str">
        <f t="shared" si="388"/>
        <v/>
      </c>
      <c r="AC2493" s="341"/>
      <c r="AD2493" s="350" t="str">
        <f t="shared" si="389"/>
        <v/>
      </c>
    </row>
    <row r="2494" spans="2:30" x14ac:dyDescent="0.45">
      <c r="B2494" s="145" t="str">
        <f t="shared" si="380"/>
        <v>NOT INCLUDED</v>
      </c>
      <c r="C2494" s="146" t="e">
        <f t="shared" si="381"/>
        <v>#N/A</v>
      </c>
      <c r="D2494" s="158" t="e">
        <f>AB2494&amp;"_"&amp;#REF!&amp;IF(afstemning_partner&lt;&gt;"","_"&amp;AC2494,"")</f>
        <v>#REF!</v>
      </c>
      <c r="E2494" s="158" t="str">
        <f t="shared" si="382"/>
        <v/>
      </c>
      <c r="F2494" s="158" t="e">
        <f t="shared" si="383"/>
        <v>#N/A</v>
      </c>
      <c r="G2494" s="158" t="str">
        <f>TRANSAKTIONER!Z2494&amp;IF(regnskab_filter_periode&gt;=AB2494,"INCLUDE"&amp;IF(regnskab_filter_land&lt;&gt;"",IF(regnskab_filter_land="EU",F2494,AD2494),""),"EXCLUDE")</f>
        <v>EXCLUDE</v>
      </c>
      <c r="H2494" s="158" t="str">
        <f t="shared" si="384"/>
        <v/>
      </c>
      <c r="I2494" s="158" t="str">
        <f>TRANSAKTIONER!Z2494&amp;IF(regnskab_filter_periode_partner&gt;=AB2494,"INCLUDE"&amp;IF(regnskab_filter_land_partner&lt;&gt;"",IF(regnskab_filter_land_partner="EU",F2494,AD2494),""),"EXCLUDE")&amp;AC2494</f>
        <v>EXCLUDE</v>
      </c>
      <c r="J2494" s="158" t="e">
        <f t="shared" si="385"/>
        <v>#N/A</v>
      </c>
      <c r="L2494" s="158" t="str">
        <f t="shared" si="386"/>
        <v>_EU</v>
      </c>
      <c r="P2494" s="340"/>
      <c r="Q2494" s="340"/>
      <c r="R2494" s="341"/>
      <c r="S2494" s="342"/>
      <c r="T2494" s="342"/>
      <c r="U2494" s="340"/>
      <c r="V2494" s="368"/>
      <c r="W2494" s="341"/>
      <c r="X2494" s="343"/>
      <c r="Y2494" s="340"/>
      <c r="Z2494" s="341"/>
      <c r="AA2494" s="348" t="str">
        <f t="shared" si="387"/>
        <v/>
      </c>
      <c r="AB2494" s="349" t="str">
        <f t="shared" si="388"/>
        <v/>
      </c>
      <c r="AC2494" s="341"/>
      <c r="AD2494" s="350" t="str">
        <f t="shared" si="389"/>
        <v/>
      </c>
    </row>
    <row r="2495" spans="2:30" x14ac:dyDescent="0.45">
      <c r="B2495" s="145" t="str">
        <f t="shared" si="380"/>
        <v>NOT INCLUDED</v>
      </c>
      <c r="C2495" s="146" t="e">
        <f t="shared" si="381"/>
        <v>#N/A</v>
      </c>
      <c r="D2495" s="158" t="e">
        <f>AB2495&amp;"_"&amp;#REF!&amp;IF(afstemning_partner&lt;&gt;"","_"&amp;AC2495,"")</f>
        <v>#REF!</v>
      </c>
      <c r="E2495" s="158" t="str">
        <f t="shared" si="382"/>
        <v/>
      </c>
      <c r="F2495" s="158" t="e">
        <f t="shared" si="383"/>
        <v>#N/A</v>
      </c>
      <c r="G2495" s="158" t="str">
        <f>TRANSAKTIONER!Z2495&amp;IF(regnskab_filter_periode&gt;=AB2495,"INCLUDE"&amp;IF(regnskab_filter_land&lt;&gt;"",IF(regnskab_filter_land="EU",F2495,AD2495),""),"EXCLUDE")</f>
        <v>EXCLUDE</v>
      </c>
      <c r="H2495" s="158" t="str">
        <f t="shared" si="384"/>
        <v/>
      </c>
      <c r="I2495" s="158" t="str">
        <f>TRANSAKTIONER!Z2495&amp;IF(regnskab_filter_periode_partner&gt;=AB2495,"INCLUDE"&amp;IF(regnskab_filter_land_partner&lt;&gt;"",IF(regnskab_filter_land_partner="EU",F2495,AD2495),""),"EXCLUDE")&amp;AC2495</f>
        <v>EXCLUDE</v>
      </c>
      <c r="J2495" s="158" t="e">
        <f t="shared" si="385"/>
        <v>#N/A</v>
      </c>
      <c r="L2495" s="158" t="str">
        <f t="shared" si="386"/>
        <v>_EU</v>
      </c>
      <c r="P2495" s="340"/>
      <c r="Q2495" s="340"/>
      <c r="R2495" s="341"/>
      <c r="S2495" s="342"/>
      <c r="T2495" s="342"/>
      <c r="U2495" s="340"/>
      <c r="V2495" s="368"/>
      <c r="W2495" s="341"/>
      <c r="X2495" s="343"/>
      <c r="Y2495" s="340"/>
      <c r="Z2495" s="341"/>
      <c r="AA2495" s="348" t="str">
        <f t="shared" si="387"/>
        <v/>
      </c>
      <c r="AB2495" s="349" t="str">
        <f t="shared" si="388"/>
        <v/>
      </c>
      <c r="AC2495" s="341"/>
      <c r="AD2495" s="350" t="str">
        <f t="shared" si="389"/>
        <v/>
      </c>
    </row>
    <row r="2496" spans="2:30" x14ac:dyDescent="0.45">
      <c r="B2496" s="145" t="str">
        <f t="shared" si="380"/>
        <v>NOT INCLUDED</v>
      </c>
      <c r="C2496" s="146" t="e">
        <f t="shared" si="381"/>
        <v>#N/A</v>
      </c>
      <c r="D2496" s="158" t="e">
        <f>AB2496&amp;"_"&amp;#REF!&amp;IF(afstemning_partner&lt;&gt;"","_"&amp;AC2496,"")</f>
        <v>#REF!</v>
      </c>
      <c r="E2496" s="158" t="str">
        <f t="shared" si="382"/>
        <v/>
      </c>
      <c r="F2496" s="158" t="e">
        <f t="shared" si="383"/>
        <v>#N/A</v>
      </c>
      <c r="G2496" s="158" t="str">
        <f>TRANSAKTIONER!Z2496&amp;IF(regnskab_filter_periode&gt;=AB2496,"INCLUDE"&amp;IF(regnskab_filter_land&lt;&gt;"",IF(regnskab_filter_land="EU",F2496,AD2496),""),"EXCLUDE")</f>
        <v>EXCLUDE</v>
      </c>
      <c r="H2496" s="158" t="str">
        <f t="shared" si="384"/>
        <v/>
      </c>
      <c r="I2496" s="158" t="str">
        <f>TRANSAKTIONER!Z2496&amp;IF(regnskab_filter_periode_partner&gt;=AB2496,"INCLUDE"&amp;IF(regnskab_filter_land_partner&lt;&gt;"",IF(regnskab_filter_land_partner="EU",F2496,AD2496),""),"EXCLUDE")&amp;AC2496</f>
        <v>EXCLUDE</v>
      </c>
      <c r="J2496" s="158" t="e">
        <f t="shared" si="385"/>
        <v>#N/A</v>
      </c>
      <c r="L2496" s="158" t="str">
        <f t="shared" si="386"/>
        <v>_EU</v>
      </c>
      <c r="P2496" s="340"/>
      <c r="Q2496" s="340"/>
      <c r="R2496" s="341"/>
      <c r="S2496" s="342"/>
      <c r="T2496" s="342"/>
      <c r="U2496" s="340"/>
      <c r="V2496" s="368"/>
      <c r="W2496" s="341"/>
      <c r="X2496" s="343"/>
      <c r="Y2496" s="340"/>
      <c r="Z2496" s="341"/>
      <c r="AA2496" s="348" t="str">
        <f t="shared" si="387"/>
        <v/>
      </c>
      <c r="AB2496" s="349" t="str">
        <f t="shared" si="388"/>
        <v/>
      </c>
      <c r="AC2496" s="341"/>
      <c r="AD2496" s="350" t="str">
        <f t="shared" si="389"/>
        <v/>
      </c>
    </row>
    <row r="2497" spans="2:30" x14ac:dyDescent="0.45">
      <c r="B2497" s="145" t="str">
        <f t="shared" si="380"/>
        <v>NOT INCLUDED</v>
      </c>
      <c r="C2497" s="146" t="e">
        <f t="shared" si="381"/>
        <v>#N/A</v>
      </c>
      <c r="D2497" s="158" t="e">
        <f>AB2497&amp;"_"&amp;#REF!&amp;IF(afstemning_partner&lt;&gt;"","_"&amp;AC2497,"")</f>
        <v>#REF!</v>
      </c>
      <c r="E2497" s="158" t="str">
        <f t="shared" si="382"/>
        <v/>
      </c>
      <c r="F2497" s="158" t="e">
        <f t="shared" si="383"/>
        <v>#N/A</v>
      </c>
      <c r="G2497" s="158" t="str">
        <f>TRANSAKTIONER!Z2497&amp;IF(regnskab_filter_periode&gt;=AB2497,"INCLUDE"&amp;IF(regnskab_filter_land&lt;&gt;"",IF(regnskab_filter_land="EU",F2497,AD2497),""),"EXCLUDE")</f>
        <v>EXCLUDE</v>
      </c>
      <c r="H2497" s="158" t="str">
        <f t="shared" si="384"/>
        <v/>
      </c>
      <c r="I2497" s="158" t="str">
        <f>TRANSAKTIONER!Z2497&amp;IF(regnskab_filter_periode_partner&gt;=AB2497,"INCLUDE"&amp;IF(regnskab_filter_land_partner&lt;&gt;"",IF(regnskab_filter_land_partner="EU",F2497,AD2497),""),"EXCLUDE")&amp;AC2497</f>
        <v>EXCLUDE</v>
      </c>
      <c r="J2497" s="158" t="e">
        <f t="shared" si="385"/>
        <v>#N/A</v>
      </c>
      <c r="L2497" s="158" t="str">
        <f t="shared" si="386"/>
        <v>_EU</v>
      </c>
      <c r="P2497" s="340"/>
      <c r="Q2497" s="340"/>
      <c r="R2497" s="341"/>
      <c r="S2497" s="342"/>
      <c r="T2497" s="342"/>
      <c r="U2497" s="340"/>
      <c r="V2497" s="368"/>
      <c r="W2497" s="341"/>
      <c r="X2497" s="343"/>
      <c r="Y2497" s="340"/>
      <c r="Z2497" s="341"/>
      <c r="AA2497" s="348" t="str">
        <f t="shared" si="387"/>
        <v/>
      </c>
      <c r="AB2497" s="349" t="str">
        <f t="shared" si="388"/>
        <v/>
      </c>
      <c r="AC2497" s="341"/>
      <c r="AD2497" s="350" t="str">
        <f t="shared" si="389"/>
        <v/>
      </c>
    </row>
    <row r="2498" spans="2:30" x14ac:dyDescent="0.45">
      <c r="B2498" s="145" t="str">
        <f t="shared" si="380"/>
        <v>NOT INCLUDED</v>
      </c>
      <c r="C2498" s="146" t="e">
        <f t="shared" si="381"/>
        <v>#N/A</v>
      </c>
      <c r="D2498" s="158" t="e">
        <f>AB2498&amp;"_"&amp;#REF!&amp;IF(afstemning_partner&lt;&gt;"","_"&amp;AC2498,"")</f>
        <v>#REF!</v>
      </c>
      <c r="E2498" s="158" t="str">
        <f t="shared" si="382"/>
        <v/>
      </c>
      <c r="F2498" s="158" t="e">
        <f t="shared" si="383"/>
        <v>#N/A</v>
      </c>
      <c r="G2498" s="158" t="str">
        <f>TRANSAKTIONER!Z2498&amp;IF(regnskab_filter_periode&gt;=AB2498,"INCLUDE"&amp;IF(regnskab_filter_land&lt;&gt;"",IF(regnskab_filter_land="EU",F2498,AD2498),""),"EXCLUDE")</f>
        <v>EXCLUDE</v>
      </c>
      <c r="H2498" s="158" t="str">
        <f t="shared" si="384"/>
        <v/>
      </c>
      <c r="I2498" s="158" t="str">
        <f>TRANSAKTIONER!Z2498&amp;IF(regnskab_filter_periode_partner&gt;=AB2498,"INCLUDE"&amp;IF(regnskab_filter_land_partner&lt;&gt;"",IF(regnskab_filter_land_partner="EU",F2498,AD2498),""),"EXCLUDE")&amp;AC2498</f>
        <v>EXCLUDE</v>
      </c>
      <c r="J2498" s="158" t="e">
        <f t="shared" si="385"/>
        <v>#N/A</v>
      </c>
      <c r="L2498" s="158" t="str">
        <f t="shared" si="386"/>
        <v>_EU</v>
      </c>
      <c r="P2498" s="340"/>
      <c r="Q2498" s="340"/>
      <c r="R2498" s="341"/>
      <c r="S2498" s="342"/>
      <c r="T2498" s="342"/>
      <c r="U2498" s="340"/>
      <c r="V2498" s="368"/>
      <c r="W2498" s="341"/>
      <c r="X2498" s="343"/>
      <c r="Y2498" s="340"/>
      <c r="Z2498" s="341"/>
      <c r="AA2498" s="348" t="str">
        <f t="shared" si="387"/>
        <v/>
      </c>
      <c r="AB2498" s="349" t="str">
        <f t="shared" si="388"/>
        <v/>
      </c>
      <c r="AC2498" s="341"/>
      <c r="AD2498" s="350" t="str">
        <f t="shared" si="389"/>
        <v/>
      </c>
    </row>
    <row r="2499" spans="2:30" x14ac:dyDescent="0.45">
      <c r="B2499" s="145" t="str">
        <f t="shared" si="380"/>
        <v>NOT INCLUDED</v>
      </c>
      <c r="C2499" s="146" t="e">
        <f t="shared" si="381"/>
        <v>#N/A</v>
      </c>
      <c r="D2499" s="158" t="e">
        <f>AB2499&amp;"_"&amp;#REF!&amp;IF(afstemning_partner&lt;&gt;"","_"&amp;AC2499,"")</f>
        <v>#REF!</v>
      </c>
      <c r="E2499" s="158" t="str">
        <f t="shared" si="382"/>
        <v/>
      </c>
      <c r="F2499" s="158" t="e">
        <f t="shared" si="383"/>
        <v>#N/A</v>
      </c>
      <c r="G2499" s="158" t="str">
        <f>TRANSAKTIONER!Z2499&amp;IF(regnskab_filter_periode&gt;=AB2499,"INCLUDE"&amp;IF(regnskab_filter_land&lt;&gt;"",IF(regnskab_filter_land="EU",F2499,AD2499),""),"EXCLUDE")</f>
        <v>EXCLUDE</v>
      </c>
      <c r="H2499" s="158" t="str">
        <f t="shared" si="384"/>
        <v/>
      </c>
      <c r="I2499" s="158" t="str">
        <f>TRANSAKTIONER!Z2499&amp;IF(regnskab_filter_periode_partner&gt;=AB2499,"INCLUDE"&amp;IF(regnskab_filter_land_partner&lt;&gt;"",IF(regnskab_filter_land_partner="EU",F2499,AD2499),""),"EXCLUDE")&amp;AC2499</f>
        <v>EXCLUDE</v>
      </c>
      <c r="J2499" s="158" t="e">
        <f t="shared" si="385"/>
        <v>#N/A</v>
      </c>
      <c r="L2499" s="158" t="str">
        <f t="shared" si="386"/>
        <v>_EU</v>
      </c>
      <c r="P2499" s="340"/>
      <c r="Q2499" s="340"/>
      <c r="R2499" s="341"/>
      <c r="S2499" s="342"/>
      <c r="T2499" s="342"/>
      <c r="U2499" s="340"/>
      <c r="V2499" s="368"/>
      <c r="W2499" s="341"/>
      <c r="X2499" s="343"/>
      <c r="Y2499" s="340"/>
      <c r="Z2499" s="341"/>
      <c r="AA2499" s="348" t="str">
        <f t="shared" si="387"/>
        <v/>
      </c>
      <c r="AB2499" s="349" t="str">
        <f t="shared" si="388"/>
        <v/>
      </c>
      <c r="AC2499" s="341"/>
      <c r="AD2499" s="350" t="str">
        <f t="shared" si="389"/>
        <v/>
      </c>
    </row>
    <row r="2500" spans="2:30" x14ac:dyDescent="0.45">
      <c r="B2500" s="145" t="str">
        <f t="shared" si="380"/>
        <v>NOT INCLUDED</v>
      </c>
      <c r="C2500" s="146" t="e">
        <f t="shared" si="381"/>
        <v>#N/A</v>
      </c>
      <c r="D2500" s="158" t="e">
        <f>AB2500&amp;"_"&amp;#REF!&amp;IF(afstemning_partner&lt;&gt;"","_"&amp;AC2500,"")</f>
        <v>#REF!</v>
      </c>
      <c r="E2500" s="158" t="str">
        <f t="shared" si="382"/>
        <v/>
      </c>
      <c r="F2500" s="158" t="e">
        <f t="shared" si="383"/>
        <v>#N/A</v>
      </c>
      <c r="G2500" s="158" t="str">
        <f>TRANSAKTIONER!Z2500&amp;IF(regnskab_filter_periode&gt;=AB2500,"INCLUDE"&amp;IF(regnskab_filter_land&lt;&gt;"",IF(regnskab_filter_land="EU",F2500,AD2500),""),"EXCLUDE")</f>
        <v>EXCLUDE</v>
      </c>
      <c r="H2500" s="158" t="str">
        <f t="shared" si="384"/>
        <v/>
      </c>
      <c r="I2500" s="158" t="str">
        <f>TRANSAKTIONER!Z2500&amp;IF(regnskab_filter_periode_partner&gt;=AB2500,"INCLUDE"&amp;IF(regnskab_filter_land_partner&lt;&gt;"",IF(regnskab_filter_land_partner="EU",F2500,AD2500),""),"EXCLUDE")&amp;AC2500</f>
        <v>EXCLUDE</v>
      </c>
      <c r="J2500" s="158" t="e">
        <f t="shared" si="385"/>
        <v>#N/A</v>
      </c>
      <c r="L2500" s="158" t="str">
        <f t="shared" si="386"/>
        <v>_EU</v>
      </c>
      <c r="P2500" s="340"/>
      <c r="Q2500" s="340"/>
      <c r="R2500" s="341"/>
      <c r="S2500" s="342"/>
      <c r="T2500" s="342"/>
      <c r="U2500" s="340"/>
      <c r="V2500" s="368"/>
      <c r="W2500" s="341"/>
      <c r="X2500" s="343"/>
      <c r="Y2500" s="340"/>
      <c r="Z2500" s="341"/>
      <c r="AA2500" s="348" t="str">
        <f t="shared" si="387"/>
        <v/>
      </c>
      <c r="AB2500" s="349" t="str">
        <f t="shared" si="388"/>
        <v/>
      </c>
      <c r="AC2500" s="341"/>
      <c r="AD2500" s="350" t="str">
        <f t="shared" si="389"/>
        <v/>
      </c>
    </row>
    <row r="2501" spans="2:30" x14ac:dyDescent="0.45">
      <c r="B2501" s="145" t="str">
        <f t="shared" si="380"/>
        <v>NOT INCLUDED</v>
      </c>
      <c r="C2501" s="146" t="e">
        <f t="shared" si="381"/>
        <v>#N/A</v>
      </c>
      <c r="D2501" s="158" t="e">
        <f>AB2501&amp;"_"&amp;#REF!&amp;IF(afstemning_partner&lt;&gt;"","_"&amp;AC2501,"")</f>
        <v>#REF!</v>
      </c>
      <c r="E2501" s="158" t="str">
        <f t="shared" si="382"/>
        <v/>
      </c>
      <c r="F2501" s="158" t="e">
        <f t="shared" si="383"/>
        <v>#N/A</v>
      </c>
      <c r="G2501" s="158" t="str">
        <f>TRANSAKTIONER!Z2501&amp;IF(regnskab_filter_periode&gt;=AB2501,"INCLUDE"&amp;IF(regnskab_filter_land&lt;&gt;"",IF(regnskab_filter_land="EU",F2501,AD2501),""),"EXCLUDE")</f>
        <v>EXCLUDE</v>
      </c>
      <c r="H2501" s="158" t="str">
        <f t="shared" si="384"/>
        <v/>
      </c>
      <c r="I2501" s="158" t="str">
        <f>TRANSAKTIONER!Z2501&amp;IF(regnskab_filter_periode_partner&gt;=AB2501,"INCLUDE"&amp;IF(regnskab_filter_land_partner&lt;&gt;"",IF(regnskab_filter_land_partner="EU",F2501,AD2501),""),"EXCLUDE")&amp;AC2501</f>
        <v>EXCLUDE</v>
      </c>
      <c r="J2501" s="158" t="e">
        <f t="shared" si="385"/>
        <v>#N/A</v>
      </c>
      <c r="L2501" s="158" t="str">
        <f t="shared" si="386"/>
        <v>_EU</v>
      </c>
      <c r="P2501" s="340"/>
      <c r="Q2501" s="340"/>
      <c r="R2501" s="341"/>
      <c r="S2501" s="342"/>
      <c r="T2501" s="342"/>
      <c r="U2501" s="340"/>
      <c r="V2501" s="368"/>
      <c r="W2501" s="341"/>
      <c r="X2501" s="343"/>
      <c r="Y2501" s="340"/>
      <c r="Z2501" s="341"/>
      <c r="AA2501" s="348" t="str">
        <f t="shared" si="387"/>
        <v/>
      </c>
      <c r="AB2501" s="349" t="str">
        <f t="shared" si="388"/>
        <v/>
      </c>
      <c r="AC2501" s="341"/>
      <c r="AD2501" s="350" t="str">
        <f t="shared" si="389"/>
        <v/>
      </c>
    </row>
    <row r="2502" spans="2:30" x14ac:dyDescent="0.45">
      <c r="B2502" s="145" t="str">
        <f t="shared" si="380"/>
        <v>NOT INCLUDED</v>
      </c>
      <c r="C2502" s="146" t="e">
        <f t="shared" si="381"/>
        <v>#N/A</v>
      </c>
      <c r="D2502" s="158" t="e">
        <f>AB2502&amp;"_"&amp;#REF!&amp;IF(afstemning_partner&lt;&gt;"","_"&amp;AC2502,"")</f>
        <v>#REF!</v>
      </c>
      <c r="E2502" s="158" t="str">
        <f t="shared" si="382"/>
        <v/>
      </c>
      <c r="F2502" s="158" t="e">
        <f t="shared" si="383"/>
        <v>#N/A</v>
      </c>
      <c r="G2502" s="158" t="str">
        <f>TRANSAKTIONER!Z2502&amp;IF(regnskab_filter_periode&gt;=AB2502,"INCLUDE"&amp;IF(regnskab_filter_land&lt;&gt;"",IF(regnskab_filter_land="EU",F2502,AD2502),""),"EXCLUDE")</f>
        <v>EXCLUDE</v>
      </c>
      <c r="H2502" s="158" t="str">
        <f t="shared" si="384"/>
        <v/>
      </c>
      <c r="I2502" s="158" t="str">
        <f>TRANSAKTIONER!Z2502&amp;IF(regnskab_filter_periode_partner&gt;=AB2502,"INCLUDE"&amp;IF(regnskab_filter_land_partner&lt;&gt;"",IF(regnskab_filter_land_partner="EU",F2502,AD2502),""),"EXCLUDE")&amp;AC2502</f>
        <v>EXCLUDE</v>
      </c>
      <c r="J2502" s="158" t="e">
        <f t="shared" si="385"/>
        <v>#N/A</v>
      </c>
      <c r="L2502" s="158" t="str">
        <f t="shared" si="386"/>
        <v>_EU</v>
      </c>
      <c r="P2502" s="340"/>
      <c r="Q2502" s="340"/>
      <c r="R2502" s="341"/>
      <c r="S2502" s="342"/>
      <c r="T2502" s="342"/>
      <c r="U2502" s="340"/>
      <c r="V2502" s="368"/>
      <c r="W2502" s="341"/>
      <c r="X2502" s="343"/>
      <c r="Y2502" s="340"/>
      <c r="Z2502" s="341"/>
      <c r="AA2502" s="348" t="str">
        <f t="shared" si="387"/>
        <v/>
      </c>
      <c r="AB2502" s="349" t="str">
        <f t="shared" si="388"/>
        <v/>
      </c>
      <c r="AC2502" s="341"/>
      <c r="AD2502" s="350" t="str">
        <f t="shared" si="389"/>
        <v/>
      </c>
    </row>
    <row r="2503" spans="2:30" x14ac:dyDescent="0.45">
      <c r="B2503" s="145" t="str">
        <f t="shared" ref="B2503:B2566" si="390">IF(AB2503=report_period,"INCLUDE_CURRENT",IF(AB2503&lt;report_period,"INCLUDE_PREVIOUS","NOT INCLUDED"))</f>
        <v>NOT INCLUDED</v>
      </c>
      <c r="C2503" s="146" t="e">
        <f t="shared" ref="C2503:C2566" si="391">B2503&amp;"_"&amp;VLOOKUP(AD2503,setup_country_group,3,FALSE)&amp;"_"&amp;Z2503</f>
        <v>#N/A</v>
      </c>
      <c r="D2503" s="158" t="e">
        <f>AB2503&amp;"_"&amp;#REF!&amp;IF(afstemning_partner&lt;&gt;"","_"&amp;AC2503,"")</f>
        <v>#REF!</v>
      </c>
      <c r="E2503" s="158" t="str">
        <f t="shared" ref="E2503:E2566" si="392">Z2503&amp;IF(regnskab_filter_periode&lt;&gt;"",AB2503,"")&amp;IF(regnskab_filter_land&lt;&gt;"",IF(regnskab_filter_land="EU",F2503,AD2503),"")</f>
        <v/>
      </c>
      <c r="F2503" s="158" t="e">
        <f t="shared" ref="F2503:F2566" si="393">VLOOKUP(AD2503,setup_country_group,3,FALSE)</f>
        <v>#N/A</v>
      </c>
      <c r="G2503" s="158" t="str">
        <f>TRANSAKTIONER!Z2503&amp;IF(regnskab_filter_periode&gt;=AB2503,"INCLUDE"&amp;IF(regnskab_filter_land&lt;&gt;"",IF(regnskab_filter_land="EU",F2503,AD2503),""),"EXCLUDE")</f>
        <v>EXCLUDE</v>
      </c>
      <c r="H2503" s="158" t="str">
        <f t="shared" ref="H2503:H2566" si="394">Z2503&amp;IF(regnskab_filter_periode_partner&lt;&gt;"",AB2503,"")&amp;IF(regnskab_filter_land_partner&lt;&gt;"",IF(regnskab_filter_land_partner="EU",F2503,AD2503),"")&amp;AC2503</f>
        <v/>
      </c>
      <c r="I2503" s="158" t="str">
        <f>TRANSAKTIONER!Z2503&amp;IF(regnskab_filter_periode_partner&gt;=AB2503,"INCLUDE"&amp;IF(regnskab_filter_land_partner&lt;&gt;"",IF(regnskab_filter_land_partner="EU",F2503,AD2503),""),"EXCLUDE")&amp;AC2503</f>
        <v>EXCLUDE</v>
      </c>
      <c r="J2503" s="158" t="e">
        <f t="shared" ref="J2503:J2566" si="395">C2503&amp;"_"&amp;AC2503</f>
        <v>#N/A</v>
      </c>
      <c r="L2503" s="158" t="str">
        <f t="shared" ref="L2503:L2566" si="396">Z2503&amp;"_"&amp;IF(AD2503&lt;&gt;"Norge","EU","Norge")</f>
        <v>_EU</v>
      </c>
      <c r="P2503" s="340"/>
      <c r="Q2503" s="340"/>
      <c r="R2503" s="341"/>
      <c r="S2503" s="342"/>
      <c r="T2503" s="342"/>
      <c r="U2503" s="340"/>
      <c r="V2503" s="368"/>
      <c r="W2503" s="341"/>
      <c r="X2503" s="343"/>
      <c r="Y2503" s="340"/>
      <c r="Z2503" s="341"/>
      <c r="AA2503" s="348" t="str">
        <f t="shared" ref="AA2503:AA2566" si="397">IF(OR(AB2503="",Y2503="",X2503=""),"",ROUND(X2503/VLOOKUP(AB2503,setup_currency,MATCH(Y2503&amp;"/EUR",setup_currency_header,0),FALSE),2))</f>
        <v/>
      </c>
      <c r="AB2503" s="349" t="str">
        <f t="shared" ref="AB2503:AB2566" si="398">IF(T2503="","",IF(OR(T2503&lt;setup_start_date,T2503&gt;setup_end_date),"INVALID DATE",VLOOKUP(T2503,setup_periods,2,TRUE)))</f>
        <v/>
      </c>
      <c r="AC2503" s="341"/>
      <c r="AD2503" s="350" t="str">
        <f t="shared" ref="AD2503:AD2566" si="399">IF(AC2503="","",VLOOKUP(AC2503,setup_partners,2,FALSE))</f>
        <v/>
      </c>
    </row>
    <row r="2504" spans="2:30" x14ac:dyDescent="0.45">
      <c r="B2504" s="145" t="str">
        <f t="shared" si="390"/>
        <v>NOT INCLUDED</v>
      </c>
      <c r="C2504" s="146" t="e">
        <f t="shared" si="391"/>
        <v>#N/A</v>
      </c>
      <c r="D2504" s="158" t="e">
        <f>AB2504&amp;"_"&amp;#REF!&amp;IF(afstemning_partner&lt;&gt;"","_"&amp;AC2504,"")</f>
        <v>#REF!</v>
      </c>
      <c r="E2504" s="158" t="str">
        <f t="shared" si="392"/>
        <v/>
      </c>
      <c r="F2504" s="158" t="e">
        <f t="shared" si="393"/>
        <v>#N/A</v>
      </c>
      <c r="G2504" s="158" t="str">
        <f>TRANSAKTIONER!Z2504&amp;IF(regnskab_filter_periode&gt;=AB2504,"INCLUDE"&amp;IF(regnskab_filter_land&lt;&gt;"",IF(regnskab_filter_land="EU",F2504,AD2504),""),"EXCLUDE")</f>
        <v>EXCLUDE</v>
      </c>
      <c r="H2504" s="158" t="str">
        <f t="shared" si="394"/>
        <v/>
      </c>
      <c r="I2504" s="158" t="str">
        <f>TRANSAKTIONER!Z2504&amp;IF(regnskab_filter_periode_partner&gt;=AB2504,"INCLUDE"&amp;IF(regnskab_filter_land_partner&lt;&gt;"",IF(regnskab_filter_land_partner="EU",F2504,AD2504),""),"EXCLUDE")&amp;AC2504</f>
        <v>EXCLUDE</v>
      </c>
      <c r="J2504" s="158" t="e">
        <f t="shared" si="395"/>
        <v>#N/A</v>
      </c>
      <c r="L2504" s="158" t="str">
        <f t="shared" si="396"/>
        <v>_EU</v>
      </c>
      <c r="P2504" s="340"/>
      <c r="Q2504" s="340"/>
      <c r="R2504" s="341"/>
      <c r="S2504" s="342"/>
      <c r="T2504" s="342"/>
      <c r="U2504" s="340"/>
      <c r="V2504" s="368"/>
      <c r="W2504" s="341"/>
      <c r="X2504" s="343"/>
      <c r="Y2504" s="340"/>
      <c r="Z2504" s="341"/>
      <c r="AA2504" s="348" t="str">
        <f t="shared" si="397"/>
        <v/>
      </c>
      <c r="AB2504" s="349" t="str">
        <f t="shared" si="398"/>
        <v/>
      </c>
      <c r="AC2504" s="341"/>
      <c r="AD2504" s="350" t="str">
        <f t="shared" si="399"/>
        <v/>
      </c>
    </row>
    <row r="2505" spans="2:30" x14ac:dyDescent="0.45">
      <c r="B2505" s="145" t="str">
        <f t="shared" si="390"/>
        <v>NOT INCLUDED</v>
      </c>
      <c r="C2505" s="146" t="e">
        <f t="shared" si="391"/>
        <v>#N/A</v>
      </c>
      <c r="D2505" s="158" t="e">
        <f>AB2505&amp;"_"&amp;#REF!&amp;IF(afstemning_partner&lt;&gt;"","_"&amp;AC2505,"")</f>
        <v>#REF!</v>
      </c>
      <c r="E2505" s="158" t="str">
        <f t="shared" si="392"/>
        <v/>
      </c>
      <c r="F2505" s="158" t="e">
        <f t="shared" si="393"/>
        <v>#N/A</v>
      </c>
      <c r="G2505" s="158" t="str">
        <f>TRANSAKTIONER!Z2505&amp;IF(regnskab_filter_periode&gt;=AB2505,"INCLUDE"&amp;IF(regnskab_filter_land&lt;&gt;"",IF(regnskab_filter_land="EU",F2505,AD2505),""),"EXCLUDE")</f>
        <v>EXCLUDE</v>
      </c>
      <c r="H2505" s="158" t="str">
        <f t="shared" si="394"/>
        <v/>
      </c>
      <c r="I2505" s="158" t="str">
        <f>TRANSAKTIONER!Z2505&amp;IF(regnskab_filter_periode_partner&gt;=AB2505,"INCLUDE"&amp;IF(regnskab_filter_land_partner&lt;&gt;"",IF(regnskab_filter_land_partner="EU",F2505,AD2505),""),"EXCLUDE")&amp;AC2505</f>
        <v>EXCLUDE</v>
      </c>
      <c r="J2505" s="158" t="e">
        <f t="shared" si="395"/>
        <v>#N/A</v>
      </c>
      <c r="L2505" s="158" t="str">
        <f t="shared" si="396"/>
        <v>_EU</v>
      </c>
      <c r="P2505" s="340"/>
      <c r="Q2505" s="340"/>
      <c r="R2505" s="341"/>
      <c r="S2505" s="342"/>
      <c r="T2505" s="342"/>
      <c r="U2505" s="340"/>
      <c r="V2505" s="368"/>
      <c r="W2505" s="341"/>
      <c r="X2505" s="343"/>
      <c r="Y2505" s="340"/>
      <c r="Z2505" s="341"/>
      <c r="AA2505" s="348" t="str">
        <f t="shared" si="397"/>
        <v/>
      </c>
      <c r="AB2505" s="349" t="str">
        <f t="shared" si="398"/>
        <v/>
      </c>
      <c r="AC2505" s="341"/>
      <c r="AD2505" s="350" t="str">
        <f t="shared" si="399"/>
        <v/>
      </c>
    </row>
    <row r="2506" spans="2:30" x14ac:dyDescent="0.45">
      <c r="B2506" s="145" t="str">
        <f t="shared" si="390"/>
        <v>NOT INCLUDED</v>
      </c>
      <c r="C2506" s="146" t="e">
        <f t="shared" si="391"/>
        <v>#N/A</v>
      </c>
      <c r="D2506" s="158" t="e">
        <f>AB2506&amp;"_"&amp;#REF!&amp;IF(afstemning_partner&lt;&gt;"","_"&amp;AC2506,"")</f>
        <v>#REF!</v>
      </c>
      <c r="E2506" s="158" t="str">
        <f t="shared" si="392"/>
        <v/>
      </c>
      <c r="F2506" s="158" t="e">
        <f t="shared" si="393"/>
        <v>#N/A</v>
      </c>
      <c r="G2506" s="158" t="str">
        <f>TRANSAKTIONER!Z2506&amp;IF(regnskab_filter_periode&gt;=AB2506,"INCLUDE"&amp;IF(regnskab_filter_land&lt;&gt;"",IF(regnskab_filter_land="EU",F2506,AD2506),""),"EXCLUDE")</f>
        <v>EXCLUDE</v>
      </c>
      <c r="H2506" s="158" t="str">
        <f t="shared" si="394"/>
        <v/>
      </c>
      <c r="I2506" s="158" t="str">
        <f>TRANSAKTIONER!Z2506&amp;IF(regnskab_filter_periode_partner&gt;=AB2506,"INCLUDE"&amp;IF(regnskab_filter_land_partner&lt;&gt;"",IF(regnskab_filter_land_partner="EU",F2506,AD2506),""),"EXCLUDE")&amp;AC2506</f>
        <v>EXCLUDE</v>
      </c>
      <c r="J2506" s="158" t="e">
        <f t="shared" si="395"/>
        <v>#N/A</v>
      </c>
      <c r="L2506" s="158" t="str">
        <f t="shared" si="396"/>
        <v>_EU</v>
      </c>
      <c r="P2506" s="340"/>
      <c r="Q2506" s="340"/>
      <c r="R2506" s="341"/>
      <c r="S2506" s="342"/>
      <c r="T2506" s="342"/>
      <c r="U2506" s="340"/>
      <c r="V2506" s="368"/>
      <c r="W2506" s="341"/>
      <c r="X2506" s="343"/>
      <c r="Y2506" s="340"/>
      <c r="Z2506" s="341"/>
      <c r="AA2506" s="348" t="str">
        <f t="shared" si="397"/>
        <v/>
      </c>
      <c r="AB2506" s="349" t="str">
        <f t="shared" si="398"/>
        <v/>
      </c>
      <c r="AC2506" s="341"/>
      <c r="AD2506" s="350" t="str">
        <f t="shared" si="399"/>
        <v/>
      </c>
    </row>
    <row r="2507" spans="2:30" x14ac:dyDescent="0.45">
      <c r="B2507" s="145" t="str">
        <f t="shared" si="390"/>
        <v>NOT INCLUDED</v>
      </c>
      <c r="C2507" s="146" t="e">
        <f t="shared" si="391"/>
        <v>#N/A</v>
      </c>
      <c r="D2507" s="158" t="e">
        <f>AB2507&amp;"_"&amp;#REF!&amp;IF(afstemning_partner&lt;&gt;"","_"&amp;AC2507,"")</f>
        <v>#REF!</v>
      </c>
      <c r="E2507" s="158" t="str">
        <f t="shared" si="392"/>
        <v/>
      </c>
      <c r="F2507" s="158" t="e">
        <f t="shared" si="393"/>
        <v>#N/A</v>
      </c>
      <c r="G2507" s="158" t="str">
        <f>TRANSAKTIONER!Z2507&amp;IF(regnskab_filter_periode&gt;=AB2507,"INCLUDE"&amp;IF(regnskab_filter_land&lt;&gt;"",IF(regnskab_filter_land="EU",F2507,AD2507),""),"EXCLUDE")</f>
        <v>EXCLUDE</v>
      </c>
      <c r="H2507" s="158" t="str">
        <f t="shared" si="394"/>
        <v/>
      </c>
      <c r="I2507" s="158" t="str">
        <f>TRANSAKTIONER!Z2507&amp;IF(regnskab_filter_periode_partner&gt;=AB2507,"INCLUDE"&amp;IF(regnskab_filter_land_partner&lt;&gt;"",IF(regnskab_filter_land_partner="EU",F2507,AD2507),""),"EXCLUDE")&amp;AC2507</f>
        <v>EXCLUDE</v>
      </c>
      <c r="J2507" s="158" t="e">
        <f t="shared" si="395"/>
        <v>#N/A</v>
      </c>
      <c r="L2507" s="158" t="str">
        <f t="shared" si="396"/>
        <v>_EU</v>
      </c>
      <c r="P2507" s="340"/>
      <c r="Q2507" s="340"/>
      <c r="R2507" s="341"/>
      <c r="S2507" s="342"/>
      <c r="T2507" s="342"/>
      <c r="U2507" s="340"/>
      <c r="V2507" s="368"/>
      <c r="W2507" s="341"/>
      <c r="X2507" s="343"/>
      <c r="Y2507" s="340"/>
      <c r="Z2507" s="341"/>
      <c r="AA2507" s="348" t="str">
        <f t="shared" si="397"/>
        <v/>
      </c>
      <c r="AB2507" s="349" t="str">
        <f t="shared" si="398"/>
        <v/>
      </c>
      <c r="AC2507" s="341"/>
      <c r="AD2507" s="350" t="str">
        <f t="shared" si="399"/>
        <v/>
      </c>
    </row>
    <row r="2508" spans="2:30" x14ac:dyDescent="0.45">
      <c r="B2508" s="145" t="str">
        <f t="shared" si="390"/>
        <v>NOT INCLUDED</v>
      </c>
      <c r="C2508" s="146" t="e">
        <f t="shared" si="391"/>
        <v>#N/A</v>
      </c>
      <c r="D2508" s="158" t="e">
        <f>AB2508&amp;"_"&amp;#REF!&amp;IF(afstemning_partner&lt;&gt;"","_"&amp;AC2508,"")</f>
        <v>#REF!</v>
      </c>
      <c r="E2508" s="158" t="str">
        <f t="shared" si="392"/>
        <v/>
      </c>
      <c r="F2508" s="158" t="e">
        <f t="shared" si="393"/>
        <v>#N/A</v>
      </c>
      <c r="G2508" s="158" t="str">
        <f>TRANSAKTIONER!Z2508&amp;IF(regnskab_filter_periode&gt;=AB2508,"INCLUDE"&amp;IF(regnskab_filter_land&lt;&gt;"",IF(regnskab_filter_land="EU",F2508,AD2508),""),"EXCLUDE")</f>
        <v>EXCLUDE</v>
      </c>
      <c r="H2508" s="158" t="str">
        <f t="shared" si="394"/>
        <v/>
      </c>
      <c r="I2508" s="158" t="str">
        <f>TRANSAKTIONER!Z2508&amp;IF(regnskab_filter_periode_partner&gt;=AB2508,"INCLUDE"&amp;IF(regnskab_filter_land_partner&lt;&gt;"",IF(regnskab_filter_land_partner="EU",F2508,AD2508),""),"EXCLUDE")&amp;AC2508</f>
        <v>EXCLUDE</v>
      </c>
      <c r="J2508" s="158" t="e">
        <f t="shared" si="395"/>
        <v>#N/A</v>
      </c>
      <c r="L2508" s="158" t="str">
        <f t="shared" si="396"/>
        <v>_EU</v>
      </c>
      <c r="P2508" s="340"/>
      <c r="Q2508" s="340"/>
      <c r="R2508" s="341"/>
      <c r="S2508" s="342"/>
      <c r="T2508" s="342"/>
      <c r="U2508" s="340"/>
      <c r="V2508" s="368"/>
      <c r="W2508" s="341"/>
      <c r="X2508" s="343"/>
      <c r="Y2508" s="340"/>
      <c r="Z2508" s="341"/>
      <c r="AA2508" s="348" t="str">
        <f t="shared" si="397"/>
        <v/>
      </c>
      <c r="AB2508" s="349" t="str">
        <f t="shared" si="398"/>
        <v/>
      </c>
      <c r="AC2508" s="341"/>
      <c r="AD2508" s="350" t="str">
        <f t="shared" si="399"/>
        <v/>
      </c>
    </row>
    <row r="2509" spans="2:30" x14ac:dyDescent="0.45">
      <c r="B2509" s="145" t="str">
        <f t="shared" si="390"/>
        <v>NOT INCLUDED</v>
      </c>
      <c r="C2509" s="146" t="e">
        <f t="shared" si="391"/>
        <v>#N/A</v>
      </c>
      <c r="D2509" s="158" t="e">
        <f>AB2509&amp;"_"&amp;#REF!&amp;IF(afstemning_partner&lt;&gt;"","_"&amp;AC2509,"")</f>
        <v>#REF!</v>
      </c>
      <c r="E2509" s="158" t="str">
        <f t="shared" si="392"/>
        <v/>
      </c>
      <c r="F2509" s="158" t="e">
        <f t="shared" si="393"/>
        <v>#N/A</v>
      </c>
      <c r="G2509" s="158" t="str">
        <f>TRANSAKTIONER!Z2509&amp;IF(regnskab_filter_periode&gt;=AB2509,"INCLUDE"&amp;IF(regnskab_filter_land&lt;&gt;"",IF(regnskab_filter_land="EU",F2509,AD2509),""),"EXCLUDE")</f>
        <v>EXCLUDE</v>
      </c>
      <c r="H2509" s="158" t="str">
        <f t="shared" si="394"/>
        <v/>
      </c>
      <c r="I2509" s="158" t="str">
        <f>TRANSAKTIONER!Z2509&amp;IF(regnskab_filter_periode_partner&gt;=AB2509,"INCLUDE"&amp;IF(regnskab_filter_land_partner&lt;&gt;"",IF(regnskab_filter_land_partner="EU",F2509,AD2509),""),"EXCLUDE")&amp;AC2509</f>
        <v>EXCLUDE</v>
      </c>
      <c r="J2509" s="158" t="e">
        <f t="shared" si="395"/>
        <v>#N/A</v>
      </c>
      <c r="L2509" s="158" t="str">
        <f t="shared" si="396"/>
        <v>_EU</v>
      </c>
      <c r="P2509" s="340"/>
      <c r="Q2509" s="340"/>
      <c r="R2509" s="341"/>
      <c r="S2509" s="342"/>
      <c r="T2509" s="342"/>
      <c r="U2509" s="340"/>
      <c r="V2509" s="368"/>
      <c r="W2509" s="341"/>
      <c r="X2509" s="343"/>
      <c r="Y2509" s="340"/>
      <c r="Z2509" s="341"/>
      <c r="AA2509" s="348" t="str">
        <f t="shared" si="397"/>
        <v/>
      </c>
      <c r="AB2509" s="349" t="str">
        <f t="shared" si="398"/>
        <v/>
      </c>
      <c r="AC2509" s="341"/>
      <c r="AD2509" s="350" t="str">
        <f t="shared" si="399"/>
        <v/>
      </c>
    </row>
    <row r="2510" spans="2:30" x14ac:dyDescent="0.45">
      <c r="B2510" s="145" t="str">
        <f t="shared" si="390"/>
        <v>NOT INCLUDED</v>
      </c>
      <c r="C2510" s="146" t="e">
        <f t="shared" si="391"/>
        <v>#N/A</v>
      </c>
      <c r="D2510" s="158" t="e">
        <f>AB2510&amp;"_"&amp;#REF!&amp;IF(afstemning_partner&lt;&gt;"","_"&amp;AC2510,"")</f>
        <v>#REF!</v>
      </c>
      <c r="E2510" s="158" t="str">
        <f t="shared" si="392"/>
        <v/>
      </c>
      <c r="F2510" s="158" t="e">
        <f t="shared" si="393"/>
        <v>#N/A</v>
      </c>
      <c r="G2510" s="158" t="str">
        <f>TRANSAKTIONER!Z2510&amp;IF(regnskab_filter_periode&gt;=AB2510,"INCLUDE"&amp;IF(regnskab_filter_land&lt;&gt;"",IF(regnskab_filter_land="EU",F2510,AD2510),""),"EXCLUDE")</f>
        <v>EXCLUDE</v>
      </c>
      <c r="H2510" s="158" t="str">
        <f t="shared" si="394"/>
        <v/>
      </c>
      <c r="I2510" s="158" t="str">
        <f>TRANSAKTIONER!Z2510&amp;IF(regnskab_filter_periode_partner&gt;=AB2510,"INCLUDE"&amp;IF(regnskab_filter_land_partner&lt;&gt;"",IF(regnskab_filter_land_partner="EU",F2510,AD2510),""),"EXCLUDE")&amp;AC2510</f>
        <v>EXCLUDE</v>
      </c>
      <c r="J2510" s="158" t="e">
        <f t="shared" si="395"/>
        <v>#N/A</v>
      </c>
      <c r="L2510" s="158" t="str">
        <f t="shared" si="396"/>
        <v>_EU</v>
      </c>
      <c r="P2510" s="340"/>
      <c r="Q2510" s="340"/>
      <c r="R2510" s="341"/>
      <c r="S2510" s="342"/>
      <c r="T2510" s="342"/>
      <c r="U2510" s="340"/>
      <c r="V2510" s="368"/>
      <c r="W2510" s="341"/>
      <c r="X2510" s="343"/>
      <c r="Y2510" s="340"/>
      <c r="Z2510" s="341"/>
      <c r="AA2510" s="348" t="str">
        <f t="shared" si="397"/>
        <v/>
      </c>
      <c r="AB2510" s="349" t="str">
        <f t="shared" si="398"/>
        <v/>
      </c>
      <c r="AC2510" s="341"/>
      <c r="AD2510" s="350" t="str">
        <f t="shared" si="399"/>
        <v/>
      </c>
    </row>
    <row r="2511" spans="2:30" x14ac:dyDescent="0.45">
      <c r="B2511" s="145" t="str">
        <f t="shared" si="390"/>
        <v>NOT INCLUDED</v>
      </c>
      <c r="C2511" s="146" t="e">
        <f t="shared" si="391"/>
        <v>#N/A</v>
      </c>
      <c r="D2511" s="158" t="e">
        <f>AB2511&amp;"_"&amp;#REF!&amp;IF(afstemning_partner&lt;&gt;"","_"&amp;AC2511,"")</f>
        <v>#REF!</v>
      </c>
      <c r="E2511" s="158" t="str">
        <f t="shared" si="392"/>
        <v/>
      </c>
      <c r="F2511" s="158" t="e">
        <f t="shared" si="393"/>
        <v>#N/A</v>
      </c>
      <c r="G2511" s="158" t="str">
        <f>TRANSAKTIONER!Z2511&amp;IF(regnskab_filter_periode&gt;=AB2511,"INCLUDE"&amp;IF(regnskab_filter_land&lt;&gt;"",IF(regnskab_filter_land="EU",F2511,AD2511),""),"EXCLUDE")</f>
        <v>EXCLUDE</v>
      </c>
      <c r="H2511" s="158" t="str">
        <f t="shared" si="394"/>
        <v/>
      </c>
      <c r="I2511" s="158" t="str">
        <f>TRANSAKTIONER!Z2511&amp;IF(regnskab_filter_periode_partner&gt;=AB2511,"INCLUDE"&amp;IF(regnskab_filter_land_partner&lt;&gt;"",IF(regnskab_filter_land_partner="EU",F2511,AD2511),""),"EXCLUDE")&amp;AC2511</f>
        <v>EXCLUDE</v>
      </c>
      <c r="J2511" s="158" t="e">
        <f t="shared" si="395"/>
        <v>#N/A</v>
      </c>
      <c r="L2511" s="158" t="str">
        <f t="shared" si="396"/>
        <v>_EU</v>
      </c>
      <c r="P2511" s="340"/>
      <c r="Q2511" s="340"/>
      <c r="R2511" s="341"/>
      <c r="S2511" s="342"/>
      <c r="T2511" s="342"/>
      <c r="U2511" s="340"/>
      <c r="V2511" s="368"/>
      <c r="W2511" s="341"/>
      <c r="X2511" s="343"/>
      <c r="Y2511" s="340"/>
      <c r="Z2511" s="341"/>
      <c r="AA2511" s="348" t="str">
        <f t="shared" si="397"/>
        <v/>
      </c>
      <c r="AB2511" s="349" t="str">
        <f t="shared" si="398"/>
        <v/>
      </c>
      <c r="AC2511" s="341"/>
      <c r="AD2511" s="350" t="str">
        <f t="shared" si="399"/>
        <v/>
      </c>
    </row>
    <row r="2512" spans="2:30" x14ac:dyDescent="0.45">
      <c r="B2512" s="145" t="str">
        <f t="shared" si="390"/>
        <v>NOT INCLUDED</v>
      </c>
      <c r="C2512" s="146" t="e">
        <f t="shared" si="391"/>
        <v>#N/A</v>
      </c>
      <c r="D2512" s="158" t="e">
        <f>AB2512&amp;"_"&amp;#REF!&amp;IF(afstemning_partner&lt;&gt;"","_"&amp;AC2512,"")</f>
        <v>#REF!</v>
      </c>
      <c r="E2512" s="158" t="str">
        <f t="shared" si="392"/>
        <v/>
      </c>
      <c r="F2512" s="158" t="e">
        <f t="shared" si="393"/>
        <v>#N/A</v>
      </c>
      <c r="G2512" s="158" t="str">
        <f>TRANSAKTIONER!Z2512&amp;IF(regnskab_filter_periode&gt;=AB2512,"INCLUDE"&amp;IF(regnskab_filter_land&lt;&gt;"",IF(regnskab_filter_land="EU",F2512,AD2512),""),"EXCLUDE")</f>
        <v>EXCLUDE</v>
      </c>
      <c r="H2512" s="158" t="str">
        <f t="shared" si="394"/>
        <v/>
      </c>
      <c r="I2512" s="158" t="str">
        <f>TRANSAKTIONER!Z2512&amp;IF(regnskab_filter_periode_partner&gt;=AB2512,"INCLUDE"&amp;IF(regnskab_filter_land_partner&lt;&gt;"",IF(regnskab_filter_land_partner="EU",F2512,AD2512),""),"EXCLUDE")&amp;AC2512</f>
        <v>EXCLUDE</v>
      </c>
      <c r="J2512" s="158" t="e">
        <f t="shared" si="395"/>
        <v>#N/A</v>
      </c>
      <c r="L2512" s="158" t="str">
        <f t="shared" si="396"/>
        <v>_EU</v>
      </c>
      <c r="P2512" s="340"/>
      <c r="Q2512" s="340"/>
      <c r="R2512" s="341"/>
      <c r="S2512" s="342"/>
      <c r="T2512" s="342"/>
      <c r="U2512" s="340"/>
      <c r="V2512" s="368"/>
      <c r="W2512" s="341"/>
      <c r="X2512" s="343"/>
      <c r="Y2512" s="340"/>
      <c r="Z2512" s="341"/>
      <c r="AA2512" s="348" t="str">
        <f t="shared" si="397"/>
        <v/>
      </c>
      <c r="AB2512" s="349" t="str">
        <f t="shared" si="398"/>
        <v/>
      </c>
      <c r="AC2512" s="341"/>
      <c r="AD2512" s="350" t="str">
        <f t="shared" si="399"/>
        <v/>
      </c>
    </row>
    <row r="2513" spans="2:30" x14ac:dyDescent="0.45">
      <c r="B2513" s="145" t="str">
        <f t="shared" si="390"/>
        <v>NOT INCLUDED</v>
      </c>
      <c r="C2513" s="146" t="e">
        <f t="shared" si="391"/>
        <v>#N/A</v>
      </c>
      <c r="D2513" s="158" t="e">
        <f>AB2513&amp;"_"&amp;#REF!&amp;IF(afstemning_partner&lt;&gt;"","_"&amp;AC2513,"")</f>
        <v>#REF!</v>
      </c>
      <c r="E2513" s="158" t="str">
        <f t="shared" si="392"/>
        <v/>
      </c>
      <c r="F2513" s="158" t="e">
        <f t="shared" si="393"/>
        <v>#N/A</v>
      </c>
      <c r="G2513" s="158" t="str">
        <f>TRANSAKTIONER!Z2513&amp;IF(regnskab_filter_periode&gt;=AB2513,"INCLUDE"&amp;IF(regnskab_filter_land&lt;&gt;"",IF(regnskab_filter_land="EU",F2513,AD2513),""),"EXCLUDE")</f>
        <v>EXCLUDE</v>
      </c>
      <c r="H2513" s="158" t="str">
        <f t="shared" si="394"/>
        <v/>
      </c>
      <c r="I2513" s="158" t="str">
        <f>TRANSAKTIONER!Z2513&amp;IF(regnskab_filter_periode_partner&gt;=AB2513,"INCLUDE"&amp;IF(regnskab_filter_land_partner&lt;&gt;"",IF(regnskab_filter_land_partner="EU",F2513,AD2513),""),"EXCLUDE")&amp;AC2513</f>
        <v>EXCLUDE</v>
      </c>
      <c r="J2513" s="158" t="e">
        <f t="shared" si="395"/>
        <v>#N/A</v>
      </c>
      <c r="L2513" s="158" t="str">
        <f t="shared" si="396"/>
        <v>_EU</v>
      </c>
      <c r="P2513" s="340"/>
      <c r="Q2513" s="340"/>
      <c r="R2513" s="341"/>
      <c r="S2513" s="342"/>
      <c r="T2513" s="342"/>
      <c r="U2513" s="340"/>
      <c r="V2513" s="368"/>
      <c r="W2513" s="341"/>
      <c r="X2513" s="343"/>
      <c r="Y2513" s="340"/>
      <c r="Z2513" s="341"/>
      <c r="AA2513" s="348" t="str">
        <f t="shared" si="397"/>
        <v/>
      </c>
      <c r="AB2513" s="349" t="str">
        <f t="shared" si="398"/>
        <v/>
      </c>
      <c r="AC2513" s="341"/>
      <c r="AD2513" s="350" t="str">
        <f t="shared" si="399"/>
        <v/>
      </c>
    </row>
    <row r="2514" spans="2:30" x14ac:dyDescent="0.45">
      <c r="B2514" s="145" t="str">
        <f t="shared" si="390"/>
        <v>NOT INCLUDED</v>
      </c>
      <c r="C2514" s="146" t="e">
        <f t="shared" si="391"/>
        <v>#N/A</v>
      </c>
      <c r="D2514" s="158" t="e">
        <f>AB2514&amp;"_"&amp;#REF!&amp;IF(afstemning_partner&lt;&gt;"","_"&amp;AC2514,"")</f>
        <v>#REF!</v>
      </c>
      <c r="E2514" s="158" t="str">
        <f t="shared" si="392"/>
        <v/>
      </c>
      <c r="F2514" s="158" t="e">
        <f t="shared" si="393"/>
        <v>#N/A</v>
      </c>
      <c r="G2514" s="158" t="str">
        <f>TRANSAKTIONER!Z2514&amp;IF(regnskab_filter_periode&gt;=AB2514,"INCLUDE"&amp;IF(regnskab_filter_land&lt;&gt;"",IF(regnskab_filter_land="EU",F2514,AD2514),""),"EXCLUDE")</f>
        <v>EXCLUDE</v>
      </c>
      <c r="H2514" s="158" t="str">
        <f t="shared" si="394"/>
        <v/>
      </c>
      <c r="I2514" s="158" t="str">
        <f>TRANSAKTIONER!Z2514&amp;IF(regnskab_filter_periode_partner&gt;=AB2514,"INCLUDE"&amp;IF(regnskab_filter_land_partner&lt;&gt;"",IF(regnskab_filter_land_partner="EU",F2514,AD2514),""),"EXCLUDE")&amp;AC2514</f>
        <v>EXCLUDE</v>
      </c>
      <c r="J2514" s="158" t="e">
        <f t="shared" si="395"/>
        <v>#N/A</v>
      </c>
      <c r="L2514" s="158" t="str">
        <f t="shared" si="396"/>
        <v>_EU</v>
      </c>
      <c r="P2514" s="340"/>
      <c r="Q2514" s="340"/>
      <c r="R2514" s="341"/>
      <c r="S2514" s="342"/>
      <c r="T2514" s="342"/>
      <c r="U2514" s="340"/>
      <c r="V2514" s="368"/>
      <c r="W2514" s="341"/>
      <c r="X2514" s="343"/>
      <c r="Y2514" s="340"/>
      <c r="Z2514" s="341"/>
      <c r="AA2514" s="348" t="str">
        <f t="shared" si="397"/>
        <v/>
      </c>
      <c r="AB2514" s="349" t="str">
        <f t="shared" si="398"/>
        <v/>
      </c>
      <c r="AC2514" s="341"/>
      <c r="AD2514" s="350" t="str">
        <f t="shared" si="399"/>
        <v/>
      </c>
    </row>
    <row r="2515" spans="2:30" x14ac:dyDescent="0.45">
      <c r="B2515" s="145" t="str">
        <f t="shared" si="390"/>
        <v>NOT INCLUDED</v>
      </c>
      <c r="C2515" s="146" t="e">
        <f t="shared" si="391"/>
        <v>#N/A</v>
      </c>
      <c r="D2515" s="158" t="e">
        <f>AB2515&amp;"_"&amp;#REF!&amp;IF(afstemning_partner&lt;&gt;"","_"&amp;AC2515,"")</f>
        <v>#REF!</v>
      </c>
      <c r="E2515" s="158" t="str">
        <f t="shared" si="392"/>
        <v/>
      </c>
      <c r="F2515" s="158" t="e">
        <f t="shared" si="393"/>
        <v>#N/A</v>
      </c>
      <c r="G2515" s="158" t="str">
        <f>TRANSAKTIONER!Z2515&amp;IF(regnskab_filter_periode&gt;=AB2515,"INCLUDE"&amp;IF(regnskab_filter_land&lt;&gt;"",IF(regnskab_filter_land="EU",F2515,AD2515),""),"EXCLUDE")</f>
        <v>EXCLUDE</v>
      </c>
      <c r="H2515" s="158" t="str">
        <f t="shared" si="394"/>
        <v/>
      </c>
      <c r="I2515" s="158" t="str">
        <f>TRANSAKTIONER!Z2515&amp;IF(regnskab_filter_periode_partner&gt;=AB2515,"INCLUDE"&amp;IF(regnskab_filter_land_partner&lt;&gt;"",IF(regnskab_filter_land_partner="EU",F2515,AD2515),""),"EXCLUDE")&amp;AC2515</f>
        <v>EXCLUDE</v>
      </c>
      <c r="J2515" s="158" t="e">
        <f t="shared" si="395"/>
        <v>#N/A</v>
      </c>
      <c r="L2515" s="158" t="str">
        <f t="shared" si="396"/>
        <v>_EU</v>
      </c>
      <c r="P2515" s="340"/>
      <c r="Q2515" s="340"/>
      <c r="R2515" s="341"/>
      <c r="S2515" s="342"/>
      <c r="T2515" s="342"/>
      <c r="U2515" s="340"/>
      <c r="V2515" s="368"/>
      <c r="W2515" s="341"/>
      <c r="X2515" s="343"/>
      <c r="Y2515" s="340"/>
      <c r="Z2515" s="341"/>
      <c r="AA2515" s="348" t="str">
        <f t="shared" si="397"/>
        <v/>
      </c>
      <c r="AB2515" s="349" t="str">
        <f t="shared" si="398"/>
        <v/>
      </c>
      <c r="AC2515" s="341"/>
      <c r="AD2515" s="350" t="str">
        <f t="shared" si="399"/>
        <v/>
      </c>
    </row>
    <row r="2516" spans="2:30" x14ac:dyDescent="0.45">
      <c r="B2516" s="145" t="str">
        <f t="shared" si="390"/>
        <v>NOT INCLUDED</v>
      </c>
      <c r="C2516" s="146" t="e">
        <f t="shared" si="391"/>
        <v>#N/A</v>
      </c>
      <c r="D2516" s="158" t="e">
        <f>AB2516&amp;"_"&amp;#REF!&amp;IF(afstemning_partner&lt;&gt;"","_"&amp;AC2516,"")</f>
        <v>#REF!</v>
      </c>
      <c r="E2516" s="158" t="str">
        <f t="shared" si="392"/>
        <v/>
      </c>
      <c r="F2516" s="158" t="e">
        <f t="shared" si="393"/>
        <v>#N/A</v>
      </c>
      <c r="G2516" s="158" t="str">
        <f>TRANSAKTIONER!Z2516&amp;IF(regnskab_filter_periode&gt;=AB2516,"INCLUDE"&amp;IF(regnskab_filter_land&lt;&gt;"",IF(regnskab_filter_land="EU",F2516,AD2516),""),"EXCLUDE")</f>
        <v>EXCLUDE</v>
      </c>
      <c r="H2516" s="158" t="str">
        <f t="shared" si="394"/>
        <v/>
      </c>
      <c r="I2516" s="158" t="str">
        <f>TRANSAKTIONER!Z2516&amp;IF(regnskab_filter_periode_partner&gt;=AB2516,"INCLUDE"&amp;IF(regnskab_filter_land_partner&lt;&gt;"",IF(regnskab_filter_land_partner="EU",F2516,AD2516),""),"EXCLUDE")&amp;AC2516</f>
        <v>EXCLUDE</v>
      </c>
      <c r="J2516" s="158" t="e">
        <f t="shared" si="395"/>
        <v>#N/A</v>
      </c>
      <c r="L2516" s="158" t="str">
        <f t="shared" si="396"/>
        <v>_EU</v>
      </c>
      <c r="P2516" s="340"/>
      <c r="Q2516" s="340"/>
      <c r="R2516" s="341"/>
      <c r="S2516" s="342"/>
      <c r="T2516" s="342"/>
      <c r="U2516" s="340"/>
      <c r="V2516" s="368"/>
      <c r="W2516" s="341"/>
      <c r="X2516" s="343"/>
      <c r="Y2516" s="340"/>
      <c r="Z2516" s="341"/>
      <c r="AA2516" s="348" t="str">
        <f t="shared" si="397"/>
        <v/>
      </c>
      <c r="AB2516" s="349" t="str">
        <f t="shared" si="398"/>
        <v/>
      </c>
      <c r="AC2516" s="341"/>
      <c r="AD2516" s="350" t="str">
        <f t="shared" si="399"/>
        <v/>
      </c>
    </row>
    <row r="2517" spans="2:30" x14ac:dyDescent="0.45">
      <c r="B2517" s="145" t="str">
        <f t="shared" si="390"/>
        <v>NOT INCLUDED</v>
      </c>
      <c r="C2517" s="146" t="e">
        <f t="shared" si="391"/>
        <v>#N/A</v>
      </c>
      <c r="D2517" s="158" t="e">
        <f>AB2517&amp;"_"&amp;#REF!&amp;IF(afstemning_partner&lt;&gt;"","_"&amp;AC2517,"")</f>
        <v>#REF!</v>
      </c>
      <c r="E2517" s="158" t="str">
        <f t="shared" si="392"/>
        <v/>
      </c>
      <c r="F2517" s="158" t="e">
        <f t="shared" si="393"/>
        <v>#N/A</v>
      </c>
      <c r="G2517" s="158" t="str">
        <f>TRANSAKTIONER!Z2517&amp;IF(regnskab_filter_periode&gt;=AB2517,"INCLUDE"&amp;IF(regnskab_filter_land&lt;&gt;"",IF(regnskab_filter_land="EU",F2517,AD2517),""),"EXCLUDE")</f>
        <v>EXCLUDE</v>
      </c>
      <c r="H2517" s="158" t="str">
        <f t="shared" si="394"/>
        <v/>
      </c>
      <c r="I2517" s="158" t="str">
        <f>TRANSAKTIONER!Z2517&amp;IF(regnskab_filter_periode_partner&gt;=AB2517,"INCLUDE"&amp;IF(regnskab_filter_land_partner&lt;&gt;"",IF(regnskab_filter_land_partner="EU",F2517,AD2517),""),"EXCLUDE")&amp;AC2517</f>
        <v>EXCLUDE</v>
      </c>
      <c r="J2517" s="158" t="e">
        <f t="shared" si="395"/>
        <v>#N/A</v>
      </c>
      <c r="L2517" s="158" t="str">
        <f t="shared" si="396"/>
        <v>_EU</v>
      </c>
      <c r="P2517" s="340"/>
      <c r="Q2517" s="340"/>
      <c r="R2517" s="341"/>
      <c r="S2517" s="342"/>
      <c r="T2517" s="342"/>
      <c r="U2517" s="340"/>
      <c r="V2517" s="368"/>
      <c r="W2517" s="341"/>
      <c r="X2517" s="343"/>
      <c r="Y2517" s="340"/>
      <c r="Z2517" s="341"/>
      <c r="AA2517" s="348" t="str">
        <f t="shared" si="397"/>
        <v/>
      </c>
      <c r="AB2517" s="349" t="str">
        <f t="shared" si="398"/>
        <v/>
      </c>
      <c r="AC2517" s="341"/>
      <c r="AD2517" s="350" t="str">
        <f t="shared" si="399"/>
        <v/>
      </c>
    </row>
    <row r="2518" spans="2:30" x14ac:dyDescent="0.45">
      <c r="B2518" s="145" t="str">
        <f t="shared" si="390"/>
        <v>NOT INCLUDED</v>
      </c>
      <c r="C2518" s="146" t="e">
        <f t="shared" si="391"/>
        <v>#N/A</v>
      </c>
      <c r="D2518" s="158" t="e">
        <f>AB2518&amp;"_"&amp;#REF!&amp;IF(afstemning_partner&lt;&gt;"","_"&amp;AC2518,"")</f>
        <v>#REF!</v>
      </c>
      <c r="E2518" s="158" t="str">
        <f t="shared" si="392"/>
        <v/>
      </c>
      <c r="F2518" s="158" t="e">
        <f t="shared" si="393"/>
        <v>#N/A</v>
      </c>
      <c r="G2518" s="158" t="str">
        <f>TRANSAKTIONER!Z2518&amp;IF(regnskab_filter_periode&gt;=AB2518,"INCLUDE"&amp;IF(regnskab_filter_land&lt;&gt;"",IF(regnskab_filter_land="EU",F2518,AD2518),""),"EXCLUDE")</f>
        <v>EXCLUDE</v>
      </c>
      <c r="H2518" s="158" t="str">
        <f t="shared" si="394"/>
        <v/>
      </c>
      <c r="I2518" s="158" t="str">
        <f>TRANSAKTIONER!Z2518&amp;IF(regnskab_filter_periode_partner&gt;=AB2518,"INCLUDE"&amp;IF(regnskab_filter_land_partner&lt;&gt;"",IF(regnskab_filter_land_partner="EU",F2518,AD2518),""),"EXCLUDE")&amp;AC2518</f>
        <v>EXCLUDE</v>
      </c>
      <c r="J2518" s="158" t="e">
        <f t="shared" si="395"/>
        <v>#N/A</v>
      </c>
      <c r="L2518" s="158" t="str">
        <f t="shared" si="396"/>
        <v>_EU</v>
      </c>
      <c r="P2518" s="340"/>
      <c r="Q2518" s="340"/>
      <c r="R2518" s="341"/>
      <c r="S2518" s="342"/>
      <c r="T2518" s="342"/>
      <c r="U2518" s="340"/>
      <c r="V2518" s="368"/>
      <c r="W2518" s="341"/>
      <c r="X2518" s="343"/>
      <c r="Y2518" s="340"/>
      <c r="Z2518" s="341"/>
      <c r="AA2518" s="348" t="str">
        <f t="shared" si="397"/>
        <v/>
      </c>
      <c r="AB2518" s="349" t="str">
        <f t="shared" si="398"/>
        <v/>
      </c>
      <c r="AC2518" s="341"/>
      <c r="AD2518" s="350" t="str">
        <f t="shared" si="399"/>
        <v/>
      </c>
    </row>
    <row r="2519" spans="2:30" x14ac:dyDescent="0.45">
      <c r="B2519" s="145" t="str">
        <f t="shared" si="390"/>
        <v>NOT INCLUDED</v>
      </c>
      <c r="C2519" s="146" t="e">
        <f t="shared" si="391"/>
        <v>#N/A</v>
      </c>
      <c r="D2519" s="158" t="e">
        <f>AB2519&amp;"_"&amp;#REF!&amp;IF(afstemning_partner&lt;&gt;"","_"&amp;AC2519,"")</f>
        <v>#REF!</v>
      </c>
      <c r="E2519" s="158" t="str">
        <f t="shared" si="392"/>
        <v/>
      </c>
      <c r="F2519" s="158" t="e">
        <f t="shared" si="393"/>
        <v>#N/A</v>
      </c>
      <c r="G2519" s="158" t="str">
        <f>TRANSAKTIONER!Z2519&amp;IF(regnskab_filter_periode&gt;=AB2519,"INCLUDE"&amp;IF(regnskab_filter_land&lt;&gt;"",IF(regnskab_filter_land="EU",F2519,AD2519),""),"EXCLUDE")</f>
        <v>EXCLUDE</v>
      </c>
      <c r="H2519" s="158" t="str">
        <f t="shared" si="394"/>
        <v/>
      </c>
      <c r="I2519" s="158" t="str">
        <f>TRANSAKTIONER!Z2519&amp;IF(regnskab_filter_periode_partner&gt;=AB2519,"INCLUDE"&amp;IF(regnskab_filter_land_partner&lt;&gt;"",IF(regnskab_filter_land_partner="EU",F2519,AD2519),""),"EXCLUDE")&amp;AC2519</f>
        <v>EXCLUDE</v>
      </c>
      <c r="J2519" s="158" t="e">
        <f t="shared" si="395"/>
        <v>#N/A</v>
      </c>
      <c r="L2519" s="158" t="str">
        <f t="shared" si="396"/>
        <v>_EU</v>
      </c>
      <c r="P2519" s="340"/>
      <c r="Q2519" s="340"/>
      <c r="R2519" s="341"/>
      <c r="S2519" s="342"/>
      <c r="T2519" s="342"/>
      <c r="U2519" s="340"/>
      <c r="V2519" s="368"/>
      <c r="W2519" s="341"/>
      <c r="X2519" s="343"/>
      <c r="Y2519" s="340"/>
      <c r="Z2519" s="341"/>
      <c r="AA2519" s="348" t="str">
        <f t="shared" si="397"/>
        <v/>
      </c>
      <c r="AB2519" s="349" t="str">
        <f t="shared" si="398"/>
        <v/>
      </c>
      <c r="AC2519" s="341"/>
      <c r="AD2519" s="350" t="str">
        <f t="shared" si="399"/>
        <v/>
      </c>
    </row>
    <row r="2520" spans="2:30" x14ac:dyDescent="0.45">
      <c r="B2520" s="145" t="str">
        <f t="shared" si="390"/>
        <v>NOT INCLUDED</v>
      </c>
      <c r="C2520" s="146" t="e">
        <f t="shared" si="391"/>
        <v>#N/A</v>
      </c>
      <c r="D2520" s="158" t="e">
        <f>AB2520&amp;"_"&amp;#REF!&amp;IF(afstemning_partner&lt;&gt;"","_"&amp;AC2520,"")</f>
        <v>#REF!</v>
      </c>
      <c r="E2520" s="158" t="str">
        <f t="shared" si="392"/>
        <v/>
      </c>
      <c r="F2520" s="158" t="e">
        <f t="shared" si="393"/>
        <v>#N/A</v>
      </c>
      <c r="G2520" s="158" t="str">
        <f>TRANSAKTIONER!Z2520&amp;IF(regnskab_filter_periode&gt;=AB2520,"INCLUDE"&amp;IF(regnskab_filter_land&lt;&gt;"",IF(regnskab_filter_land="EU",F2520,AD2520),""),"EXCLUDE")</f>
        <v>EXCLUDE</v>
      </c>
      <c r="H2520" s="158" t="str">
        <f t="shared" si="394"/>
        <v/>
      </c>
      <c r="I2520" s="158" t="str">
        <f>TRANSAKTIONER!Z2520&amp;IF(regnskab_filter_periode_partner&gt;=AB2520,"INCLUDE"&amp;IF(regnskab_filter_land_partner&lt;&gt;"",IF(regnskab_filter_land_partner="EU",F2520,AD2520),""),"EXCLUDE")&amp;AC2520</f>
        <v>EXCLUDE</v>
      </c>
      <c r="J2520" s="158" t="e">
        <f t="shared" si="395"/>
        <v>#N/A</v>
      </c>
      <c r="L2520" s="158" t="str">
        <f t="shared" si="396"/>
        <v>_EU</v>
      </c>
      <c r="P2520" s="340"/>
      <c r="Q2520" s="340"/>
      <c r="R2520" s="341"/>
      <c r="S2520" s="342"/>
      <c r="T2520" s="342"/>
      <c r="U2520" s="340"/>
      <c r="V2520" s="368"/>
      <c r="W2520" s="341"/>
      <c r="X2520" s="343"/>
      <c r="Y2520" s="340"/>
      <c r="Z2520" s="341"/>
      <c r="AA2520" s="348" t="str">
        <f t="shared" si="397"/>
        <v/>
      </c>
      <c r="AB2520" s="349" t="str">
        <f t="shared" si="398"/>
        <v/>
      </c>
      <c r="AC2520" s="341"/>
      <c r="AD2520" s="350" t="str">
        <f t="shared" si="399"/>
        <v/>
      </c>
    </row>
    <row r="2521" spans="2:30" x14ac:dyDescent="0.45">
      <c r="B2521" s="145" t="str">
        <f t="shared" si="390"/>
        <v>NOT INCLUDED</v>
      </c>
      <c r="C2521" s="146" t="e">
        <f t="shared" si="391"/>
        <v>#N/A</v>
      </c>
      <c r="D2521" s="158" t="e">
        <f>AB2521&amp;"_"&amp;#REF!&amp;IF(afstemning_partner&lt;&gt;"","_"&amp;AC2521,"")</f>
        <v>#REF!</v>
      </c>
      <c r="E2521" s="158" t="str">
        <f t="shared" si="392"/>
        <v/>
      </c>
      <c r="F2521" s="158" t="e">
        <f t="shared" si="393"/>
        <v>#N/A</v>
      </c>
      <c r="G2521" s="158" t="str">
        <f>TRANSAKTIONER!Z2521&amp;IF(regnskab_filter_periode&gt;=AB2521,"INCLUDE"&amp;IF(regnskab_filter_land&lt;&gt;"",IF(regnskab_filter_land="EU",F2521,AD2521),""),"EXCLUDE")</f>
        <v>EXCLUDE</v>
      </c>
      <c r="H2521" s="158" t="str">
        <f t="shared" si="394"/>
        <v/>
      </c>
      <c r="I2521" s="158" t="str">
        <f>TRANSAKTIONER!Z2521&amp;IF(regnskab_filter_periode_partner&gt;=AB2521,"INCLUDE"&amp;IF(regnskab_filter_land_partner&lt;&gt;"",IF(regnskab_filter_land_partner="EU",F2521,AD2521),""),"EXCLUDE")&amp;AC2521</f>
        <v>EXCLUDE</v>
      </c>
      <c r="J2521" s="158" t="e">
        <f t="shared" si="395"/>
        <v>#N/A</v>
      </c>
      <c r="L2521" s="158" t="str">
        <f t="shared" si="396"/>
        <v>_EU</v>
      </c>
      <c r="P2521" s="340"/>
      <c r="Q2521" s="340"/>
      <c r="R2521" s="341"/>
      <c r="S2521" s="342"/>
      <c r="T2521" s="342"/>
      <c r="U2521" s="340"/>
      <c r="V2521" s="368"/>
      <c r="W2521" s="341"/>
      <c r="X2521" s="343"/>
      <c r="Y2521" s="340"/>
      <c r="Z2521" s="341"/>
      <c r="AA2521" s="348" t="str">
        <f t="shared" si="397"/>
        <v/>
      </c>
      <c r="AB2521" s="349" t="str">
        <f t="shared" si="398"/>
        <v/>
      </c>
      <c r="AC2521" s="341"/>
      <c r="AD2521" s="350" t="str">
        <f t="shared" si="399"/>
        <v/>
      </c>
    </row>
    <row r="2522" spans="2:30" x14ac:dyDescent="0.45">
      <c r="B2522" s="145" t="str">
        <f t="shared" si="390"/>
        <v>NOT INCLUDED</v>
      </c>
      <c r="C2522" s="146" t="e">
        <f t="shared" si="391"/>
        <v>#N/A</v>
      </c>
      <c r="D2522" s="158" t="e">
        <f>AB2522&amp;"_"&amp;#REF!&amp;IF(afstemning_partner&lt;&gt;"","_"&amp;AC2522,"")</f>
        <v>#REF!</v>
      </c>
      <c r="E2522" s="158" t="str">
        <f t="shared" si="392"/>
        <v/>
      </c>
      <c r="F2522" s="158" t="e">
        <f t="shared" si="393"/>
        <v>#N/A</v>
      </c>
      <c r="G2522" s="158" t="str">
        <f>TRANSAKTIONER!Z2522&amp;IF(regnskab_filter_periode&gt;=AB2522,"INCLUDE"&amp;IF(regnskab_filter_land&lt;&gt;"",IF(regnskab_filter_land="EU",F2522,AD2522),""),"EXCLUDE")</f>
        <v>EXCLUDE</v>
      </c>
      <c r="H2522" s="158" t="str">
        <f t="shared" si="394"/>
        <v/>
      </c>
      <c r="I2522" s="158" t="str">
        <f>TRANSAKTIONER!Z2522&amp;IF(regnskab_filter_periode_partner&gt;=AB2522,"INCLUDE"&amp;IF(regnskab_filter_land_partner&lt;&gt;"",IF(regnskab_filter_land_partner="EU",F2522,AD2522),""),"EXCLUDE")&amp;AC2522</f>
        <v>EXCLUDE</v>
      </c>
      <c r="J2522" s="158" t="e">
        <f t="shared" si="395"/>
        <v>#N/A</v>
      </c>
      <c r="L2522" s="158" t="str">
        <f t="shared" si="396"/>
        <v>_EU</v>
      </c>
      <c r="P2522" s="340"/>
      <c r="Q2522" s="340"/>
      <c r="R2522" s="341"/>
      <c r="S2522" s="342"/>
      <c r="T2522" s="342"/>
      <c r="U2522" s="340"/>
      <c r="V2522" s="368"/>
      <c r="W2522" s="341"/>
      <c r="X2522" s="343"/>
      <c r="Y2522" s="340"/>
      <c r="Z2522" s="341"/>
      <c r="AA2522" s="348" t="str">
        <f t="shared" si="397"/>
        <v/>
      </c>
      <c r="AB2522" s="349" t="str">
        <f t="shared" si="398"/>
        <v/>
      </c>
      <c r="AC2522" s="341"/>
      <c r="AD2522" s="350" t="str">
        <f t="shared" si="399"/>
        <v/>
      </c>
    </row>
    <row r="2523" spans="2:30" x14ac:dyDescent="0.45">
      <c r="B2523" s="145" t="str">
        <f t="shared" si="390"/>
        <v>NOT INCLUDED</v>
      </c>
      <c r="C2523" s="146" t="e">
        <f t="shared" si="391"/>
        <v>#N/A</v>
      </c>
      <c r="D2523" s="158" t="e">
        <f>AB2523&amp;"_"&amp;#REF!&amp;IF(afstemning_partner&lt;&gt;"","_"&amp;AC2523,"")</f>
        <v>#REF!</v>
      </c>
      <c r="E2523" s="158" t="str">
        <f t="shared" si="392"/>
        <v/>
      </c>
      <c r="F2523" s="158" t="e">
        <f t="shared" si="393"/>
        <v>#N/A</v>
      </c>
      <c r="G2523" s="158" t="str">
        <f>TRANSAKTIONER!Z2523&amp;IF(regnskab_filter_periode&gt;=AB2523,"INCLUDE"&amp;IF(regnskab_filter_land&lt;&gt;"",IF(regnskab_filter_land="EU",F2523,AD2523),""),"EXCLUDE")</f>
        <v>EXCLUDE</v>
      </c>
      <c r="H2523" s="158" t="str">
        <f t="shared" si="394"/>
        <v/>
      </c>
      <c r="I2523" s="158" t="str">
        <f>TRANSAKTIONER!Z2523&amp;IF(regnskab_filter_periode_partner&gt;=AB2523,"INCLUDE"&amp;IF(regnskab_filter_land_partner&lt;&gt;"",IF(regnskab_filter_land_partner="EU",F2523,AD2523),""),"EXCLUDE")&amp;AC2523</f>
        <v>EXCLUDE</v>
      </c>
      <c r="J2523" s="158" t="e">
        <f t="shared" si="395"/>
        <v>#N/A</v>
      </c>
      <c r="L2523" s="158" t="str">
        <f t="shared" si="396"/>
        <v>_EU</v>
      </c>
      <c r="P2523" s="340"/>
      <c r="Q2523" s="340"/>
      <c r="R2523" s="341"/>
      <c r="S2523" s="342"/>
      <c r="T2523" s="342"/>
      <c r="U2523" s="340"/>
      <c r="V2523" s="368"/>
      <c r="W2523" s="341"/>
      <c r="X2523" s="343"/>
      <c r="Y2523" s="340"/>
      <c r="Z2523" s="341"/>
      <c r="AA2523" s="348" t="str">
        <f t="shared" si="397"/>
        <v/>
      </c>
      <c r="AB2523" s="349" t="str">
        <f t="shared" si="398"/>
        <v/>
      </c>
      <c r="AC2523" s="341"/>
      <c r="AD2523" s="350" t="str">
        <f t="shared" si="399"/>
        <v/>
      </c>
    </row>
    <row r="2524" spans="2:30" x14ac:dyDescent="0.45">
      <c r="B2524" s="145" t="str">
        <f t="shared" si="390"/>
        <v>NOT INCLUDED</v>
      </c>
      <c r="C2524" s="146" t="e">
        <f t="shared" si="391"/>
        <v>#N/A</v>
      </c>
      <c r="D2524" s="158" t="e">
        <f>AB2524&amp;"_"&amp;#REF!&amp;IF(afstemning_partner&lt;&gt;"","_"&amp;AC2524,"")</f>
        <v>#REF!</v>
      </c>
      <c r="E2524" s="158" t="str">
        <f t="shared" si="392"/>
        <v/>
      </c>
      <c r="F2524" s="158" t="e">
        <f t="shared" si="393"/>
        <v>#N/A</v>
      </c>
      <c r="G2524" s="158" t="str">
        <f>TRANSAKTIONER!Z2524&amp;IF(regnskab_filter_periode&gt;=AB2524,"INCLUDE"&amp;IF(regnskab_filter_land&lt;&gt;"",IF(regnskab_filter_land="EU",F2524,AD2524),""),"EXCLUDE")</f>
        <v>EXCLUDE</v>
      </c>
      <c r="H2524" s="158" t="str">
        <f t="shared" si="394"/>
        <v/>
      </c>
      <c r="I2524" s="158" t="str">
        <f>TRANSAKTIONER!Z2524&amp;IF(regnskab_filter_periode_partner&gt;=AB2524,"INCLUDE"&amp;IF(regnskab_filter_land_partner&lt;&gt;"",IF(regnskab_filter_land_partner="EU",F2524,AD2524),""),"EXCLUDE")&amp;AC2524</f>
        <v>EXCLUDE</v>
      </c>
      <c r="J2524" s="158" t="e">
        <f t="shared" si="395"/>
        <v>#N/A</v>
      </c>
      <c r="L2524" s="158" t="str">
        <f t="shared" si="396"/>
        <v>_EU</v>
      </c>
      <c r="P2524" s="340"/>
      <c r="Q2524" s="340"/>
      <c r="R2524" s="341"/>
      <c r="S2524" s="342"/>
      <c r="T2524" s="342"/>
      <c r="U2524" s="340"/>
      <c r="V2524" s="368"/>
      <c r="W2524" s="341"/>
      <c r="X2524" s="343"/>
      <c r="Y2524" s="340"/>
      <c r="Z2524" s="341"/>
      <c r="AA2524" s="348" t="str">
        <f t="shared" si="397"/>
        <v/>
      </c>
      <c r="AB2524" s="349" t="str">
        <f t="shared" si="398"/>
        <v/>
      </c>
      <c r="AC2524" s="341"/>
      <c r="AD2524" s="350" t="str">
        <f t="shared" si="399"/>
        <v/>
      </c>
    </row>
    <row r="2525" spans="2:30" x14ac:dyDescent="0.45">
      <c r="B2525" s="145" t="str">
        <f t="shared" si="390"/>
        <v>NOT INCLUDED</v>
      </c>
      <c r="C2525" s="146" t="e">
        <f t="shared" si="391"/>
        <v>#N/A</v>
      </c>
      <c r="D2525" s="158" t="e">
        <f>AB2525&amp;"_"&amp;#REF!&amp;IF(afstemning_partner&lt;&gt;"","_"&amp;AC2525,"")</f>
        <v>#REF!</v>
      </c>
      <c r="E2525" s="158" t="str">
        <f t="shared" si="392"/>
        <v/>
      </c>
      <c r="F2525" s="158" t="e">
        <f t="shared" si="393"/>
        <v>#N/A</v>
      </c>
      <c r="G2525" s="158" t="str">
        <f>TRANSAKTIONER!Z2525&amp;IF(regnskab_filter_periode&gt;=AB2525,"INCLUDE"&amp;IF(regnskab_filter_land&lt;&gt;"",IF(regnskab_filter_land="EU",F2525,AD2525),""),"EXCLUDE")</f>
        <v>EXCLUDE</v>
      </c>
      <c r="H2525" s="158" t="str">
        <f t="shared" si="394"/>
        <v/>
      </c>
      <c r="I2525" s="158" t="str">
        <f>TRANSAKTIONER!Z2525&amp;IF(regnskab_filter_periode_partner&gt;=AB2525,"INCLUDE"&amp;IF(regnskab_filter_land_partner&lt;&gt;"",IF(regnskab_filter_land_partner="EU",F2525,AD2525),""),"EXCLUDE")&amp;AC2525</f>
        <v>EXCLUDE</v>
      </c>
      <c r="J2525" s="158" t="e">
        <f t="shared" si="395"/>
        <v>#N/A</v>
      </c>
      <c r="L2525" s="158" t="str">
        <f t="shared" si="396"/>
        <v>_EU</v>
      </c>
      <c r="P2525" s="340"/>
      <c r="Q2525" s="340"/>
      <c r="R2525" s="341"/>
      <c r="S2525" s="342"/>
      <c r="T2525" s="342"/>
      <c r="U2525" s="340"/>
      <c r="V2525" s="368"/>
      <c r="W2525" s="341"/>
      <c r="X2525" s="343"/>
      <c r="Y2525" s="340"/>
      <c r="Z2525" s="341"/>
      <c r="AA2525" s="348" t="str">
        <f t="shared" si="397"/>
        <v/>
      </c>
      <c r="AB2525" s="349" t="str">
        <f t="shared" si="398"/>
        <v/>
      </c>
      <c r="AC2525" s="341"/>
      <c r="AD2525" s="350" t="str">
        <f t="shared" si="399"/>
        <v/>
      </c>
    </row>
    <row r="2526" spans="2:30" x14ac:dyDescent="0.45">
      <c r="B2526" s="145" t="str">
        <f t="shared" si="390"/>
        <v>NOT INCLUDED</v>
      </c>
      <c r="C2526" s="146" t="e">
        <f t="shared" si="391"/>
        <v>#N/A</v>
      </c>
      <c r="D2526" s="158" t="e">
        <f>AB2526&amp;"_"&amp;#REF!&amp;IF(afstemning_partner&lt;&gt;"","_"&amp;AC2526,"")</f>
        <v>#REF!</v>
      </c>
      <c r="E2526" s="158" t="str">
        <f t="shared" si="392"/>
        <v/>
      </c>
      <c r="F2526" s="158" t="e">
        <f t="shared" si="393"/>
        <v>#N/A</v>
      </c>
      <c r="G2526" s="158" t="str">
        <f>TRANSAKTIONER!Z2526&amp;IF(regnskab_filter_periode&gt;=AB2526,"INCLUDE"&amp;IF(regnskab_filter_land&lt;&gt;"",IF(regnskab_filter_land="EU",F2526,AD2526),""),"EXCLUDE")</f>
        <v>EXCLUDE</v>
      </c>
      <c r="H2526" s="158" t="str">
        <f t="shared" si="394"/>
        <v/>
      </c>
      <c r="I2526" s="158" t="str">
        <f>TRANSAKTIONER!Z2526&amp;IF(regnskab_filter_periode_partner&gt;=AB2526,"INCLUDE"&amp;IF(regnskab_filter_land_partner&lt;&gt;"",IF(regnskab_filter_land_partner="EU",F2526,AD2526),""),"EXCLUDE")&amp;AC2526</f>
        <v>EXCLUDE</v>
      </c>
      <c r="J2526" s="158" t="e">
        <f t="shared" si="395"/>
        <v>#N/A</v>
      </c>
      <c r="L2526" s="158" t="str">
        <f t="shared" si="396"/>
        <v>_EU</v>
      </c>
      <c r="P2526" s="340"/>
      <c r="Q2526" s="340"/>
      <c r="R2526" s="341"/>
      <c r="S2526" s="342"/>
      <c r="T2526" s="342"/>
      <c r="U2526" s="340"/>
      <c r="V2526" s="368"/>
      <c r="W2526" s="341"/>
      <c r="X2526" s="343"/>
      <c r="Y2526" s="340"/>
      <c r="Z2526" s="341"/>
      <c r="AA2526" s="348" t="str">
        <f t="shared" si="397"/>
        <v/>
      </c>
      <c r="AB2526" s="349" t="str">
        <f t="shared" si="398"/>
        <v/>
      </c>
      <c r="AC2526" s="341"/>
      <c r="AD2526" s="350" t="str">
        <f t="shared" si="399"/>
        <v/>
      </c>
    </row>
    <row r="2527" spans="2:30" x14ac:dyDescent="0.45">
      <c r="B2527" s="145" t="str">
        <f t="shared" si="390"/>
        <v>NOT INCLUDED</v>
      </c>
      <c r="C2527" s="146" t="e">
        <f t="shared" si="391"/>
        <v>#N/A</v>
      </c>
      <c r="D2527" s="158" t="e">
        <f>AB2527&amp;"_"&amp;#REF!&amp;IF(afstemning_partner&lt;&gt;"","_"&amp;AC2527,"")</f>
        <v>#REF!</v>
      </c>
      <c r="E2527" s="158" t="str">
        <f t="shared" si="392"/>
        <v/>
      </c>
      <c r="F2527" s="158" t="e">
        <f t="shared" si="393"/>
        <v>#N/A</v>
      </c>
      <c r="G2527" s="158" t="str">
        <f>TRANSAKTIONER!Z2527&amp;IF(regnskab_filter_periode&gt;=AB2527,"INCLUDE"&amp;IF(regnskab_filter_land&lt;&gt;"",IF(regnskab_filter_land="EU",F2527,AD2527),""),"EXCLUDE")</f>
        <v>EXCLUDE</v>
      </c>
      <c r="H2527" s="158" t="str">
        <f t="shared" si="394"/>
        <v/>
      </c>
      <c r="I2527" s="158" t="str">
        <f>TRANSAKTIONER!Z2527&amp;IF(regnskab_filter_periode_partner&gt;=AB2527,"INCLUDE"&amp;IF(regnskab_filter_land_partner&lt;&gt;"",IF(regnskab_filter_land_partner="EU",F2527,AD2527),""),"EXCLUDE")&amp;AC2527</f>
        <v>EXCLUDE</v>
      </c>
      <c r="J2527" s="158" t="e">
        <f t="shared" si="395"/>
        <v>#N/A</v>
      </c>
      <c r="L2527" s="158" t="str">
        <f t="shared" si="396"/>
        <v>_EU</v>
      </c>
      <c r="P2527" s="340"/>
      <c r="Q2527" s="340"/>
      <c r="R2527" s="341"/>
      <c r="S2527" s="342"/>
      <c r="T2527" s="342"/>
      <c r="U2527" s="340"/>
      <c r="V2527" s="368"/>
      <c r="W2527" s="341"/>
      <c r="X2527" s="343"/>
      <c r="Y2527" s="340"/>
      <c r="Z2527" s="341"/>
      <c r="AA2527" s="348" t="str">
        <f t="shared" si="397"/>
        <v/>
      </c>
      <c r="AB2527" s="349" t="str">
        <f t="shared" si="398"/>
        <v/>
      </c>
      <c r="AC2527" s="341"/>
      <c r="AD2527" s="350" t="str">
        <f t="shared" si="399"/>
        <v/>
      </c>
    </row>
    <row r="2528" spans="2:30" x14ac:dyDescent="0.45">
      <c r="B2528" s="145" t="str">
        <f t="shared" si="390"/>
        <v>NOT INCLUDED</v>
      </c>
      <c r="C2528" s="146" t="e">
        <f t="shared" si="391"/>
        <v>#N/A</v>
      </c>
      <c r="D2528" s="158" t="e">
        <f>AB2528&amp;"_"&amp;#REF!&amp;IF(afstemning_partner&lt;&gt;"","_"&amp;AC2528,"")</f>
        <v>#REF!</v>
      </c>
      <c r="E2528" s="158" t="str">
        <f t="shared" si="392"/>
        <v/>
      </c>
      <c r="F2528" s="158" t="e">
        <f t="shared" si="393"/>
        <v>#N/A</v>
      </c>
      <c r="G2528" s="158" t="str">
        <f>TRANSAKTIONER!Z2528&amp;IF(regnskab_filter_periode&gt;=AB2528,"INCLUDE"&amp;IF(regnskab_filter_land&lt;&gt;"",IF(regnskab_filter_land="EU",F2528,AD2528),""),"EXCLUDE")</f>
        <v>EXCLUDE</v>
      </c>
      <c r="H2528" s="158" t="str">
        <f t="shared" si="394"/>
        <v/>
      </c>
      <c r="I2528" s="158" t="str">
        <f>TRANSAKTIONER!Z2528&amp;IF(regnskab_filter_periode_partner&gt;=AB2528,"INCLUDE"&amp;IF(regnskab_filter_land_partner&lt;&gt;"",IF(regnskab_filter_land_partner="EU",F2528,AD2528),""),"EXCLUDE")&amp;AC2528</f>
        <v>EXCLUDE</v>
      </c>
      <c r="J2528" s="158" t="e">
        <f t="shared" si="395"/>
        <v>#N/A</v>
      </c>
      <c r="L2528" s="158" t="str">
        <f t="shared" si="396"/>
        <v>_EU</v>
      </c>
      <c r="P2528" s="340"/>
      <c r="Q2528" s="340"/>
      <c r="R2528" s="341"/>
      <c r="S2528" s="342"/>
      <c r="T2528" s="342"/>
      <c r="U2528" s="340"/>
      <c r="V2528" s="368"/>
      <c r="W2528" s="341"/>
      <c r="X2528" s="343"/>
      <c r="Y2528" s="340"/>
      <c r="Z2528" s="341"/>
      <c r="AA2528" s="348" t="str">
        <f t="shared" si="397"/>
        <v/>
      </c>
      <c r="AB2528" s="349" t="str">
        <f t="shared" si="398"/>
        <v/>
      </c>
      <c r="AC2528" s="341"/>
      <c r="AD2528" s="350" t="str">
        <f t="shared" si="399"/>
        <v/>
      </c>
    </row>
    <row r="2529" spans="2:30" x14ac:dyDescent="0.45">
      <c r="B2529" s="145" t="str">
        <f t="shared" si="390"/>
        <v>NOT INCLUDED</v>
      </c>
      <c r="C2529" s="146" t="e">
        <f t="shared" si="391"/>
        <v>#N/A</v>
      </c>
      <c r="D2529" s="158" t="e">
        <f>AB2529&amp;"_"&amp;#REF!&amp;IF(afstemning_partner&lt;&gt;"","_"&amp;AC2529,"")</f>
        <v>#REF!</v>
      </c>
      <c r="E2529" s="158" t="str">
        <f t="shared" si="392"/>
        <v/>
      </c>
      <c r="F2529" s="158" t="e">
        <f t="shared" si="393"/>
        <v>#N/A</v>
      </c>
      <c r="G2529" s="158" t="str">
        <f>TRANSAKTIONER!Z2529&amp;IF(regnskab_filter_periode&gt;=AB2529,"INCLUDE"&amp;IF(regnskab_filter_land&lt;&gt;"",IF(regnskab_filter_land="EU",F2529,AD2529),""),"EXCLUDE")</f>
        <v>EXCLUDE</v>
      </c>
      <c r="H2529" s="158" t="str">
        <f t="shared" si="394"/>
        <v/>
      </c>
      <c r="I2529" s="158" t="str">
        <f>TRANSAKTIONER!Z2529&amp;IF(regnskab_filter_periode_partner&gt;=AB2529,"INCLUDE"&amp;IF(regnskab_filter_land_partner&lt;&gt;"",IF(regnskab_filter_land_partner="EU",F2529,AD2529),""),"EXCLUDE")&amp;AC2529</f>
        <v>EXCLUDE</v>
      </c>
      <c r="J2529" s="158" t="e">
        <f t="shared" si="395"/>
        <v>#N/A</v>
      </c>
      <c r="L2529" s="158" t="str">
        <f t="shared" si="396"/>
        <v>_EU</v>
      </c>
      <c r="P2529" s="340"/>
      <c r="Q2529" s="340"/>
      <c r="R2529" s="341"/>
      <c r="S2529" s="342"/>
      <c r="T2529" s="342"/>
      <c r="U2529" s="340"/>
      <c r="V2529" s="368"/>
      <c r="W2529" s="341"/>
      <c r="X2529" s="343"/>
      <c r="Y2529" s="340"/>
      <c r="Z2529" s="341"/>
      <c r="AA2529" s="348" t="str">
        <f t="shared" si="397"/>
        <v/>
      </c>
      <c r="AB2529" s="349" t="str">
        <f t="shared" si="398"/>
        <v/>
      </c>
      <c r="AC2529" s="341"/>
      <c r="AD2529" s="350" t="str">
        <f t="shared" si="399"/>
        <v/>
      </c>
    </row>
    <row r="2530" spans="2:30" x14ac:dyDescent="0.45">
      <c r="B2530" s="145" t="str">
        <f t="shared" si="390"/>
        <v>NOT INCLUDED</v>
      </c>
      <c r="C2530" s="146" t="e">
        <f t="shared" si="391"/>
        <v>#N/A</v>
      </c>
      <c r="D2530" s="158" t="e">
        <f>AB2530&amp;"_"&amp;#REF!&amp;IF(afstemning_partner&lt;&gt;"","_"&amp;AC2530,"")</f>
        <v>#REF!</v>
      </c>
      <c r="E2530" s="158" t="str">
        <f t="shared" si="392"/>
        <v/>
      </c>
      <c r="F2530" s="158" t="e">
        <f t="shared" si="393"/>
        <v>#N/A</v>
      </c>
      <c r="G2530" s="158" t="str">
        <f>TRANSAKTIONER!Z2530&amp;IF(regnskab_filter_periode&gt;=AB2530,"INCLUDE"&amp;IF(regnskab_filter_land&lt;&gt;"",IF(regnskab_filter_land="EU",F2530,AD2530),""),"EXCLUDE")</f>
        <v>EXCLUDE</v>
      </c>
      <c r="H2530" s="158" t="str">
        <f t="shared" si="394"/>
        <v/>
      </c>
      <c r="I2530" s="158" t="str">
        <f>TRANSAKTIONER!Z2530&amp;IF(regnskab_filter_periode_partner&gt;=AB2530,"INCLUDE"&amp;IF(regnskab_filter_land_partner&lt;&gt;"",IF(regnskab_filter_land_partner="EU",F2530,AD2530),""),"EXCLUDE")&amp;AC2530</f>
        <v>EXCLUDE</v>
      </c>
      <c r="J2530" s="158" t="e">
        <f t="shared" si="395"/>
        <v>#N/A</v>
      </c>
      <c r="L2530" s="158" t="str">
        <f t="shared" si="396"/>
        <v>_EU</v>
      </c>
      <c r="P2530" s="340"/>
      <c r="Q2530" s="340"/>
      <c r="R2530" s="341"/>
      <c r="S2530" s="342"/>
      <c r="T2530" s="342"/>
      <c r="U2530" s="340"/>
      <c r="V2530" s="368"/>
      <c r="W2530" s="341"/>
      <c r="X2530" s="343"/>
      <c r="Y2530" s="340"/>
      <c r="Z2530" s="341"/>
      <c r="AA2530" s="348" t="str">
        <f t="shared" si="397"/>
        <v/>
      </c>
      <c r="AB2530" s="349" t="str">
        <f t="shared" si="398"/>
        <v/>
      </c>
      <c r="AC2530" s="341"/>
      <c r="AD2530" s="350" t="str">
        <f t="shared" si="399"/>
        <v/>
      </c>
    </row>
    <row r="2531" spans="2:30" x14ac:dyDescent="0.45">
      <c r="B2531" s="145" t="str">
        <f t="shared" si="390"/>
        <v>NOT INCLUDED</v>
      </c>
      <c r="C2531" s="146" t="e">
        <f t="shared" si="391"/>
        <v>#N/A</v>
      </c>
      <c r="D2531" s="158" t="e">
        <f>AB2531&amp;"_"&amp;#REF!&amp;IF(afstemning_partner&lt;&gt;"","_"&amp;AC2531,"")</f>
        <v>#REF!</v>
      </c>
      <c r="E2531" s="158" t="str">
        <f t="shared" si="392"/>
        <v/>
      </c>
      <c r="F2531" s="158" t="e">
        <f t="shared" si="393"/>
        <v>#N/A</v>
      </c>
      <c r="G2531" s="158" t="str">
        <f>TRANSAKTIONER!Z2531&amp;IF(regnskab_filter_periode&gt;=AB2531,"INCLUDE"&amp;IF(regnskab_filter_land&lt;&gt;"",IF(regnskab_filter_land="EU",F2531,AD2531),""),"EXCLUDE")</f>
        <v>EXCLUDE</v>
      </c>
      <c r="H2531" s="158" t="str">
        <f t="shared" si="394"/>
        <v/>
      </c>
      <c r="I2531" s="158" t="str">
        <f>TRANSAKTIONER!Z2531&amp;IF(regnskab_filter_periode_partner&gt;=AB2531,"INCLUDE"&amp;IF(regnskab_filter_land_partner&lt;&gt;"",IF(regnskab_filter_land_partner="EU",F2531,AD2531),""),"EXCLUDE")&amp;AC2531</f>
        <v>EXCLUDE</v>
      </c>
      <c r="J2531" s="158" t="e">
        <f t="shared" si="395"/>
        <v>#N/A</v>
      </c>
      <c r="L2531" s="158" t="str">
        <f t="shared" si="396"/>
        <v>_EU</v>
      </c>
      <c r="P2531" s="340"/>
      <c r="Q2531" s="340"/>
      <c r="R2531" s="341"/>
      <c r="S2531" s="342"/>
      <c r="T2531" s="342"/>
      <c r="U2531" s="340"/>
      <c r="V2531" s="368"/>
      <c r="W2531" s="341"/>
      <c r="X2531" s="343"/>
      <c r="Y2531" s="340"/>
      <c r="Z2531" s="341"/>
      <c r="AA2531" s="348" t="str">
        <f t="shared" si="397"/>
        <v/>
      </c>
      <c r="AB2531" s="349" t="str">
        <f t="shared" si="398"/>
        <v/>
      </c>
      <c r="AC2531" s="341"/>
      <c r="AD2531" s="350" t="str">
        <f t="shared" si="399"/>
        <v/>
      </c>
    </row>
    <row r="2532" spans="2:30" x14ac:dyDescent="0.45">
      <c r="B2532" s="145" t="str">
        <f t="shared" si="390"/>
        <v>NOT INCLUDED</v>
      </c>
      <c r="C2532" s="146" t="e">
        <f t="shared" si="391"/>
        <v>#N/A</v>
      </c>
      <c r="D2532" s="158" t="e">
        <f>AB2532&amp;"_"&amp;#REF!&amp;IF(afstemning_partner&lt;&gt;"","_"&amp;AC2532,"")</f>
        <v>#REF!</v>
      </c>
      <c r="E2532" s="158" t="str">
        <f t="shared" si="392"/>
        <v/>
      </c>
      <c r="F2532" s="158" t="e">
        <f t="shared" si="393"/>
        <v>#N/A</v>
      </c>
      <c r="G2532" s="158" t="str">
        <f>TRANSAKTIONER!Z2532&amp;IF(regnskab_filter_periode&gt;=AB2532,"INCLUDE"&amp;IF(regnskab_filter_land&lt;&gt;"",IF(regnskab_filter_land="EU",F2532,AD2532),""),"EXCLUDE")</f>
        <v>EXCLUDE</v>
      </c>
      <c r="H2532" s="158" t="str">
        <f t="shared" si="394"/>
        <v/>
      </c>
      <c r="I2532" s="158" t="str">
        <f>TRANSAKTIONER!Z2532&amp;IF(regnskab_filter_periode_partner&gt;=AB2532,"INCLUDE"&amp;IF(regnskab_filter_land_partner&lt;&gt;"",IF(regnskab_filter_land_partner="EU",F2532,AD2532),""),"EXCLUDE")&amp;AC2532</f>
        <v>EXCLUDE</v>
      </c>
      <c r="J2532" s="158" t="e">
        <f t="shared" si="395"/>
        <v>#N/A</v>
      </c>
      <c r="L2532" s="158" t="str">
        <f t="shared" si="396"/>
        <v>_EU</v>
      </c>
      <c r="P2532" s="340"/>
      <c r="Q2532" s="340"/>
      <c r="R2532" s="341"/>
      <c r="S2532" s="342"/>
      <c r="T2532" s="342"/>
      <c r="U2532" s="340"/>
      <c r="V2532" s="368"/>
      <c r="W2532" s="341"/>
      <c r="X2532" s="343"/>
      <c r="Y2532" s="340"/>
      <c r="Z2532" s="341"/>
      <c r="AA2532" s="348" t="str">
        <f t="shared" si="397"/>
        <v/>
      </c>
      <c r="AB2532" s="349" t="str">
        <f t="shared" si="398"/>
        <v/>
      </c>
      <c r="AC2532" s="341"/>
      <c r="AD2532" s="350" t="str">
        <f t="shared" si="399"/>
        <v/>
      </c>
    </row>
    <row r="2533" spans="2:30" x14ac:dyDescent="0.45">
      <c r="B2533" s="145" t="str">
        <f t="shared" si="390"/>
        <v>NOT INCLUDED</v>
      </c>
      <c r="C2533" s="146" t="e">
        <f t="shared" si="391"/>
        <v>#N/A</v>
      </c>
      <c r="D2533" s="158" t="e">
        <f>AB2533&amp;"_"&amp;#REF!&amp;IF(afstemning_partner&lt;&gt;"","_"&amp;AC2533,"")</f>
        <v>#REF!</v>
      </c>
      <c r="E2533" s="158" t="str">
        <f t="shared" si="392"/>
        <v/>
      </c>
      <c r="F2533" s="158" t="e">
        <f t="shared" si="393"/>
        <v>#N/A</v>
      </c>
      <c r="G2533" s="158" t="str">
        <f>TRANSAKTIONER!Z2533&amp;IF(regnskab_filter_periode&gt;=AB2533,"INCLUDE"&amp;IF(regnskab_filter_land&lt;&gt;"",IF(regnskab_filter_land="EU",F2533,AD2533),""),"EXCLUDE")</f>
        <v>EXCLUDE</v>
      </c>
      <c r="H2533" s="158" t="str">
        <f t="shared" si="394"/>
        <v/>
      </c>
      <c r="I2533" s="158" t="str">
        <f>TRANSAKTIONER!Z2533&amp;IF(regnskab_filter_periode_partner&gt;=AB2533,"INCLUDE"&amp;IF(regnskab_filter_land_partner&lt;&gt;"",IF(regnskab_filter_land_partner="EU",F2533,AD2533),""),"EXCLUDE")&amp;AC2533</f>
        <v>EXCLUDE</v>
      </c>
      <c r="J2533" s="158" t="e">
        <f t="shared" si="395"/>
        <v>#N/A</v>
      </c>
      <c r="L2533" s="158" t="str">
        <f t="shared" si="396"/>
        <v>_EU</v>
      </c>
      <c r="P2533" s="340"/>
      <c r="Q2533" s="340"/>
      <c r="R2533" s="341"/>
      <c r="S2533" s="342"/>
      <c r="T2533" s="342"/>
      <c r="U2533" s="340"/>
      <c r="V2533" s="368"/>
      <c r="W2533" s="341"/>
      <c r="X2533" s="343"/>
      <c r="Y2533" s="340"/>
      <c r="Z2533" s="341"/>
      <c r="AA2533" s="348" t="str">
        <f t="shared" si="397"/>
        <v/>
      </c>
      <c r="AB2533" s="349" t="str">
        <f t="shared" si="398"/>
        <v/>
      </c>
      <c r="AC2533" s="341"/>
      <c r="AD2533" s="350" t="str">
        <f t="shared" si="399"/>
        <v/>
      </c>
    </row>
    <row r="2534" spans="2:30" x14ac:dyDescent="0.45">
      <c r="B2534" s="145" t="str">
        <f t="shared" si="390"/>
        <v>NOT INCLUDED</v>
      </c>
      <c r="C2534" s="146" t="e">
        <f t="shared" si="391"/>
        <v>#N/A</v>
      </c>
      <c r="D2534" s="158" t="e">
        <f>AB2534&amp;"_"&amp;#REF!&amp;IF(afstemning_partner&lt;&gt;"","_"&amp;AC2534,"")</f>
        <v>#REF!</v>
      </c>
      <c r="E2534" s="158" t="str">
        <f t="shared" si="392"/>
        <v/>
      </c>
      <c r="F2534" s="158" t="e">
        <f t="shared" si="393"/>
        <v>#N/A</v>
      </c>
      <c r="G2534" s="158" t="str">
        <f>TRANSAKTIONER!Z2534&amp;IF(regnskab_filter_periode&gt;=AB2534,"INCLUDE"&amp;IF(regnskab_filter_land&lt;&gt;"",IF(regnskab_filter_land="EU",F2534,AD2534),""),"EXCLUDE")</f>
        <v>EXCLUDE</v>
      </c>
      <c r="H2534" s="158" t="str">
        <f t="shared" si="394"/>
        <v/>
      </c>
      <c r="I2534" s="158" t="str">
        <f>TRANSAKTIONER!Z2534&amp;IF(regnskab_filter_periode_partner&gt;=AB2534,"INCLUDE"&amp;IF(regnskab_filter_land_partner&lt;&gt;"",IF(regnskab_filter_land_partner="EU",F2534,AD2534),""),"EXCLUDE")&amp;AC2534</f>
        <v>EXCLUDE</v>
      </c>
      <c r="J2534" s="158" t="e">
        <f t="shared" si="395"/>
        <v>#N/A</v>
      </c>
      <c r="L2534" s="158" t="str">
        <f t="shared" si="396"/>
        <v>_EU</v>
      </c>
      <c r="P2534" s="340"/>
      <c r="Q2534" s="340"/>
      <c r="R2534" s="341"/>
      <c r="S2534" s="342"/>
      <c r="T2534" s="342"/>
      <c r="U2534" s="340"/>
      <c r="V2534" s="368"/>
      <c r="W2534" s="341"/>
      <c r="X2534" s="343"/>
      <c r="Y2534" s="340"/>
      <c r="Z2534" s="341"/>
      <c r="AA2534" s="348" t="str">
        <f t="shared" si="397"/>
        <v/>
      </c>
      <c r="AB2534" s="349" t="str">
        <f t="shared" si="398"/>
        <v/>
      </c>
      <c r="AC2534" s="341"/>
      <c r="AD2534" s="350" t="str">
        <f t="shared" si="399"/>
        <v/>
      </c>
    </row>
    <row r="2535" spans="2:30" x14ac:dyDescent="0.45">
      <c r="B2535" s="145" t="str">
        <f t="shared" si="390"/>
        <v>NOT INCLUDED</v>
      </c>
      <c r="C2535" s="146" t="e">
        <f t="shared" si="391"/>
        <v>#N/A</v>
      </c>
      <c r="D2535" s="158" t="e">
        <f>AB2535&amp;"_"&amp;#REF!&amp;IF(afstemning_partner&lt;&gt;"","_"&amp;AC2535,"")</f>
        <v>#REF!</v>
      </c>
      <c r="E2535" s="158" t="str">
        <f t="shared" si="392"/>
        <v/>
      </c>
      <c r="F2535" s="158" t="e">
        <f t="shared" si="393"/>
        <v>#N/A</v>
      </c>
      <c r="G2535" s="158" t="str">
        <f>TRANSAKTIONER!Z2535&amp;IF(regnskab_filter_periode&gt;=AB2535,"INCLUDE"&amp;IF(regnskab_filter_land&lt;&gt;"",IF(regnskab_filter_land="EU",F2535,AD2535),""),"EXCLUDE")</f>
        <v>EXCLUDE</v>
      </c>
      <c r="H2535" s="158" t="str">
        <f t="shared" si="394"/>
        <v/>
      </c>
      <c r="I2535" s="158" t="str">
        <f>TRANSAKTIONER!Z2535&amp;IF(regnskab_filter_periode_partner&gt;=AB2535,"INCLUDE"&amp;IF(regnskab_filter_land_partner&lt;&gt;"",IF(regnskab_filter_land_partner="EU",F2535,AD2535),""),"EXCLUDE")&amp;AC2535</f>
        <v>EXCLUDE</v>
      </c>
      <c r="J2535" s="158" t="e">
        <f t="shared" si="395"/>
        <v>#N/A</v>
      </c>
      <c r="L2535" s="158" t="str">
        <f t="shared" si="396"/>
        <v>_EU</v>
      </c>
      <c r="P2535" s="340"/>
      <c r="Q2535" s="340"/>
      <c r="R2535" s="341"/>
      <c r="S2535" s="342"/>
      <c r="T2535" s="342"/>
      <c r="U2535" s="340"/>
      <c r="V2535" s="368"/>
      <c r="W2535" s="341"/>
      <c r="X2535" s="343"/>
      <c r="Y2535" s="340"/>
      <c r="Z2535" s="341"/>
      <c r="AA2535" s="348" t="str">
        <f t="shared" si="397"/>
        <v/>
      </c>
      <c r="AB2535" s="349" t="str">
        <f t="shared" si="398"/>
        <v/>
      </c>
      <c r="AC2535" s="341"/>
      <c r="AD2535" s="350" t="str">
        <f t="shared" si="399"/>
        <v/>
      </c>
    </row>
    <row r="2536" spans="2:30" x14ac:dyDescent="0.45">
      <c r="B2536" s="145" t="str">
        <f t="shared" si="390"/>
        <v>NOT INCLUDED</v>
      </c>
      <c r="C2536" s="146" t="e">
        <f t="shared" si="391"/>
        <v>#N/A</v>
      </c>
      <c r="D2536" s="158" t="e">
        <f>AB2536&amp;"_"&amp;#REF!&amp;IF(afstemning_partner&lt;&gt;"","_"&amp;AC2536,"")</f>
        <v>#REF!</v>
      </c>
      <c r="E2536" s="158" t="str">
        <f t="shared" si="392"/>
        <v/>
      </c>
      <c r="F2536" s="158" t="e">
        <f t="shared" si="393"/>
        <v>#N/A</v>
      </c>
      <c r="G2536" s="158" t="str">
        <f>TRANSAKTIONER!Z2536&amp;IF(regnskab_filter_periode&gt;=AB2536,"INCLUDE"&amp;IF(regnskab_filter_land&lt;&gt;"",IF(regnskab_filter_land="EU",F2536,AD2536),""),"EXCLUDE")</f>
        <v>EXCLUDE</v>
      </c>
      <c r="H2536" s="158" t="str">
        <f t="shared" si="394"/>
        <v/>
      </c>
      <c r="I2536" s="158" t="str">
        <f>TRANSAKTIONER!Z2536&amp;IF(regnskab_filter_periode_partner&gt;=AB2536,"INCLUDE"&amp;IF(regnskab_filter_land_partner&lt;&gt;"",IF(regnskab_filter_land_partner="EU",F2536,AD2536),""),"EXCLUDE")&amp;AC2536</f>
        <v>EXCLUDE</v>
      </c>
      <c r="J2536" s="158" t="e">
        <f t="shared" si="395"/>
        <v>#N/A</v>
      </c>
      <c r="L2536" s="158" t="str">
        <f t="shared" si="396"/>
        <v>_EU</v>
      </c>
      <c r="P2536" s="340"/>
      <c r="Q2536" s="340"/>
      <c r="R2536" s="341"/>
      <c r="S2536" s="342"/>
      <c r="T2536" s="342"/>
      <c r="U2536" s="340"/>
      <c r="V2536" s="368"/>
      <c r="W2536" s="341"/>
      <c r="X2536" s="343"/>
      <c r="Y2536" s="340"/>
      <c r="Z2536" s="341"/>
      <c r="AA2536" s="348" t="str">
        <f t="shared" si="397"/>
        <v/>
      </c>
      <c r="AB2536" s="349" t="str">
        <f t="shared" si="398"/>
        <v/>
      </c>
      <c r="AC2536" s="341"/>
      <c r="AD2536" s="350" t="str">
        <f t="shared" si="399"/>
        <v/>
      </c>
    </row>
    <row r="2537" spans="2:30" x14ac:dyDescent="0.45">
      <c r="B2537" s="145" t="str">
        <f t="shared" si="390"/>
        <v>NOT INCLUDED</v>
      </c>
      <c r="C2537" s="146" t="e">
        <f t="shared" si="391"/>
        <v>#N/A</v>
      </c>
      <c r="D2537" s="158" t="e">
        <f>AB2537&amp;"_"&amp;#REF!&amp;IF(afstemning_partner&lt;&gt;"","_"&amp;AC2537,"")</f>
        <v>#REF!</v>
      </c>
      <c r="E2537" s="158" t="str">
        <f t="shared" si="392"/>
        <v/>
      </c>
      <c r="F2537" s="158" t="e">
        <f t="shared" si="393"/>
        <v>#N/A</v>
      </c>
      <c r="G2537" s="158" t="str">
        <f>TRANSAKTIONER!Z2537&amp;IF(regnskab_filter_periode&gt;=AB2537,"INCLUDE"&amp;IF(regnskab_filter_land&lt;&gt;"",IF(regnskab_filter_land="EU",F2537,AD2537),""),"EXCLUDE")</f>
        <v>EXCLUDE</v>
      </c>
      <c r="H2537" s="158" t="str">
        <f t="shared" si="394"/>
        <v/>
      </c>
      <c r="I2537" s="158" t="str">
        <f>TRANSAKTIONER!Z2537&amp;IF(regnskab_filter_periode_partner&gt;=AB2537,"INCLUDE"&amp;IF(regnskab_filter_land_partner&lt;&gt;"",IF(regnskab_filter_land_partner="EU",F2537,AD2537),""),"EXCLUDE")&amp;AC2537</f>
        <v>EXCLUDE</v>
      </c>
      <c r="J2537" s="158" t="e">
        <f t="shared" si="395"/>
        <v>#N/A</v>
      </c>
      <c r="L2537" s="158" t="str">
        <f t="shared" si="396"/>
        <v>_EU</v>
      </c>
      <c r="P2537" s="340"/>
      <c r="Q2537" s="340"/>
      <c r="R2537" s="341"/>
      <c r="S2537" s="342"/>
      <c r="T2537" s="342"/>
      <c r="U2537" s="340"/>
      <c r="V2537" s="368"/>
      <c r="W2537" s="341"/>
      <c r="X2537" s="343"/>
      <c r="Y2537" s="340"/>
      <c r="Z2537" s="341"/>
      <c r="AA2537" s="348" t="str">
        <f t="shared" si="397"/>
        <v/>
      </c>
      <c r="AB2537" s="349" t="str">
        <f t="shared" si="398"/>
        <v/>
      </c>
      <c r="AC2537" s="341"/>
      <c r="AD2537" s="350" t="str">
        <f t="shared" si="399"/>
        <v/>
      </c>
    </row>
    <row r="2538" spans="2:30" x14ac:dyDescent="0.45">
      <c r="B2538" s="145" t="str">
        <f t="shared" si="390"/>
        <v>NOT INCLUDED</v>
      </c>
      <c r="C2538" s="146" t="e">
        <f t="shared" si="391"/>
        <v>#N/A</v>
      </c>
      <c r="D2538" s="158" t="e">
        <f>AB2538&amp;"_"&amp;#REF!&amp;IF(afstemning_partner&lt;&gt;"","_"&amp;AC2538,"")</f>
        <v>#REF!</v>
      </c>
      <c r="E2538" s="158" t="str">
        <f t="shared" si="392"/>
        <v/>
      </c>
      <c r="F2538" s="158" t="e">
        <f t="shared" si="393"/>
        <v>#N/A</v>
      </c>
      <c r="G2538" s="158" t="str">
        <f>TRANSAKTIONER!Z2538&amp;IF(regnskab_filter_periode&gt;=AB2538,"INCLUDE"&amp;IF(regnskab_filter_land&lt;&gt;"",IF(regnskab_filter_land="EU",F2538,AD2538),""),"EXCLUDE")</f>
        <v>EXCLUDE</v>
      </c>
      <c r="H2538" s="158" t="str">
        <f t="shared" si="394"/>
        <v/>
      </c>
      <c r="I2538" s="158" t="str">
        <f>TRANSAKTIONER!Z2538&amp;IF(regnskab_filter_periode_partner&gt;=AB2538,"INCLUDE"&amp;IF(regnskab_filter_land_partner&lt;&gt;"",IF(regnskab_filter_land_partner="EU",F2538,AD2538),""),"EXCLUDE")&amp;AC2538</f>
        <v>EXCLUDE</v>
      </c>
      <c r="J2538" s="158" t="e">
        <f t="shared" si="395"/>
        <v>#N/A</v>
      </c>
      <c r="L2538" s="158" t="str">
        <f t="shared" si="396"/>
        <v>_EU</v>
      </c>
      <c r="P2538" s="340"/>
      <c r="Q2538" s="340"/>
      <c r="R2538" s="341"/>
      <c r="S2538" s="342"/>
      <c r="T2538" s="342"/>
      <c r="U2538" s="340"/>
      <c r="V2538" s="368"/>
      <c r="W2538" s="341"/>
      <c r="X2538" s="343"/>
      <c r="Y2538" s="340"/>
      <c r="Z2538" s="341"/>
      <c r="AA2538" s="348" t="str">
        <f t="shared" si="397"/>
        <v/>
      </c>
      <c r="AB2538" s="349" t="str">
        <f t="shared" si="398"/>
        <v/>
      </c>
      <c r="AC2538" s="341"/>
      <c r="AD2538" s="350" t="str">
        <f t="shared" si="399"/>
        <v/>
      </c>
    </row>
    <row r="2539" spans="2:30" x14ac:dyDescent="0.45">
      <c r="B2539" s="145" t="str">
        <f t="shared" si="390"/>
        <v>NOT INCLUDED</v>
      </c>
      <c r="C2539" s="146" t="e">
        <f t="shared" si="391"/>
        <v>#N/A</v>
      </c>
      <c r="D2539" s="158" t="e">
        <f>AB2539&amp;"_"&amp;#REF!&amp;IF(afstemning_partner&lt;&gt;"","_"&amp;AC2539,"")</f>
        <v>#REF!</v>
      </c>
      <c r="E2539" s="158" t="str">
        <f t="shared" si="392"/>
        <v/>
      </c>
      <c r="F2539" s="158" t="e">
        <f t="shared" si="393"/>
        <v>#N/A</v>
      </c>
      <c r="G2539" s="158" t="str">
        <f>TRANSAKTIONER!Z2539&amp;IF(regnskab_filter_periode&gt;=AB2539,"INCLUDE"&amp;IF(regnskab_filter_land&lt;&gt;"",IF(regnskab_filter_land="EU",F2539,AD2539),""),"EXCLUDE")</f>
        <v>EXCLUDE</v>
      </c>
      <c r="H2539" s="158" t="str">
        <f t="shared" si="394"/>
        <v/>
      </c>
      <c r="I2539" s="158" t="str">
        <f>TRANSAKTIONER!Z2539&amp;IF(regnskab_filter_periode_partner&gt;=AB2539,"INCLUDE"&amp;IF(regnskab_filter_land_partner&lt;&gt;"",IF(regnskab_filter_land_partner="EU",F2539,AD2539),""),"EXCLUDE")&amp;AC2539</f>
        <v>EXCLUDE</v>
      </c>
      <c r="J2539" s="158" t="e">
        <f t="shared" si="395"/>
        <v>#N/A</v>
      </c>
      <c r="L2539" s="158" t="str">
        <f t="shared" si="396"/>
        <v>_EU</v>
      </c>
      <c r="P2539" s="340"/>
      <c r="Q2539" s="340"/>
      <c r="R2539" s="341"/>
      <c r="S2539" s="342"/>
      <c r="T2539" s="342"/>
      <c r="U2539" s="340"/>
      <c r="V2539" s="368"/>
      <c r="W2539" s="341"/>
      <c r="X2539" s="343"/>
      <c r="Y2539" s="340"/>
      <c r="Z2539" s="341"/>
      <c r="AA2539" s="348" t="str">
        <f t="shared" si="397"/>
        <v/>
      </c>
      <c r="AB2539" s="349" t="str">
        <f t="shared" si="398"/>
        <v/>
      </c>
      <c r="AC2539" s="341"/>
      <c r="AD2539" s="350" t="str">
        <f t="shared" si="399"/>
        <v/>
      </c>
    </row>
    <row r="2540" spans="2:30" x14ac:dyDescent="0.45">
      <c r="B2540" s="145" t="str">
        <f t="shared" si="390"/>
        <v>NOT INCLUDED</v>
      </c>
      <c r="C2540" s="146" t="e">
        <f t="shared" si="391"/>
        <v>#N/A</v>
      </c>
      <c r="D2540" s="158" t="e">
        <f>AB2540&amp;"_"&amp;#REF!&amp;IF(afstemning_partner&lt;&gt;"","_"&amp;AC2540,"")</f>
        <v>#REF!</v>
      </c>
      <c r="E2540" s="158" t="str">
        <f t="shared" si="392"/>
        <v/>
      </c>
      <c r="F2540" s="158" t="e">
        <f t="shared" si="393"/>
        <v>#N/A</v>
      </c>
      <c r="G2540" s="158" t="str">
        <f>TRANSAKTIONER!Z2540&amp;IF(regnskab_filter_periode&gt;=AB2540,"INCLUDE"&amp;IF(regnskab_filter_land&lt;&gt;"",IF(regnskab_filter_land="EU",F2540,AD2540),""),"EXCLUDE")</f>
        <v>EXCLUDE</v>
      </c>
      <c r="H2540" s="158" t="str">
        <f t="shared" si="394"/>
        <v/>
      </c>
      <c r="I2540" s="158" t="str">
        <f>TRANSAKTIONER!Z2540&amp;IF(regnskab_filter_periode_partner&gt;=AB2540,"INCLUDE"&amp;IF(regnskab_filter_land_partner&lt;&gt;"",IF(regnskab_filter_land_partner="EU",F2540,AD2540),""),"EXCLUDE")&amp;AC2540</f>
        <v>EXCLUDE</v>
      </c>
      <c r="J2540" s="158" t="e">
        <f t="shared" si="395"/>
        <v>#N/A</v>
      </c>
      <c r="L2540" s="158" t="str">
        <f t="shared" si="396"/>
        <v>_EU</v>
      </c>
      <c r="P2540" s="340"/>
      <c r="Q2540" s="340"/>
      <c r="R2540" s="341"/>
      <c r="S2540" s="342"/>
      <c r="T2540" s="342"/>
      <c r="U2540" s="340"/>
      <c r="V2540" s="368"/>
      <c r="W2540" s="341"/>
      <c r="X2540" s="343"/>
      <c r="Y2540" s="340"/>
      <c r="Z2540" s="341"/>
      <c r="AA2540" s="348" t="str">
        <f t="shared" si="397"/>
        <v/>
      </c>
      <c r="AB2540" s="349" t="str">
        <f t="shared" si="398"/>
        <v/>
      </c>
      <c r="AC2540" s="341"/>
      <c r="AD2540" s="350" t="str">
        <f t="shared" si="399"/>
        <v/>
      </c>
    </row>
    <row r="2541" spans="2:30" x14ac:dyDescent="0.45">
      <c r="B2541" s="145" t="str">
        <f t="shared" si="390"/>
        <v>NOT INCLUDED</v>
      </c>
      <c r="C2541" s="146" t="e">
        <f t="shared" si="391"/>
        <v>#N/A</v>
      </c>
      <c r="D2541" s="158" t="e">
        <f>AB2541&amp;"_"&amp;#REF!&amp;IF(afstemning_partner&lt;&gt;"","_"&amp;AC2541,"")</f>
        <v>#REF!</v>
      </c>
      <c r="E2541" s="158" t="str">
        <f t="shared" si="392"/>
        <v/>
      </c>
      <c r="F2541" s="158" t="e">
        <f t="shared" si="393"/>
        <v>#N/A</v>
      </c>
      <c r="G2541" s="158" t="str">
        <f>TRANSAKTIONER!Z2541&amp;IF(regnskab_filter_periode&gt;=AB2541,"INCLUDE"&amp;IF(regnskab_filter_land&lt;&gt;"",IF(regnskab_filter_land="EU",F2541,AD2541),""),"EXCLUDE")</f>
        <v>EXCLUDE</v>
      </c>
      <c r="H2541" s="158" t="str">
        <f t="shared" si="394"/>
        <v/>
      </c>
      <c r="I2541" s="158" t="str">
        <f>TRANSAKTIONER!Z2541&amp;IF(regnskab_filter_periode_partner&gt;=AB2541,"INCLUDE"&amp;IF(regnskab_filter_land_partner&lt;&gt;"",IF(regnskab_filter_land_partner="EU",F2541,AD2541),""),"EXCLUDE")&amp;AC2541</f>
        <v>EXCLUDE</v>
      </c>
      <c r="J2541" s="158" t="e">
        <f t="shared" si="395"/>
        <v>#N/A</v>
      </c>
      <c r="L2541" s="158" t="str">
        <f t="shared" si="396"/>
        <v>_EU</v>
      </c>
      <c r="P2541" s="340"/>
      <c r="Q2541" s="340"/>
      <c r="R2541" s="341"/>
      <c r="S2541" s="342"/>
      <c r="T2541" s="342"/>
      <c r="U2541" s="340"/>
      <c r="V2541" s="368"/>
      <c r="W2541" s="341"/>
      <c r="X2541" s="343"/>
      <c r="Y2541" s="340"/>
      <c r="Z2541" s="341"/>
      <c r="AA2541" s="348" t="str">
        <f t="shared" si="397"/>
        <v/>
      </c>
      <c r="AB2541" s="349" t="str">
        <f t="shared" si="398"/>
        <v/>
      </c>
      <c r="AC2541" s="341"/>
      <c r="AD2541" s="350" t="str">
        <f t="shared" si="399"/>
        <v/>
      </c>
    </row>
    <row r="2542" spans="2:30" x14ac:dyDescent="0.45">
      <c r="B2542" s="145" t="str">
        <f t="shared" si="390"/>
        <v>NOT INCLUDED</v>
      </c>
      <c r="C2542" s="146" t="e">
        <f t="shared" si="391"/>
        <v>#N/A</v>
      </c>
      <c r="D2542" s="158" t="e">
        <f>AB2542&amp;"_"&amp;#REF!&amp;IF(afstemning_partner&lt;&gt;"","_"&amp;AC2542,"")</f>
        <v>#REF!</v>
      </c>
      <c r="E2542" s="158" t="str">
        <f t="shared" si="392"/>
        <v/>
      </c>
      <c r="F2542" s="158" t="e">
        <f t="shared" si="393"/>
        <v>#N/A</v>
      </c>
      <c r="G2542" s="158" t="str">
        <f>TRANSAKTIONER!Z2542&amp;IF(regnskab_filter_periode&gt;=AB2542,"INCLUDE"&amp;IF(regnskab_filter_land&lt;&gt;"",IF(regnskab_filter_land="EU",F2542,AD2542),""),"EXCLUDE")</f>
        <v>EXCLUDE</v>
      </c>
      <c r="H2542" s="158" t="str">
        <f t="shared" si="394"/>
        <v/>
      </c>
      <c r="I2542" s="158" t="str">
        <f>TRANSAKTIONER!Z2542&amp;IF(regnskab_filter_periode_partner&gt;=AB2542,"INCLUDE"&amp;IF(regnskab_filter_land_partner&lt;&gt;"",IF(regnskab_filter_land_partner="EU",F2542,AD2542),""),"EXCLUDE")&amp;AC2542</f>
        <v>EXCLUDE</v>
      </c>
      <c r="J2542" s="158" t="e">
        <f t="shared" si="395"/>
        <v>#N/A</v>
      </c>
      <c r="L2542" s="158" t="str">
        <f t="shared" si="396"/>
        <v>_EU</v>
      </c>
      <c r="P2542" s="340"/>
      <c r="Q2542" s="340"/>
      <c r="R2542" s="341"/>
      <c r="S2542" s="342"/>
      <c r="T2542" s="342"/>
      <c r="U2542" s="340"/>
      <c r="V2542" s="368"/>
      <c r="W2542" s="341"/>
      <c r="X2542" s="343"/>
      <c r="Y2542" s="340"/>
      <c r="Z2542" s="341"/>
      <c r="AA2542" s="348" t="str">
        <f t="shared" si="397"/>
        <v/>
      </c>
      <c r="AB2542" s="349" t="str">
        <f t="shared" si="398"/>
        <v/>
      </c>
      <c r="AC2542" s="341"/>
      <c r="AD2542" s="350" t="str">
        <f t="shared" si="399"/>
        <v/>
      </c>
    </row>
    <row r="2543" spans="2:30" x14ac:dyDescent="0.45">
      <c r="B2543" s="145" t="str">
        <f t="shared" si="390"/>
        <v>NOT INCLUDED</v>
      </c>
      <c r="C2543" s="146" t="e">
        <f t="shared" si="391"/>
        <v>#N/A</v>
      </c>
      <c r="D2543" s="158" t="e">
        <f>AB2543&amp;"_"&amp;#REF!&amp;IF(afstemning_partner&lt;&gt;"","_"&amp;AC2543,"")</f>
        <v>#REF!</v>
      </c>
      <c r="E2543" s="158" t="str">
        <f t="shared" si="392"/>
        <v/>
      </c>
      <c r="F2543" s="158" t="e">
        <f t="shared" si="393"/>
        <v>#N/A</v>
      </c>
      <c r="G2543" s="158" t="str">
        <f>TRANSAKTIONER!Z2543&amp;IF(regnskab_filter_periode&gt;=AB2543,"INCLUDE"&amp;IF(regnskab_filter_land&lt;&gt;"",IF(regnskab_filter_land="EU",F2543,AD2543),""),"EXCLUDE")</f>
        <v>EXCLUDE</v>
      </c>
      <c r="H2543" s="158" t="str">
        <f t="shared" si="394"/>
        <v/>
      </c>
      <c r="I2543" s="158" t="str">
        <f>TRANSAKTIONER!Z2543&amp;IF(regnskab_filter_periode_partner&gt;=AB2543,"INCLUDE"&amp;IF(regnskab_filter_land_partner&lt;&gt;"",IF(regnskab_filter_land_partner="EU",F2543,AD2543),""),"EXCLUDE")&amp;AC2543</f>
        <v>EXCLUDE</v>
      </c>
      <c r="J2543" s="158" t="e">
        <f t="shared" si="395"/>
        <v>#N/A</v>
      </c>
      <c r="L2543" s="158" t="str">
        <f t="shared" si="396"/>
        <v>_EU</v>
      </c>
      <c r="P2543" s="340"/>
      <c r="Q2543" s="340"/>
      <c r="R2543" s="341"/>
      <c r="S2543" s="342"/>
      <c r="T2543" s="342"/>
      <c r="U2543" s="340"/>
      <c r="V2543" s="368"/>
      <c r="W2543" s="341"/>
      <c r="X2543" s="343"/>
      <c r="Y2543" s="340"/>
      <c r="Z2543" s="341"/>
      <c r="AA2543" s="348" t="str">
        <f t="shared" si="397"/>
        <v/>
      </c>
      <c r="AB2543" s="349" t="str">
        <f t="shared" si="398"/>
        <v/>
      </c>
      <c r="AC2543" s="341"/>
      <c r="AD2543" s="350" t="str">
        <f t="shared" si="399"/>
        <v/>
      </c>
    </row>
    <row r="2544" spans="2:30" x14ac:dyDescent="0.45">
      <c r="B2544" s="145" t="str">
        <f t="shared" si="390"/>
        <v>NOT INCLUDED</v>
      </c>
      <c r="C2544" s="146" t="e">
        <f t="shared" si="391"/>
        <v>#N/A</v>
      </c>
      <c r="D2544" s="158" t="e">
        <f>AB2544&amp;"_"&amp;#REF!&amp;IF(afstemning_partner&lt;&gt;"","_"&amp;AC2544,"")</f>
        <v>#REF!</v>
      </c>
      <c r="E2544" s="158" t="str">
        <f t="shared" si="392"/>
        <v/>
      </c>
      <c r="F2544" s="158" t="e">
        <f t="shared" si="393"/>
        <v>#N/A</v>
      </c>
      <c r="G2544" s="158" t="str">
        <f>TRANSAKTIONER!Z2544&amp;IF(regnskab_filter_periode&gt;=AB2544,"INCLUDE"&amp;IF(regnskab_filter_land&lt;&gt;"",IF(regnskab_filter_land="EU",F2544,AD2544),""),"EXCLUDE")</f>
        <v>EXCLUDE</v>
      </c>
      <c r="H2544" s="158" t="str">
        <f t="shared" si="394"/>
        <v/>
      </c>
      <c r="I2544" s="158" t="str">
        <f>TRANSAKTIONER!Z2544&amp;IF(regnskab_filter_periode_partner&gt;=AB2544,"INCLUDE"&amp;IF(regnskab_filter_land_partner&lt;&gt;"",IF(regnskab_filter_land_partner="EU",F2544,AD2544),""),"EXCLUDE")&amp;AC2544</f>
        <v>EXCLUDE</v>
      </c>
      <c r="J2544" s="158" t="e">
        <f t="shared" si="395"/>
        <v>#N/A</v>
      </c>
      <c r="L2544" s="158" t="str">
        <f t="shared" si="396"/>
        <v>_EU</v>
      </c>
      <c r="P2544" s="340"/>
      <c r="Q2544" s="340"/>
      <c r="R2544" s="341"/>
      <c r="S2544" s="342"/>
      <c r="T2544" s="342"/>
      <c r="U2544" s="340"/>
      <c r="V2544" s="368"/>
      <c r="W2544" s="341"/>
      <c r="X2544" s="343"/>
      <c r="Y2544" s="340"/>
      <c r="Z2544" s="341"/>
      <c r="AA2544" s="348" t="str">
        <f t="shared" si="397"/>
        <v/>
      </c>
      <c r="AB2544" s="349" t="str">
        <f t="shared" si="398"/>
        <v/>
      </c>
      <c r="AC2544" s="341"/>
      <c r="AD2544" s="350" t="str">
        <f t="shared" si="399"/>
        <v/>
      </c>
    </row>
    <row r="2545" spans="2:30" x14ac:dyDescent="0.45">
      <c r="B2545" s="145" t="str">
        <f t="shared" si="390"/>
        <v>NOT INCLUDED</v>
      </c>
      <c r="C2545" s="146" t="e">
        <f t="shared" si="391"/>
        <v>#N/A</v>
      </c>
      <c r="D2545" s="158" t="e">
        <f>AB2545&amp;"_"&amp;#REF!&amp;IF(afstemning_partner&lt;&gt;"","_"&amp;AC2545,"")</f>
        <v>#REF!</v>
      </c>
      <c r="E2545" s="158" t="str">
        <f t="shared" si="392"/>
        <v/>
      </c>
      <c r="F2545" s="158" t="e">
        <f t="shared" si="393"/>
        <v>#N/A</v>
      </c>
      <c r="G2545" s="158" t="str">
        <f>TRANSAKTIONER!Z2545&amp;IF(regnskab_filter_periode&gt;=AB2545,"INCLUDE"&amp;IF(regnskab_filter_land&lt;&gt;"",IF(regnskab_filter_land="EU",F2545,AD2545),""),"EXCLUDE")</f>
        <v>EXCLUDE</v>
      </c>
      <c r="H2545" s="158" t="str">
        <f t="shared" si="394"/>
        <v/>
      </c>
      <c r="I2545" s="158" t="str">
        <f>TRANSAKTIONER!Z2545&amp;IF(regnskab_filter_periode_partner&gt;=AB2545,"INCLUDE"&amp;IF(regnskab_filter_land_partner&lt;&gt;"",IF(regnskab_filter_land_partner="EU",F2545,AD2545),""),"EXCLUDE")&amp;AC2545</f>
        <v>EXCLUDE</v>
      </c>
      <c r="J2545" s="158" t="e">
        <f t="shared" si="395"/>
        <v>#N/A</v>
      </c>
      <c r="L2545" s="158" t="str">
        <f t="shared" si="396"/>
        <v>_EU</v>
      </c>
      <c r="P2545" s="340"/>
      <c r="Q2545" s="340"/>
      <c r="R2545" s="341"/>
      <c r="S2545" s="342"/>
      <c r="T2545" s="342"/>
      <c r="U2545" s="340"/>
      <c r="V2545" s="368"/>
      <c r="W2545" s="341"/>
      <c r="X2545" s="343"/>
      <c r="Y2545" s="340"/>
      <c r="Z2545" s="341"/>
      <c r="AA2545" s="348" t="str">
        <f t="shared" si="397"/>
        <v/>
      </c>
      <c r="AB2545" s="349" t="str">
        <f t="shared" si="398"/>
        <v/>
      </c>
      <c r="AC2545" s="341"/>
      <c r="AD2545" s="350" t="str">
        <f t="shared" si="399"/>
        <v/>
      </c>
    </row>
    <row r="2546" spans="2:30" x14ac:dyDescent="0.45">
      <c r="B2546" s="145" t="str">
        <f t="shared" si="390"/>
        <v>NOT INCLUDED</v>
      </c>
      <c r="C2546" s="146" t="e">
        <f t="shared" si="391"/>
        <v>#N/A</v>
      </c>
      <c r="D2546" s="158" t="e">
        <f>AB2546&amp;"_"&amp;#REF!&amp;IF(afstemning_partner&lt;&gt;"","_"&amp;AC2546,"")</f>
        <v>#REF!</v>
      </c>
      <c r="E2546" s="158" t="str">
        <f t="shared" si="392"/>
        <v/>
      </c>
      <c r="F2546" s="158" t="e">
        <f t="shared" si="393"/>
        <v>#N/A</v>
      </c>
      <c r="G2546" s="158" t="str">
        <f>TRANSAKTIONER!Z2546&amp;IF(regnskab_filter_periode&gt;=AB2546,"INCLUDE"&amp;IF(regnskab_filter_land&lt;&gt;"",IF(regnskab_filter_land="EU",F2546,AD2546),""),"EXCLUDE")</f>
        <v>EXCLUDE</v>
      </c>
      <c r="H2546" s="158" t="str">
        <f t="shared" si="394"/>
        <v/>
      </c>
      <c r="I2546" s="158" t="str">
        <f>TRANSAKTIONER!Z2546&amp;IF(regnskab_filter_periode_partner&gt;=AB2546,"INCLUDE"&amp;IF(regnskab_filter_land_partner&lt;&gt;"",IF(regnskab_filter_land_partner="EU",F2546,AD2546),""),"EXCLUDE")&amp;AC2546</f>
        <v>EXCLUDE</v>
      </c>
      <c r="J2546" s="158" t="e">
        <f t="shared" si="395"/>
        <v>#N/A</v>
      </c>
      <c r="L2546" s="158" t="str">
        <f t="shared" si="396"/>
        <v>_EU</v>
      </c>
      <c r="P2546" s="340"/>
      <c r="Q2546" s="340"/>
      <c r="R2546" s="341"/>
      <c r="S2546" s="342"/>
      <c r="T2546" s="342"/>
      <c r="U2546" s="340"/>
      <c r="V2546" s="368"/>
      <c r="W2546" s="341"/>
      <c r="X2546" s="343"/>
      <c r="Y2546" s="340"/>
      <c r="Z2546" s="341"/>
      <c r="AA2546" s="348" t="str">
        <f t="shared" si="397"/>
        <v/>
      </c>
      <c r="AB2546" s="349" t="str">
        <f t="shared" si="398"/>
        <v/>
      </c>
      <c r="AC2546" s="341"/>
      <c r="AD2546" s="350" t="str">
        <f t="shared" si="399"/>
        <v/>
      </c>
    </row>
    <row r="2547" spans="2:30" x14ac:dyDescent="0.45">
      <c r="B2547" s="145" t="str">
        <f t="shared" si="390"/>
        <v>NOT INCLUDED</v>
      </c>
      <c r="C2547" s="146" t="e">
        <f t="shared" si="391"/>
        <v>#N/A</v>
      </c>
      <c r="D2547" s="158" t="e">
        <f>AB2547&amp;"_"&amp;#REF!&amp;IF(afstemning_partner&lt;&gt;"","_"&amp;AC2547,"")</f>
        <v>#REF!</v>
      </c>
      <c r="E2547" s="158" t="str">
        <f t="shared" si="392"/>
        <v/>
      </c>
      <c r="F2547" s="158" t="e">
        <f t="shared" si="393"/>
        <v>#N/A</v>
      </c>
      <c r="G2547" s="158" t="str">
        <f>TRANSAKTIONER!Z2547&amp;IF(regnskab_filter_periode&gt;=AB2547,"INCLUDE"&amp;IF(regnskab_filter_land&lt;&gt;"",IF(regnskab_filter_land="EU",F2547,AD2547),""),"EXCLUDE")</f>
        <v>EXCLUDE</v>
      </c>
      <c r="H2547" s="158" t="str">
        <f t="shared" si="394"/>
        <v/>
      </c>
      <c r="I2547" s="158" t="str">
        <f>TRANSAKTIONER!Z2547&amp;IF(regnskab_filter_periode_partner&gt;=AB2547,"INCLUDE"&amp;IF(regnskab_filter_land_partner&lt;&gt;"",IF(regnskab_filter_land_partner="EU",F2547,AD2547),""),"EXCLUDE")&amp;AC2547</f>
        <v>EXCLUDE</v>
      </c>
      <c r="J2547" s="158" t="e">
        <f t="shared" si="395"/>
        <v>#N/A</v>
      </c>
      <c r="L2547" s="158" t="str">
        <f t="shared" si="396"/>
        <v>_EU</v>
      </c>
      <c r="P2547" s="340"/>
      <c r="Q2547" s="340"/>
      <c r="R2547" s="341"/>
      <c r="S2547" s="342"/>
      <c r="T2547" s="342"/>
      <c r="U2547" s="340"/>
      <c r="V2547" s="368"/>
      <c r="W2547" s="341"/>
      <c r="X2547" s="343"/>
      <c r="Y2547" s="340"/>
      <c r="Z2547" s="341"/>
      <c r="AA2547" s="348" t="str">
        <f t="shared" si="397"/>
        <v/>
      </c>
      <c r="AB2547" s="349" t="str">
        <f t="shared" si="398"/>
        <v/>
      </c>
      <c r="AC2547" s="341"/>
      <c r="AD2547" s="350" t="str">
        <f t="shared" si="399"/>
        <v/>
      </c>
    </row>
    <row r="2548" spans="2:30" x14ac:dyDescent="0.45">
      <c r="B2548" s="145" t="str">
        <f t="shared" si="390"/>
        <v>NOT INCLUDED</v>
      </c>
      <c r="C2548" s="146" t="e">
        <f t="shared" si="391"/>
        <v>#N/A</v>
      </c>
      <c r="D2548" s="158" t="e">
        <f>AB2548&amp;"_"&amp;#REF!&amp;IF(afstemning_partner&lt;&gt;"","_"&amp;AC2548,"")</f>
        <v>#REF!</v>
      </c>
      <c r="E2548" s="158" t="str">
        <f t="shared" si="392"/>
        <v/>
      </c>
      <c r="F2548" s="158" t="e">
        <f t="shared" si="393"/>
        <v>#N/A</v>
      </c>
      <c r="G2548" s="158" t="str">
        <f>TRANSAKTIONER!Z2548&amp;IF(regnskab_filter_periode&gt;=AB2548,"INCLUDE"&amp;IF(regnskab_filter_land&lt;&gt;"",IF(regnskab_filter_land="EU",F2548,AD2548),""),"EXCLUDE")</f>
        <v>EXCLUDE</v>
      </c>
      <c r="H2548" s="158" t="str">
        <f t="shared" si="394"/>
        <v/>
      </c>
      <c r="I2548" s="158" t="str">
        <f>TRANSAKTIONER!Z2548&amp;IF(regnskab_filter_periode_partner&gt;=AB2548,"INCLUDE"&amp;IF(regnskab_filter_land_partner&lt;&gt;"",IF(regnskab_filter_land_partner="EU",F2548,AD2548),""),"EXCLUDE")&amp;AC2548</f>
        <v>EXCLUDE</v>
      </c>
      <c r="J2548" s="158" t="e">
        <f t="shared" si="395"/>
        <v>#N/A</v>
      </c>
      <c r="L2548" s="158" t="str">
        <f t="shared" si="396"/>
        <v>_EU</v>
      </c>
      <c r="P2548" s="340"/>
      <c r="Q2548" s="340"/>
      <c r="R2548" s="341"/>
      <c r="S2548" s="342"/>
      <c r="T2548" s="342"/>
      <c r="U2548" s="340"/>
      <c r="V2548" s="368"/>
      <c r="W2548" s="341"/>
      <c r="X2548" s="343"/>
      <c r="Y2548" s="340"/>
      <c r="Z2548" s="341"/>
      <c r="AA2548" s="348" t="str">
        <f t="shared" si="397"/>
        <v/>
      </c>
      <c r="AB2548" s="349" t="str">
        <f t="shared" si="398"/>
        <v/>
      </c>
      <c r="AC2548" s="341"/>
      <c r="AD2548" s="350" t="str">
        <f t="shared" si="399"/>
        <v/>
      </c>
    </row>
    <row r="2549" spans="2:30" x14ac:dyDescent="0.45">
      <c r="B2549" s="145" t="str">
        <f t="shared" si="390"/>
        <v>NOT INCLUDED</v>
      </c>
      <c r="C2549" s="146" t="e">
        <f t="shared" si="391"/>
        <v>#N/A</v>
      </c>
      <c r="D2549" s="158" t="e">
        <f>AB2549&amp;"_"&amp;#REF!&amp;IF(afstemning_partner&lt;&gt;"","_"&amp;AC2549,"")</f>
        <v>#REF!</v>
      </c>
      <c r="E2549" s="158" t="str">
        <f t="shared" si="392"/>
        <v/>
      </c>
      <c r="F2549" s="158" t="e">
        <f t="shared" si="393"/>
        <v>#N/A</v>
      </c>
      <c r="G2549" s="158" t="str">
        <f>TRANSAKTIONER!Z2549&amp;IF(regnskab_filter_periode&gt;=AB2549,"INCLUDE"&amp;IF(regnskab_filter_land&lt;&gt;"",IF(regnskab_filter_land="EU",F2549,AD2549),""),"EXCLUDE")</f>
        <v>EXCLUDE</v>
      </c>
      <c r="H2549" s="158" t="str">
        <f t="shared" si="394"/>
        <v/>
      </c>
      <c r="I2549" s="158" t="str">
        <f>TRANSAKTIONER!Z2549&amp;IF(regnskab_filter_periode_partner&gt;=AB2549,"INCLUDE"&amp;IF(regnskab_filter_land_partner&lt;&gt;"",IF(regnskab_filter_land_partner="EU",F2549,AD2549),""),"EXCLUDE")&amp;AC2549</f>
        <v>EXCLUDE</v>
      </c>
      <c r="J2549" s="158" t="e">
        <f t="shared" si="395"/>
        <v>#N/A</v>
      </c>
      <c r="L2549" s="158" t="str">
        <f t="shared" si="396"/>
        <v>_EU</v>
      </c>
      <c r="P2549" s="340"/>
      <c r="Q2549" s="340"/>
      <c r="R2549" s="341"/>
      <c r="S2549" s="342"/>
      <c r="T2549" s="342"/>
      <c r="U2549" s="340"/>
      <c r="V2549" s="368"/>
      <c r="W2549" s="341"/>
      <c r="X2549" s="343"/>
      <c r="Y2549" s="340"/>
      <c r="Z2549" s="341"/>
      <c r="AA2549" s="348" t="str">
        <f t="shared" si="397"/>
        <v/>
      </c>
      <c r="AB2549" s="349" t="str">
        <f t="shared" si="398"/>
        <v/>
      </c>
      <c r="AC2549" s="341"/>
      <c r="AD2549" s="350" t="str">
        <f t="shared" si="399"/>
        <v/>
      </c>
    </row>
    <row r="2550" spans="2:30" x14ac:dyDescent="0.45">
      <c r="B2550" s="145" t="str">
        <f t="shared" si="390"/>
        <v>NOT INCLUDED</v>
      </c>
      <c r="C2550" s="146" t="e">
        <f t="shared" si="391"/>
        <v>#N/A</v>
      </c>
      <c r="D2550" s="158" t="e">
        <f>AB2550&amp;"_"&amp;#REF!&amp;IF(afstemning_partner&lt;&gt;"","_"&amp;AC2550,"")</f>
        <v>#REF!</v>
      </c>
      <c r="E2550" s="158" t="str">
        <f t="shared" si="392"/>
        <v/>
      </c>
      <c r="F2550" s="158" t="e">
        <f t="shared" si="393"/>
        <v>#N/A</v>
      </c>
      <c r="G2550" s="158" t="str">
        <f>TRANSAKTIONER!Z2550&amp;IF(regnskab_filter_periode&gt;=AB2550,"INCLUDE"&amp;IF(regnskab_filter_land&lt;&gt;"",IF(regnskab_filter_land="EU",F2550,AD2550),""),"EXCLUDE")</f>
        <v>EXCLUDE</v>
      </c>
      <c r="H2550" s="158" t="str">
        <f t="shared" si="394"/>
        <v/>
      </c>
      <c r="I2550" s="158" t="str">
        <f>TRANSAKTIONER!Z2550&amp;IF(regnskab_filter_periode_partner&gt;=AB2550,"INCLUDE"&amp;IF(regnskab_filter_land_partner&lt;&gt;"",IF(regnskab_filter_land_partner="EU",F2550,AD2550),""),"EXCLUDE")&amp;AC2550</f>
        <v>EXCLUDE</v>
      </c>
      <c r="J2550" s="158" t="e">
        <f t="shared" si="395"/>
        <v>#N/A</v>
      </c>
      <c r="L2550" s="158" t="str">
        <f t="shared" si="396"/>
        <v>_EU</v>
      </c>
      <c r="P2550" s="340"/>
      <c r="Q2550" s="340"/>
      <c r="R2550" s="341"/>
      <c r="S2550" s="342"/>
      <c r="T2550" s="342"/>
      <c r="U2550" s="340"/>
      <c r="V2550" s="368"/>
      <c r="W2550" s="341"/>
      <c r="X2550" s="343"/>
      <c r="Y2550" s="340"/>
      <c r="Z2550" s="341"/>
      <c r="AA2550" s="348" t="str">
        <f t="shared" si="397"/>
        <v/>
      </c>
      <c r="AB2550" s="349" t="str">
        <f t="shared" si="398"/>
        <v/>
      </c>
      <c r="AC2550" s="341"/>
      <c r="AD2550" s="350" t="str">
        <f t="shared" si="399"/>
        <v/>
      </c>
    </row>
    <row r="2551" spans="2:30" x14ac:dyDescent="0.45">
      <c r="B2551" s="145" t="str">
        <f t="shared" si="390"/>
        <v>NOT INCLUDED</v>
      </c>
      <c r="C2551" s="146" t="e">
        <f t="shared" si="391"/>
        <v>#N/A</v>
      </c>
      <c r="D2551" s="158" t="e">
        <f>AB2551&amp;"_"&amp;#REF!&amp;IF(afstemning_partner&lt;&gt;"","_"&amp;AC2551,"")</f>
        <v>#REF!</v>
      </c>
      <c r="E2551" s="158" t="str">
        <f t="shared" si="392"/>
        <v/>
      </c>
      <c r="F2551" s="158" t="e">
        <f t="shared" si="393"/>
        <v>#N/A</v>
      </c>
      <c r="G2551" s="158" t="str">
        <f>TRANSAKTIONER!Z2551&amp;IF(regnskab_filter_periode&gt;=AB2551,"INCLUDE"&amp;IF(regnskab_filter_land&lt;&gt;"",IF(regnskab_filter_land="EU",F2551,AD2551),""),"EXCLUDE")</f>
        <v>EXCLUDE</v>
      </c>
      <c r="H2551" s="158" t="str">
        <f t="shared" si="394"/>
        <v/>
      </c>
      <c r="I2551" s="158" t="str">
        <f>TRANSAKTIONER!Z2551&amp;IF(regnskab_filter_periode_partner&gt;=AB2551,"INCLUDE"&amp;IF(regnskab_filter_land_partner&lt;&gt;"",IF(regnskab_filter_land_partner="EU",F2551,AD2551),""),"EXCLUDE")&amp;AC2551</f>
        <v>EXCLUDE</v>
      </c>
      <c r="J2551" s="158" t="e">
        <f t="shared" si="395"/>
        <v>#N/A</v>
      </c>
      <c r="L2551" s="158" t="str">
        <f t="shared" si="396"/>
        <v>_EU</v>
      </c>
      <c r="P2551" s="340"/>
      <c r="Q2551" s="340"/>
      <c r="R2551" s="341"/>
      <c r="S2551" s="342"/>
      <c r="T2551" s="342"/>
      <c r="U2551" s="340"/>
      <c r="V2551" s="368"/>
      <c r="W2551" s="341"/>
      <c r="X2551" s="343"/>
      <c r="Y2551" s="340"/>
      <c r="Z2551" s="341"/>
      <c r="AA2551" s="348" t="str">
        <f t="shared" si="397"/>
        <v/>
      </c>
      <c r="AB2551" s="349" t="str">
        <f t="shared" si="398"/>
        <v/>
      </c>
      <c r="AC2551" s="341"/>
      <c r="AD2551" s="350" t="str">
        <f t="shared" si="399"/>
        <v/>
      </c>
    </row>
    <row r="2552" spans="2:30" x14ac:dyDescent="0.45">
      <c r="B2552" s="145" t="str">
        <f t="shared" si="390"/>
        <v>NOT INCLUDED</v>
      </c>
      <c r="C2552" s="146" t="e">
        <f t="shared" si="391"/>
        <v>#N/A</v>
      </c>
      <c r="D2552" s="158" t="e">
        <f>AB2552&amp;"_"&amp;#REF!&amp;IF(afstemning_partner&lt;&gt;"","_"&amp;AC2552,"")</f>
        <v>#REF!</v>
      </c>
      <c r="E2552" s="158" t="str">
        <f t="shared" si="392"/>
        <v/>
      </c>
      <c r="F2552" s="158" t="e">
        <f t="shared" si="393"/>
        <v>#N/A</v>
      </c>
      <c r="G2552" s="158" t="str">
        <f>TRANSAKTIONER!Z2552&amp;IF(regnskab_filter_periode&gt;=AB2552,"INCLUDE"&amp;IF(regnskab_filter_land&lt;&gt;"",IF(regnskab_filter_land="EU",F2552,AD2552),""),"EXCLUDE")</f>
        <v>EXCLUDE</v>
      </c>
      <c r="H2552" s="158" t="str">
        <f t="shared" si="394"/>
        <v/>
      </c>
      <c r="I2552" s="158" t="str">
        <f>TRANSAKTIONER!Z2552&amp;IF(regnskab_filter_periode_partner&gt;=AB2552,"INCLUDE"&amp;IF(regnskab_filter_land_partner&lt;&gt;"",IF(regnskab_filter_land_partner="EU",F2552,AD2552),""),"EXCLUDE")&amp;AC2552</f>
        <v>EXCLUDE</v>
      </c>
      <c r="J2552" s="158" t="e">
        <f t="shared" si="395"/>
        <v>#N/A</v>
      </c>
      <c r="L2552" s="158" t="str">
        <f t="shared" si="396"/>
        <v>_EU</v>
      </c>
      <c r="P2552" s="340"/>
      <c r="Q2552" s="340"/>
      <c r="R2552" s="341"/>
      <c r="S2552" s="342"/>
      <c r="T2552" s="342"/>
      <c r="U2552" s="340"/>
      <c r="V2552" s="368"/>
      <c r="W2552" s="341"/>
      <c r="X2552" s="343"/>
      <c r="Y2552" s="340"/>
      <c r="Z2552" s="341"/>
      <c r="AA2552" s="348" t="str">
        <f t="shared" si="397"/>
        <v/>
      </c>
      <c r="AB2552" s="349" t="str">
        <f t="shared" si="398"/>
        <v/>
      </c>
      <c r="AC2552" s="341"/>
      <c r="AD2552" s="350" t="str">
        <f t="shared" si="399"/>
        <v/>
      </c>
    </row>
    <row r="2553" spans="2:30" x14ac:dyDescent="0.45">
      <c r="B2553" s="145" t="str">
        <f t="shared" si="390"/>
        <v>NOT INCLUDED</v>
      </c>
      <c r="C2553" s="146" t="e">
        <f t="shared" si="391"/>
        <v>#N/A</v>
      </c>
      <c r="D2553" s="158" t="e">
        <f>AB2553&amp;"_"&amp;#REF!&amp;IF(afstemning_partner&lt;&gt;"","_"&amp;AC2553,"")</f>
        <v>#REF!</v>
      </c>
      <c r="E2553" s="158" t="str">
        <f t="shared" si="392"/>
        <v/>
      </c>
      <c r="F2553" s="158" t="e">
        <f t="shared" si="393"/>
        <v>#N/A</v>
      </c>
      <c r="G2553" s="158" t="str">
        <f>TRANSAKTIONER!Z2553&amp;IF(regnskab_filter_periode&gt;=AB2553,"INCLUDE"&amp;IF(regnskab_filter_land&lt;&gt;"",IF(regnskab_filter_land="EU",F2553,AD2553),""),"EXCLUDE")</f>
        <v>EXCLUDE</v>
      </c>
      <c r="H2553" s="158" t="str">
        <f t="shared" si="394"/>
        <v/>
      </c>
      <c r="I2553" s="158" t="str">
        <f>TRANSAKTIONER!Z2553&amp;IF(regnskab_filter_periode_partner&gt;=AB2553,"INCLUDE"&amp;IF(regnskab_filter_land_partner&lt;&gt;"",IF(regnskab_filter_land_partner="EU",F2553,AD2553),""),"EXCLUDE")&amp;AC2553</f>
        <v>EXCLUDE</v>
      </c>
      <c r="J2553" s="158" t="e">
        <f t="shared" si="395"/>
        <v>#N/A</v>
      </c>
      <c r="L2553" s="158" t="str">
        <f t="shared" si="396"/>
        <v>_EU</v>
      </c>
      <c r="P2553" s="340"/>
      <c r="Q2553" s="340"/>
      <c r="R2553" s="341"/>
      <c r="S2553" s="342"/>
      <c r="T2553" s="342"/>
      <c r="U2553" s="340"/>
      <c r="V2553" s="368"/>
      <c r="W2553" s="341"/>
      <c r="X2553" s="343"/>
      <c r="Y2553" s="340"/>
      <c r="Z2553" s="341"/>
      <c r="AA2553" s="348" t="str">
        <f t="shared" si="397"/>
        <v/>
      </c>
      <c r="AB2553" s="349" t="str">
        <f t="shared" si="398"/>
        <v/>
      </c>
      <c r="AC2553" s="341"/>
      <c r="AD2553" s="350" t="str">
        <f t="shared" si="399"/>
        <v/>
      </c>
    </row>
    <row r="2554" spans="2:30" x14ac:dyDescent="0.45">
      <c r="B2554" s="145" t="str">
        <f t="shared" si="390"/>
        <v>NOT INCLUDED</v>
      </c>
      <c r="C2554" s="146" t="e">
        <f t="shared" si="391"/>
        <v>#N/A</v>
      </c>
      <c r="D2554" s="158" t="e">
        <f>AB2554&amp;"_"&amp;#REF!&amp;IF(afstemning_partner&lt;&gt;"","_"&amp;AC2554,"")</f>
        <v>#REF!</v>
      </c>
      <c r="E2554" s="158" t="str">
        <f t="shared" si="392"/>
        <v/>
      </c>
      <c r="F2554" s="158" t="e">
        <f t="shared" si="393"/>
        <v>#N/A</v>
      </c>
      <c r="G2554" s="158" t="str">
        <f>TRANSAKTIONER!Z2554&amp;IF(regnskab_filter_periode&gt;=AB2554,"INCLUDE"&amp;IF(regnskab_filter_land&lt;&gt;"",IF(regnskab_filter_land="EU",F2554,AD2554),""),"EXCLUDE")</f>
        <v>EXCLUDE</v>
      </c>
      <c r="H2554" s="158" t="str">
        <f t="shared" si="394"/>
        <v/>
      </c>
      <c r="I2554" s="158" t="str">
        <f>TRANSAKTIONER!Z2554&amp;IF(regnskab_filter_periode_partner&gt;=AB2554,"INCLUDE"&amp;IF(regnskab_filter_land_partner&lt;&gt;"",IF(regnskab_filter_land_partner="EU",F2554,AD2554),""),"EXCLUDE")&amp;AC2554</f>
        <v>EXCLUDE</v>
      </c>
      <c r="J2554" s="158" t="e">
        <f t="shared" si="395"/>
        <v>#N/A</v>
      </c>
      <c r="L2554" s="158" t="str">
        <f t="shared" si="396"/>
        <v>_EU</v>
      </c>
      <c r="P2554" s="340"/>
      <c r="Q2554" s="340"/>
      <c r="R2554" s="341"/>
      <c r="S2554" s="342"/>
      <c r="T2554" s="342"/>
      <c r="U2554" s="340"/>
      <c r="V2554" s="368"/>
      <c r="W2554" s="341"/>
      <c r="X2554" s="343"/>
      <c r="Y2554" s="340"/>
      <c r="Z2554" s="341"/>
      <c r="AA2554" s="348" t="str">
        <f t="shared" si="397"/>
        <v/>
      </c>
      <c r="AB2554" s="349" t="str">
        <f t="shared" si="398"/>
        <v/>
      </c>
      <c r="AC2554" s="341"/>
      <c r="AD2554" s="350" t="str">
        <f t="shared" si="399"/>
        <v/>
      </c>
    </row>
    <row r="2555" spans="2:30" x14ac:dyDescent="0.45">
      <c r="B2555" s="145" t="str">
        <f t="shared" si="390"/>
        <v>NOT INCLUDED</v>
      </c>
      <c r="C2555" s="146" t="e">
        <f t="shared" si="391"/>
        <v>#N/A</v>
      </c>
      <c r="D2555" s="158" t="e">
        <f>AB2555&amp;"_"&amp;#REF!&amp;IF(afstemning_partner&lt;&gt;"","_"&amp;AC2555,"")</f>
        <v>#REF!</v>
      </c>
      <c r="E2555" s="158" t="str">
        <f t="shared" si="392"/>
        <v/>
      </c>
      <c r="F2555" s="158" t="e">
        <f t="shared" si="393"/>
        <v>#N/A</v>
      </c>
      <c r="G2555" s="158" t="str">
        <f>TRANSAKTIONER!Z2555&amp;IF(regnskab_filter_periode&gt;=AB2555,"INCLUDE"&amp;IF(regnskab_filter_land&lt;&gt;"",IF(regnskab_filter_land="EU",F2555,AD2555),""),"EXCLUDE")</f>
        <v>EXCLUDE</v>
      </c>
      <c r="H2555" s="158" t="str">
        <f t="shared" si="394"/>
        <v/>
      </c>
      <c r="I2555" s="158" t="str">
        <f>TRANSAKTIONER!Z2555&amp;IF(regnskab_filter_periode_partner&gt;=AB2555,"INCLUDE"&amp;IF(regnskab_filter_land_partner&lt;&gt;"",IF(regnskab_filter_land_partner="EU",F2555,AD2555),""),"EXCLUDE")&amp;AC2555</f>
        <v>EXCLUDE</v>
      </c>
      <c r="J2555" s="158" t="e">
        <f t="shared" si="395"/>
        <v>#N/A</v>
      </c>
      <c r="L2555" s="158" t="str">
        <f t="shared" si="396"/>
        <v>_EU</v>
      </c>
      <c r="P2555" s="340"/>
      <c r="Q2555" s="340"/>
      <c r="R2555" s="341"/>
      <c r="S2555" s="342"/>
      <c r="T2555" s="342"/>
      <c r="U2555" s="340"/>
      <c r="V2555" s="368"/>
      <c r="W2555" s="341"/>
      <c r="X2555" s="343"/>
      <c r="Y2555" s="340"/>
      <c r="Z2555" s="341"/>
      <c r="AA2555" s="348" t="str">
        <f t="shared" si="397"/>
        <v/>
      </c>
      <c r="AB2555" s="349" t="str">
        <f t="shared" si="398"/>
        <v/>
      </c>
      <c r="AC2555" s="341"/>
      <c r="AD2555" s="350" t="str">
        <f t="shared" si="399"/>
        <v/>
      </c>
    </row>
    <row r="2556" spans="2:30" x14ac:dyDescent="0.45">
      <c r="B2556" s="145" t="str">
        <f t="shared" si="390"/>
        <v>NOT INCLUDED</v>
      </c>
      <c r="C2556" s="146" t="e">
        <f t="shared" si="391"/>
        <v>#N/A</v>
      </c>
      <c r="D2556" s="158" t="e">
        <f>AB2556&amp;"_"&amp;#REF!&amp;IF(afstemning_partner&lt;&gt;"","_"&amp;AC2556,"")</f>
        <v>#REF!</v>
      </c>
      <c r="E2556" s="158" t="str">
        <f t="shared" si="392"/>
        <v/>
      </c>
      <c r="F2556" s="158" t="e">
        <f t="shared" si="393"/>
        <v>#N/A</v>
      </c>
      <c r="G2556" s="158" t="str">
        <f>TRANSAKTIONER!Z2556&amp;IF(regnskab_filter_periode&gt;=AB2556,"INCLUDE"&amp;IF(regnskab_filter_land&lt;&gt;"",IF(regnskab_filter_land="EU",F2556,AD2556),""),"EXCLUDE")</f>
        <v>EXCLUDE</v>
      </c>
      <c r="H2556" s="158" t="str">
        <f t="shared" si="394"/>
        <v/>
      </c>
      <c r="I2556" s="158" t="str">
        <f>TRANSAKTIONER!Z2556&amp;IF(regnskab_filter_periode_partner&gt;=AB2556,"INCLUDE"&amp;IF(regnskab_filter_land_partner&lt;&gt;"",IF(regnskab_filter_land_partner="EU",F2556,AD2556),""),"EXCLUDE")&amp;AC2556</f>
        <v>EXCLUDE</v>
      </c>
      <c r="J2556" s="158" t="e">
        <f t="shared" si="395"/>
        <v>#N/A</v>
      </c>
      <c r="L2556" s="158" t="str">
        <f t="shared" si="396"/>
        <v>_EU</v>
      </c>
      <c r="P2556" s="340"/>
      <c r="Q2556" s="340"/>
      <c r="R2556" s="341"/>
      <c r="S2556" s="342"/>
      <c r="T2556" s="342"/>
      <c r="U2556" s="340"/>
      <c r="V2556" s="368"/>
      <c r="W2556" s="341"/>
      <c r="X2556" s="343"/>
      <c r="Y2556" s="340"/>
      <c r="Z2556" s="341"/>
      <c r="AA2556" s="348" t="str">
        <f t="shared" si="397"/>
        <v/>
      </c>
      <c r="AB2556" s="349" t="str">
        <f t="shared" si="398"/>
        <v/>
      </c>
      <c r="AC2556" s="341"/>
      <c r="AD2556" s="350" t="str">
        <f t="shared" si="399"/>
        <v/>
      </c>
    </row>
    <row r="2557" spans="2:30" x14ac:dyDescent="0.45">
      <c r="B2557" s="145" t="str">
        <f t="shared" si="390"/>
        <v>NOT INCLUDED</v>
      </c>
      <c r="C2557" s="146" t="e">
        <f t="shared" si="391"/>
        <v>#N/A</v>
      </c>
      <c r="D2557" s="158" t="e">
        <f>AB2557&amp;"_"&amp;#REF!&amp;IF(afstemning_partner&lt;&gt;"","_"&amp;AC2557,"")</f>
        <v>#REF!</v>
      </c>
      <c r="E2557" s="158" t="str">
        <f t="shared" si="392"/>
        <v/>
      </c>
      <c r="F2557" s="158" t="e">
        <f t="shared" si="393"/>
        <v>#N/A</v>
      </c>
      <c r="G2557" s="158" t="str">
        <f>TRANSAKTIONER!Z2557&amp;IF(regnskab_filter_periode&gt;=AB2557,"INCLUDE"&amp;IF(regnskab_filter_land&lt;&gt;"",IF(regnskab_filter_land="EU",F2557,AD2557),""),"EXCLUDE")</f>
        <v>EXCLUDE</v>
      </c>
      <c r="H2557" s="158" t="str">
        <f t="shared" si="394"/>
        <v/>
      </c>
      <c r="I2557" s="158" t="str">
        <f>TRANSAKTIONER!Z2557&amp;IF(regnskab_filter_periode_partner&gt;=AB2557,"INCLUDE"&amp;IF(regnskab_filter_land_partner&lt;&gt;"",IF(regnskab_filter_land_partner="EU",F2557,AD2557),""),"EXCLUDE")&amp;AC2557</f>
        <v>EXCLUDE</v>
      </c>
      <c r="J2557" s="158" t="e">
        <f t="shared" si="395"/>
        <v>#N/A</v>
      </c>
      <c r="L2557" s="158" t="str">
        <f t="shared" si="396"/>
        <v>_EU</v>
      </c>
      <c r="P2557" s="340"/>
      <c r="Q2557" s="340"/>
      <c r="R2557" s="341"/>
      <c r="S2557" s="342"/>
      <c r="T2557" s="342"/>
      <c r="U2557" s="340"/>
      <c r="V2557" s="368"/>
      <c r="W2557" s="341"/>
      <c r="X2557" s="343"/>
      <c r="Y2557" s="340"/>
      <c r="Z2557" s="341"/>
      <c r="AA2557" s="348" t="str">
        <f t="shared" si="397"/>
        <v/>
      </c>
      <c r="AB2557" s="349" t="str">
        <f t="shared" si="398"/>
        <v/>
      </c>
      <c r="AC2557" s="341"/>
      <c r="AD2557" s="350" t="str">
        <f t="shared" si="399"/>
        <v/>
      </c>
    </row>
    <row r="2558" spans="2:30" x14ac:dyDescent="0.45">
      <c r="B2558" s="145" t="str">
        <f t="shared" si="390"/>
        <v>NOT INCLUDED</v>
      </c>
      <c r="C2558" s="146" t="e">
        <f t="shared" si="391"/>
        <v>#N/A</v>
      </c>
      <c r="D2558" s="158" t="e">
        <f>AB2558&amp;"_"&amp;#REF!&amp;IF(afstemning_partner&lt;&gt;"","_"&amp;AC2558,"")</f>
        <v>#REF!</v>
      </c>
      <c r="E2558" s="158" t="str">
        <f t="shared" si="392"/>
        <v/>
      </c>
      <c r="F2558" s="158" t="e">
        <f t="shared" si="393"/>
        <v>#N/A</v>
      </c>
      <c r="G2558" s="158" t="str">
        <f>TRANSAKTIONER!Z2558&amp;IF(regnskab_filter_periode&gt;=AB2558,"INCLUDE"&amp;IF(regnskab_filter_land&lt;&gt;"",IF(regnskab_filter_land="EU",F2558,AD2558),""),"EXCLUDE")</f>
        <v>EXCLUDE</v>
      </c>
      <c r="H2558" s="158" t="str">
        <f t="shared" si="394"/>
        <v/>
      </c>
      <c r="I2558" s="158" t="str">
        <f>TRANSAKTIONER!Z2558&amp;IF(regnskab_filter_periode_partner&gt;=AB2558,"INCLUDE"&amp;IF(regnskab_filter_land_partner&lt;&gt;"",IF(regnskab_filter_land_partner="EU",F2558,AD2558),""),"EXCLUDE")&amp;AC2558</f>
        <v>EXCLUDE</v>
      </c>
      <c r="J2558" s="158" t="e">
        <f t="shared" si="395"/>
        <v>#N/A</v>
      </c>
      <c r="L2558" s="158" t="str">
        <f t="shared" si="396"/>
        <v>_EU</v>
      </c>
      <c r="P2558" s="340"/>
      <c r="Q2558" s="340"/>
      <c r="R2558" s="341"/>
      <c r="S2558" s="342"/>
      <c r="T2558" s="342"/>
      <c r="U2558" s="340"/>
      <c r="V2558" s="368"/>
      <c r="W2558" s="341"/>
      <c r="X2558" s="343"/>
      <c r="Y2558" s="340"/>
      <c r="Z2558" s="341"/>
      <c r="AA2558" s="348" t="str">
        <f t="shared" si="397"/>
        <v/>
      </c>
      <c r="AB2558" s="349" t="str">
        <f t="shared" si="398"/>
        <v/>
      </c>
      <c r="AC2558" s="341"/>
      <c r="AD2558" s="350" t="str">
        <f t="shared" si="399"/>
        <v/>
      </c>
    </row>
    <row r="2559" spans="2:30" x14ac:dyDescent="0.45">
      <c r="B2559" s="145" t="str">
        <f t="shared" si="390"/>
        <v>NOT INCLUDED</v>
      </c>
      <c r="C2559" s="146" t="e">
        <f t="shared" si="391"/>
        <v>#N/A</v>
      </c>
      <c r="D2559" s="158" t="e">
        <f>AB2559&amp;"_"&amp;#REF!&amp;IF(afstemning_partner&lt;&gt;"","_"&amp;AC2559,"")</f>
        <v>#REF!</v>
      </c>
      <c r="E2559" s="158" t="str">
        <f t="shared" si="392"/>
        <v/>
      </c>
      <c r="F2559" s="158" t="e">
        <f t="shared" si="393"/>
        <v>#N/A</v>
      </c>
      <c r="G2559" s="158" t="str">
        <f>TRANSAKTIONER!Z2559&amp;IF(regnskab_filter_periode&gt;=AB2559,"INCLUDE"&amp;IF(regnskab_filter_land&lt;&gt;"",IF(regnskab_filter_land="EU",F2559,AD2559),""),"EXCLUDE")</f>
        <v>EXCLUDE</v>
      </c>
      <c r="H2559" s="158" t="str">
        <f t="shared" si="394"/>
        <v/>
      </c>
      <c r="I2559" s="158" t="str">
        <f>TRANSAKTIONER!Z2559&amp;IF(regnskab_filter_periode_partner&gt;=AB2559,"INCLUDE"&amp;IF(regnskab_filter_land_partner&lt;&gt;"",IF(regnskab_filter_land_partner="EU",F2559,AD2559),""),"EXCLUDE")&amp;AC2559</f>
        <v>EXCLUDE</v>
      </c>
      <c r="J2559" s="158" t="e">
        <f t="shared" si="395"/>
        <v>#N/A</v>
      </c>
      <c r="L2559" s="158" t="str">
        <f t="shared" si="396"/>
        <v>_EU</v>
      </c>
      <c r="P2559" s="340"/>
      <c r="Q2559" s="340"/>
      <c r="R2559" s="341"/>
      <c r="S2559" s="342"/>
      <c r="T2559" s="342"/>
      <c r="U2559" s="340"/>
      <c r="V2559" s="368"/>
      <c r="W2559" s="341"/>
      <c r="X2559" s="343"/>
      <c r="Y2559" s="340"/>
      <c r="Z2559" s="341"/>
      <c r="AA2559" s="348" t="str">
        <f t="shared" si="397"/>
        <v/>
      </c>
      <c r="AB2559" s="349" t="str">
        <f t="shared" si="398"/>
        <v/>
      </c>
      <c r="AC2559" s="341"/>
      <c r="AD2559" s="350" t="str">
        <f t="shared" si="399"/>
        <v/>
      </c>
    </row>
    <row r="2560" spans="2:30" x14ac:dyDescent="0.45">
      <c r="B2560" s="145" t="str">
        <f t="shared" si="390"/>
        <v>NOT INCLUDED</v>
      </c>
      <c r="C2560" s="146" t="e">
        <f t="shared" si="391"/>
        <v>#N/A</v>
      </c>
      <c r="D2560" s="158" t="e">
        <f>AB2560&amp;"_"&amp;#REF!&amp;IF(afstemning_partner&lt;&gt;"","_"&amp;AC2560,"")</f>
        <v>#REF!</v>
      </c>
      <c r="E2560" s="158" t="str">
        <f t="shared" si="392"/>
        <v/>
      </c>
      <c r="F2560" s="158" t="e">
        <f t="shared" si="393"/>
        <v>#N/A</v>
      </c>
      <c r="G2560" s="158" t="str">
        <f>TRANSAKTIONER!Z2560&amp;IF(regnskab_filter_periode&gt;=AB2560,"INCLUDE"&amp;IF(regnskab_filter_land&lt;&gt;"",IF(regnskab_filter_land="EU",F2560,AD2560),""),"EXCLUDE")</f>
        <v>EXCLUDE</v>
      </c>
      <c r="H2560" s="158" t="str">
        <f t="shared" si="394"/>
        <v/>
      </c>
      <c r="I2560" s="158" t="str">
        <f>TRANSAKTIONER!Z2560&amp;IF(regnskab_filter_periode_partner&gt;=AB2560,"INCLUDE"&amp;IF(regnskab_filter_land_partner&lt;&gt;"",IF(regnskab_filter_land_partner="EU",F2560,AD2560),""),"EXCLUDE")&amp;AC2560</f>
        <v>EXCLUDE</v>
      </c>
      <c r="J2560" s="158" t="e">
        <f t="shared" si="395"/>
        <v>#N/A</v>
      </c>
      <c r="L2560" s="158" t="str">
        <f t="shared" si="396"/>
        <v>_EU</v>
      </c>
      <c r="P2560" s="340"/>
      <c r="Q2560" s="340"/>
      <c r="R2560" s="341"/>
      <c r="S2560" s="342"/>
      <c r="T2560" s="342"/>
      <c r="U2560" s="340"/>
      <c r="V2560" s="368"/>
      <c r="W2560" s="341"/>
      <c r="X2560" s="343"/>
      <c r="Y2560" s="340"/>
      <c r="Z2560" s="341"/>
      <c r="AA2560" s="348" t="str">
        <f t="shared" si="397"/>
        <v/>
      </c>
      <c r="AB2560" s="349" t="str">
        <f t="shared" si="398"/>
        <v/>
      </c>
      <c r="AC2560" s="341"/>
      <c r="AD2560" s="350" t="str">
        <f t="shared" si="399"/>
        <v/>
      </c>
    </row>
    <row r="2561" spans="2:30" x14ac:dyDescent="0.45">
      <c r="B2561" s="145" t="str">
        <f t="shared" si="390"/>
        <v>NOT INCLUDED</v>
      </c>
      <c r="C2561" s="146" t="e">
        <f t="shared" si="391"/>
        <v>#N/A</v>
      </c>
      <c r="D2561" s="158" t="e">
        <f>AB2561&amp;"_"&amp;#REF!&amp;IF(afstemning_partner&lt;&gt;"","_"&amp;AC2561,"")</f>
        <v>#REF!</v>
      </c>
      <c r="E2561" s="158" t="str">
        <f t="shared" si="392"/>
        <v/>
      </c>
      <c r="F2561" s="158" t="e">
        <f t="shared" si="393"/>
        <v>#N/A</v>
      </c>
      <c r="G2561" s="158" t="str">
        <f>TRANSAKTIONER!Z2561&amp;IF(regnskab_filter_periode&gt;=AB2561,"INCLUDE"&amp;IF(regnskab_filter_land&lt;&gt;"",IF(regnskab_filter_land="EU",F2561,AD2561),""),"EXCLUDE")</f>
        <v>EXCLUDE</v>
      </c>
      <c r="H2561" s="158" t="str">
        <f t="shared" si="394"/>
        <v/>
      </c>
      <c r="I2561" s="158" t="str">
        <f>TRANSAKTIONER!Z2561&amp;IF(regnskab_filter_periode_partner&gt;=AB2561,"INCLUDE"&amp;IF(regnskab_filter_land_partner&lt;&gt;"",IF(regnskab_filter_land_partner="EU",F2561,AD2561),""),"EXCLUDE")&amp;AC2561</f>
        <v>EXCLUDE</v>
      </c>
      <c r="J2561" s="158" t="e">
        <f t="shared" si="395"/>
        <v>#N/A</v>
      </c>
      <c r="L2561" s="158" t="str">
        <f t="shared" si="396"/>
        <v>_EU</v>
      </c>
      <c r="P2561" s="340"/>
      <c r="Q2561" s="340"/>
      <c r="R2561" s="341"/>
      <c r="S2561" s="342"/>
      <c r="T2561" s="342"/>
      <c r="U2561" s="340"/>
      <c r="V2561" s="368"/>
      <c r="W2561" s="341"/>
      <c r="X2561" s="343"/>
      <c r="Y2561" s="340"/>
      <c r="Z2561" s="341"/>
      <c r="AA2561" s="348" t="str">
        <f t="shared" si="397"/>
        <v/>
      </c>
      <c r="AB2561" s="349" t="str">
        <f t="shared" si="398"/>
        <v/>
      </c>
      <c r="AC2561" s="341"/>
      <c r="AD2561" s="350" t="str">
        <f t="shared" si="399"/>
        <v/>
      </c>
    </row>
    <row r="2562" spans="2:30" x14ac:dyDescent="0.45">
      <c r="B2562" s="145" t="str">
        <f t="shared" si="390"/>
        <v>NOT INCLUDED</v>
      </c>
      <c r="C2562" s="146" t="e">
        <f t="shared" si="391"/>
        <v>#N/A</v>
      </c>
      <c r="D2562" s="158" t="e">
        <f>AB2562&amp;"_"&amp;#REF!&amp;IF(afstemning_partner&lt;&gt;"","_"&amp;AC2562,"")</f>
        <v>#REF!</v>
      </c>
      <c r="E2562" s="158" t="str">
        <f t="shared" si="392"/>
        <v/>
      </c>
      <c r="F2562" s="158" t="e">
        <f t="shared" si="393"/>
        <v>#N/A</v>
      </c>
      <c r="G2562" s="158" t="str">
        <f>TRANSAKTIONER!Z2562&amp;IF(regnskab_filter_periode&gt;=AB2562,"INCLUDE"&amp;IF(regnskab_filter_land&lt;&gt;"",IF(regnskab_filter_land="EU",F2562,AD2562),""),"EXCLUDE")</f>
        <v>EXCLUDE</v>
      </c>
      <c r="H2562" s="158" t="str">
        <f t="shared" si="394"/>
        <v/>
      </c>
      <c r="I2562" s="158" t="str">
        <f>TRANSAKTIONER!Z2562&amp;IF(regnskab_filter_periode_partner&gt;=AB2562,"INCLUDE"&amp;IF(regnskab_filter_land_partner&lt;&gt;"",IF(regnskab_filter_land_partner="EU",F2562,AD2562),""),"EXCLUDE")&amp;AC2562</f>
        <v>EXCLUDE</v>
      </c>
      <c r="J2562" s="158" t="e">
        <f t="shared" si="395"/>
        <v>#N/A</v>
      </c>
      <c r="L2562" s="158" t="str">
        <f t="shared" si="396"/>
        <v>_EU</v>
      </c>
      <c r="P2562" s="340"/>
      <c r="Q2562" s="340"/>
      <c r="R2562" s="341"/>
      <c r="S2562" s="342"/>
      <c r="T2562" s="342"/>
      <c r="U2562" s="340"/>
      <c r="V2562" s="368"/>
      <c r="W2562" s="341"/>
      <c r="X2562" s="343"/>
      <c r="Y2562" s="340"/>
      <c r="Z2562" s="341"/>
      <c r="AA2562" s="348" t="str">
        <f t="shared" si="397"/>
        <v/>
      </c>
      <c r="AB2562" s="349" t="str">
        <f t="shared" si="398"/>
        <v/>
      </c>
      <c r="AC2562" s="341"/>
      <c r="AD2562" s="350" t="str">
        <f t="shared" si="399"/>
        <v/>
      </c>
    </row>
    <row r="2563" spans="2:30" x14ac:dyDescent="0.45">
      <c r="B2563" s="145" t="str">
        <f t="shared" si="390"/>
        <v>NOT INCLUDED</v>
      </c>
      <c r="C2563" s="146" t="e">
        <f t="shared" si="391"/>
        <v>#N/A</v>
      </c>
      <c r="D2563" s="158" t="e">
        <f>AB2563&amp;"_"&amp;#REF!&amp;IF(afstemning_partner&lt;&gt;"","_"&amp;AC2563,"")</f>
        <v>#REF!</v>
      </c>
      <c r="E2563" s="158" t="str">
        <f t="shared" si="392"/>
        <v/>
      </c>
      <c r="F2563" s="158" t="e">
        <f t="shared" si="393"/>
        <v>#N/A</v>
      </c>
      <c r="G2563" s="158" t="str">
        <f>TRANSAKTIONER!Z2563&amp;IF(regnskab_filter_periode&gt;=AB2563,"INCLUDE"&amp;IF(regnskab_filter_land&lt;&gt;"",IF(regnskab_filter_land="EU",F2563,AD2563),""),"EXCLUDE")</f>
        <v>EXCLUDE</v>
      </c>
      <c r="H2563" s="158" t="str">
        <f t="shared" si="394"/>
        <v/>
      </c>
      <c r="I2563" s="158" t="str">
        <f>TRANSAKTIONER!Z2563&amp;IF(regnskab_filter_periode_partner&gt;=AB2563,"INCLUDE"&amp;IF(regnskab_filter_land_partner&lt;&gt;"",IF(regnskab_filter_land_partner="EU",F2563,AD2563),""),"EXCLUDE")&amp;AC2563</f>
        <v>EXCLUDE</v>
      </c>
      <c r="J2563" s="158" t="e">
        <f t="shared" si="395"/>
        <v>#N/A</v>
      </c>
      <c r="L2563" s="158" t="str">
        <f t="shared" si="396"/>
        <v>_EU</v>
      </c>
      <c r="P2563" s="340"/>
      <c r="Q2563" s="340"/>
      <c r="R2563" s="341"/>
      <c r="S2563" s="342"/>
      <c r="T2563" s="342"/>
      <c r="U2563" s="340"/>
      <c r="V2563" s="368"/>
      <c r="W2563" s="341"/>
      <c r="X2563" s="343"/>
      <c r="Y2563" s="340"/>
      <c r="Z2563" s="341"/>
      <c r="AA2563" s="348" t="str">
        <f t="shared" si="397"/>
        <v/>
      </c>
      <c r="AB2563" s="349" t="str">
        <f t="shared" si="398"/>
        <v/>
      </c>
      <c r="AC2563" s="341"/>
      <c r="AD2563" s="350" t="str">
        <f t="shared" si="399"/>
        <v/>
      </c>
    </row>
    <row r="2564" spans="2:30" x14ac:dyDescent="0.45">
      <c r="B2564" s="145" t="str">
        <f t="shared" si="390"/>
        <v>NOT INCLUDED</v>
      </c>
      <c r="C2564" s="146" t="e">
        <f t="shared" si="391"/>
        <v>#N/A</v>
      </c>
      <c r="D2564" s="158" t="e">
        <f>AB2564&amp;"_"&amp;#REF!&amp;IF(afstemning_partner&lt;&gt;"","_"&amp;AC2564,"")</f>
        <v>#REF!</v>
      </c>
      <c r="E2564" s="158" t="str">
        <f t="shared" si="392"/>
        <v/>
      </c>
      <c r="F2564" s="158" t="e">
        <f t="shared" si="393"/>
        <v>#N/A</v>
      </c>
      <c r="G2564" s="158" t="str">
        <f>TRANSAKTIONER!Z2564&amp;IF(regnskab_filter_periode&gt;=AB2564,"INCLUDE"&amp;IF(regnskab_filter_land&lt;&gt;"",IF(regnskab_filter_land="EU",F2564,AD2564),""),"EXCLUDE")</f>
        <v>EXCLUDE</v>
      </c>
      <c r="H2564" s="158" t="str">
        <f t="shared" si="394"/>
        <v/>
      </c>
      <c r="I2564" s="158" t="str">
        <f>TRANSAKTIONER!Z2564&amp;IF(regnskab_filter_periode_partner&gt;=AB2564,"INCLUDE"&amp;IF(regnskab_filter_land_partner&lt;&gt;"",IF(regnskab_filter_land_partner="EU",F2564,AD2564),""),"EXCLUDE")&amp;AC2564</f>
        <v>EXCLUDE</v>
      </c>
      <c r="J2564" s="158" t="e">
        <f t="shared" si="395"/>
        <v>#N/A</v>
      </c>
      <c r="L2564" s="158" t="str">
        <f t="shared" si="396"/>
        <v>_EU</v>
      </c>
      <c r="P2564" s="340"/>
      <c r="Q2564" s="340"/>
      <c r="R2564" s="341"/>
      <c r="S2564" s="342"/>
      <c r="T2564" s="342"/>
      <c r="U2564" s="340"/>
      <c r="V2564" s="368"/>
      <c r="W2564" s="341"/>
      <c r="X2564" s="343"/>
      <c r="Y2564" s="340"/>
      <c r="Z2564" s="341"/>
      <c r="AA2564" s="348" t="str">
        <f t="shared" si="397"/>
        <v/>
      </c>
      <c r="AB2564" s="349" t="str">
        <f t="shared" si="398"/>
        <v/>
      </c>
      <c r="AC2564" s="341"/>
      <c r="AD2564" s="350" t="str">
        <f t="shared" si="399"/>
        <v/>
      </c>
    </row>
    <row r="2565" spans="2:30" x14ac:dyDescent="0.45">
      <c r="B2565" s="145" t="str">
        <f t="shared" si="390"/>
        <v>NOT INCLUDED</v>
      </c>
      <c r="C2565" s="146" t="e">
        <f t="shared" si="391"/>
        <v>#N/A</v>
      </c>
      <c r="D2565" s="158" t="e">
        <f>AB2565&amp;"_"&amp;#REF!&amp;IF(afstemning_partner&lt;&gt;"","_"&amp;AC2565,"")</f>
        <v>#REF!</v>
      </c>
      <c r="E2565" s="158" t="str">
        <f t="shared" si="392"/>
        <v/>
      </c>
      <c r="F2565" s="158" t="e">
        <f t="shared" si="393"/>
        <v>#N/A</v>
      </c>
      <c r="G2565" s="158" t="str">
        <f>TRANSAKTIONER!Z2565&amp;IF(regnskab_filter_periode&gt;=AB2565,"INCLUDE"&amp;IF(regnskab_filter_land&lt;&gt;"",IF(regnskab_filter_land="EU",F2565,AD2565),""),"EXCLUDE")</f>
        <v>EXCLUDE</v>
      </c>
      <c r="H2565" s="158" t="str">
        <f t="shared" si="394"/>
        <v/>
      </c>
      <c r="I2565" s="158" t="str">
        <f>TRANSAKTIONER!Z2565&amp;IF(regnskab_filter_periode_partner&gt;=AB2565,"INCLUDE"&amp;IF(regnskab_filter_land_partner&lt;&gt;"",IF(regnskab_filter_land_partner="EU",F2565,AD2565),""),"EXCLUDE")&amp;AC2565</f>
        <v>EXCLUDE</v>
      </c>
      <c r="J2565" s="158" t="e">
        <f t="shared" si="395"/>
        <v>#N/A</v>
      </c>
      <c r="L2565" s="158" t="str">
        <f t="shared" si="396"/>
        <v>_EU</v>
      </c>
      <c r="P2565" s="340"/>
      <c r="Q2565" s="340"/>
      <c r="R2565" s="341"/>
      <c r="S2565" s="342"/>
      <c r="T2565" s="342"/>
      <c r="U2565" s="340"/>
      <c r="V2565" s="368"/>
      <c r="W2565" s="341"/>
      <c r="X2565" s="343"/>
      <c r="Y2565" s="340"/>
      <c r="Z2565" s="341"/>
      <c r="AA2565" s="348" t="str">
        <f t="shared" si="397"/>
        <v/>
      </c>
      <c r="AB2565" s="349" t="str">
        <f t="shared" si="398"/>
        <v/>
      </c>
      <c r="AC2565" s="341"/>
      <c r="AD2565" s="350" t="str">
        <f t="shared" si="399"/>
        <v/>
      </c>
    </row>
    <row r="2566" spans="2:30" x14ac:dyDescent="0.45">
      <c r="B2566" s="145" t="str">
        <f t="shared" si="390"/>
        <v>NOT INCLUDED</v>
      </c>
      <c r="C2566" s="146" t="e">
        <f t="shared" si="391"/>
        <v>#N/A</v>
      </c>
      <c r="D2566" s="158" t="e">
        <f>AB2566&amp;"_"&amp;#REF!&amp;IF(afstemning_partner&lt;&gt;"","_"&amp;AC2566,"")</f>
        <v>#REF!</v>
      </c>
      <c r="E2566" s="158" t="str">
        <f t="shared" si="392"/>
        <v/>
      </c>
      <c r="F2566" s="158" t="e">
        <f t="shared" si="393"/>
        <v>#N/A</v>
      </c>
      <c r="G2566" s="158" t="str">
        <f>TRANSAKTIONER!Z2566&amp;IF(regnskab_filter_periode&gt;=AB2566,"INCLUDE"&amp;IF(regnskab_filter_land&lt;&gt;"",IF(regnskab_filter_land="EU",F2566,AD2566),""),"EXCLUDE")</f>
        <v>EXCLUDE</v>
      </c>
      <c r="H2566" s="158" t="str">
        <f t="shared" si="394"/>
        <v/>
      </c>
      <c r="I2566" s="158" t="str">
        <f>TRANSAKTIONER!Z2566&amp;IF(regnskab_filter_periode_partner&gt;=AB2566,"INCLUDE"&amp;IF(regnskab_filter_land_partner&lt;&gt;"",IF(regnskab_filter_land_partner="EU",F2566,AD2566),""),"EXCLUDE")&amp;AC2566</f>
        <v>EXCLUDE</v>
      </c>
      <c r="J2566" s="158" t="e">
        <f t="shared" si="395"/>
        <v>#N/A</v>
      </c>
      <c r="L2566" s="158" t="str">
        <f t="shared" si="396"/>
        <v>_EU</v>
      </c>
      <c r="P2566" s="340"/>
      <c r="Q2566" s="340"/>
      <c r="R2566" s="341"/>
      <c r="S2566" s="342"/>
      <c r="T2566" s="342"/>
      <c r="U2566" s="340"/>
      <c r="V2566" s="368"/>
      <c r="W2566" s="341"/>
      <c r="X2566" s="343"/>
      <c r="Y2566" s="340"/>
      <c r="Z2566" s="341"/>
      <c r="AA2566" s="348" t="str">
        <f t="shared" si="397"/>
        <v/>
      </c>
      <c r="AB2566" s="349" t="str">
        <f t="shared" si="398"/>
        <v/>
      </c>
      <c r="AC2566" s="341"/>
      <c r="AD2566" s="350" t="str">
        <f t="shared" si="399"/>
        <v/>
      </c>
    </row>
    <row r="2567" spans="2:30" x14ac:dyDescent="0.45">
      <c r="B2567" s="145" t="str">
        <f t="shared" ref="B2567:B2630" si="400">IF(AB2567=report_period,"INCLUDE_CURRENT",IF(AB2567&lt;report_period,"INCLUDE_PREVIOUS","NOT INCLUDED"))</f>
        <v>NOT INCLUDED</v>
      </c>
      <c r="C2567" s="146" t="e">
        <f t="shared" ref="C2567:C2630" si="401">B2567&amp;"_"&amp;VLOOKUP(AD2567,setup_country_group,3,FALSE)&amp;"_"&amp;Z2567</f>
        <v>#N/A</v>
      </c>
      <c r="D2567" s="158" t="e">
        <f>AB2567&amp;"_"&amp;#REF!&amp;IF(afstemning_partner&lt;&gt;"","_"&amp;AC2567,"")</f>
        <v>#REF!</v>
      </c>
      <c r="E2567" s="158" t="str">
        <f t="shared" ref="E2567:E2630" si="402">Z2567&amp;IF(regnskab_filter_periode&lt;&gt;"",AB2567,"")&amp;IF(regnskab_filter_land&lt;&gt;"",IF(regnskab_filter_land="EU",F2567,AD2567),"")</f>
        <v/>
      </c>
      <c r="F2567" s="158" t="e">
        <f t="shared" ref="F2567:F2630" si="403">VLOOKUP(AD2567,setup_country_group,3,FALSE)</f>
        <v>#N/A</v>
      </c>
      <c r="G2567" s="158" t="str">
        <f>TRANSAKTIONER!Z2567&amp;IF(regnskab_filter_periode&gt;=AB2567,"INCLUDE"&amp;IF(regnskab_filter_land&lt;&gt;"",IF(regnskab_filter_land="EU",F2567,AD2567),""),"EXCLUDE")</f>
        <v>EXCLUDE</v>
      </c>
      <c r="H2567" s="158" t="str">
        <f t="shared" ref="H2567:H2630" si="404">Z2567&amp;IF(regnskab_filter_periode_partner&lt;&gt;"",AB2567,"")&amp;IF(regnskab_filter_land_partner&lt;&gt;"",IF(regnskab_filter_land_partner="EU",F2567,AD2567),"")&amp;AC2567</f>
        <v/>
      </c>
      <c r="I2567" s="158" t="str">
        <f>TRANSAKTIONER!Z2567&amp;IF(regnskab_filter_periode_partner&gt;=AB2567,"INCLUDE"&amp;IF(regnskab_filter_land_partner&lt;&gt;"",IF(regnskab_filter_land_partner="EU",F2567,AD2567),""),"EXCLUDE")&amp;AC2567</f>
        <v>EXCLUDE</v>
      </c>
      <c r="J2567" s="158" t="e">
        <f t="shared" ref="J2567:J2630" si="405">C2567&amp;"_"&amp;AC2567</f>
        <v>#N/A</v>
      </c>
      <c r="L2567" s="158" t="str">
        <f t="shared" ref="L2567:L2630" si="406">Z2567&amp;"_"&amp;IF(AD2567&lt;&gt;"Norge","EU","Norge")</f>
        <v>_EU</v>
      </c>
      <c r="P2567" s="340"/>
      <c r="Q2567" s="340"/>
      <c r="R2567" s="341"/>
      <c r="S2567" s="342"/>
      <c r="T2567" s="342"/>
      <c r="U2567" s="340"/>
      <c r="V2567" s="368"/>
      <c r="W2567" s="341"/>
      <c r="X2567" s="343"/>
      <c r="Y2567" s="340"/>
      <c r="Z2567" s="341"/>
      <c r="AA2567" s="348" t="str">
        <f t="shared" ref="AA2567:AA2630" si="407">IF(OR(AB2567="",Y2567="",X2567=""),"",ROUND(X2567/VLOOKUP(AB2567,setup_currency,MATCH(Y2567&amp;"/EUR",setup_currency_header,0),FALSE),2))</f>
        <v/>
      </c>
      <c r="AB2567" s="349" t="str">
        <f t="shared" ref="AB2567:AB2630" si="408">IF(T2567="","",IF(OR(T2567&lt;setup_start_date,T2567&gt;setup_end_date),"INVALID DATE",VLOOKUP(T2567,setup_periods,2,TRUE)))</f>
        <v/>
      </c>
      <c r="AC2567" s="341"/>
      <c r="AD2567" s="350" t="str">
        <f t="shared" ref="AD2567:AD2630" si="409">IF(AC2567="","",VLOOKUP(AC2567,setup_partners,2,FALSE))</f>
        <v/>
      </c>
    </row>
    <row r="2568" spans="2:30" x14ac:dyDescent="0.45">
      <c r="B2568" s="145" t="str">
        <f t="shared" si="400"/>
        <v>NOT INCLUDED</v>
      </c>
      <c r="C2568" s="146" t="e">
        <f t="shared" si="401"/>
        <v>#N/A</v>
      </c>
      <c r="D2568" s="158" t="e">
        <f>AB2568&amp;"_"&amp;#REF!&amp;IF(afstemning_partner&lt;&gt;"","_"&amp;AC2568,"")</f>
        <v>#REF!</v>
      </c>
      <c r="E2568" s="158" t="str">
        <f t="shared" si="402"/>
        <v/>
      </c>
      <c r="F2568" s="158" t="e">
        <f t="shared" si="403"/>
        <v>#N/A</v>
      </c>
      <c r="G2568" s="158" t="str">
        <f>TRANSAKTIONER!Z2568&amp;IF(regnskab_filter_periode&gt;=AB2568,"INCLUDE"&amp;IF(regnskab_filter_land&lt;&gt;"",IF(regnskab_filter_land="EU",F2568,AD2568),""),"EXCLUDE")</f>
        <v>EXCLUDE</v>
      </c>
      <c r="H2568" s="158" t="str">
        <f t="shared" si="404"/>
        <v/>
      </c>
      <c r="I2568" s="158" t="str">
        <f>TRANSAKTIONER!Z2568&amp;IF(regnskab_filter_periode_partner&gt;=AB2568,"INCLUDE"&amp;IF(regnskab_filter_land_partner&lt;&gt;"",IF(regnskab_filter_land_partner="EU",F2568,AD2568),""),"EXCLUDE")&amp;AC2568</f>
        <v>EXCLUDE</v>
      </c>
      <c r="J2568" s="158" t="e">
        <f t="shared" si="405"/>
        <v>#N/A</v>
      </c>
      <c r="L2568" s="158" t="str">
        <f t="shared" si="406"/>
        <v>_EU</v>
      </c>
      <c r="P2568" s="340"/>
      <c r="Q2568" s="340"/>
      <c r="R2568" s="341"/>
      <c r="S2568" s="342"/>
      <c r="T2568" s="342"/>
      <c r="U2568" s="340"/>
      <c r="V2568" s="368"/>
      <c r="W2568" s="341"/>
      <c r="X2568" s="343"/>
      <c r="Y2568" s="340"/>
      <c r="Z2568" s="341"/>
      <c r="AA2568" s="348" t="str">
        <f t="shared" si="407"/>
        <v/>
      </c>
      <c r="AB2568" s="349" t="str">
        <f t="shared" si="408"/>
        <v/>
      </c>
      <c r="AC2568" s="341"/>
      <c r="AD2568" s="350" t="str">
        <f t="shared" si="409"/>
        <v/>
      </c>
    </row>
    <row r="2569" spans="2:30" x14ac:dyDescent="0.45">
      <c r="B2569" s="145" t="str">
        <f t="shared" si="400"/>
        <v>NOT INCLUDED</v>
      </c>
      <c r="C2569" s="146" t="e">
        <f t="shared" si="401"/>
        <v>#N/A</v>
      </c>
      <c r="D2569" s="158" t="e">
        <f>AB2569&amp;"_"&amp;#REF!&amp;IF(afstemning_partner&lt;&gt;"","_"&amp;AC2569,"")</f>
        <v>#REF!</v>
      </c>
      <c r="E2569" s="158" t="str">
        <f t="shared" si="402"/>
        <v/>
      </c>
      <c r="F2569" s="158" t="e">
        <f t="shared" si="403"/>
        <v>#N/A</v>
      </c>
      <c r="G2569" s="158" t="str">
        <f>TRANSAKTIONER!Z2569&amp;IF(regnskab_filter_periode&gt;=AB2569,"INCLUDE"&amp;IF(regnskab_filter_land&lt;&gt;"",IF(regnskab_filter_land="EU",F2569,AD2569),""),"EXCLUDE")</f>
        <v>EXCLUDE</v>
      </c>
      <c r="H2569" s="158" t="str">
        <f t="shared" si="404"/>
        <v/>
      </c>
      <c r="I2569" s="158" t="str">
        <f>TRANSAKTIONER!Z2569&amp;IF(regnskab_filter_periode_partner&gt;=AB2569,"INCLUDE"&amp;IF(regnskab_filter_land_partner&lt;&gt;"",IF(regnskab_filter_land_partner="EU",F2569,AD2569),""),"EXCLUDE")&amp;AC2569</f>
        <v>EXCLUDE</v>
      </c>
      <c r="J2569" s="158" t="e">
        <f t="shared" si="405"/>
        <v>#N/A</v>
      </c>
      <c r="L2569" s="158" t="str">
        <f t="shared" si="406"/>
        <v>_EU</v>
      </c>
      <c r="P2569" s="340"/>
      <c r="Q2569" s="340"/>
      <c r="R2569" s="341"/>
      <c r="S2569" s="342"/>
      <c r="T2569" s="342"/>
      <c r="U2569" s="340"/>
      <c r="V2569" s="368"/>
      <c r="W2569" s="341"/>
      <c r="X2569" s="343"/>
      <c r="Y2569" s="340"/>
      <c r="Z2569" s="341"/>
      <c r="AA2569" s="348" t="str">
        <f t="shared" si="407"/>
        <v/>
      </c>
      <c r="AB2569" s="349" t="str">
        <f t="shared" si="408"/>
        <v/>
      </c>
      <c r="AC2569" s="341"/>
      <c r="AD2569" s="350" t="str">
        <f t="shared" si="409"/>
        <v/>
      </c>
    </row>
    <row r="2570" spans="2:30" x14ac:dyDescent="0.45">
      <c r="B2570" s="145" t="str">
        <f t="shared" si="400"/>
        <v>NOT INCLUDED</v>
      </c>
      <c r="C2570" s="146" t="e">
        <f t="shared" si="401"/>
        <v>#N/A</v>
      </c>
      <c r="D2570" s="158" t="e">
        <f>AB2570&amp;"_"&amp;#REF!&amp;IF(afstemning_partner&lt;&gt;"","_"&amp;AC2570,"")</f>
        <v>#REF!</v>
      </c>
      <c r="E2570" s="158" t="str">
        <f t="shared" si="402"/>
        <v/>
      </c>
      <c r="F2570" s="158" t="e">
        <f t="shared" si="403"/>
        <v>#N/A</v>
      </c>
      <c r="G2570" s="158" t="str">
        <f>TRANSAKTIONER!Z2570&amp;IF(regnskab_filter_periode&gt;=AB2570,"INCLUDE"&amp;IF(regnskab_filter_land&lt;&gt;"",IF(regnskab_filter_land="EU",F2570,AD2570),""),"EXCLUDE")</f>
        <v>EXCLUDE</v>
      </c>
      <c r="H2570" s="158" t="str">
        <f t="shared" si="404"/>
        <v/>
      </c>
      <c r="I2570" s="158" t="str">
        <f>TRANSAKTIONER!Z2570&amp;IF(regnskab_filter_periode_partner&gt;=AB2570,"INCLUDE"&amp;IF(regnskab_filter_land_partner&lt;&gt;"",IF(regnskab_filter_land_partner="EU",F2570,AD2570),""),"EXCLUDE")&amp;AC2570</f>
        <v>EXCLUDE</v>
      </c>
      <c r="J2570" s="158" t="e">
        <f t="shared" si="405"/>
        <v>#N/A</v>
      </c>
      <c r="L2570" s="158" t="str">
        <f t="shared" si="406"/>
        <v>_EU</v>
      </c>
      <c r="P2570" s="340"/>
      <c r="Q2570" s="340"/>
      <c r="R2570" s="341"/>
      <c r="S2570" s="342"/>
      <c r="T2570" s="342"/>
      <c r="U2570" s="340"/>
      <c r="V2570" s="368"/>
      <c r="W2570" s="341"/>
      <c r="X2570" s="343"/>
      <c r="Y2570" s="340"/>
      <c r="Z2570" s="341"/>
      <c r="AA2570" s="348" t="str">
        <f t="shared" si="407"/>
        <v/>
      </c>
      <c r="AB2570" s="349" t="str">
        <f t="shared" si="408"/>
        <v/>
      </c>
      <c r="AC2570" s="341"/>
      <c r="AD2570" s="350" t="str">
        <f t="shared" si="409"/>
        <v/>
      </c>
    </row>
    <row r="2571" spans="2:30" x14ac:dyDescent="0.45">
      <c r="B2571" s="145" t="str">
        <f t="shared" si="400"/>
        <v>NOT INCLUDED</v>
      </c>
      <c r="C2571" s="146" t="e">
        <f t="shared" si="401"/>
        <v>#N/A</v>
      </c>
      <c r="D2571" s="158" t="e">
        <f>AB2571&amp;"_"&amp;#REF!&amp;IF(afstemning_partner&lt;&gt;"","_"&amp;AC2571,"")</f>
        <v>#REF!</v>
      </c>
      <c r="E2571" s="158" t="str">
        <f t="shared" si="402"/>
        <v/>
      </c>
      <c r="F2571" s="158" t="e">
        <f t="shared" si="403"/>
        <v>#N/A</v>
      </c>
      <c r="G2571" s="158" t="str">
        <f>TRANSAKTIONER!Z2571&amp;IF(regnskab_filter_periode&gt;=AB2571,"INCLUDE"&amp;IF(regnskab_filter_land&lt;&gt;"",IF(regnskab_filter_land="EU",F2571,AD2571),""),"EXCLUDE")</f>
        <v>EXCLUDE</v>
      </c>
      <c r="H2571" s="158" t="str">
        <f t="shared" si="404"/>
        <v/>
      </c>
      <c r="I2571" s="158" t="str">
        <f>TRANSAKTIONER!Z2571&amp;IF(regnskab_filter_periode_partner&gt;=AB2571,"INCLUDE"&amp;IF(regnskab_filter_land_partner&lt;&gt;"",IF(regnskab_filter_land_partner="EU",F2571,AD2571),""),"EXCLUDE")&amp;AC2571</f>
        <v>EXCLUDE</v>
      </c>
      <c r="J2571" s="158" t="e">
        <f t="shared" si="405"/>
        <v>#N/A</v>
      </c>
      <c r="L2571" s="158" t="str">
        <f t="shared" si="406"/>
        <v>_EU</v>
      </c>
      <c r="P2571" s="340"/>
      <c r="Q2571" s="340"/>
      <c r="R2571" s="341"/>
      <c r="S2571" s="342"/>
      <c r="T2571" s="342"/>
      <c r="U2571" s="340"/>
      <c r="V2571" s="368"/>
      <c r="W2571" s="341"/>
      <c r="X2571" s="343"/>
      <c r="Y2571" s="340"/>
      <c r="Z2571" s="341"/>
      <c r="AA2571" s="348" t="str">
        <f t="shared" si="407"/>
        <v/>
      </c>
      <c r="AB2571" s="349" t="str">
        <f t="shared" si="408"/>
        <v/>
      </c>
      <c r="AC2571" s="341"/>
      <c r="AD2571" s="350" t="str">
        <f t="shared" si="409"/>
        <v/>
      </c>
    </row>
    <row r="2572" spans="2:30" x14ac:dyDescent="0.45">
      <c r="B2572" s="145" t="str">
        <f t="shared" si="400"/>
        <v>NOT INCLUDED</v>
      </c>
      <c r="C2572" s="146" t="e">
        <f t="shared" si="401"/>
        <v>#N/A</v>
      </c>
      <c r="D2572" s="158" t="e">
        <f>AB2572&amp;"_"&amp;#REF!&amp;IF(afstemning_partner&lt;&gt;"","_"&amp;AC2572,"")</f>
        <v>#REF!</v>
      </c>
      <c r="E2572" s="158" t="str">
        <f t="shared" si="402"/>
        <v/>
      </c>
      <c r="F2572" s="158" t="e">
        <f t="shared" si="403"/>
        <v>#N/A</v>
      </c>
      <c r="G2572" s="158" t="str">
        <f>TRANSAKTIONER!Z2572&amp;IF(regnskab_filter_periode&gt;=AB2572,"INCLUDE"&amp;IF(regnskab_filter_land&lt;&gt;"",IF(regnskab_filter_land="EU",F2572,AD2572),""),"EXCLUDE")</f>
        <v>EXCLUDE</v>
      </c>
      <c r="H2572" s="158" t="str">
        <f t="shared" si="404"/>
        <v/>
      </c>
      <c r="I2572" s="158" t="str">
        <f>TRANSAKTIONER!Z2572&amp;IF(regnskab_filter_periode_partner&gt;=AB2572,"INCLUDE"&amp;IF(regnskab_filter_land_partner&lt;&gt;"",IF(regnskab_filter_land_partner="EU",F2572,AD2572),""),"EXCLUDE")&amp;AC2572</f>
        <v>EXCLUDE</v>
      </c>
      <c r="J2572" s="158" t="e">
        <f t="shared" si="405"/>
        <v>#N/A</v>
      </c>
      <c r="L2572" s="158" t="str">
        <f t="shared" si="406"/>
        <v>_EU</v>
      </c>
      <c r="P2572" s="340"/>
      <c r="Q2572" s="340"/>
      <c r="R2572" s="341"/>
      <c r="S2572" s="342"/>
      <c r="T2572" s="342"/>
      <c r="U2572" s="340"/>
      <c r="V2572" s="368"/>
      <c r="W2572" s="341"/>
      <c r="X2572" s="343"/>
      <c r="Y2572" s="340"/>
      <c r="Z2572" s="341"/>
      <c r="AA2572" s="348" t="str">
        <f t="shared" si="407"/>
        <v/>
      </c>
      <c r="AB2572" s="349" t="str">
        <f t="shared" si="408"/>
        <v/>
      </c>
      <c r="AC2572" s="341"/>
      <c r="AD2572" s="350" t="str">
        <f t="shared" si="409"/>
        <v/>
      </c>
    </row>
    <row r="2573" spans="2:30" x14ac:dyDescent="0.45">
      <c r="B2573" s="145" t="str">
        <f t="shared" si="400"/>
        <v>NOT INCLUDED</v>
      </c>
      <c r="C2573" s="146" t="e">
        <f t="shared" si="401"/>
        <v>#N/A</v>
      </c>
      <c r="D2573" s="158" t="e">
        <f>AB2573&amp;"_"&amp;#REF!&amp;IF(afstemning_partner&lt;&gt;"","_"&amp;AC2573,"")</f>
        <v>#REF!</v>
      </c>
      <c r="E2573" s="158" t="str">
        <f t="shared" si="402"/>
        <v/>
      </c>
      <c r="F2573" s="158" t="e">
        <f t="shared" si="403"/>
        <v>#N/A</v>
      </c>
      <c r="G2573" s="158" t="str">
        <f>TRANSAKTIONER!Z2573&amp;IF(regnskab_filter_periode&gt;=AB2573,"INCLUDE"&amp;IF(regnskab_filter_land&lt;&gt;"",IF(regnskab_filter_land="EU",F2573,AD2573),""),"EXCLUDE")</f>
        <v>EXCLUDE</v>
      </c>
      <c r="H2573" s="158" t="str">
        <f t="shared" si="404"/>
        <v/>
      </c>
      <c r="I2573" s="158" t="str">
        <f>TRANSAKTIONER!Z2573&amp;IF(regnskab_filter_periode_partner&gt;=AB2573,"INCLUDE"&amp;IF(regnskab_filter_land_partner&lt;&gt;"",IF(regnskab_filter_land_partner="EU",F2573,AD2573),""),"EXCLUDE")&amp;AC2573</f>
        <v>EXCLUDE</v>
      </c>
      <c r="J2573" s="158" t="e">
        <f t="shared" si="405"/>
        <v>#N/A</v>
      </c>
      <c r="L2573" s="158" t="str">
        <f t="shared" si="406"/>
        <v>_EU</v>
      </c>
      <c r="P2573" s="340"/>
      <c r="Q2573" s="340"/>
      <c r="R2573" s="341"/>
      <c r="S2573" s="342"/>
      <c r="T2573" s="342"/>
      <c r="U2573" s="340"/>
      <c r="V2573" s="368"/>
      <c r="W2573" s="341"/>
      <c r="X2573" s="343"/>
      <c r="Y2573" s="340"/>
      <c r="Z2573" s="341"/>
      <c r="AA2573" s="348" t="str">
        <f t="shared" si="407"/>
        <v/>
      </c>
      <c r="AB2573" s="349" t="str">
        <f t="shared" si="408"/>
        <v/>
      </c>
      <c r="AC2573" s="341"/>
      <c r="AD2573" s="350" t="str">
        <f t="shared" si="409"/>
        <v/>
      </c>
    </row>
    <row r="2574" spans="2:30" x14ac:dyDescent="0.45">
      <c r="B2574" s="145" t="str">
        <f t="shared" si="400"/>
        <v>NOT INCLUDED</v>
      </c>
      <c r="C2574" s="146" t="e">
        <f t="shared" si="401"/>
        <v>#N/A</v>
      </c>
      <c r="D2574" s="158" t="e">
        <f>AB2574&amp;"_"&amp;#REF!&amp;IF(afstemning_partner&lt;&gt;"","_"&amp;AC2574,"")</f>
        <v>#REF!</v>
      </c>
      <c r="E2574" s="158" t="str">
        <f t="shared" si="402"/>
        <v/>
      </c>
      <c r="F2574" s="158" t="e">
        <f t="shared" si="403"/>
        <v>#N/A</v>
      </c>
      <c r="G2574" s="158" t="str">
        <f>TRANSAKTIONER!Z2574&amp;IF(regnskab_filter_periode&gt;=AB2574,"INCLUDE"&amp;IF(regnskab_filter_land&lt;&gt;"",IF(regnskab_filter_land="EU",F2574,AD2574),""),"EXCLUDE")</f>
        <v>EXCLUDE</v>
      </c>
      <c r="H2574" s="158" t="str">
        <f t="shared" si="404"/>
        <v/>
      </c>
      <c r="I2574" s="158" t="str">
        <f>TRANSAKTIONER!Z2574&amp;IF(regnskab_filter_periode_partner&gt;=AB2574,"INCLUDE"&amp;IF(regnskab_filter_land_partner&lt;&gt;"",IF(regnskab_filter_land_partner="EU",F2574,AD2574),""),"EXCLUDE")&amp;AC2574</f>
        <v>EXCLUDE</v>
      </c>
      <c r="J2574" s="158" t="e">
        <f t="shared" si="405"/>
        <v>#N/A</v>
      </c>
      <c r="L2574" s="158" t="str">
        <f t="shared" si="406"/>
        <v>_EU</v>
      </c>
      <c r="P2574" s="340"/>
      <c r="Q2574" s="340"/>
      <c r="R2574" s="341"/>
      <c r="S2574" s="342"/>
      <c r="T2574" s="342"/>
      <c r="U2574" s="340"/>
      <c r="V2574" s="368"/>
      <c r="W2574" s="341"/>
      <c r="X2574" s="343"/>
      <c r="Y2574" s="340"/>
      <c r="Z2574" s="341"/>
      <c r="AA2574" s="348" t="str">
        <f t="shared" si="407"/>
        <v/>
      </c>
      <c r="AB2574" s="349" t="str">
        <f t="shared" si="408"/>
        <v/>
      </c>
      <c r="AC2574" s="341"/>
      <c r="AD2574" s="350" t="str">
        <f t="shared" si="409"/>
        <v/>
      </c>
    </row>
    <row r="2575" spans="2:30" x14ac:dyDescent="0.45">
      <c r="B2575" s="145" t="str">
        <f t="shared" si="400"/>
        <v>NOT INCLUDED</v>
      </c>
      <c r="C2575" s="146" t="e">
        <f t="shared" si="401"/>
        <v>#N/A</v>
      </c>
      <c r="D2575" s="158" t="e">
        <f>AB2575&amp;"_"&amp;#REF!&amp;IF(afstemning_partner&lt;&gt;"","_"&amp;AC2575,"")</f>
        <v>#REF!</v>
      </c>
      <c r="E2575" s="158" t="str">
        <f t="shared" si="402"/>
        <v/>
      </c>
      <c r="F2575" s="158" t="e">
        <f t="shared" si="403"/>
        <v>#N/A</v>
      </c>
      <c r="G2575" s="158" t="str">
        <f>TRANSAKTIONER!Z2575&amp;IF(regnskab_filter_periode&gt;=AB2575,"INCLUDE"&amp;IF(regnskab_filter_land&lt;&gt;"",IF(regnskab_filter_land="EU",F2575,AD2575),""),"EXCLUDE")</f>
        <v>EXCLUDE</v>
      </c>
      <c r="H2575" s="158" t="str">
        <f t="shared" si="404"/>
        <v/>
      </c>
      <c r="I2575" s="158" t="str">
        <f>TRANSAKTIONER!Z2575&amp;IF(regnskab_filter_periode_partner&gt;=AB2575,"INCLUDE"&amp;IF(regnskab_filter_land_partner&lt;&gt;"",IF(regnskab_filter_land_partner="EU",F2575,AD2575),""),"EXCLUDE")&amp;AC2575</f>
        <v>EXCLUDE</v>
      </c>
      <c r="J2575" s="158" t="e">
        <f t="shared" si="405"/>
        <v>#N/A</v>
      </c>
      <c r="L2575" s="158" t="str">
        <f t="shared" si="406"/>
        <v>_EU</v>
      </c>
      <c r="P2575" s="340"/>
      <c r="Q2575" s="340"/>
      <c r="R2575" s="341"/>
      <c r="S2575" s="342"/>
      <c r="T2575" s="342"/>
      <c r="U2575" s="340"/>
      <c r="V2575" s="368"/>
      <c r="W2575" s="341"/>
      <c r="X2575" s="343"/>
      <c r="Y2575" s="340"/>
      <c r="Z2575" s="341"/>
      <c r="AA2575" s="348" t="str">
        <f t="shared" si="407"/>
        <v/>
      </c>
      <c r="AB2575" s="349" t="str">
        <f t="shared" si="408"/>
        <v/>
      </c>
      <c r="AC2575" s="341"/>
      <c r="AD2575" s="350" t="str">
        <f t="shared" si="409"/>
        <v/>
      </c>
    </row>
    <row r="2576" spans="2:30" x14ac:dyDescent="0.45">
      <c r="B2576" s="145" t="str">
        <f t="shared" si="400"/>
        <v>NOT INCLUDED</v>
      </c>
      <c r="C2576" s="146" t="e">
        <f t="shared" si="401"/>
        <v>#N/A</v>
      </c>
      <c r="D2576" s="158" t="e">
        <f>AB2576&amp;"_"&amp;#REF!&amp;IF(afstemning_partner&lt;&gt;"","_"&amp;AC2576,"")</f>
        <v>#REF!</v>
      </c>
      <c r="E2576" s="158" t="str">
        <f t="shared" si="402"/>
        <v/>
      </c>
      <c r="F2576" s="158" t="e">
        <f t="shared" si="403"/>
        <v>#N/A</v>
      </c>
      <c r="G2576" s="158" t="str">
        <f>TRANSAKTIONER!Z2576&amp;IF(regnskab_filter_periode&gt;=AB2576,"INCLUDE"&amp;IF(regnskab_filter_land&lt;&gt;"",IF(regnskab_filter_land="EU",F2576,AD2576),""),"EXCLUDE")</f>
        <v>EXCLUDE</v>
      </c>
      <c r="H2576" s="158" t="str">
        <f t="shared" si="404"/>
        <v/>
      </c>
      <c r="I2576" s="158" t="str">
        <f>TRANSAKTIONER!Z2576&amp;IF(regnskab_filter_periode_partner&gt;=AB2576,"INCLUDE"&amp;IF(regnskab_filter_land_partner&lt;&gt;"",IF(regnskab_filter_land_partner="EU",F2576,AD2576),""),"EXCLUDE")&amp;AC2576</f>
        <v>EXCLUDE</v>
      </c>
      <c r="J2576" s="158" t="e">
        <f t="shared" si="405"/>
        <v>#N/A</v>
      </c>
      <c r="L2576" s="158" t="str">
        <f t="shared" si="406"/>
        <v>_EU</v>
      </c>
      <c r="P2576" s="340"/>
      <c r="Q2576" s="340"/>
      <c r="R2576" s="341"/>
      <c r="S2576" s="342"/>
      <c r="T2576" s="342"/>
      <c r="U2576" s="340"/>
      <c r="V2576" s="368"/>
      <c r="W2576" s="341"/>
      <c r="X2576" s="343"/>
      <c r="Y2576" s="340"/>
      <c r="Z2576" s="341"/>
      <c r="AA2576" s="348" t="str">
        <f t="shared" si="407"/>
        <v/>
      </c>
      <c r="AB2576" s="349" t="str">
        <f t="shared" si="408"/>
        <v/>
      </c>
      <c r="AC2576" s="341"/>
      <c r="AD2576" s="350" t="str">
        <f t="shared" si="409"/>
        <v/>
      </c>
    </row>
    <row r="2577" spans="2:30" x14ac:dyDescent="0.45">
      <c r="B2577" s="145" t="str">
        <f t="shared" si="400"/>
        <v>NOT INCLUDED</v>
      </c>
      <c r="C2577" s="146" t="e">
        <f t="shared" si="401"/>
        <v>#N/A</v>
      </c>
      <c r="D2577" s="158" t="e">
        <f>AB2577&amp;"_"&amp;#REF!&amp;IF(afstemning_partner&lt;&gt;"","_"&amp;AC2577,"")</f>
        <v>#REF!</v>
      </c>
      <c r="E2577" s="158" t="str">
        <f t="shared" si="402"/>
        <v/>
      </c>
      <c r="F2577" s="158" t="e">
        <f t="shared" si="403"/>
        <v>#N/A</v>
      </c>
      <c r="G2577" s="158" t="str">
        <f>TRANSAKTIONER!Z2577&amp;IF(regnskab_filter_periode&gt;=AB2577,"INCLUDE"&amp;IF(regnskab_filter_land&lt;&gt;"",IF(regnskab_filter_land="EU",F2577,AD2577),""),"EXCLUDE")</f>
        <v>EXCLUDE</v>
      </c>
      <c r="H2577" s="158" t="str">
        <f t="shared" si="404"/>
        <v/>
      </c>
      <c r="I2577" s="158" t="str">
        <f>TRANSAKTIONER!Z2577&amp;IF(regnskab_filter_periode_partner&gt;=AB2577,"INCLUDE"&amp;IF(regnskab_filter_land_partner&lt;&gt;"",IF(regnskab_filter_land_partner="EU",F2577,AD2577),""),"EXCLUDE")&amp;AC2577</f>
        <v>EXCLUDE</v>
      </c>
      <c r="J2577" s="158" t="e">
        <f t="shared" si="405"/>
        <v>#N/A</v>
      </c>
      <c r="L2577" s="158" t="str">
        <f t="shared" si="406"/>
        <v>_EU</v>
      </c>
      <c r="P2577" s="340"/>
      <c r="Q2577" s="340"/>
      <c r="R2577" s="341"/>
      <c r="S2577" s="342"/>
      <c r="T2577" s="342"/>
      <c r="U2577" s="340"/>
      <c r="V2577" s="368"/>
      <c r="W2577" s="341"/>
      <c r="X2577" s="343"/>
      <c r="Y2577" s="340"/>
      <c r="Z2577" s="341"/>
      <c r="AA2577" s="348" t="str">
        <f t="shared" si="407"/>
        <v/>
      </c>
      <c r="AB2577" s="349" t="str">
        <f t="shared" si="408"/>
        <v/>
      </c>
      <c r="AC2577" s="341"/>
      <c r="AD2577" s="350" t="str">
        <f t="shared" si="409"/>
        <v/>
      </c>
    </row>
    <row r="2578" spans="2:30" x14ac:dyDescent="0.45">
      <c r="B2578" s="145" t="str">
        <f t="shared" si="400"/>
        <v>NOT INCLUDED</v>
      </c>
      <c r="C2578" s="146" t="e">
        <f t="shared" si="401"/>
        <v>#N/A</v>
      </c>
      <c r="D2578" s="158" t="e">
        <f>AB2578&amp;"_"&amp;#REF!&amp;IF(afstemning_partner&lt;&gt;"","_"&amp;AC2578,"")</f>
        <v>#REF!</v>
      </c>
      <c r="E2578" s="158" t="str">
        <f t="shared" si="402"/>
        <v/>
      </c>
      <c r="F2578" s="158" t="e">
        <f t="shared" si="403"/>
        <v>#N/A</v>
      </c>
      <c r="G2578" s="158" t="str">
        <f>TRANSAKTIONER!Z2578&amp;IF(regnskab_filter_periode&gt;=AB2578,"INCLUDE"&amp;IF(regnskab_filter_land&lt;&gt;"",IF(regnskab_filter_land="EU",F2578,AD2578),""),"EXCLUDE")</f>
        <v>EXCLUDE</v>
      </c>
      <c r="H2578" s="158" t="str">
        <f t="shared" si="404"/>
        <v/>
      </c>
      <c r="I2578" s="158" t="str">
        <f>TRANSAKTIONER!Z2578&amp;IF(regnskab_filter_periode_partner&gt;=AB2578,"INCLUDE"&amp;IF(regnskab_filter_land_partner&lt;&gt;"",IF(regnskab_filter_land_partner="EU",F2578,AD2578),""),"EXCLUDE")&amp;AC2578</f>
        <v>EXCLUDE</v>
      </c>
      <c r="J2578" s="158" t="e">
        <f t="shared" si="405"/>
        <v>#N/A</v>
      </c>
      <c r="L2578" s="158" t="str">
        <f t="shared" si="406"/>
        <v>_EU</v>
      </c>
      <c r="P2578" s="340"/>
      <c r="Q2578" s="340"/>
      <c r="R2578" s="341"/>
      <c r="S2578" s="342"/>
      <c r="T2578" s="342"/>
      <c r="U2578" s="340"/>
      <c r="V2578" s="368"/>
      <c r="W2578" s="341"/>
      <c r="X2578" s="343"/>
      <c r="Y2578" s="340"/>
      <c r="Z2578" s="341"/>
      <c r="AA2578" s="348" t="str">
        <f t="shared" si="407"/>
        <v/>
      </c>
      <c r="AB2578" s="349" t="str">
        <f t="shared" si="408"/>
        <v/>
      </c>
      <c r="AC2578" s="341"/>
      <c r="AD2578" s="350" t="str">
        <f t="shared" si="409"/>
        <v/>
      </c>
    </row>
    <row r="2579" spans="2:30" x14ac:dyDescent="0.45">
      <c r="B2579" s="145" t="str">
        <f t="shared" si="400"/>
        <v>NOT INCLUDED</v>
      </c>
      <c r="C2579" s="146" t="e">
        <f t="shared" si="401"/>
        <v>#N/A</v>
      </c>
      <c r="D2579" s="158" t="e">
        <f>AB2579&amp;"_"&amp;#REF!&amp;IF(afstemning_partner&lt;&gt;"","_"&amp;AC2579,"")</f>
        <v>#REF!</v>
      </c>
      <c r="E2579" s="158" t="str">
        <f t="shared" si="402"/>
        <v/>
      </c>
      <c r="F2579" s="158" t="e">
        <f t="shared" si="403"/>
        <v>#N/A</v>
      </c>
      <c r="G2579" s="158" t="str">
        <f>TRANSAKTIONER!Z2579&amp;IF(regnskab_filter_periode&gt;=AB2579,"INCLUDE"&amp;IF(regnskab_filter_land&lt;&gt;"",IF(regnskab_filter_land="EU",F2579,AD2579),""),"EXCLUDE")</f>
        <v>EXCLUDE</v>
      </c>
      <c r="H2579" s="158" t="str">
        <f t="shared" si="404"/>
        <v/>
      </c>
      <c r="I2579" s="158" t="str">
        <f>TRANSAKTIONER!Z2579&amp;IF(regnskab_filter_periode_partner&gt;=AB2579,"INCLUDE"&amp;IF(regnskab_filter_land_partner&lt;&gt;"",IF(regnskab_filter_land_partner="EU",F2579,AD2579),""),"EXCLUDE")&amp;AC2579</f>
        <v>EXCLUDE</v>
      </c>
      <c r="J2579" s="158" t="e">
        <f t="shared" si="405"/>
        <v>#N/A</v>
      </c>
      <c r="L2579" s="158" t="str">
        <f t="shared" si="406"/>
        <v>_EU</v>
      </c>
      <c r="P2579" s="340"/>
      <c r="Q2579" s="340"/>
      <c r="R2579" s="341"/>
      <c r="S2579" s="342"/>
      <c r="T2579" s="342"/>
      <c r="U2579" s="340"/>
      <c r="V2579" s="368"/>
      <c r="W2579" s="341"/>
      <c r="X2579" s="343"/>
      <c r="Y2579" s="340"/>
      <c r="Z2579" s="341"/>
      <c r="AA2579" s="348" t="str">
        <f t="shared" si="407"/>
        <v/>
      </c>
      <c r="AB2579" s="349" t="str">
        <f t="shared" si="408"/>
        <v/>
      </c>
      <c r="AC2579" s="341"/>
      <c r="AD2579" s="350" t="str">
        <f t="shared" si="409"/>
        <v/>
      </c>
    </row>
    <row r="2580" spans="2:30" x14ac:dyDescent="0.45">
      <c r="B2580" s="145" t="str">
        <f t="shared" si="400"/>
        <v>NOT INCLUDED</v>
      </c>
      <c r="C2580" s="146" t="e">
        <f t="shared" si="401"/>
        <v>#N/A</v>
      </c>
      <c r="D2580" s="158" t="e">
        <f>AB2580&amp;"_"&amp;#REF!&amp;IF(afstemning_partner&lt;&gt;"","_"&amp;AC2580,"")</f>
        <v>#REF!</v>
      </c>
      <c r="E2580" s="158" t="str">
        <f t="shared" si="402"/>
        <v/>
      </c>
      <c r="F2580" s="158" t="e">
        <f t="shared" si="403"/>
        <v>#N/A</v>
      </c>
      <c r="G2580" s="158" t="str">
        <f>TRANSAKTIONER!Z2580&amp;IF(regnskab_filter_periode&gt;=AB2580,"INCLUDE"&amp;IF(regnskab_filter_land&lt;&gt;"",IF(regnskab_filter_land="EU",F2580,AD2580),""),"EXCLUDE")</f>
        <v>EXCLUDE</v>
      </c>
      <c r="H2580" s="158" t="str">
        <f t="shared" si="404"/>
        <v/>
      </c>
      <c r="I2580" s="158" t="str">
        <f>TRANSAKTIONER!Z2580&amp;IF(regnskab_filter_periode_partner&gt;=AB2580,"INCLUDE"&amp;IF(regnskab_filter_land_partner&lt;&gt;"",IF(regnskab_filter_land_partner="EU",F2580,AD2580),""),"EXCLUDE")&amp;AC2580</f>
        <v>EXCLUDE</v>
      </c>
      <c r="J2580" s="158" t="e">
        <f t="shared" si="405"/>
        <v>#N/A</v>
      </c>
      <c r="L2580" s="158" t="str">
        <f t="shared" si="406"/>
        <v>_EU</v>
      </c>
      <c r="P2580" s="340"/>
      <c r="Q2580" s="340"/>
      <c r="R2580" s="341"/>
      <c r="S2580" s="342"/>
      <c r="T2580" s="342"/>
      <c r="U2580" s="340"/>
      <c r="V2580" s="368"/>
      <c r="W2580" s="341"/>
      <c r="X2580" s="343"/>
      <c r="Y2580" s="340"/>
      <c r="Z2580" s="341"/>
      <c r="AA2580" s="348" t="str">
        <f t="shared" si="407"/>
        <v/>
      </c>
      <c r="AB2580" s="349" t="str">
        <f t="shared" si="408"/>
        <v/>
      </c>
      <c r="AC2580" s="341"/>
      <c r="AD2580" s="350" t="str">
        <f t="shared" si="409"/>
        <v/>
      </c>
    </row>
    <row r="2581" spans="2:30" x14ac:dyDescent="0.45">
      <c r="B2581" s="145" t="str">
        <f t="shared" si="400"/>
        <v>NOT INCLUDED</v>
      </c>
      <c r="C2581" s="146" t="e">
        <f t="shared" si="401"/>
        <v>#N/A</v>
      </c>
      <c r="D2581" s="158" t="e">
        <f>AB2581&amp;"_"&amp;#REF!&amp;IF(afstemning_partner&lt;&gt;"","_"&amp;AC2581,"")</f>
        <v>#REF!</v>
      </c>
      <c r="E2581" s="158" t="str">
        <f t="shared" si="402"/>
        <v/>
      </c>
      <c r="F2581" s="158" t="e">
        <f t="shared" si="403"/>
        <v>#N/A</v>
      </c>
      <c r="G2581" s="158" t="str">
        <f>TRANSAKTIONER!Z2581&amp;IF(regnskab_filter_periode&gt;=AB2581,"INCLUDE"&amp;IF(regnskab_filter_land&lt;&gt;"",IF(regnskab_filter_land="EU",F2581,AD2581),""),"EXCLUDE")</f>
        <v>EXCLUDE</v>
      </c>
      <c r="H2581" s="158" t="str">
        <f t="shared" si="404"/>
        <v/>
      </c>
      <c r="I2581" s="158" t="str">
        <f>TRANSAKTIONER!Z2581&amp;IF(regnskab_filter_periode_partner&gt;=AB2581,"INCLUDE"&amp;IF(regnskab_filter_land_partner&lt;&gt;"",IF(regnskab_filter_land_partner="EU",F2581,AD2581),""),"EXCLUDE")&amp;AC2581</f>
        <v>EXCLUDE</v>
      </c>
      <c r="J2581" s="158" t="e">
        <f t="shared" si="405"/>
        <v>#N/A</v>
      </c>
      <c r="L2581" s="158" t="str">
        <f t="shared" si="406"/>
        <v>_EU</v>
      </c>
      <c r="P2581" s="340"/>
      <c r="Q2581" s="340"/>
      <c r="R2581" s="341"/>
      <c r="S2581" s="342"/>
      <c r="T2581" s="342"/>
      <c r="U2581" s="340"/>
      <c r="V2581" s="368"/>
      <c r="W2581" s="341"/>
      <c r="X2581" s="343"/>
      <c r="Y2581" s="340"/>
      <c r="Z2581" s="341"/>
      <c r="AA2581" s="348" t="str">
        <f t="shared" si="407"/>
        <v/>
      </c>
      <c r="AB2581" s="349" t="str">
        <f t="shared" si="408"/>
        <v/>
      </c>
      <c r="AC2581" s="341"/>
      <c r="AD2581" s="350" t="str">
        <f t="shared" si="409"/>
        <v/>
      </c>
    </row>
    <row r="2582" spans="2:30" x14ac:dyDescent="0.45">
      <c r="B2582" s="145" t="str">
        <f t="shared" si="400"/>
        <v>NOT INCLUDED</v>
      </c>
      <c r="C2582" s="146" t="e">
        <f t="shared" si="401"/>
        <v>#N/A</v>
      </c>
      <c r="D2582" s="158" t="e">
        <f>AB2582&amp;"_"&amp;#REF!&amp;IF(afstemning_partner&lt;&gt;"","_"&amp;AC2582,"")</f>
        <v>#REF!</v>
      </c>
      <c r="E2582" s="158" t="str">
        <f t="shared" si="402"/>
        <v/>
      </c>
      <c r="F2582" s="158" t="e">
        <f t="shared" si="403"/>
        <v>#N/A</v>
      </c>
      <c r="G2582" s="158" t="str">
        <f>TRANSAKTIONER!Z2582&amp;IF(regnskab_filter_periode&gt;=AB2582,"INCLUDE"&amp;IF(regnskab_filter_land&lt;&gt;"",IF(regnskab_filter_land="EU",F2582,AD2582),""),"EXCLUDE")</f>
        <v>EXCLUDE</v>
      </c>
      <c r="H2582" s="158" t="str">
        <f t="shared" si="404"/>
        <v/>
      </c>
      <c r="I2582" s="158" t="str">
        <f>TRANSAKTIONER!Z2582&amp;IF(regnskab_filter_periode_partner&gt;=AB2582,"INCLUDE"&amp;IF(regnskab_filter_land_partner&lt;&gt;"",IF(regnskab_filter_land_partner="EU",F2582,AD2582),""),"EXCLUDE")&amp;AC2582</f>
        <v>EXCLUDE</v>
      </c>
      <c r="J2582" s="158" t="e">
        <f t="shared" si="405"/>
        <v>#N/A</v>
      </c>
      <c r="L2582" s="158" t="str">
        <f t="shared" si="406"/>
        <v>_EU</v>
      </c>
      <c r="P2582" s="340"/>
      <c r="Q2582" s="340"/>
      <c r="R2582" s="341"/>
      <c r="S2582" s="342"/>
      <c r="T2582" s="342"/>
      <c r="U2582" s="340"/>
      <c r="V2582" s="368"/>
      <c r="W2582" s="341"/>
      <c r="X2582" s="343"/>
      <c r="Y2582" s="340"/>
      <c r="Z2582" s="341"/>
      <c r="AA2582" s="348" t="str">
        <f t="shared" si="407"/>
        <v/>
      </c>
      <c r="AB2582" s="349" t="str">
        <f t="shared" si="408"/>
        <v/>
      </c>
      <c r="AC2582" s="341"/>
      <c r="AD2582" s="350" t="str">
        <f t="shared" si="409"/>
        <v/>
      </c>
    </row>
    <row r="2583" spans="2:30" x14ac:dyDescent="0.45">
      <c r="B2583" s="145" t="str">
        <f t="shared" si="400"/>
        <v>NOT INCLUDED</v>
      </c>
      <c r="C2583" s="146" t="e">
        <f t="shared" si="401"/>
        <v>#N/A</v>
      </c>
      <c r="D2583" s="158" t="e">
        <f>AB2583&amp;"_"&amp;#REF!&amp;IF(afstemning_partner&lt;&gt;"","_"&amp;AC2583,"")</f>
        <v>#REF!</v>
      </c>
      <c r="E2583" s="158" t="str">
        <f t="shared" si="402"/>
        <v/>
      </c>
      <c r="F2583" s="158" t="e">
        <f t="shared" si="403"/>
        <v>#N/A</v>
      </c>
      <c r="G2583" s="158" t="str">
        <f>TRANSAKTIONER!Z2583&amp;IF(regnskab_filter_periode&gt;=AB2583,"INCLUDE"&amp;IF(regnskab_filter_land&lt;&gt;"",IF(regnskab_filter_land="EU",F2583,AD2583),""),"EXCLUDE")</f>
        <v>EXCLUDE</v>
      </c>
      <c r="H2583" s="158" t="str">
        <f t="shared" si="404"/>
        <v/>
      </c>
      <c r="I2583" s="158" t="str">
        <f>TRANSAKTIONER!Z2583&amp;IF(regnskab_filter_periode_partner&gt;=AB2583,"INCLUDE"&amp;IF(regnskab_filter_land_partner&lt;&gt;"",IF(regnskab_filter_land_partner="EU",F2583,AD2583),""),"EXCLUDE")&amp;AC2583</f>
        <v>EXCLUDE</v>
      </c>
      <c r="J2583" s="158" t="e">
        <f t="shared" si="405"/>
        <v>#N/A</v>
      </c>
      <c r="L2583" s="158" t="str">
        <f t="shared" si="406"/>
        <v>_EU</v>
      </c>
      <c r="P2583" s="340"/>
      <c r="Q2583" s="340"/>
      <c r="R2583" s="341"/>
      <c r="S2583" s="342"/>
      <c r="T2583" s="342"/>
      <c r="U2583" s="340"/>
      <c r="V2583" s="368"/>
      <c r="W2583" s="341"/>
      <c r="X2583" s="343"/>
      <c r="Y2583" s="340"/>
      <c r="Z2583" s="341"/>
      <c r="AA2583" s="348" t="str">
        <f t="shared" si="407"/>
        <v/>
      </c>
      <c r="AB2583" s="349" t="str">
        <f t="shared" si="408"/>
        <v/>
      </c>
      <c r="AC2583" s="341"/>
      <c r="AD2583" s="350" t="str">
        <f t="shared" si="409"/>
        <v/>
      </c>
    </row>
    <row r="2584" spans="2:30" x14ac:dyDescent="0.45">
      <c r="B2584" s="145" t="str">
        <f t="shared" si="400"/>
        <v>NOT INCLUDED</v>
      </c>
      <c r="C2584" s="146" t="e">
        <f t="shared" si="401"/>
        <v>#N/A</v>
      </c>
      <c r="D2584" s="158" t="e">
        <f>AB2584&amp;"_"&amp;#REF!&amp;IF(afstemning_partner&lt;&gt;"","_"&amp;AC2584,"")</f>
        <v>#REF!</v>
      </c>
      <c r="E2584" s="158" t="str">
        <f t="shared" si="402"/>
        <v/>
      </c>
      <c r="F2584" s="158" t="e">
        <f t="shared" si="403"/>
        <v>#N/A</v>
      </c>
      <c r="G2584" s="158" t="str">
        <f>TRANSAKTIONER!Z2584&amp;IF(regnskab_filter_periode&gt;=AB2584,"INCLUDE"&amp;IF(regnskab_filter_land&lt;&gt;"",IF(regnskab_filter_land="EU",F2584,AD2584),""),"EXCLUDE")</f>
        <v>EXCLUDE</v>
      </c>
      <c r="H2584" s="158" t="str">
        <f t="shared" si="404"/>
        <v/>
      </c>
      <c r="I2584" s="158" t="str">
        <f>TRANSAKTIONER!Z2584&amp;IF(regnskab_filter_periode_partner&gt;=AB2584,"INCLUDE"&amp;IF(regnskab_filter_land_partner&lt;&gt;"",IF(regnskab_filter_land_partner="EU",F2584,AD2584),""),"EXCLUDE")&amp;AC2584</f>
        <v>EXCLUDE</v>
      </c>
      <c r="J2584" s="158" t="e">
        <f t="shared" si="405"/>
        <v>#N/A</v>
      </c>
      <c r="L2584" s="158" t="str">
        <f t="shared" si="406"/>
        <v>_EU</v>
      </c>
      <c r="P2584" s="340"/>
      <c r="Q2584" s="340"/>
      <c r="R2584" s="341"/>
      <c r="S2584" s="342"/>
      <c r="T2584" s="342"/>
      <c r="U2584" s="340"/>
      <c r="V2584" s="368"/>
      <c r="W2584" s="341"/>
      <c r="X2584" s="343"/>
      <c r="Y2584" s="340"/>
      <c r="Z2584" s="341"/>
      <c r="AA2584" s="348" t="str">
        <f t="shared" si="407"/>
        <v/>
      </c>
      <c r="AB2584" s="349" t="str">
        <f t="shared" si="408"/>
        <v/>
      </c>
      <c r="AC2584" s="341"/>
      <c r="AD2584" s="350" t="str">
        <f t="shared" si="409"/>
        <v/>
      </c>
    </row>
    <row r="2585" spans="2:30" x14ac:dyDescent="0.45">
      <c r="B2585" s="145" t="str">
        <f t="shared" si="400"/>
        <v>NOT INCLUDED</v>
      </c>
      <c r="C2585" s="146" t="e">
        <f t="shared" si="401"/>
        <v>#N/A</v>
      </c>
      <c r="D2585" s="158" t="e">
        <f>AB2585&amp;"_"&amp;#REF!&amp;IF(afstemning_partner&lt;&gt;"","_"&amp;AC2585,"")</f>
        <v>#REF!</v>
      </c>
      <c r="E2585" s="158" t="str">
        <f t="shared" si="402"/>
        <v/>
      </c>
      <c r="F2585" s="158" t="e">
        <f t="shared" si="403"/>
        <v>#N/A</v>
      </c>
      <c r="G2585" s="158" t="str">
        <f>TRANSAKTIONER!Z2585&amp;IF(regnskab_filter_periode&gt;=AB2585,"INCLUDE"&amp;IF(regnskab_filter_land&lt;&gt;"",IF(regnskab_filter_land="EU",F2585,AD2585),""),"EXCLUDE")</f>
        <v>EXCLUDE</v>
      </c>
      <c r="H2585" s="158" t="str">
        <f t="shared" si="404"/>
        <v/>
      </c>
      <c r="I2585" s="158" t="str">
        <f>TRANSAKTIONER!Z2585&amp;IF(regnskab_filter_periode_partner&gt;=AB2585,"INCLUDE"&amp;IF(regnskab_filter_land_partner&lt;&gt;"",IF(regnskab_filter_land_partner="EU",F2585,AD2585),""),"EXCLUDE")&amp;AC2585</f>
        <v>EXCLUDE</v>
      </c>
      <c r="J2585" s="158" t="e">
        <f t="shared" si="405"/>
        <v>#N/A</v>
      </c>
      <c r="L2585" s="158" t="str">
        <f t="shared" si="406"/>
        <v>_EU</v>
      </c>
      <c r="P2585" s="340"/>
      <c r="Q2585" s="340"/>
      <c r="R2585" s="341"/>
      <c r="S2585" s="342"/>
      <c r="T2585" s="342"/>
      <c r="U2585" s="340"/>
      <c r="V2585" s="368"/>
      <c r="W2585" s="341"/>
      <c r="X2585" s="343"/>
      <c r="Y2585" s="340"/>
      <c r="Z2585" s="341"/>
      <c r="AA2585" s="348" t="str">
        <f t="shared" si="407"/>
        <v/>
      </c>
      <c r="AB2585" s="349" t="str">
        <f t="shared" si="408"/>
        <v/>
      </c>
      <c r="AC2585" s="341"/>
      <c r="AD2585" s="350" t="str">
        <f t="shared" si="409"/>
        <v/>
      </c>
    </row>
    <row r="2586" spans="2:30" x14ac:dyDescent="0.45">
      <c r="B2586" s="145" t="str">
        <f t="shared" si="400"/>
        <v>NOT INCLUDED</v>
      </c>
      <c r="C2586" s="146" t="e">
        <f t="shared" si="401"/>
        <v>#N/A</v>
      </c>
      <c r="D2586" s="158" t="e">
        <f>AB2586&amp;"_"&amp;#REF!&amp;IF(afstemning_partner&lt;&gt;"","_"&amp;AC2586,"")</f>
        <v>#REF!</v>
      </c>
      <c r="E2586" s="158" t="str">
        <f t="shared" si="402"/>
        <v/>
      </c>
      <c r="F2586" s="158" t="e">
        <f t="shared" si="403"/>
        <v>#N/A</v>
      </c>
      <c r="G2586" s="158" t="str">
        <f>TRANSAKTIONER!Z2586&amp;IF(regnskab_filter_periode&gt;=AB2586,"INCLUDE"&amp;IF(regnskab_filter_land&lt;&gt;"",IF(regnskab_filter_land="EU",F2586,AD2586),""),"EXCLUDE")</f>
        <v>EXCLUDE</v>
      </c>
      <c r="H2586" s="158" t="str">
        <f t="shared" si="404"/>
        <v/>
      </c>
      <c r="I2586" s="158" t="str">
        <f>TRANSAKTIONER!Z2586&amp;IF(regnskab_filter_periode_partner&gt;=AB2586,"INCLUDE"&amp;IF(regnskab_filter_land_partner&lt;&gt;"",IF(regnskab_filter_land_partner="EU",F2586,AD2586),""),"EXCLUDE")&amp;AC2586</f>
        <v>EXCLUDE</v>
      </c>
      <c r="J2586" s="158" t="e">
        <f t="shared" si="405"/>
        <v>#N/A</v>
      </c>
      <c r="L2586" s="158" t="str">
        <f t="shared" si="406"/>
        <v>_EU</v>
      </c>
      <c r="P2586" s="340"/>
      <c r="Q2586" s="340"/>
      <c r="R2586" s="341"/>
      <c r="S2586" s="342"/>
      <c r="T2586" s="342"/>
      <c r="U2586" s="340"/>
      <c r="V2586" s="368"/>
      <c r="W2586" s="341"/>
      <c r="X2586" s="343"/>
      <c r="Y2586" s="340"/>
      <c r="Z2586" s="341"/>
      <c r="AA2586" s="348" t="str">
        <f t="shared" si="407"/>
        <v/>
      </c>
      <c r="AB2586" s="349" t="str">
        <f t="shared" si="408"/>
        <v/>
      </c>
      <c r="AC2586" s="341"/>
      <c r="AD2586" s="350" t="str">
        <f t="shared" si="409"/>
        <v/>
      </c>
    </row>
    <row r="2587" spans="2:30" x14ac:dyDescent="0.45">
      <c r="B2587" s="145" t="str">
        <f t="shared" si="400"/>
        <v>NOT INCLUDED</v>
      </c>
      <c r="C2587" s="146" t="e">
        <f t="shared" si="401"/>
        <v>#N/A</v>
      </c>
      <c r="D2587" s="158" t="e">
        <f>AB2587&amp;"_"&amp;#REF!&amp;IF(afstemning_partner&lt;&gt;"","_"&amp;AC2587,"")</f>
        <v>#REF!</v>
      </c>
      <c r="E2587" s="158" t="str">
        <f t="shared" si="402"/>
        <v/>
      </c>
      <c r="F2587" s="158" t="e">
        <f t="shared" si="403"/>
        <v>#N/A</v>
      </c>
      <c r="G2587" s="158" t="str">
        <f>TRANSAKTIONER!Z2587&amp;IF(regnskab_filter_periode&gt;=AB2587,"INCLUDE"&amp;IF(regnskab_filter_land&lt;&gt;"",IF(regnskab_filter_land="EU",F2587,AD2587),""),"EXCLUDE")</f>
        <v>EXCLUDE</v>
      </c>
      <c r="H2587" s="158" t="str">
        <f t="shared" si="404"/>
        <v/>
      </c>
      <c r="I2587" s="158" t="str">
        <f>TRANSAKTIONER!Z2587&amp;IF(regnskab_filter_periode_partner&gt;=AB2587,"INCLUDE"&amp;IF(regnskab_filter_land_partner&lt;&gt;"",IF(regnskab_filter_land_partner="EU",F2587,AD2587),""),"EXCLUDE")&amp;AC2587</f>
        <v>EXCLUDE</v>
      </c>
      <c r="J2587" s="158" t="e">
        <f t="shared" si="405"/>
        <v>#N/A</v>
      </c>
      <c r="L2587" s="158" t="str">
        <f t="shared" si="406"/>
        <v>_EU</v>
      </c>
      <c r="P2587" s="340"/>
      <c r="Q2587" s="340"/>
      <c r="R2587" s="341"/>
      <c r="S2587" s="342"/>
      <c r="T2587" s="342"/>
      <c r="U2587" s="340"/>
      <c r="V2587" s="368"/>
      <c r="W2587" s="341"/>
      <c r="X2587" s="343"/>
      <c r="Y2587" s="340"/>
      <c r="Z2587" s="341"/>
      <c r="AA2587" s="348" t="str">
        <f t="shared" si="407"/>
        <v/>
      </c>
      <c r="AB2587" s="349" t="str">
        <f t="shared" si="408"/>
        <v/>
      </c>
      <c r="AC2587" s="341"/>
      <c r="AD2587" s="350" t="str">
        <f t="shared" si="409"/>
        <v/>
      </c>
    </row>
    <row r="2588" spans="2:30" x14ac:dyDescent="0.45">
      <c r="B2588" s="145" t="str">
        <f t="shared" si="400"/>
        <v>NOT INCLUDED</v>
      </c>
      <c r="C2588" s="146" t="e">
        <f t="shared" si="401"/>
        <v>#N/A</v>
      </c>
      <c r="D2588" s="158" t="e">
        <f>AB2588&amp;"_"&amp;#REF!&amp;IF(afstemning_partner&lt;&gt;"","_"&amp;AC2588,"")</f>
        <v>#REF!</v>
      </c>
      <c r="E2588" s="158" t="str">
        <f t="shared" si="402"/>
        <v/>
      </c>
      <c r="F2588" s="158" t="e">
        <f t="shared" si="403"/>
        <v>#N/A</v>
      </c>
      <c r="G2588" s="158" t="str">
        <f>TRANSAKTIONER!Z2588&amp;IF(regnskab_filter_periode&gt;=AB2588,"INCLUDE"&amp;IF(regnskab_filter_land&lt;&gt;"",IF(regnskab_filter_land="EU",F2588,AD2588),""),"EXCLUDE")</f>
        <v>EXCLUDE</v>
      </c>
      <c r="H2588" s="158" t="str">
        <f t="shared" si="404"/>
        <v/>
      </c>
      <c r="I2588" s="158" t="str">
        <f>TRANSAKTIONER!Z2588&amp;IF(regnskab_filter_periode_partner&gt;=AB2588,"INCLUDE"&amp;IF(regnskab_filter_land_partner&lt;&gt;"",IF(regnskab_filter_land_partner="EU",F2588,AD2588),""),"EXCLUDE")&amp;AC2588</f>
        <v>EXCLUDE</v>
      </c>
      <c r="J2588" s="158" t="e">
        <f t="shared" si="405"/>
        <v>#N/A</v>
      </c>
      <c r="L2588" s="158" t="str">
        <f t="shared" si="406"/>
        <v>_EU</v>
      </c>
      <c r="P2588" s="340"/>
      <c r="Q2588" s="340"/>
      <c r="R2588" s="341"/>
      <c r="S2588" s="342"/>
      <c r="T2588" s="342"/>
      <c r="U2588" s="340"/>
      <c r="V2588" s="368"/>
      <c r="W2588" s="341"/>
      <c r="X2588" s="343"/>
      <c r="Y2588" s="340"/>
      <c r="Z2588" s="341"/>
      <c r="AA2588" s="348" t="str">
        <f t="shared" si="407"/>
        <v/>
      </c>
      <c r="AB2588" s="349" t="str">
        <f t="shared" si="408"/>
        <v/>
      </c>
      <c r="AC2588" s="341"/>
      <c r="AD2588" s="350" t="str">
        <f t="shared" si="409"/>
        <v/>
      </c>
    </row>
    <row r="2589" spans="2:30" x14ac:dyDescent="0.45">
      <c r="B2589" s="145" t="str">
        <f t="shared" si="400"/>
        <v>NOT INCLUDED</v>
      </c>
      <c r="C2589" s="146" t="e">
        <f t="shared" si="401"/>
        <v>#N/A</v>
      </c>
      <c r="D2589" s="158" t="e">
        <f>AB2589&amp;"_"&amp;#REF!&amp;IF(afstemning_partner&lt;&gt;"","_"&amp;AC2589,"")</f>
        <v>#REF!</v>
      </c>
      <c r="E2589" s="158" t="str">
        <f t="shared" si="402"/>
        <v/>
      </c>
      <c r="F2589" s="158" t="e">
        <f t="shared" si="403"/>
        <v>#N/A</v>
      </c>
      <c r="G2589" s="158" t="str">
        <f>TRANSAKTIONER!Z2589&amp;IF(regnskab_filter_periode&gt;=AB2589,"INCLUDE"&amp;IF(regnskab_filter_land&lt;&gt;"",IF(regnskab_filter_land="EU",F2589,AD2589),""),"EXCLUDE")</f>
        <v>EXCLUDE</v>
      </c>
      <c r="H2589" s="158" t="str">
        <f t="shared" si="404"/>
        <v/>
      </c>
      <c r="I2589" s="158" t="str">
        <f>TRANSAKTIONER!Z2589&amp;IF(regnskab_filter_periode_partner&gt;=AB2589,"INCLUDE"&amp;IF(regnskab_filter_land_partner&lt;&gt;"",IF(regnskab_filter_land_partner="EU",F2589,AD2589),""),"EXCLUDE")&amp;AC2589</f>
        <v>EXCLUDE</v>
      </c>
      <c r="J2589" s="158" t="e">
        <f t="shared" si="405"/>
        <v>#N/A</v>
      </c>
      <c r="L2589" s="158" t="str">
        <f t="shared" si="406"/>
        <v>_EU</v>
      </c>
      <c r="P2589" s="340"/>
      <c r="Q2589" s="340"/>
      <c r="R2589" s="341"/>
      <c r="S2589" s="342"/>
      <c r="T2589" s="342"/>
      <c r="U2589" s="340"/>
      <c r="V2589" s="368"/>
      <c r="W2589" s="341"/>
      <c r="X2589" s="343"/>
      <c r="Y2589" s="340"/>
      <c r="Z2589" s="341"/>
      <c r="AA2589" s="348" t="str">
        <f t="shared" si="407"/>
        <v/>
      </c>
      <c r="AB2589" s="349" t="str">
        <f t="shared" si="408"/>
        <v/>
      </c>
      <c r="AC2589" s="341"/>
      <c r="AD2589" s="350" t="str">
        <f t="shared" si="409"/>
        <v/>
      </c>
    </row>
    <row r="2590" spans="2:30" x14ac:dyDescent="0.45">
      <c r="B2590" s="145" t="str">
        <f t="shared" si="400"/>
        <v>NOT INCLUDED</v>
      </c>
      <c r="C2590" s="146" t="e">
        <f t="shared" si="401"/>
        <v>#N/A</v>
      </c>
      <c r="D2590" s="158" t="e">
        <f>AB2590&amp;"_"&amp;#REF!&amp;IF(afstemning_partner&lt;&gt;"","_"&amp;AC2590,"")</f>
        <v>#REF!</v>
      </c>
      <c r="E2590" s="158" t="str">
        <f t="shared" si="402"/>
        <v/>
      </c>
      <c r="F2590" s="158" t="e">
        <f t="shared" si="403"/>
        <v>#N/A</v>
      </c>
      <c r="G2590" s="158" t="str">
        <f>TRANSAKTIONER!Z2590&amp;IF(regnskab_filter_periode&gt;=AB2590,"INCLUDE"&amp;IF(regnskab_filter_land&lt;&gt;"",IF(regnskab_filter_land="EU",F2590,AD2590),""),"EXCLUDE")</f>
        <v>EXCLUDE</v>
      </c>
      <c r="H2590" s="158" t="str">
        <f t="shared" si="404"/>
        <v/>
      </c>
      <c r="I2590" s="158" t="str">
        <f>TRANSAKTIONER!Z2590&amp;IF(regnskab_filter_periode_partner&gt;=AB2590,"INCLUDE"&amp;IF(regnskab_filter_land_partner&lt;&gt;"",IF(regnskab_filter_land_partner="EU",F2590,AD2590),""),"EXCLUDE")&amp;AC2590</f>
        <v>EXCLUDE</v>
      </c>
      <c r="J2590" s="158" t="e">
        <f t="shared" si="405"/>
        <v>#N/A</v>
      </c>
      <c r="L2590" s="158" t="str">
        <f t="shared" si="406"/>
        <v>_EU</v>
      </c>
      <c r="P2590" s="340"/>
      <c r="Q2590" s="340"/>
      <c r="R2590" s="341"/>
      <c r="S2590" s="342"/>
      <c r="T2590" s="342"/>
      <c r="U2590" s="340"/>
      <c r="V2590" s="368"/>
      <c r="W2590" s="341"/>
      <c r="X2590" s="343"/>
      <c r="Y2590" s="340"/>
      <c r="Z2590" s="341"/>
      <c r="AA2590" s="348" t="str">
        <f t="shared" si="407"/>
        <v/>
      </c>
      <c r="AB2590" s="349" t="str">
        <f t="shared" si="408"/>
        <v/>
      </c>
      <c r="AC2590" s="341"/>
      <c r="AD2590" s="350" t="str">
        <f t="shared" si="409"/>
        <v/>
      </c>
    </row>
    <row r="2591" spans="2:30" x14ac:dyDescent="0.45">
      <c r="B2591" s="145" t="str">
        <f t="shared" si="400"/>
        <v>NOT INCLUDED</v>
      </c>
      <c r="C2591" s="146" t="e">
        <f t="shared" si="401"/>
        <v>#N/A</v>
      </c>
      <c r="D2591" s="158" t="e">
        <f>AB2591&amp;"_"&amp;#REF!&amp;IF(afstemning_partner&lt;&gt;"","_"&amp;AC2591,"")</f>
        <v>#REF!</v>
      </c>
      <c r="E2591" s="158" t="str">
        <f t="shared" si="402"/>
        <v/>
      </c>
      <c r="F2591" s="158" t="e">
        <f t="shared" si="403"/>
        <v>#N/A</v>
      </c>
      <c r="G2591" s="158" t="str">
        <f>TRANSAKTIONER!Z2591&amp;IF(regnskab_filter_periode&gt;=AB2591,"INCLUDE"&amp;IF(regnskab_filter_land&lt;&gt;"",IF(regnskab_filter_land="EU",F2591,AD2591),""),"EXCLUDE")</f>
        <v>EXCLUDE</v>
      </c>
      <c r="H2591" s="158" t="str">
        <f t="shared" si="404"/>
        <v/>
      </c>
      <c r="I2591" s="158" t="str">
        <f>TRANSAKTIONER!Z2591&amp;IF(regnskab_filter_periode_partner&gt;=AB2591,"INCLUDE"&amp;IF(regnskab_filter_land_partner&lt;&gt;"",IF(regnskab_filter_land_partner="EU",F2591,AD2591),""),"EXCLUDE")&amp;AC2591</f>
        <v>EXCLUDE</v>
      </c>
      <c r="J2591" s="158" t="e">
        <f t="shared" si="405"/>
        <v>#N/A</v>
      </c>
      <c r="L2591" s="158" t="str">
        <f t="shared" si="406"/>
        <v>_EU</v>
      </c>
      <c r="P2591" s="340"/>
      <c r="Q2591" s="340"/>
      <c r="R2591" s="341"/>
      <c r="S2591" s="342"/>
      <c r="T2591" s="342"/>
      <c r="U2591" s="340"/>
      <c r="V2591" s="368"/>
      <c r="W2591" s="341"/>
      <c r="X2591" s="343"/>
      <c r="Y2591" s="340"/>
      <c r="Z2591" s="341"/>
      <c r="AA2591" s="348" t="str">
        <f t="shared" si="407"/>
        <v/>
      </c>
      <c r="AB2591" s="349" t="str">
        <f t="shared" si="408"/>
        <v/>
      </c>
      <c r="AC2591" s="341"/>
      <c r="AD2591" s="350" t="str">
        <f t="shared" si="409"/>
        <v/>
      </c>
    </row>
    <row r="2592" spans="2:30" x14ac:dyDescent="0.45">
      <c r="B2592" s="145" t="str">
        <f t="shared" si="400"/>
        <v>NOT INCLUDED</v>
      </c>
      <c r="C2592" s="146" t="e">
        <f t="shared" si="401"/>
        <v>#N/A</v>
      </c>
      <c r="D2592" s="158" t="e">
        <f>AB2592&amp;"_"&amp;#REF!&amp;IF(afstemning_partner&lt;&gt;"","_"&amp;AC2592,"")</f>
        <v>#REF!</v>
      </c>
      <c r="E2592" s="158" t="str">
        <f t="shared" si="402"/>
        <v/>
      </c>
      <c r="F2592" s="158" t="e">
        <f t="shared" si="403"/>
        <v>#N/A</v>
      </c>
      <c r="G2592" s="158" t="str">
        <f>TRANSAKTIONER!Z2592&amp;IF(regnskab_filter_periode&gt;=AB2592,"INCLUDE"&amp;IF(regnskab_filter_land&lt;&gt;"",IF(regnskab_filter_land="EU",F2592,AD2592),""),"EXCLUDE")</f>
        <v>EXCLUDE</v>
      </c>
      <c r="H2592" s="158" t="str">
        <f t="shared" si="404"/>
        <v/>
      </c>
      <c r="I2592" s="158" t="str">
        <f>TRANSAKTIONER!Z2592&amp;IF(regnskab_filter_periode_partner&gt;=AB2592,"INCLUDE"&amp;IF(regnskab_filter_land_partner&lt;&gt;"",IF(regnskab_filter_land_partner="EU",F2592,AD2592),""),"EXCLUDE")&amp;AC2592</f>
        <v>EXCLUDE</v>
      </c>
      <c r="J2592" s="158" t="e">
        <f t="shared" si="405"/>
        <v>#N/A</v>
      </c>
      <c r="L2592" s="158" t="str">
        <f t="shared" si="406"/>
        <v>_EU</v>
      </c>
      <c r="P2592" s="340"/>
      <c r="Q2592" s="340"/>
      <c r="R2592" s="341"/>
      <c r="S2592" s="342"/>
      <c r="T2592" s="342"/>
      <c r="U2592" s="340"/>
      <c r="V2592" s="368"/>
      <c r="W2592" s="341"/>
      <c r="X2592" s="343"/>
      <c r="Y2592" s="340"/>
      <c r="Z2592" s="341"/>
      <c r="AA2592" s="348" t="str">
        <f t="shared" si="407"/>
        <v/>
      </c>
      <c r="AB2592" s="349" t="str">
        <f t="shared" si="408"/>
        <v/>
      </c>
      <c r="AC2592" s="341"/>
      <c r="AD2592" s="350" t="str">
        <f t="shared" si="409"/>
        <v/>
      </c>
    </row>
    <row r="2593" spans="2:30" x14ac:dyDescent="0.45">
      <c r="B2593" s="145" t="str">
        <f t="shared" si="400"/>
        <v>NOT INCLUDED</v>
      </c>
      <c r="C2593" s="146" t="e">
        <f t="shared" si="401"/>
        <v>#N/A</v>
      </c>
      <c r="D2593" s="158" t="e">
        <f>AB2593&amp;"_"&amp;#REF!&amp;IF(afstemning_partner&lt;&gt;"","_"&amp;AC2593,"")</f>
        <v>#REF!</v>
      </c>
      <c r="E2593" s="158" t="str">
        <f t="shared" si="402"/>
        <v/>
      </c>
      <c r="F2593" s="158" t="e">
        <f t="shared" si="403"/>
        <v>#N/A</v>
      </c>
      <c r="G2593" s="158" t="str">
        <f>TRANSAKTIONER!Z2593&amp;IF(regnskab_filter_periode&gt;=AB2593,"INCLUDE"&amp;IF(regnskab_filter_land&lt;&gt;"",IF(regnskab_filter_land="EU",F2593,AD2593),""),"EXCLUDE")</f>
        <v>EXCLUDE</v>
      </c>
      <c r="H2593" s="158" t="str">
        <f t="shared" si="404"/>
        <v/>
      </c>
      <c r="I2593" s="158" t="str">
        <f>TRANSAKTIONER!Z2593&amp;IF(regnskab_filter_periode_partner&gt;=AB2593,"INCLUDE"&amp;IF(regnskab_filter_land_partner&lt;&gt;"",IF(regnskab_filter_land_partner="EU",F2593,AD2593),""),"EXCLUDE")&amp;AC2593</f>
        <v>EXCLUDE</v>
      </c>
      <c r="J2593" s="158" t="e">
        <f t="shared" si="405"/>
        <v>#N/A</v>
      </c>
      <c r="L2593" s="158" t="str">
        <f t="shared" si="406"/>
        <v>_EU</v>
      </c>
      <c r="P2593" s="340"/>
      <c r="Q2593" s="340"/>
      <c r="R2593" s="341"/>
      <c r="S2593" s="342"/>
      <c r="T2593" s="342"/>
      <c r="U2593" s="340"/>
      <c r="V2593" s="368"/>
      <c r="W2593" s="341"/>
      <c r="X2593" s="343"/>
      <c r="Y2593" s="340"/>
      <c r="Z2593" s="341"/>
      <c r="AA2593" s="348" t="str">
        <f t="shared" si="407"/>
        <v/>
      </c>
      <c r="AB2593" s="349" t="str">
        <f t="shared" si="408"/>
        <v/>
      </c>
      <c r="AC2593" s="341"/>
      <c r="AD2593" s="350" t="str">
        <f t="shared" si="409"/>
        <v/>
      </c>
    </row>
    <row r="2594" spans="2:30" x14ac:dyDescent="0.45">
      <c r="B2594" s="145" t="str">
        <f t="shared" si="400"/>
        <v>NOT INCLUDED</v>
      </c>
      <c r="C2594" s="146" t="e">
        <f t="shared" si="401"/>
        <v>#N/A</v>
      </c>
      <c r="D2594" s="158" t="e">
        <f>AB2594&amp;"_"&amp;#REF!&amp;IF(afstemning_partner&lt;&gt;"","_"&amp;AC2594,"")</f>
        <v>#REF!</v>
      </c>
      <c r="E2594" s="158" t="str">
        <f t="shared" si="402"/>
        <v/>
      </c>
      <c r="F2594" s="158" t="e">
        <f t="shared" si="403"/>
        <v>#N/A</v>
      </c>
      <c r="G2594" s="158" t="str">
        <f>TRANSAKTIONER!Z2594&amp;IF(regnskab_filter_periode&gt;=AB2594,"INCLUDE"&amp;IF(regnskab_filter_land&lt;&gt;"",IF(regnskab_filter_land="EU",F2594,AD2594),""),"EXCLUDE")</f>
        <v>EXCLUDE</v>
      </c>
      <c r="H2594" s="158" t="str">
        <f t="shared" si="404"/>
        <v/>
      </c>
      <c r="I2594" s="158" t="str">
        <f>TRANSAKTIONER!Z2594&amp;IF(regnskab_filter_periode_partner&gt;=AB2594,"INCLUDE"&amp;IF(regnskab_filter_land_partner&lt;&gt;"",IF(regnskab_filter_land_partner="EU",F2594,AD2594),""),"EXCLUDE")&amp;AC2594</f>
        <v>EXCLUDE</v>
      </c>
      <c r="J2594" s="158" t="e">
        <f t="shared" si="405"/>
        <v>#N/A</v>
      </c>
      <c r="L2594" s="158" t="str">
        <f t="shared" si="406"/>
        <v>_EU</v>
      </c>
      <c r="P2594" s="340"/>
      <c r="Q2594" s="340"/>
      <c r="R2594" s="341"/>
      <c r="S2594" s="342"/>
      <c r="T2594" s="342"/>
      <c r="U2594" s="340"/>
      <c r="V2594" s="368"/>
      <c r="W2594" s="341"/>
      <c r="X2594" s="343"/>
      <c r="Y2594" s="340"/>
      <c r="Z2594" s="341"/>
      <c r="AA2594" s="348" t="str">
        <f t="shared" si="407"/>
        <v/>
      </c>
      <c r="AB2594" s="349" t="str">
        <f t="shared" si="408"/>
        <v/>
      </c>
      <c r="AC2594" s="341"/>
      <c r="AD2594" s="350" t="str">
        <f t="shared" si="409"/>
        <v/>
      </c>
    </row>
    <row r="2595" spans="2:30" x14ac:dyDescent="0.45">
      <c r="B2595" s="145" t="str">
        <f t="shared" si="400"/>
        <v>NOT INCLUDED</v>
      </c>
      <c r="C2595" s="146" t="e">
        <f t="shared" si="401"/>
        <v>#N/A</v>
      </c>
      <c r="D2595" s="158" t="e">
        <f>AB2595&amp;"_"&amp;#REF!&amp;IF(afstemning_partner&lt;&gt;"","_"&amp;AC2595,"")</f>
        <v>#REF!</v>
      </c>
      <c r="E2595" s="158" t="str">
        <f t="shared" si="402"/>
        <v/>
      </c>
      <c r="F2595" s="158" t="e">
        <f t="shared" si="403"/>
        <v>#N/A</v>
      </c>
      <c r="G2595" s="158" t="str">
        <f>TRANSAKTIONER!Z2595&amp;IF(regnskab_filter_periode&gt;=AB2595,"INCLUDE"&amp;IF(regnskab_filter_land&lt;&gt;"",IF(regnskab_filter_land="EU",F2595,AD2595),""),"EXCLUDE")</f>
        <v>EXCLUDE</v>
      </c>
      <c r="H2595" s="158" t="str">
        <f t="shared" si="404"/>
        <v/>
      </c>
      <c r="I2595" s="158" t="str">
        <f>TRANSAKTIONER!Z2595&amp;IF(regnskab_filter_periode_partner&gt;=AB2595,"INCLUDE"&amp;IF(regnskab_filter_land_partner&lt;&gt;"",IF(regnskab_filter_land_partner="EU",F2595,AD2595),""),"EXCLUDE")&amp;AC2595</f>
        <v>EXCLUDE</v>
      </c>
      <c r="J2595" s="158" t="e">
        <f t="shared" si="405"/>
        <v>#N/A</v>
      </c>
      <c r="L2595" s="158" t="str">
        <f t="shared" si="406"/>
        <v>_EU</v>
      </c>
      <c r="P2595" s="340"/>
      <c r="Q2595" s="340"/>
      <c r="R2595" s="341"/>
      <c r="S2595" s="342"/>
      <c r="T2595" s="342"/>
      <c r="U2595" s="340"/>
      <c r="V2595" s="368"/>
      <c r="W2595" s="341"/>
      <c r="X2595" s="343"/>
      <c r="Y2595" s="340"/>
      <c r="Z2595" s="341"/>
      <c r="AA2595" s="348" t="str">
        <f t="shared" si="407"/>
        <v/>
      </c>
      <c r="AB2595" s="349" t="str">
        <f t="shared" si="408"/>
        <v/>
      </c>
      <c r="AC2595" s="341"/>
      <c r="AD2595" s="350" t="str">
        <f t="shared" si="409"/>
        <v/>
      </c>
    </row>
    <row r="2596" spans="2:30" x14ac:dyDescent="0.45">
      <c r="B2596" s="145" t="str">
        <f t="shared" si="400"/>
        <v>NOT INCLUDED</v>
      </c>
      <c r="C2596" s="146" t="e">
        <f t="shared" si="401"/>
        <v>#N/A</v>
      </c>
      <c r="D2596" s="158" t="e">
        <f>AB2596&amp;"_"&amp;#REF!&amp;IF(afstemning_partner&lt;&gt;"","_"&amp;AC2596,"")</f>
        <v>#REF!</v>
      </c>
      <c r="E2596" s="158" t="str">
        <f t="shared" si="402"/>
        <v/>
      </c>
      <c r="F2596" s="158" t="e">
        <f t="shared" si="403"/>
        <v>#N/A</v>
      </c>
      <c r="G2596" s="158" t="str">
        <f>TRANSAKTIONER!Z2596&amp;IF(regnskab_filter_periode&gt;=AB2596,"INCLUDE"&amp;IF(regnskab_filter_land&lt;&gt;"",IF(regnskab_filter_land="EU",F2596,AD2596),""),"EXCLUDE")</f>
        <v>EXCLUDE</v>
      </c>
      <c r="H2596" s="158" t="str">
        <f t="shared" si="404"/>
        <v/>
      </c>
      <c r="I2596" s="158" t="str">
        <f>TRANSAKTIONER!Z2596&amp;IF(regnskab_filter_periode_partner&gt;=AB2596,"INCLUDE"&amp;IF(regnskab_filter_land_partner&lt;&gt;"",IF(regnskab_filter_land_partner="EU",F2596,AD2596),""),"EXCLUDE")&amp;AC2596</f>
        <v>EXCLUDE</v>
      </c>
      <c r="J2596" s="158" t="e">
        <f t="shared" si="405"/>
        <v>#N/A</v>
      </c>
      <c r="L2596" s="158" t="str">
        <f t="shared" si="406"/>
        <v>_EU</v>
      </c>
      <c r="P2596" s="340"/>
      <c r="Q2596" s="340"/>
      <c r="R2596" s="341"/>
      <c r="S2596" s="342"/>
      <c r="T2596" s="342"/>
      <c r="U2596" s="340"/>
      <c r="V2596" s="368"/>
      <c r="W2596" s="341"/>
      <c r="X2596" s="343"/>
      <c r="Y2596" s="340"/>
      <c r="Z2596" s="341"/>
      <c r="AA2596" s="348" t="str">
        <f t="shared" si="407"/>
        <v/>
      </c>
      <c r="AB2596" s="349" t="str">
        <f t="shared" si="408"/>
        <v/>
      </c>
      <c r="AC2596" s="341"/>
      <c r="AD2596" s="350" t="str">
        <f t="shared" si="409"/>
        <v/>
      </c>
    </row>
    <row r="2597" spans="2:30" x14ac:dyDescent="0.45">
      <c r="B2597" s="145" t="str">
        <f t="shared" si="400"/>
        <v>NOT INCLUDED</v>
      </c>
      <c r="C2597" s="146" t="e">
        <f t="shared" si="401"/>
        <v>#N/A</v>
      </c>
      <c r="D2597" s="158" t="e">
        <f>AB2597&amp;"_"&amp;#REF!&amp;IF(afstemning_partner&lt;&gt;"","_"&amp;AC2597,"")</f>
        <v>#REF!</v>
      </c>
      <c r="E2597" s="158" t="str">
        <f t="shared" si="402"/>
        <v/>
      </c>
      <c r="F2597" s="158" t="e">
        <f t="shared" si="403"/>
        <v>#N/A</v>
      </c>
      <c r="G2597" s="158" t="str">
        <f>TRANSAKTIONER!Z2597&amp;IF(regnskab_filter_periode&gt;=AB2597,"INCLUDE"&amp;IF(regnskab_filter_land&lt;&gt;"",IF(regnskab_filter_land="EU",F2597,AD2597),""),"EXCLUDE")</f>
        <v>EXCLUDE</v>
      </c>
      <c r="H2597" s="158" t="str">
        <f t="shared" si="404"/>
        <v/>
      </c>
      <c r="I2597" s="158" t="str">
        <f>TRANSAKTIONER!Z2597&amp;IF(regnskab_filter_periode_partner&gt;=AB2597,"INCLUDE"&amp;IF(regnskab_filter_land_partner&lt;&gt;"",IF(regnskab_filter_land_partner="EU",F2597,AD2597),""),"EXCLUDE")&amp;AC2597</f>
        <v>EXCLUDE</v>
      </c>
      <c r="J2597" s="158" t="e">
        <f t="shared" si="405"/>
        <v>#N/A</v>
      </c>
      <c r="L2597" s="158" t="str">
        <f t="shared" si="406"/>
        <v>_EU</v>
      </c>
      <c r="P2597" s="340"/>
      <c r="Q2597" s="340"/>
      <c r="R2597" s="341"/>
      <c r="S2597" s="342"/>
      <c r="T2597" s="342"/>
      <c r="U2597" s="340"/>
      <c r="V2597" s="368"/>
      <c r="W2597" s="341"/>
      <c r="X2597" s="343"/>
      <c r="Y2597" s="340"/>
      <c r="Z2597" s="341"/>
      <c r="AA2597" s="348" t="str">
        <f t="shared" si="407"/>
        <v/>
      </c>
      <c r="AB2597" s="349" t="str">
        <f t="shared" si="408"/>
        <v/>
      </c>
      <c r="AC2597" s="341"/>
      <c r="AD2597" s="350" t="str">
        <f t="shared" si="409"/>
        <v/>
      </c>
    </row>
    <row r="2598" spans="2:30" x14ac:dyDescent="0.45">
      <c r="B2598" s="145" t="str">
        <f t="shared" si="400"/>
        <v>NOT INCLUDED</v>
      </c>
      <c r="C2598" s="146" t="e">
        <f t="shared" si="401"/>
        <v>#N/A</v>
      </c>
      <c r="D2598" s="158" t="e">
        <f>AB2598&amp;"_"&amp;#REF!&amp;IF(afstemning_partner&lt;&gt;"","_"&amp;AC2598,"")</f>
        <v>#REF!</v>
      </c>
      <c r="E2598" s="158" t="str">
        <f t="shared" si="402"/>
        <v/>
      </c>
      <c r="F2598" s="158" t="e">
        <f t="shared" si="403"/>
        <v>#N/A</v>
      </c>
      <c r="G2598" s="158" t="str">
        <f>TRANSAKTIONER!Z2598&amp;IF(regnskab_filter_periode&gt;=AB2598,"INCLUDE"&amp;IF(regnskab_filter_land&lt;&gt;"",IF(regnskab_filter_land="EU",F2598,AD2598),""),"EXCLUDE")</f>
        <v>EXCLUDE</v>
      </c>
      <c r="H2598" s="158" t="str">
        <f t="shared" si="404"/>
        <v/>
      </c>
      <c r="I2598" s="158" t="str">
        <f>TRANSAKTIONER!Z2598&amp;IF(regnskab_filter_periode_partner&gt;=AB2598,"INCLUDE"&amp;IF(regnskab_filter_land_partner&lt;&gt;"",IF(regnskab_filter_land_partner="EU",F2598,AD2598),""),"EXCLUDE")&amp;AC2598</f>
        <v>EXCLUDE</v>
      </c>
      <c r="J2598" s="158" t="e">
        <f t="shared" si="405"/>
        <v>#N/A</v>
      </c>
      <c r="L2598" s="158" t="str">
        <f t="shared" si="406"/>
        <v>_EU</v>
      </c>
      <c r="P2598" s="340"/>
      <c r="Q2598" s="340"/>
      <c r="R2598" s="341"/>
      <c r="S2598" s="342"/>
      <c r="T2598" s="342"/>
      <c r="U2598" s="340"/>
      <c r="V2598" s="368"/>
      <c r="W2598" s="341"/>
      <c r="X2598" s="343"/>
      <c r="Y2598" s="340"/>
      <c r="Z2598" s="341"/>
      <c r="AA2598" s="348" t="str">
        <f t="shared" si="407"/>
        <v/>
      </c>
      <c r="AB2598" s="349" t="str">
        <f t="shared" si="408"/>
        <v/>
      </c>
      <c r="AC2598" s="341"/>
      <c r="AD2598" s="350" t="str">
        <f t="shared" si="409"/>
        <v/>
      </c>
    </row>
    <row r="2599" spans="2:30" x14ac:dyDescent="0.45">
      <c r="B2599" s="145" t="str">
        <f t="shared" si="400"/>
        <v>NOT INCLUDED</v>
      </c>
      <c r="C2599" s="146" t="e">
        <f t="shared" si="401"/>
        <v>#N/A</v>
      </c>
      <c r="D2599" s="158" t="e">
        <f>AB2599&amp;"_"&amp;#REF!&amp;IF(afstemning_partner&lt;&gt;"","_"&amp;AC2599,"")</f>
        <v>#REF!</v>
      </c>
      <c r="E2599" s="158" t="str">
        <f t="shared" si="402"/>
        <v/>
      </c>
      <c r="F2599" s="158" t="e">
        <f t="shared" si="403"/>
        <v>#N/A</v>
      </c>
      <c r="G2599" s="158" t="str">
        <f>TRANSAKTIONER!Z2599&amp;IF(regnskab_filter_periode&gt;=AB2599,"INCLUDE"&amp;IF(regnskab_filter_land&lt;&gt;"",IF(regnskab_filter_land="EU",F2599,AD2599),""),"EXCLUDE")</f>
        <v>EXCLUDE</v>
      </c>
      <c r="H2599" s="158" t="str">
        <f t="shared" si="404"/>
        <v/>
      </c>
      <c r="I2599" s="158" t="str">
        <f>TRANSAKTIONER!Z2599&amp;IF(regnskab_filter_periode_partner&gt;=AB2599,"INCLUDE"&amp;IF(regnskab_filter_land_partner&lt;&gt;"",IF(regnskab_filter_land_partner="EU",F2599,AD2599),""),"EXCLUDE")&amp;AC2599</f>
        <v>EXCLUDE</v>
      </c>
      <c r="J2599" s="158" t="e">
        <f t="shared" si="405"/>
        <v>#N/A</v>
      </c>
      <c r="L2599" s="158" t="str">
        <f t="shared" si="406"/>
        <v>_EU</v>
      </c>
      <c r="P2599" s="340"/>
      <c r="Q2599" s="340"/>
      <c r="R2599" s="341"/>
      <c r="S2599" s="342"/>
      <c r="T2599" s="342"/>
      <c r="U2599" s="340"/>
      <c r="V2599" s="368"/>
      <c r="W2599" s="341"/>
      <c r="X2599" s="343"/>
      <c r="Y2599" s="340"/>
      <c r="Z2599" s="341"/>
      <c r="AA2599" s="348" t="str">
        <f t="shared" si="407"/>
        <v/>
      </c>
      <c r="AB2599" s="349" t="str">
        <f t="shared" si="408"/>
        <v/>
      </c>
      <c r="AC2599" s="341"/>
      <c r="AD2599" s="350" t="str">
        <f t="shared" si="409"/>
        <v/>
      </c>
    </row>
    <row r="2600" spans="2:30" x14ac:dyDescent="0.45">
      <c r="B2600" s="145" t="str">
        <f t="shared" si="400"/>
        <v>NOT INCLUDED</v>
      </c>
      <c r="C2600" s="146" t="e">
        <f t="shared" si="401"/>
        <v>#N/A</v>
      </c>
      <c r="D2600" s="158" t="e">
        <f>AB2600&amp;"_"&amp;#REF!&amp;IF(afstemning_partner&lt;&gt;"","_"&amp;AC2600,"")</f>
        <v>#REF!</v>
      </c>
      <c r="E2600" s="158" t="str">
        <f t="shared" si="402"/>
        <v/>
      </c>
      <c r="F2600" s="158" t="e">
        <f t="shared" si="403"/>
        <v>#N/A</v>
      </c>
      <c r="G2600" s="158" t="str">
        <f>TRANSAKTIONER!Z2600&amp;IF(regnskab_filter_periode&gt;=AB2600,"INCLUDE"&amp;IF(regnskab_filter_land&lt;&gt;"",IF(regnskab_filter_land="EU",F2600,AD2600),""),"EXCLUDE")</f>
        <v>EXCLUDE</v>
      </c>
      <c r="H2600" s="158" t="str">
        <f t="shared" si="404"/>
        <v/>
      </c>
      <c r="I2600" s="158" t="str">
        <f>TRANSAKTIONER!Z2600&amp;IF(regnskab_filter_periode_partner&gt;=AB2600,"INCLUDE"&amp;IF(regnskab_filter_land_partner&lt;&gt;"",IF(regnskab_filter_land_partner="EU",F2600,AD2600),""),"EXCLUDE")&amp;AC2600</f>
        <v>EXCLUDE</v>
      </c>
      <c r="J2600" s="158" t="e">
        <f t="shared" si="405"/>
        <v>#N/A</v>
      </c>
      <c r="L2600" s="158" t="str">
        <f t="shared" si="406"/>
        <v>_EU</v>
      </c>
      <c r="P2600" s="340"/>
      <c r="Q2600" s="340"/>
      <c r="R2600" s="341"/>
      <c r="S2600" s="342"/>
      <c r="T2600" s="342"/>
      <c r="U2600" s="340"/>
      <c r="V2600" s="368"/>
      <c r="W2600" s="341"/>
      <c r="X2600" s="343"/>
      <c r="Y2600" s="340"/>
      <c r="Z2600" s="341"/>
      <c r="AA2600" s="348" t="str">
        <f t="shared" si="407"/>
        <v/>
      </c>
      <c r="AB2600" s="349" t="str">
        <f t="shared" si="408"/>
        <v/>
      </c>
      <c r="AC2600" s="341"/>
      <c r="AD2600" s="350" t="str">
        <f t="shared" si="409"/>
        <v/>
      </c>
    </row>
    <row r="2601" spans="2:30" x14ac:dyDescent="0.45">
      <c r="B2601" s="145" t="str">
        <f t="shared" si="400"/>
        <v>NOT INCLUDED</v>
      </c>
      <c r="C2601" s="146" t="e">
        <f t="shared" si="401"/>
        <v>#N/A</v>
      </c>
      <c r="D2601" s="158" t="e">
        <f>AB2601&amp;"_"&amp;#REF!&amp;IF(afstemning_partner&lt;&gt;"","_"&amp;AC2601,"")</f>
        <v>#REF!</v>
      </c>
      <c r="E2601" s="158" t="str">
        <f t="shared" si="402"/>
        <v/>
      </c>
      <c r="F2601" s="158" t="e">
        <f t="shared" si="403"/>
        <v>#N/A</v>
      </c>
      <c r="G2601" s="158" t="str">
        <f>TRANSAKTIONER!Z2601&amp;IF(regnskab_filter_periode&gt;=AB2601,"INCLUDE"&amp;IF(regnskab_filter_land&lt;&gt;"",IF(regnskab_filter_land="EU",F2601,AD2601),""),"EXCLUDE")</f>
        <v>EXCLUDE</v>
      </c>
      <c r="H2601" s="158" t="str">
        <f t="shared" si="404"/>
        <v/>
      </c>
      <c r="I2601" s="158" t="str">
        <f>TRANSAKTIONER!Z2601&amp;IF(regnskab_filter_periode_partner&gt;=AB2601,"INCLUDE"&amp;IF(regnskab_filter_land_partner&lt;&gt;"",IF(regnskab_filter_land_partner="EU",F2601,AD2601),""),"EXCLUDE")&amp;AC2601</f>
        <v>EXCLUDE</v>
      </c>
      <c r="J2601" s="158" t="e">
        <f t="shared" si="405"/>
        <v>#N/A</v>
      </c>
      <c r="L2601" s="158" t="str">
        <f t="shared" si="406"/>
        <v>_EU</v>
      </c>
      <c r="P2601" s="340"/>
      <c r="Q2601" s="340"/>
      <c r="R2601" s="341"/>
      <c r="S2601" s="342"/>
      <c r="T2601" s="342"/>
      <c r="U2601" s="340"/>
      <c r="V2601" s="368"/>
      <c r="W2601" s="341"/>
      <c r="X2601" s="343"/>
      <c r="Y2601" s="340"/>
      <c r="Z2601" s="341"/>
      <c r="AA2601" s="348" t="str">
        <f t="shared" si="407"/>
        <v/>
      </c>
      <c r="AB2601" s="349" t="str">
        <f t="shared" si="408"/>
        <v/>
      </c>
      <c r="AC2601" s="341"/>
      <c r="AD2601" s="350" t="str">
        <f t="shared" si="409"/>
        <v/>
      </c>
    </row>
    <row r="2602" spans="2:30" x14ac:dyDescent="0.45">
      <c r="B2602" s="145" t="str">
        <f t="shared" si="400"/>
        <v>NOT INCLUDED</v>
      </c>
      <c r="C2602" s="146" t="e">
        <f t="shared" si="401"/>
        <v>#N/A</v>
      </c>
      <c r="D2602" s="158" t="e">
        <f>AB2602&amp;"_"&amp;#REF!&amp;IF(afstemning_partner&lt;&gt;"","_"&amp;AC2602,"")</f>
        <v>#REF!</v>
      </c>
      <c r="E2602" s="158" t="str">
        <f t="shared" si="402"/>
        <v/>
      </c>
      <c r="F2602" s="158" t="e">
        <f t="shared" si="403"/>
        <v>#N/A</v>
      </c>
      <c r="G2602" s="158" t="str">
        <f>TRANSAKTIONER!Z2602&amp;IF(regnskab_filter_periode&gt;=AB2602,"INCLUDE"&amp;IF(regnskab_filter_land&lt;&gt;"",IF(regnskab_filter_land="EU",F2602,AD2602),""),"EXCLUDE")</f>
        <v>EXCLUDE</v>
      </c>
      <c r="H2602" s="158" t="str">
        <f t="shared" si="404"/>
        <v/>
      </c>
      <c r="I2602" s="158" t="str">
        <f>TRANSAKTIONER!Z2602&amp;IF(regnskab_filter_periode_partner&gt;=AB2602,"INCLUDE"&amp;IF(regnskab_filter_land_partner&lt;&gt;"",IF(regnskab_filter_land_partner="EU",F2602,AD2602),""),"EXCLUDE")&amp;AC2602</f>
        <v>EXCLUDE</v>
      </c>
      <c r="J2602" s="158" t="e">
        <f t="shared" si="405"/>
        <v>#N/A</v>
      </c>
      <c r="L2602" s="158" t="str">
        <f t="shared" si="406"/>
        <v>_EU</v>
      </c>
      <c r="P2602" s="340"/>
      <c r="Q2602" s="340"/>
      <c r="R2602" s="341"/>
      <c r="S2602" s="342"/>
      <c r="T2602" s="342"/>
      <c r="U2602" s="340"/>
      <c r="V2602" s="368"/>
      <c r="W2602" s="341"/>
      <c r="X2602" s="343"/>
      <c r="Y2602" s="340"/>
      <c r="Z2602" s="341"/>
      <c r="AA2602" s="348" t="str">
        <f t="shared" si="407"/>
        <v/>
      </c>
      <c r="AB2602" s="349" t="str">
        <f t="shared" si="408"/>
        <v/>
      </c>
      <c r="AC2602" s="341"/>
      <c r="AD2602" s="350" t="str">
        <f t="shared" si="409"/>
        <v/>
      </c>
    </row>
    <row r="2603" spans="2:30" x14ac:dyDescent="0.45">
      <c r="B2603" s="145" t="str">
        <f t="shared" si="400"/>
        <v>NOT INCLUDED</v>
      </c>
      <c r="C2603" s="146" t="e">
        <f t="shared" si="401"/>
        <v>#N/A</v>
      </c>
      <c r="D2603" s="158" t="e">
        <f>AB2603&amp;"_"&amp;#REF!&amp;IF(afstemning_partner&lt;&gt;"","_"&amp;AC2603,"")</f>
        <v>#REF!</v>
      </c>
      <c r="E2603" s="158" t="str">
        <f t="shared" si="402"/>
        <v/>
      </c>
      <c r="F2603" s="158" t="e">
        <f t="shared" si="403"/>
        <v>#N/A</v>
      </c>
      <c r="G2603" s="158" t="str">
        <f>TRANSAKTIONER!Z2603&amp;IF(regnskab_filter_periode&gt;=AB2603,"INCLUDE"&amp;IF(regnskab_filter_land&lt;&gt;"",IF(regnskab_filter_land="EU",F2603,AD2603),""),"EXCLUDE")</f>
        <v>EXCLUDE</v>
      </c>
      <c r="H2603" s="158" t="str">
        <f t="shared" si="404"/>
        <v/>
      </c>
      <c r="I2603" s="158" t="str">
        <f>TRANSAKTIONER!Z2603&amp;IF(regnskab_filter_periode_partner&gt;=AB2603,"INCLUDE"&amp;IF(regnskab_filter_land_partner&lt;&gt;"",IF(regnskab_filter_land_partner="EU",F2603,AD2603),""),"EXCLUDE")&amp;AC2603</f>
        <v>EXCLUDE</v>
      </c>
      <c r="J2603" s="158" t="e">
        <f t="shared" si="405"/>
        <v>#N/A</v>
      </c>
      <c r="L2603" s="158" t="str">
        <f t="shared" si="406"/>
        <v>_EU</v>
      </c>
      <c r="P2603" s="340"/>
      <c r="Q2603" s="340"/>
      <c r="R2603" s="341"/>
      <c r="S2603" s="342"/>
      <c r="T2603" s="342"/>
      <c r="U2603" s="340"/>
      <c r="V2603" s="368"/>
      <c r="W2603" s="341"/>
      <c r="X2603" s="343"/>
      <c r="Y2603" s="340"/>
      <c r="Z2603" s="341"/>
      <c r="AA2603" s="348" t="str">
        <f t="shared" si="407"/>
        <v/>
      </c>
      <c r="AB2603" s="349" t="str">
        <f t="shared" si="408"/>
        <v/>
      </c>
      <c r="AC2603" s="341"/>
      <c r="AD2603" s="350" t="str">
        <f t="shared" si="409"/>
        <v/>
      </c>
    </row>
    <row r="2604" spans="2:30" x14ac:dyDescent="0.45">
      <c r="B2604" s="145" t="str">
        <f t="shared" si="400"/>
        <v>NOT INCLUDED</v>
      </c>
      <c r="C2604" s="146" t="e">
        <f t="shared" si="401"/>
        <v>#N/A</v>
      </c>
      <c r="D2604" s="158" t="e">
        <f>AB2604&amp;"_"&amp;#REF!&amp;IF(afstemning_partner&lt;&gt;"","_"&amp;AC2604,"")</f>
        <v>#REF!</v>
      </c>
      <c r="E2604" s="158" t="str">
        <f t="shared" si="402"/>
        <v/>
      </c>
      <c r="F2604" s="158" t="e">
        <f t="shared" si="403"/>
        <v>#N/A</v>
      </c>
      <c r="G2604" s="158" t="str">
        <f>TRANSAKTIONER!Z2604&amp;IF(regnskab_filter_periode&gt;=AB2604,"INCLUDE"&amp;IF(regnskab_filter_land&lt;&gt;"",IF(regnskab_filter_land="EU",F2604,AD2604),""),"EXCLUDE")</f>
        <v>EXCLUDE</v>
      </c>
      <c r="H2604" s="158" t="str">
        <f t="shared" si="404"/>
        <v/>
      </c>
      <c r="I2604" s="158" t="str">
        <f>TRANSAKTIONER!Z2604&amp;IF(regnskab_filter_periode_partner&gt;=AB2604,"INCLUDE"&amp;IF(regnskab_filter_land_partner&lt;&gt;"",IF(regnskab_filter_land_partner="EU",F2604,AD2604),""),"EXCLUDE")&amp;AC2604</f>
        <v>EXCLUDE</v>
      </c>
      <c r="J2604" s="158" t="e">
        <f t="shared" si="405"/>
        <v>#N/A</v>
      </c>
      <c r="L2604" s="158" t="str">
        <f t="shared" si="406"/>
        <v>_EU</v>
      </c>
      <c r="P2604" s="340"/>
      <c r="Q2604" s="340"/>
      <c r="R2604" s="341"/>
      <c r="S2604" s="342"/>
      <c r="T2604" s="342"/>
      <c r="U2604" s="340"/>
      <c r="V2604" s="368"/>
      <c r="W2604" s="341"/>
      <c r="X2604" s="343"/>
      <c r="Y2604" s="340"/>
      <c r="Z2604" s="341"/>
      <c r="AA2604" s="348" t="str">
        <f t="shared" si="407"/>
        <v/>
      </c>
      <c r="AB2604" s="349" t="str">
        <f t="shared" si="408"/>
        <v/>
      </c>
      <c r="AC2604" s="341"/>
      <c r="AD2604" s="350" t="str">
        <f t="shared" si="409"/>
        <v/>
      </c>
    </row>
    <row r="2605" spans="2:30" x14ac:dyDescent="0.45">
      <c r="B2605" s="145" t="str">
        <f t="shared" si="400"/>
        <v>NOT INCLUDED</v>
      </c>
      <c r="C2605" s="146" t="e">
        <f t="shared" si="401"/>
        <v>#N/A</v>
      </c>
      <c r="D2605" s="158" t="e">
        <f>AB2605&amp;"_"&amp;#REF!&amp;IF(afstemning_partner&lt;&gt;"","_"&amp;AC2605,"")</f>
        <v>#REF!</v>
      </c>
      <c r="E2605" s="158" t="str">
        <f t="shared" si="402"/>
        <v/>
      </c>
      <c r="F2605" s="158" t="e">
        <f t="shared" si="403"/>
        <v>#N/A</v>
      </c>
      <c r="G2605" s="158" t="str">
        <f>TRANSAKTIONER!Z2605&amp;IF(regnskab_filter_periode&gt;=AB2605,"INCLUDE"&amp;IF(regnskab_filter_land&lt;&gt;"",IF(regnskab_filter_land="EU",F2605,AD2605),""),"EXCLUDE")</f>
        <v>EXCLUDE</v>
      </c>
      <c r="H2605" s="158" t="str">
        <f t="shared" si="404"/>
        <v/>
      </c>
      <c r="I2605" s="158" t="str">
        <f>TRANSAKTIONER!Z2605&amp;IF(regnskab_filter_periode_partner&gt;=AB2605,"INCLUDE"&amp;IF(regnskab_filter_land_partner&lt;&gt;"",IF(regnskab_filter_land_partner="EU",F2605,AD2605),""),"EXCLUDE")&amp;AC2605</f>
        <v>EXCLUDE</v>
      </c>
      <c r="J2605" s="158" t="e">
        <f t="shared" si="405"/>
        <v>#N/A</v>
      </c>
      <c r="L2605" s="158" t="str">
        <f t="shared" si="406"/>
        <v>_EU</v>
      </c>
      <c r="P2605" s="340"/>
      <c r="Q2605" s="340"/>
      <c r="R2605" s="341"/>
      <c r="S2605" s="342"/>
      <c r="T2605" s="342"/>
      <c r="U2605" s="340"/>
      <c r="V2605" s="368"/>
      <c r="W2605" s="341"/>
      <c r="X2605" s="343"/>
      <c r="Y2605" s="340"/>
      <c r="Z2605" s="341"/>
      <c r="AA2605" s="348" t="str">
        <f t="shared" si="407"/>
        <v/>
      </c>
      <c r="AB2605" s="349" t="str">
        <f t="shared" si="408"/>
        <v/>
      </c>
      <c r="AC2605" s="341"/>
      <c r="AD2605" s="350" t="str">
        <f t="shared" si="409"/>
        <v/>
      </c>
    </row>
    <row r="2606" spans="2:30" x14ac:dyDescent="0.45">
      <c r="B2606" s="145" t="str">
        <f t="shared" si="400"/>
        <v>NOT INCLUDED</v>
      </c>
      <c r="C2606" s="146" t="e">
        <f t="shared" si="401"/>
        <v>#N/A</v>
      </c>
      <c r="D2606" s="158" t="e">
        <f>AB2606&amp;"_"&amp;#REF!&amp;IF(afstemning_partner&lt;&gt;"","_"&amp;AC2606,"")</f>
        <v>#REF!</v>
      </c>
      <c r="E2606" s="158" t="str">
        <f t="shared" si="402"/>
        <v/>
      </c>
      <c r="F2606" s="158" t="e">
        <f t="shared" si="403"/>
        <v>#N/A</v>
      </c>
      <c r="G2606" s="158" t="str">
        <f>TRANSAKTIONER!Z2606&amp;IF(regnskab_filter_periode&gt;=AB2606,"INCLUDE"&amp;IF(regnskab_filter_land&lt;&gt;"",IF(regnskab_filter_land="EU",F2606,AD2606),""),"EXCLUDE")</f>
        <v>EXCLUDE</v>
      </c>
      <c r="H2606" s="158" t="str">
        <f t="shared" si="404"/>
        <v/>
      </c>
      <c r="I2606" s="158" t="str">
        <f>TRANSAKTIONER!Z2606&amp;IF(regnskab_filter_periode_partner&gt;=AB2606,"INCLUDE"&amp;IF(regnskab_filter_land_partner&lt;&gt;"",IF(regnskab_filter_land_partner="EU",F2606,AD2606),""),"EXCLUDE")&amp;AC2606</f>
        <v>EXCLUDE</v>
      </c>
      <c r="J2606" s="158" t="e">
        <f t="shared" si="405"/>
        <v>#N/A</v>
      </c>
      <c r="L2606" s="158" t="str">
        <f t="shared" si="406"/>
        <v>_EU</v>
      </c>
      <c r="P2606" s="340"/>
      <c r="Q2606" s="340"/>
      <c r="R2606" s="341"/>
      <c r="S2606" s="342"/>
      <c r="T2606" s="342"/>
      <c r="U2606" s="340"/>
      <c r="V2606" s="368"/>
      <c r="W2606" s="341"/>
      <c r="X2606" s="343"/>
      <c r="Y2606" s="340"/>
      <c r="Z2606" s="341"/>
      <c r="AA2606" s="348" t="str">
        <f t="shared" si="407"/>
        <v/>
      </c>
      <c r="AB2606" s="349" t="str">
        <f t="shared" si="408"/>
        <v/>
      </c>
      <c r="AC2606" s="341"/>
      <c r="AD2606" s="350" t="str">
        <f t="shared" si="409"/>
        <v/>
      </c>
    </row>
    <row r="2607" spans="2:30" x14ac:dyDescent="0.45">
      <c r="B2607" s="145" t="str">
        <f t="shared" si="400"/>
        <v>NOT INCLUDED</v>
      </c>
      <c r="C2607" s="146" t="e">
        <f t="shared" si="401"/>
        <v>#N/A</v>
      </c>
      <c r="D2607" s="158" t="e">
        <f>AB2607&amp;"_"&amp;#REF!&amp;IF(afstemning_partner&lt;&gt;"","_"&amp;AC2607,"")</f>
        <v>#REF!</v>
      </c>
      <c r="E2607" s="158" t="str">
        <f t="shared" si="402"/>
        <v/>
      </c>
      <c r="F2607" s="158" t="e">
        <f t="shared" si="403"/>
        <v>#N/A</v>
      </c>
      <c r="G2607" s="158" t="str">
        <f>TRANSAKTIONER!Z2607&amp;IF(regnskab_filter_periode&gt;=AB2607,"INCLUDE"&amp;IF(regnskab_filter_land&lt;&gt;"",IF(regnskab_filter_land="EU",F2607,AD2607),""),"EXCLUDE")</f>
        <v>EXCLUDE</v>
      </c>
      <c r="H2607" s="158" t="str">
        <f t="shared" si="404"/>
        <v/>
      </c>
      <c r="I2607" s="158" t="str">
        <f>TRANSAKTIONER!Z2607&amp;IF(regnskab_filter_periode_partner&gt;=AB2607,"INCLUDE"&amp;IF(regnskab_filter_land_partner&lt;&gt;"",IF(regnskab_filter_land_partner="EU",F2607,AD2607),""),"EXCLUDE")&amp;AC2607</f>
        <v>EXCLUDE</v>
      </c>
      <c r="J2607" s="158" t="e">
        <f t="shared" si="405"/>
        <v>#N/A</v>
      </c>
      <c r="L2607" s="158" t="str">
        <f t="shared" si="406"/>
        <v>_EU</v>
      </c>
      <c r="P2607" s="340"/>
      <c r="Q2607" s="340"/>
      <c r="R2607" s="341"/>
      <c r="S2607" s="342"/>
      <c r="T2607" s="342"/>
      <c r="U2607" s="340"/>
      <c r="V2607" s="368"/>
      <c r="W2607" s="341"/>
      <c r="X2607" s="343"/>
      <c r="Y2607" s="340"/>
      <c r="Z2607" s="341"/>
      <c r="AA2607" s="348" t="str">
        <f t="shared" si="407"/>
        <v/>
      </c>
      <c r="AB2607" s="349" t="str">
        <f t="shared" si="408"/>
        <v/>
      </c>
      <c r="AC2607" s="341"/>
      <c r="AD2607" s="350" t="str">
        <f t="shared" si="409"/>
        <v/>
      </c>
    </row>
    <row r="2608" spans="2:30" x14ac:dyDescent="0.45">
      <c r="B2608" s="145" t="str">
        <f t="shared" si="400"/>
        <v>NOT INCLUDED</v>
      </c>
      <c r="C2608" s="146" t="e">
        <f t="shared" si="401"/>
        <v>#N/A</v>
      </c>
      <c r="D2608" s="158" t="e">
        <f>AB2608&amp;"_"&amp;#REF!&amp;IF(afstemning_partner&lt;&gt;"","_"&amp;AC2608,"")</f>
        <v>#REF!</v>
      </c>
      <c r="E2608" s="158" t="str">
        <f t="shared" si="402"/>
        <v/>
      </c>
      <c r="F2608" s="158" t="e">
        <f t="shared" si="403"/>
        <v>#N/A</v>
      </c>
      <c r="G2608" s="158" t="str">
        <f>TRANSAKTIONER!Z2608&amp;IF(regnskab_filter_periode&gt;=AB2608,"INCLUDE"&amp;IF(regnskab_filter_land&lt;&gt;"",IF(regnskab_filter_land="EU",F2608,AD2608),""),"EXCLUDE")</f>
        <v>EXCLUDE</v>
      </c>
      <c r="H2608" s="158" t="str">
        <f t="shared" si="404"/>
        <v/>
      </c>
      <c r="I2608" s="158" t="str">
        <f>TRANSAKTIONER!Z2608&amp;IF(regnskab_filter_periode_partner&gt;=AB2608,"INCLUDE"&amp;IF(regnskab_filter_land_partner&lt;&gt;"",IF(regnskab_filter_land_partner="EU",F2608,AD2608),""),"EXCLUDE")&amp;AC2608</f>
        <v>EXCLUDE</v>
      </c>
      <c r="J2608" s="158" t="e">
        <f t="shared" si="405"/>
        <v>#N/A</v>
      </c>
      <c r="L2608" s="158" t="str">
        <f t="shared" si="406"/>
        <v>_EU</v>
      </c>
      <c r="P2608" s="340"/>
      <c r="Q2608" s="340"/>
      <c r="R2608" s="341"/>
      <c r="S2608" s="342"/>
      <c r="T2608" s="342"/>
      <c r="U2608" s="340"/>
      <c r="V2608" s="368"/>
      <c r="W2608" s="341"/>
      <c r="X2608" s="343"/>
      <c r="Y2608" s="340"/>
      <c r="Z2608" s="341"/>
      <c r="AA2608" s="348" t="str">
        <f t="shared" si="407"/>
        <v/>
      </c>
      <c r="AB2608" s="349" t="str">
        <f t="shared" si="408"/>
        <v/>
      </c>
      <c r="AC2608" s="341"/>
      <c r="AD2608" s="350" t="str">
        <f t="shared" si="409"/>
        <v/>
      </c>
    </row>
    <row r="2609" spans="2:30" x14ac:dyDescent="0.45">
      <c r="B2609" s="145" t="str">
        <f t="shared" si="400"/>
        <v>NOT INCLUDED</v>
      </c>
      <c r="C2609" s="146" t="e">
        <f t="shared" si="401"/>
        <v>#N/A</v>
      </c>
      <c r="D2609" s="158" t="e">
        <f>AB2609&amp;"_"&amp;#REF!&amp;IF(afstemning_partner&lt;&gt;"","_"&amp;AC2609,"")</f>
        <v>#REF!</v>
      </c>
      <c r="E2609" s="158" t="str">
        <f t="shared" si="402"/>
        <v/>
      </c>
      <c r="F2609" s="158" t="e">
        <f t="shared" si="403"/>
        <v>#N/A</v>
      </c>
      <c r="G2609" s="158" t="str">
        <f>TRANSAKTIONER!Z2609&amp;IF(regnskab_filter_periode&gt;=AB2609,"INCLUDE"&amp;IF(regnskab_filter_land&lt;&gt;"",IF(regnskab_filter_land="EU",F2609,AD2609),""),"EXCLUDE")</f>
        <v>EXCLUDE</v>
      </c>
      <c r="H2609" s="158" t="str">
        <f t="shared" si="404"/>
        <v/>
      </c>
      <c r="I2609" s="158" t="str">
        <f>TRANSAKTIONER!Z2609&amp;IF(regnskab_filter_periode_partner&gt;=AB2609,"INCLUDE"&amp;IF(regnskab_filter_land_partner&lt;&gt;"",IF(regnskab_filter_land_partner="EU",F2609,AD2609),""),"EXCLUDE")&amp;AC2609</f>
        <v>EXCLUDE</v>
      </c>
      <c r="J2609" s="158" t="e">
        <f t="shared" si="405"/>
        <v>#N/A</v>
      </c>
      <c r="L2609" s="158" t="str">
        <f t="shared" si="406"/>
        <v>_EU</v>
      </c>
      <c r="P2609" s="340"/>
      <c r="Q2609" s="340"/>
      <c r="R2609" s="341"/>
      <c r="S2609" s="342"/>
      <c r="T2609" s="342"/>
      <c r="U2609" s="340"/>
      <c r="V2609" s="368"/>
      <c r="W2609" s="341"/>
      <c r="X2609" s="343"/>
      <c r="Y2609" s="340"/>
      <c r="Z2609" s="341"/>
      <c r="AA2609" s="348" t="str">
        <f t="shared" si="407"/>
        <v/>
      </c>
      <c r="AB2609" s="349" t="str">
        <f t="shared" si="408"/>
        <v/>
      </c>
      <c r="AC2609" s="341"/>
      <c r="AD2609" s="350" t="str">
        <f t="shared" si="409"/>
        <v/>
      </c>
    </row>
    <row r="2610" spans="2:30" x14ac:dyDescent="0.45">
      <c r="B2610" s="145" t="str">
        <f t="shared" si="400"/>
        <v>NOT INCLUDED</v>
      </c>
      <c r="C2610" s="146" t="e">
        <f t="shared" si="401"/>
        <v>#N/A</v>
      </c>
      <c r="D2610" s="158" t="e">
        <f>AB2610&amp;"_"&amp;#REF!&amp;IF(afstemning_partner&lt;&gt;"","_"&amp;AC2610,"")</f>
        <v>#REF!</v>
      </c>
      <c r="E2610" s="158" t="str">
        <f t="shared" si="402"/>
        <v/>
      </c>
      <c r="F2610" s="158" t="e">
        <f t="shared" si="403"/>
        <v>#N/A</v>
      </c>
      <c r="G2610" s="158" t="str">
        <f>TRANSAKTIONER!Z2610&amp;IF(regnskab_filter_periode&gt;=AB2610,"INCLUDE"&amp;IF(regnskab_filter_land&lt;&gt;"",IF(regnskab_filter_land="EU",F2610,AD2610),""),"EXCLUDE")</f>
        <v>EXCLUDE</v>
      </c>
      <c r="H2610" s="158" t="str">
        <f t="shared" si="404"/>
        <v/>
      </c>
      <c r="I2610" s="158" t="str">
        <f>TRANSAKTIONER!Z2610&amp;IF(regnskab_filter_periode_partner&gt;=AB2610,"INCLUDE"&amp;IF(regnskab_filter_land_partner&lt;&gt;"",IF(regnskab_filter_land_partner="EU",F2610,AD2610),""),"EXCLUDE")&amp;AC2610</f>
        <v>EXCLUDE</v>
      </c>
      <c r="J2610" s="158" t="e">
        <f t="shared" si="405"/>
        <v>#N/A</v>
      </c>
      <c r="L2610" s="158" t="str">
        <f t="shared" si="406"/>
        <v>_EU</v>
      </c>
      <c r="P2610" s="340"/>
      <c r="Q2610" s="340"/>
      <c r="R2610" s="341"/>
      <c r="S2610" s="342"/>
      <c r="T2610" s="342"/>
      <c r="U2610" s="340"/>
      <c r="V2610" s="368"/>
      <c r="W2610" s="341"/>
      <c r="X2610" s="343"/>
      <c r="Y2610" s="340"/>
      <c r="Z2610" s="341"/>
      <c r="AA2610" s="348" t="str">
        <f t="shared" si="407"/>
        <v/>
      </c>
      <c r="AB2610" s="349" t="str">
        <f t="shared" si="408"/>
        <v/>
      </c>
      <c r="AC2610" s="341"/>
      <c r="AD2610" s="350" t="str">
        <f t="shared" si="409"/>
        <v/>
      </c>
    </row>
    <row r="2611" spans="2:30" x14ac:dyDescent="0.45">
      <c r="B2611" s="145" t="str">
        <f t="shared" si="400"/>
        <v>NOT INCLUDED</v>
      </c>
      <c r="C2611" s="146" t="e">
        <f t="shared" si="401"/>
        <v>#N/A</v>
      </c>
      <c r="D2611" s="158" t="e">
        <f>AB2611&amp;"_"&amp;#REF!&amp;IF(afstemning_partner&lt;&gt;"","_"&amp;AC2611,"")</f>
        <v>#REF!</v>
      </c>
      <c r="E2611" s="158" t="str">
        <f t="shared" si="402"/>
        <v/>
      </c>
      <c r="F2611" s="158" t="e">
        <f t="shared" si="403"/>
        <v>#N/A</v>
      </c>
      <c r="G2611" s="158" t="str">
        <f>TRANSAKTIONER!Z2611&amp;IF(regnskab_filter_periode&gt;=AB2611,"INCLUDE"&amp;IF(regnskab_filter_land&lt;&gt;"",IF(regnskab_filter_land="EU",F2611,AD2611),""),"EXCLUDE")</f>
        <v>EXCLUDE</v>
      </c>
      <c r="H2611" s="158" t="str">
        <f t="shared" si="404"/>
        <v/>
      </c>
      <c r="I2611" s="158" t="str">
        <f>TRANSAKTIONER!Z2611&amp;IF(regnskab_filter_periode_partner&gt;=AB2611,"INCLUDE"&amp;IF(regnskab_filter_land_partner&lt;&gt;"",IF(regnskab_filter_land_partner="EU",F2611,AD2611),""),"EXCLUDE")&amp;AC2611</f>
        <v>EXCLUDE</v>
      </c>
      <c r="J2611" s="158" t="e">
        <f t="shared" si="405"/>
        <v>#N/A</v>
      </c>
      <c r="L2611" s="158" t="str">
        <f t="shared" si="406"/>
        <v>_EU</v>
      </c>
      <c r="P2611" s="340"/>
      <c r="Q2611" s="340"/>
      <c r="R2611" s="341"/>
      <c r="S2611" s="342"/>
      <c r="T2611" s="342"/>
      <c r="U2611" s="340"/>
      <c r="V2611" s="368"/>
      <c r="W2611" s="341"/>
      <c r="X2611" s="343"/>
      <c r="Y2611" s="340"/>
      <c r="Z2611" s="341"/>
      <c r="AA2611" s="348" t="str">
        <f t="shared" si="407"/>
        <v/>
      </c>
      <c r="AB2611" s="349" t="str">
        <f t="shared" si="408"/>
        <v/>
      </c>
      <c r="AC2611" s="341"/>
      <c r="AD2611" s="350" t="str">
        <f t="shared" si="409"/>
        <v/>
      </c>
    </row>
    <row r="2612" spans="2:30" x14ac:dyDescent="0.45">
      <c r="B2612" s="145" t="str">
        <f t="shared" si="400"/>
        <v>NOT INCLUDED</v>
      </c>
      <c r="C2612" s="146" t="e">
        <f t="shared" si="401"/>
        <v>#N/A</v>
      </c>
      <c r="D2612" s="158" t="e">
        <f>AB2612&amp;"_"&amp;#REF!&amp;IF(afstemning_partner&lt;&gt;"","_"&amp;AC2612,"")</f>
        <v>#REF!</v>
      </c>
      <c r="E2612" s="158" t="str">
        <f t="shared" si="402"/>
        <v/>
      </c>
      <c r="F2612" s="158" t="e">
        <f t="shared" si="403"/>
        <v>#N/A</v>
      </c>
      <c r="G2612" s="158" t="str">
        <f>TRANSAKTIONER!Z2612&amp;IF(regnskab_filter_periode&gt;=AB2612,"INCLUDE"&amp;IF(regnskab_filter_land&lt;&gt;"",IF(regnskab_filter_land="EU",F2612,AD2612),""),"EXCLUDE")</f>
        <v>EXCLUDE</v>
      </c>
      <c r="H2612" s="158" t="str">
        <f t="shared" si="404"/>
        <v/>
      </c>
      <c r="I2612" s="158" t="str">
        <f>TRANSAKTIONER!Z2612&amp;IF(regnskab_filter_periode_partner&gt;=AB2612,"INCLUDE"&amp;IF(regnskab_filter_land_partner&lt;&gt;"",IF(regnskab_filter_land_partner="EU",F2612,AD2612),""),"EXCLUDE")&amp;AC2612</f>
        <v>EXCLUDE</v>
      </c>
      <c r="J2612" s="158" t="e">
        <f t="shared" si="405"/>
        <v>#N/A</v>
      </c>
      <c r="L2612" s="158" t="str">
        <f t="shared" si="406"/>
        <v>_EU</v>
      </c>
      <c r="P2612" s="340"/>
      <c r="Q2612" s="340"/>
      <c r="R2612" s="341"/>
      <c r="S2612" s="342"/>
      <c r="T2612" s="342"/>
      <c r="U2612" s="340"/>
      <c r="V2612" s="368"/>
      <c r="W2612" s="341"/>
      <c r="X2612" s="343"/>
      <c r="Y2612" s="340"/>
      <c r="Z2612" s="341"/>
      <c r="AA2612" s="348" t="str">
        <f t="shared" si="407"/>
        <v/>
      </c>
      <c r="AB2612" s="349" t="str">
        <f t="shared" si="408"/>
        <v/>
      </c>
      <c r="AC2612" s="341"/>
      <c r="AD2612" s="350" t="str">
        <f t="shared" si="409"/>
        <v/>
      </c>
    </row>
    <row r="2613" spans="2:30" x14ac:dyDescent="0.45">
      <c r="B2613" s="145" t="str">
        <f t="shared" si="400"/>
        <v>NOT INCLUDED</v>
      </c>
      <c r="C2613" s="146" t="e">
        <f t="shared" si="401"/>
        <v>#N/A</v>
      </c>
      <c r="D2613" s="158" t="e">
        <f>AB2613&amp;"_"&amp;#REF!&amp;IF(afstemning_partner&lt;&gt;"","_"&amp;AC2613,"")</f>
        <v>#REF!</v>
      </c>
      <c r="E2613" s="158" t="str">
        <f t="shared" si="402"/>
        <v/>
      </c>
      <c r="F2613" s="158" t="e">
        <f t="shared" si="403"/>
        <v>#N/A</v>
      </c>
      <c r="G2613" s="158" t="str">
        <f>TRANSAKTIONER!Z2613&amp;IF(regnskab_filter_periode&gt;=AB2613,"INCLUDE"&amp;IF(regnskab_filter_land&lt;&gt;"",IF(regnskab_filter_land="EU",F2613,AD2613),""),"EXCLUDE")</f>
        <v>EXCLUDE</v>
      </c>
      <c r="H2613" s="158" t="str">
        <f t="shared" si="404"/>
        <v/>
      </c>
      <c r="I2613" s="158" t="str">
        <f>TRANSAKTIONER!Z2613&amp;IF(regnskab_filter_periode_partner&gt;=AB2613,"INCLUDE"&amp;IF(regnskab_filter_land_partner&lt;&gt;"",IF(regnskab_filter_land_partner="EU",F2613,AD2613),""),"EXCLUDE")&amp;AC2613</f>
        <v>EXCLUDE</v>
      </c>
      <c r="J2613" s="158" t="e">
        <f t="shared" si="405"/>
        <v>#N/A</v>
      </c>
      <c r="L2613" s="158" t="str">
        <f t="shared" si="406"/>
        <v>_EU</v>
      </c>
      <c r="P2613" s="340"/>
      <c r="Q2613" s="340"/>
      <c r="R2613" s="341"/>
      <c r="S2613" s="342"/>
      <c r="T2613" s="342"/>
      <c r="U2613" s="340"/>
      <c r="V2613" s="368"/>
      <c r="W2613" s="341"/>
      <c r="X2613" s="343"/>
      <c r="Y2613" s="340"/>
      <c r="Z2613" s="341"/>
      <c r="AA2613" s="348" t="str">
        <f t="shared" si="407"/>
        <v/>
      </c>
      <c r="AB2613" s="349" t="str">
        <f t="shared" si="408"/>
        <v/>
      </c>
      <c r="AC2613" s="341"/>
      <c r="AD2613" s="350" t="str">
        <f t="shared" si="409"/>
        <v/>
      </c>
    </row>
    <row r="2614" spans="2:30" x14ac:dyDescent="0.45">
      <c r="B2614" s="145" t="str">
        <f t="shared" si="400"/>
        <v>NOT INCLUDED</v>
      </c>
      <c r="C2614" s="146" t="e">
        <f t="shared" si="401"/>
        <v>#N/A</v>
      </c>
      <c r="D2614" s="158" t="e">
        <f>AB2614&amp;"_"&amp;#REF!&amp;IF(afstemning_partner&lt;&gt;"","_"&amp;AC2614,"")</f>
        <v>#REF!</v>
      </c>
      <c r="E2614" s="158" t="str">
        <f t="shared" si="402"/>
        <v/>
      </c>
      <c r="F2614" s="158" t="e">
        <f t="shared" si="403"/>
        <v>#N/A</v>
      </c>
      <c r="G2614" s="158" t="str">
        <f>TRANSAKTIONER!Z2614&amp;IF(regnskab_filter_periode&gt;=AB2614,"INCLUDE"&amp;IF(regnskab_filter_land&lt;&gt;"",IF(regnskab_filter_land="EU",F2614,AD2614),""),"EXCLUDE")</f>
        <v>EXCLUDE</v>
      </c>
      <c r="H2614" s="158" t="str">
        <f t="shared" si="404"/>
        <v/>
      </c>
      <c r="I2614" s="158" t="str">
        <f>TRANSAKTIONER!Z2614&amp;IF(regnskab_filter_periode_partner&gt;=AB2614,"INCLUDE"&amp;IF(regnskab_filter_land_partner&lt;&gt;"",IF(regnskab_filter_land_partner="EU",F2614,AD2614),""),"EXCLUDE")&amp;AC2614</f>
        <v>EXCLUDE</v>
      </c>
      <c r="J2614" s="158" t="e">
        <f t="shared" si="405"/>
        <v>#N/A</v>
      </c>
      <c r="L2614" s="158" t="str">
        <f t="shared" si="406"/>
        <v>_EU</v>
      </c>
      <c r="P2614" s="340"/>
      <c r="Q2614" s="340"/>
      <c r="R2614" s="341"/>
      <c r="S2614" s="342"/>
      <c r="T2614" s="342"/>
      <c r="U2614" s="340"/>
      <c r="V2614" s="368"/>
      <c r="W2614" s="341"/>
      <c r="X2614" s="343"/>
      <c r="Y2614" s="340"/>
      <c r="Z2614" s="341"/>
      <c r="AA2614" s="348" t="str">
        <f t="shared" si="407"/>
        <v/>
      </c>
      <c r="AB2614" s="349" t="str">
        <f t="shared" si="408"/>
        <v/>
      </c>
      <c r="AC2614" s="341"/>
      <c r="AD2614" s="350" t="str">
        <f t="shared" si="409"/>
        <v/>
      </c>
    </row>
    <row r="2615" spans="2:30" x14ac:dyDescent="0.45">
      <c r="B2615" s="145" t="str">
        <f t="shared" si="400"/>
        <v>NOT INCLUDED</v>
      </c>
      <c r="C2615" s="146" t="e">
        <f t="shared" si="401"/>
        <v>#N/A</v>
      </c>
      <c r="D2615" s="158" t="e">
        <f>AB2615&amp;"_"&amp;#REF!&amp;IF(afstemning_partner&lt;&gt;"","_"&amp;AC2615,"")</f>
        <v>#REF!</v>
      </c>
      <c r="E2615" s="158" t="str">
        <f t="shared" si="402"/>
        <v/>
      </c>
      <c r="F2615" s="158" t="e">
        <f t="shared" si="403"/>
        <v>#N/A</v>
      </c>
      <c r="G2615" s="158" t="str">
        <f>TRANSAKTIONER!Z2615&amp;IF(regnskab_filter_periode&gt;=AB2615,"INCLUDE"&amp;IF(regnskab_filter_land&lt;&gt;"",IF(regnskab_filter_land="EU",F2615,AD2615),""),"EXCLUDE")</f>
        <v>EXCLUDE</v>
      </c>
      <c r="H2615" s="158" t="str">
        <f t="shared" si="404"/>
        <v/>
      </c>
      <c r="I2615" s="158" t="str">
        <f>TRANSAKTIONER!Z2615&amp;IF(regnskab_filter_periode_partner&gt;=AB2615,"INCLUDE"&amp;IF(regnskab_filter_land_partner&lt;&gt;"",IF(regnskab_filter_land_partner="EU",F2615,AD2615),""),"EXCLUDE")&amp;AC2615</f>
        <v>EXCLUDE</v>
      </c>
      <c r="J2615" s="158" t="e">
        <f t="shared" si="405"/>
        <v>#N/A</v>
      </c>
      <c r="L2615" s="158" t="str">
        <f t="shared" si="406"/>
        <v>_EU</v>
      </c>
      <c r="P2615" s="340"/>
      <c r="Q2615" s="340"/>
      <c r="R2615" s="341"/>
      <c r="S2615" s="342"/>
      <c r="T2615" s="342"/>
      <c r="U2615" s="340"/>
      <c r="V2615" s="368"/>
      <c r="W2615" s="341"/>
      <c r="X2615" s="343"/>
      <c r="Y2615" s="340"/>
      <c r="Z2615" s="341"/>
      <c r="AA2615" s="348" t="str">
        <f t="shared" si="407"/>
        <v/>
      </c>
      <c r="AB2615" s="349" t="str">
        <f t="shared" si="408"/>
        <v/>
      </c>
      <c r="AC2615" s="341"/>
      <c r="AD2615" s="350" t="str">
        <f t="shared" si="409"/>
        <v/>
      </c>
    </row>
    <row r="2616" spans="2:30" x14ac:dyDescent="0.45">
      <c r="B2616" s="145" t="str">
        <f t="shared" si="400"/>
        <v>NOT INCLUDED</v>
      </c>
      <c r="C2616" s="146" t="e">
        <f t="shared" si="401"/>
        <v>#N/A</v>
      </c>
      <c r="D2616" s="158" t="e">
        <f>AB2616&amp;"_"&amp;#REF!&amp;IF(afstemning_partner&lt;&gt;"","_"&amp;AC2616,"")</f>
        <v>#REF!</v>
      </c>
      <c r="E2616" s="158" t="str">
        <f t="shared" si="402"/>
        <v/>
      </c>
      <c r="F2616" s="158" t="e">
        <f t="shared" si="403"/>
        <v>#N/A</v>
      </c>
      <c r="G2616" s="158" t="str">
        <f>TRANSAKTIONER!Z2616&amp;IF(regnskab_filter_periode&gt;=AB2616,"INCLUDE"&amp;IF(regnskab_filter_land&lt;&gt;"",IF(regnskab_filter_land="EU",F2616,AD2616),""),"EXCLUDE")</f>
        <v>EXCLUDE</v>
      </c>
      <c r="H2616" s="158" t="str">
        <f t="shared" si="404"/>
        <v/>
      </c>
      <c r="I2616" s="158" t="str">
        <f>TRANSAKTIONER!Z2616&amp;IF(regnskab_filter_periode_partner&gt;=AB2616,"INCLUDE"&amp;IF(regnskab_filter_land_partner&lt;&gt;"",IF(regnskab_filter_land_partner="EU",F2616,AD2616),""),"EXCLUDE")&amp;AC2616</f>
        <v>EXCLUDE</v>
      </c>
      <c r="J2616" s="158" t="e">
        <f t="shared" si="405"/>
        <v>#N/A</v>
      </c>
      <c r="L2616" s="158" t="str">
        <f t="shared" si="406"/>
        <v>_EU</v>
      </c>
      <c r="P2616" s="340"/>
      <c r="Q2616" s="340"/>
      <c r="R2616" s="341"/>
      <c r="S2616" s="342"/>
      <c r="T2616" s="342"/>
      <c r="U2616" s="340"/>
      <c r="V2616" s="368"/>
      <c r="W2616" s="341"/>
      <c r="X2616" s="343"/>
      <c r="Y2616" s="340"/>
      <c r="Z2616" s="341"/>
      <c r="AA2616" s="348" t="str">
        <f t="shared" si="407"/>
        <v/>
      </c>
      <c r="AB2616" s="349" t="str">
        <f t="shared" si="408"/>
        <v/>
      </c>
      <c r="AC2616" s="341"/>
      <c r="AD2616" s="350" t="str">
        <f t="shared" si="409"/>
        <v/>
      </c>
    </row>
    <row r="2617" spans="2:30" x14ac:dyDescent="0.45">
      <c r="B2617" s="145" t="str">
        <f t="shared" si="400"/>
        <v>NOT INCLUDED</v>
      </c>
      <c r="C2617" s="146" t="e">
        <f t="shared" si="401"/>
        <v>#N/A</v>
      </c>
      <c r="D2617" s="158" t="e">
        <f>AB2617&amp;"_"&amp;#REF!&amp;IF(afstemning_partner&lt;&gt;"","_"&amp;AC2617,"")</f>
        <v>#REF!</v>
      </c>
      <c r="E2617" s="158" t="str">
        <f t="shared" si="402"/>
        <v/>
      </c>
      <c r="F2617" s="158" t="e">
        <f t="shared" si="403"/>
        <v>#N/A</v>
      </c>
      <c r="G2617" s="158" t="str">
        <f>TRANSAKTIONER!Z2617&amp;IF(regnskab_filter_periode&gt;=AB2617,"INCLUDE"&amp;IF(regnskab_filter_land&lt;&gt;"",IF(regnskab_filter_land="EU",F2617,AD2617),""),"EXCLUDE")</f>
        <v>EXCLUDE</v>
      </c>
      <c r="H2617" s="158" t="str">
        <f t="shared" si="404"/>
        <v/>
      </c>
      <c r="I2617" s="158" t="str">
        <f>TRANSAKTIONER!Z2617&amp;IF(regnskab_filter_periode_partner&gt;=AB2617,"INCLUDE"&amp;IF(regnskab_filter_land_partner&lt;&gt;"",IF(regnskab_filter_land_partner="EU",F2617,AD2617),""),"EXCLUDE")&amp;AC2617</f>
        <v>EXCLUDE</v>
      </c>
      <c r="J2617" s="158" t="e">
        <f t="shared" si="405"/>
        <v>#N/A</v>
      </c>
      <c r="L2617" s="158" t="str">
        <f t="shared" si="406"/>
        <v>_EU</v>
      </c>
      <c r="P2617" s="340"/>
      <c r="Q2617" s="340"/>
      <c r="R2617" s="341"/>
      <c r="S2617" s="342"/>
      <c r="T2617" s="342"/>
      <c r="U2617" s="340"/>
      <c r="V2617" s="368"/>
      <c r="W2617" s="341"/>
      <c r="X2617" s="343"/>
      <c r="Y2617" s="340"/>
      <c r="Z2617" s="341"/>
      <c r="AA2617" s="348" t="str">
        <f t="shared" si="407"/>
        <v/>
      </c>
      <c r="AB2617" s="349" t="str">
        <f t="shared" si="408"/>
        <v/>
      </c>
      <c r="AC2617" s="341"/>
      <c r="AD2617" s="350" t="str">
        <f t="shared" si="409"/>
        <v/>
      </c>
    </row>
    <row r="2618" spans="2:30" x14ac:dyDescent="0.45">
      <c r="B2618" s="145" t="str">
        <f t="shared" si="400"/>
        <v>NOT INCLUDED</v>
      </c>
      <c r="C2618" s="146" t="e">
        <f t="shared" si="401"/>
        <v>#N/A</v>
      </c>
      <c r="D2618" s="158" t="e">
        <f>AB2618&amp;"_"&amp;#REF!&amp;IF(afstemning_partner&lt;&gt;"","_"&amp;AC2618,"")</f>
        <v>#REF!</v>
      </c>
      <c r="E2618" s="158" t="str">
        <f t="shared" si="402"/>
        <v/>
      </c>
      <c r="F2618" s="158" t="e">
        <f t="shared" si="403"/>
        <v>#N/A</v>
      </c>
      <c r="G2618" s="158" t="str">
        <f>TRANSAKTIONER!Z2618&amp;IF(regnskab_filter_periode&gt;=AB2618,"INCLUDE"&amp;IF(regnskab_filter_land&lt;&gt;"",IF(regnskab_filter_land="EU",F2618,AD2618),""),"EXCLUDE")</f>
        <v>EXCLUDE</v>
      </c>
      <c r="H2618" s="158" t="str">
        <f t="shared" si="404"/>
        <v/>
      </c>
      <c r="I2618" s="158" t="str">
        <f>TRANSAKTIONER!Z2618&amp;IF(regnskab_filter_periode_partner&gt;=AB2618,"INCLUDE"&amp;IF(regnskab_filter_land_partner&lt;&gt;"",IF(regnskab_filter_land_partner="EU",F2618,AD2618),""),"EXCLUDE")&amp;AC2618</f>
        <v>EXCLUDE</v>
      </c>
      <c r="J2618" s="158" t="e">
        <f t="shared" si="405"/>
        <v>#N/A</v>
      </c>
      <c r="L2618" s="158" t="str">
        <f t="shared" si="406"/>
        <v>_EU</v>
      </c>
      <c r="P2618" s="340"/>
      <c r="Q2618" s="340"/>
      <c r="R2618" s="341"/>
      <c r="S2618" s="342"/>
      <c r="T2618" s="342"/>
      <c r="U2618" s="340"/>
      <c r="V2618" s="368"/>
      <c r="W2618" s="341"/>
      <c r="X2618" s="343"/>
      <c r="Y2618" s="340"/>
      <c r="Z2618" s="341"/>
      <c r="AA2618" s="348" t="str">
        <f t="shared" si="407"/>
        <v/>
      </c>
      <c r="AB2618" s="349" t="str">
        <f t="shared" si="408"/>
        <v/>
      </c>
      <c r="AC2618" s="341"/>
      <c r="AD2618" s="350" t="str">
        <f t="shared" si="409"/>
        <v/>
      </c>
    </row>
    <row r="2619" spans="2:30" x14ac:dyDescent="0.45">
      <c r="B2619" s="145" t="str">
        <f t="shared" si="400"/>
        <v>NOT INCLUDED</v>
      </c>
      <c r="C2619" s="146" t="e">
        <f t="shared" si="401"/>
        <v>#N/A</v>
      </c>
      <c r="D2619" s="158" t="e">
        <f>AB2619&amp;"_"&amp;#REF!&amp;IF(afstemning_partner&lt;&gt;"","_"&amp;AC2619,"")</f>
        <v>#REF!</v>
      </c>
      <c r="E2619" s="158" t="str">
        <f t="shared" si="402"/>
        <v/>
      </c>
      <c r="F2619" s="158" t="e">
        <f t="shared" si="403"/>
        <v>#N/A</v>
      </c>
      <c r="G2619" s="158" t="str">
        <f>TRANSAKTIONER!Z2619&amp;IF(regnskab_filter_periode&gt;=AB2619,"INCLUDE"&amp;IF(regnskab_filter_land&lt;&gt;"",IF(regnskab_filter_land="EU",F2619,AD2619),""),"EXCLUDE")</f>
        <v>EXCLUDE</v>
      </c>
      <c r="H2619" s="158" t="str">
        <f t="shared" si="404"/>
        <v/>
      </c>
      <c r="I2619" s="158" t="str">
        <f>TRANSAKTIONER!Z2619&amp;IF(regnskab_filter_periode_partner&gt;=AB2619,"INCLUDE"&amp;IF(regnskab_filter_land_partner&lt;&gt;"",IF(regnskab_filter_land_partner="EU",F2619,AD2619),""),"EXCLUDE")&amp;AC2619</f>
        <v>EXCLUDE</v>
      </c>
      <c r="J2619" s="158" t="e">
        <f t="shared" si="405"/>
        <v>#N/A</v>
      </c>
      <c r="L2619" s="158" t="str">
        <f t="shared" si="406"/>
        <v>_EU</v>
      </c>
      <c r="P2619" s="340"/>
      <c r="Q2619" s="340"/>
      <c r="R2619" s="341"/>
      <c r="S2619" s="342"/>
      <c r="T2619" s="342"/>
      <c r="U2619" s="340"/>
      <c r="V2619" s="368"/>
      <c r="W2619" s="341"/>
      <c r="X2619" s="343"/>
      <c r="Y2619" s="340"/>
      <c r="Z2619" s="341"/>
      <c r="AA2619" s="348" t="str">
        <f t="shared" si="407"/>
        <v/>
      </c>
      <c r="AB2619" s="349" t="str">
        <f t="shared" si="408"/>
        <v/>
      </c>
      <c r="AC2619" s="341"/>
      <c r="AD2619" s="350" t="str">
        <f t="shared" si="409"/>
        <v/>
      </c>
    </row>
    <row r="2620" spans="2:30" x14ac:dyDescent="0.45">
      <c r="B2620" s="145" t="str">
        <f t="shared" si="400"/>
        <v>NOT INCLUDED</v>
      </c>
      <c r="C2620" s="146" t="e">
        <f t="shared" si="401"/>
        <v>#N/A</v>
      </c>
      <c r="D2620" s="158" t="e">
        <f>AB2620&amp;"_"&amp;#REF!&amp;IF(afstemning_partner&lt;&gt;"","_"&amp;AC2620,"")</f>
        <v>#REF!</v>
      </c>
      <c r="E2620" s="158" t="str">
        <f t="shared" si="402"/>
        <v/>
      </c>
      <c r="F2620" s="158" t="e">
        <f t="shared" si="403"/>
        <v>#N/A</v>
      </c>
      <c r="G2620" s="158" t="str">
        <f>TRANSAKTIONER!Z2620&amp;IF(regnskab_filter_periode&gt;=AB2620,"INCLUDE"&amp;IF(regnskab_filter_land&lt;&gt;"",IF(regnskab_filter_land="EU",F2620,AD2620),""),"EXCLUDE")</f>
        <v>EXCLUDE</v>
      </c>
      <c r="H2620" s="158" t="str">
        <f t="shared" si="404"/>
        <v/>
      </c>
      <c r="I2620" s="158" t="str">
        <f>TRANSAKTIONER!Z2620&amp;IF(regnskab_filter_periode_partner&gt;=AB2620,"INCLUDE"&amp;IF(regnskab_filter_land_partner&lt;&gt;"",IF(regnskab_filter_land_partner="EU",F2620,AD2620),""),"EXCLUDE")&amp;AC2620</f>
        <v>EXCLUDE</v>
      </c>
      <c r="J2620" s="158" t="e">
        <f t="shared" si="405"/>
        <v>#N/A</v>
      </c>
      <c r="L2620" s="158" t="str">
        <f t="shared" si="406"/>
        <v>_EU</v>
      </c>
      <c r="P2620" s="340"/>
      <c r="Q2620" s="340"/>
      <c r="R2620" s="341"/>
      <c r="S2620" s="342"/>
      <c r="T2620" s="342"/>
      <c r="U2620" s="340"/>
      <c r="V2620" s="368"/>
      <c r="W2620" s="341"/>
      <c r="X2620" s="343"/>
      <c r="Y2620" s="340"/>
      <c r="Z2620" s="341"/>
      <c r="AA2620" s="348" t="str">
        <f t="shared" si="407"/>
        <v/>
      </c>
      <c r="AB2620" s="349" t="str">
        <f t="shared" si="408"/>
        <v/>
      </c>
      <c r="AC2620" s="341"/>
      <c r="AD2620" s="350" t="str">
        <f t="shared" si="409"/>
        <v/>
      </c>
    </row>
    <row r="2621" spans="2:30" x14ac:dyDescent="0.45">
      <c r="B2621" s="145" t="str">
        <f t="shared" si="400"/>
        <v>NOT INCLUDED</v>
      </c>
      <c r="C2621" s="146" t="e">
        <f t="shared" si="401"/>
        <v>#N/A</v>
      </c>
      <c r="D2621" s="158" t="e">
        <f>AB2621&amp;"_"&amp;#REF!&amp;IF(afstemning_partner&lt;&gt;"","_"&amp;AC2621,"")</f>
        <v>#REF!</v>
      </c>
      <c r="E2621" s="158" t="str">
        <f t="shared" si="402"/>
        <v/>
      </c>
      <c r="F2621" s="158" t="e">
        <f t="shared" si="403"/>
        <v>#N/A</v>
      </c>
      <c r="G2621" s="158" t="str">
        <f>TRANSAKTIONER!Z2621&amp;IF(regnskab_filter_periode&gt;=AB2621,"INCLUDE"&amp;IF(regnskab_filter_land&lt;&gt;"",IF(regnskab_filter_land="EU",F2621,AD2621),""),"EXCLUDE")</f>
        <v>EXCLUDE</v>
      </c>
      <c r="H2621" s="158" t="str">
        <f t="shared" si="404"/>
        <v/>
      </c>
      <c r="I2621" s="158" t="str">
        <f>TRANSAKTIONER!Z2621&amp;IF(regnskab_filter_periode_partner&gt;=AB2621,"INCLUDE"&amp;IF(regnskab_filter_land_partner&lt;&gt;"",IF(regnskab_filter_land_partner="EU",F2621,AD2621),""),"EXCLUDE")&amp;AC2621</f>
        <v>EXCLUDE</v>
      </c>
      <c r="J2621" s="158" t="e">
        <f t="shared" si="405"/>
        <v>#N/A</v>
      </c>
      <c r="L2621" s="158" t="str">
        <f t="shared" si="406"/>
        <v>_EU</v>
      </c>
      <c r="P2621" s="340"/>
      <c r="Q2621" s="340"/>
      <c r="R2621" s="341"/>
      <c r="S2621" s="342"/>
      <c r="T2621" s="342"/>
      <c r="U2621" s="340"/>
      <c r="V2621" s="368"/>
      <c r="W2621" s="341"/>
      <c r="X2621" s="343"/>
      <c r="Y2621" s="340"/>
      <c r="Z2621" s="341"/>
      <c r="AA2621" s="348" t="str">
        <f t="shared" si="407"/>
        <v/>
      </c>
      <c r="AB2621" s="349" t="str">
        <f t="shared" si="408"/>
        <v/>
      </c>
      <c r="AC2621" s="341"/>
      <c r="AD2621" s="350" t="str">
        <f t="shared" si="409"/>
        <v/>
      </c>
    </row>
    <row r="2622" spans="2:30" x14ac:dyDescent="0.45">
      <c r="B2622" s="145" t="str">
        <f t="shared" si="400"/>
        <v>NOT INCLUDED</v>
      </c>
      <c r="C2622" s="146" t="e">
        <f t="shared" si="401"/>
        <v>#N/A</v>
      </c>
      <c r="D2622" s="158" t="e">
        <f>AB2622&amp;"_"&amp;#REF!&amp;IF(afstemning_partner&lt;&gt;"","_"&amp;AC2622,"")</f>
        <v>#REF!</v>
      </c>
      <c r="E2622" s="158" t="str">
        <f t="shared" si="402"/>
        <v/>
      </c>
      <c r="F2622" s="158" t="e">
        <f t="shared" si="403"/>
        <v>#N/A</v>
      </c>
      <c r="G2622" s="158" t="str">
        <f>TRANSAKTIONER!Z2622&amp;IF(regnskab_filter_periode&gt;=AB2622,"INCLUDE"&amp;IF(regnskab_filter_land&lt;&gt;"",IF(regnskab_filter_land="EU",F2622,AD2622),""),"EXCLUDE")</f>
        <v>EXCLUDE</v>
      </c>
      <c r="H2622" s="158" t="str">
        <f t="shared" si="404"/>
        <v/>
      </c>
      <c r="I2622" s="158" t="str">
        <f>TRANSAKTIONER!Z2622&amp;IF(regnskab_filter_periode_partner&gt;=AB2622,"INCLUDE"&amp;IF(regnskab_filter_land_partner&lt;&gt;"",IF(regnskab_filter_land_partner="EU",F2622,AD2622),""),"EXCLUDE")&amp;AC2622</f>
        <v>EXCLUDE</v>
      </c>
      <c r="J2622" s="158" t="e">
        <f t="shared" si="405"/>
        <v>#N/A</v>
      </c>
      <c r="L2622" s="158" t="str">
        <f t="shared" si="406"/>
        <v>_EU</v>
      </c>
      <c r="P2622" s="340"/>
      <c r="Q2622" s="340"/>
      <c r="R2622" s="341"/>
      <c r="S2622" s="342"/>
      <c r="T2622" s="342"/>
      <c r="U2622" s="340"/>
      <c r="V2622" s="368"/>
      <c r="W2622" s="341"/>
      <c r="X2622" s="343"/>
      <c r="Y2622" s="340"/>
      <c r="Z2622" s="341"/>
      <c r="AA2622" s="348" t="str">
        <f t="shared" si="407"/>
        <v/>
      </c>
      <c r="AB2622" s="349" t="str">
        <f t="shared" si="408"/>
        <v/>
      </c>
      <c r="AC2622" s="341"/>
      <c r="AD2622" s="350" t="str">
        <f t="shared" si="409"/>
        <v/>
      </c>
    </row>
    <row r="2623" spans="2:30" x14ac:dyDescent="0.45">
      <c r="B2623" s="145" t="str">
        <f t="shared" si="400"/>
        <v>NOT INCLUDED</v>
      </c>
      <c r="C2623" s="146" t="e">
        <f t="shared" si="401"/>
        <v>#N/A</v>
      </c>
      <c r="D2623" s="158" t="e">
        <f>AB2623&amp;"_"&amp;#REF!&amp;IF(afstemning_partner&lt;&gt;"","_"&amp;AC2623,"")</f>
        <v>#REF!</v>
      </c>
      <c r="E2623" s="158" t="str">
        <f t="shared" si="402"/>
        <v/>
      </c>
      <c r="F2623" s="158" t="e">
        <f t="shared" si="403"/>
        <v>#N/A</v>
      </c>
      <c r="G2623" s="158" t="str">
        <f>TRANSAKTIONER!Z2623&amp;IF(regnskab_filter_periode&gt;=AB2623,"INCLUDE"&amp;IF(regnskab_filter_land&lt;&gt;"",IF(regnskab_filter_land="EU",F2623,AD2623),""),"EXCLUDE")</f>
        <v>EXCLUDE</v>
      </c>
      <c r="H2623" s="158" t="str">
        <f t="shared" si="404"/>
        <v/>
      </c>
      <c r="I2623" s="158" t="str">
        <f>TRANSAKTIONER!Z2623&amp;IF(regnskab_filter_periode_partner&gt;=AB2623,"INCLUDE"&amp;IF(regnskab_filter_land_partner&lt;&gt;"",IF(regnskab_filter_land_partner="EU",F2623,AD2623),""),"EXCLUDE")&amp;AC2623</f>
        <v>EXCLUDE</v>
      </c>
      <c r="J2623" s="158" t="e">
        <f t="shared" si="405"/>
        <v>#N/A</v>
      </c>
      <c r="L2623" s="158" t="str">
        <f t="shared" si="406"/>
        <v>_EU</v>
      </c>
      <c r="P2623" s="340"/>
      <c r="Q2623" s="340"/>
      <c r="R2623" s="341"/>
      <c r="S2623" s="342"/>
      <c r="T2623" s="342"/>
      <c r="U2623" s="340"/>
      <c r="V2623" s="368"/>
      <c r="W2623" s="341"/>
      <c r="X2623" s="343"/>
      <c r="Y2623" s="340"/>
      <c r="Z2623" s="341"/>
      <c r="AA2623" s="348" t="str">
        <f t="shared" si="407"/>
        <v/>
      </c>
      <c r="AB2623" s="349" t="str">
        <f t="shared" si="408"/>
        <v/>
      </c>
      <c r="AC2623" s="341"/>
      <c r="AD2623" s="350" t="str">
        <f t="shared" si="409"/>
        <v/>
      </c>
    </row>
    <row r="2624" spans="2:30" x14ac:dyDescent="0.45">
      <c r="B2624" s="145" t="str">
        <f t="shared" si="400"/>
        <v>NOT INCLUDED</v>
      </c>
      <c r="C2624" s="146" t="e">
        <f t="shared" si="401"/>
        <v>#N/A</v>
      </c>
      <c r="D2624" s="158" t="e">
        <f>AB2624&amp;"_"&amp;#REF!&amp;IF(afstemning_partner&lt;&gt;"","_"&amp;AC2624,"")</f>
        <v>#REF!</v>
      </c>
      <c r="E2624" s="158" t="str">
        <f t="shared" si="402"/>
        <v/>
      </c>
      <c r="F2624" s="158" t="e">
        <f t="shared" si="403"/>
        <v>#N/A</v>
      </c>
      <c r="G2624" s="158" t="str">
        <f>TRANSAKTIONER!Z2624&amp;IF(regnskab_filter_periode&gt;=AB2624,"INCLUDE"&amp;IF(regnskab_filter_land&lt;&gt;"",IF(regnskab_filter_land="EU",F2624,AD2624),""),"EXCLUDE")</f>
        <v>EXCLUDE</v>
      </c>
      <c r="H2624" s="158" t="str">
        <f t="shared" si="404"/>
        <v/>
      </c>
      <c r="I2624" s="158" t="str">
        <f>TRANSAKTIONER!Z2624&amp;IF(regnskab_filter_periode_partner&gt;=AB2624,"INCLUDE"&amp;IF(regnskab_filter_land_partner&lt;&gt;"",IF(regnskab_filter_land_partner="EU",F2624,AD2624),""),"EXCLUDE")&amp;AC2624</f>
        <v>EXCLUDE</v>
      </c>
      <c r="J2624" s="158" t="e">
        <f t="shared" si="405"/>
        <v>#N/A</v>
      </c>
      <c r="L2624" s="158" t="str">
        <f t="shared" si="406"/>
        <v>_EU</v>
      </c>
      <c r="P2624" s="340"/>
      <c r="Q2624" s="340"/>
      <c r="R2624" s="341"/>
      <c r="S2624" s="342"/>
      <c r="T2624" s="342"/>
      <c r="U2624" s="340"/>
      <c r="V2624" s="368"/>
      <c r="W2624" s="341"/>
      <c r="X2624" s="343"/>
      <c r="Y2624" s="340"/>
      <c r="Z2624" s="341"/>
      <c r="AA2624" s="348" t="str">
        <f t="shared" si="407"/>
        <v/>
      </c>
      <c r="AB2624" s="349" t="str">
        <f t="shared" si="408"/>
        <v/>
      </c>
      <c r="AC2624" s="341"/>
      <c r="AD2624" s="350" t="str">
        <f t="shared" si="409"/>
        <v/>
      </c>
    </row>
    <row r="2625" spans="2:30" x14ac:dyDescent="0.45">
      <c r="B2625" s="145" t="str">
        <f t="shared" si="400"/>
        <v>NOT INCLUDED</v>
      </c>
      <c r="C2625" s="146" t="e">
        <f t="shared" si="401"/>
        <v>#N/A</v>
      </c>
      <c r="D2625" s="158" t="e">
        <f>AB2625&amp;"_"&amp;#REF!&amp;IF(afstemning_partner&lt;&gt;"","_"&amp;AC2625,"")</f>
        <v>#REF!</v>
      </c>
      <c r="E2625" s="158" t="str">
        <f t="shared" si="402"/>
        <v/>
      </c>
      <c r="F2625" s="158" t="e">
        <f t="shared" si="403"/>
        <v>#N/A</v>
      </c>
      <c r="G2625" s="158" t="str">
        <f>TRANSAKTIONER!Z2625&amp;IF(regnskab_filter_periode&gt;=AB2625,"INCLUDE"&amp;IF(regnskab_filter_land&lt;&gt;"",IF(regnskab_filter_land="EU",F2625,AD2625),""),"EXCLUDE")</f>
        <v>EXCLUDE</v>
      </c>
      <c r="H2625" s="158" t="str">
        <f t="shared" si="404"/>
        <v/>
      </c>
      <c r="I2625" s="158" t="str">
        <f>TRANSAKTIONER!Z2625&amp;IF(regnskab_filter_periode_partner&gt;=AB2625,"INCLUDE"&amp;IF(regnskab_filter_land_partner&lt;&gt;"",IF(regnskab_filter_land_partner="EU",F2625,AD2625),""),"EXCLUDE")&amp;AC2625</f>
        <v>EXCLUDE</v>
      </c>
      <c r="J2625" s="158" t="e">
        <f t="shared" si="405"/>
        <v>#N/A</v>
      </c>
      <c r="L2625" s="158" t="str">
        <f t="shared" si="406"/>
        <v>_EU</v>
      </c>
      <c r="P2625" s="340"/>
      <c r="Q2625" s="340"/>
      <c r="R2625" s="341"/>
      <c r="S2625" s="342"/>
      <c r="T2625" s="342"/>
      <c r="U2625" s="340"/>
      <c r="V2625" s="368"/>
      <c r="W2625" s="341"/>
      <c r="X2625" s="343"/>
      <c r="Y2625" s="340"/>
      <c r="Z2625" s="341"/>
      <c r="AA2625" s="348" t="str">
        <f t="shared" si="407"/>
        <v/>
      </c>
      <c r="AB2625" s="349" t="str">
        <f t="shared" si="408"/>
        <v/>
      </c>
      <c r="AC2625" s="341"/>
      <c r="AD2625" s="350" t="str">
        <f t="shared" si="409"/>
        <v/>
      </c>
    </row>
    <row r="2626" spans="2:30" x14ac:dyDescent="0.45">
      <c r="B2626" s="145" t="str">
        <f t="shared" si="400"/>
        <v>NOT INCLUDED</v>
      </c>
      <c r="C2626" s="146" t="e">
        <f t="shared" si="401"/>
        <v>#N/A</v>
      </c>
      <c r="D2626" s="158" t="e">
        <f>AB2626&amp;"_"&amp;#REF!&amp;IF(afstemning_partner&lt;&gt;"","_"&amp;AC2626,"")</f>
        <v>#REF!</v>
      </c>
      <c r="E2626" s="158" t="str">
        <f t="shared" si="402"/>
        <v/>
      </c>
      <c r="F2626" s="158" t="e">
        <f t="shared" si="403"/>
        <v>#N/A</v>
      </c>
      <c r="G2626" s="158" t="str">
        <f>TRANSAKTIONER!Z2626&amp;IF(regnskab_filter_periode&gt;=AB2626,"INCLUDE"&amp;IF(regnskab_filter_land&lt;&gt;"",IF(regnskab_filter_land="EU",F2626,AD2626),""),"EXCLUDE")</f>
        <v>EXCLUDE</v>
      </c>
      <c r="H2626" s="158" t="str">
        <f t="shared" si="404"/>
        <v/>
      </c>
      <c r="I2626" s="158" t="str">
        <f>TRANSAKTIONER!Z2626&amp;IF(regnskab_filter_periode_partner&gt;=AB2626,"INCLUDE"&amp;IF(regnskab_filter_land_partner&lt;&gt;"",IF(regnskab_filter_land_partner="EU",F2626,AD2626),""),"EXCLUDE")&amp;AC2626</f>
        <v>EXCLUDE</v>
      </c>
      <c r="J2626" s="158" t="e">
        <f t="shared" si="405"/>
        <v>#N/A</v>
      </c>
      <c r="L2626" s="158" t="str">
        <f t="shared" si="406"/>
        <v>_EU</v>
      </c>
      <c r="P2626" s="340"/>
      <c r="Q2626" s="340"/>
      <c r="R2626" s="341"/>
      <c r="S2626" s="342"/>
      <c r="T2626" s="342"/>
      <c r="U2626" s="340"/>
      <c r="V2626" s="368"/>
      <c r="W2626" s="341"/>
      <c r="X2626" s="343"/>
      <c r="Y2626" s="340"/>
      <c r="Z2626" s="341"/>
      <c r="AA2626" s="348" t="str">
        <f t="shared" si="407"/>
        <v/>
      </c>
      <c r="AB2626" s="349" t="str">
        <f t="shared" si="408"/>
        <v/>
      </c>
      <c r="AC2626" s="341"/>
      <c r="AD2626" s="350" t="str">
        <f t="shared" si="409"/>
        <v/>
      </c>
    </row>
    <row r="2627" spans="2:30" x14ac:dyDescent="0.45">
      <c r="B2627" s="145" t="str">
        <f t="shared" si="400"/>
        <v>NOT INCLUDED</v>
      </c>
      <c r="C2627" s="146" t="e">
        <f t="shared" si="401"/>
        <v>#N/A</v>
      </c>
      <c r="D2627" s="158" t="e">
        <f>AB2627&amp;"_"&amp;#REF!&amp;IF(afstemning_partner&lt;&gt;"","_"&amp;AC2627,"")</f>
        <v>#REF!</v>
      </c>
      <c r="E2627" s="158" t="str">
        <f t="shared" si="402"/>
        <v/>
      </c>
      <c r="F2627" s="158" t="e">
        <f t="shared" si="403"/>
        <v>#N/A</v>
      </c>
      <c r="G2627" s="158" t="str">
        <f>TRANSAKTIONER!Z2627&amp;IF(regnskab_filter_periode&gt;=AB2627,"INCLUDE"&amp;IF(regnskab_filter_land&lt;&gt;"",IF(regnskab_filter_land="EU",F2627,AD2627),""),"EXCLUDE")</f>
        <v>EXCLUDE</v>
      </c>
      <c r="H2627" s="158" t="str">
        <f t="shared" si="404"/>
        <v/>
      </c>
      <c r="I2627" s="158" t="str">
        <f>TRANSAKTIONER!Z2627&amp;IF(regnskab_filter_periode_partner&gt;=AB2627,"INCLUDE"&amp;IF(regnskab_filter_land_partner&lt;&gt;"",IF(regnskab_filter_land_partner="EU",F2627,AD2627),""),"EXCLUDE")&amp;AC2627</f>
        <v>EXCLUDE</v>
      </c>
      <c r="J2627" s="158" t="e">
        <f t="shared" si="405"/>
        <v>#N/A</v>
      </c>
      <c r="L2627" s="158" t="str">
        <f t="shared" si="406"/>
        <v>_EU</v>
      </c>
      <c r="P2627" s="340"/>
      <c r="Q2627" s="340"/>
      <c r="R2627" s="341"/>
      <c r="S2627" s="342"/>
      <c r="T2627" s="342"/>
      <c r="U2627" s="340"/>
      <c r="V2627" s="368"/>
      <c r="W2627" s="341"/>
      <c r="X2627" s="343"/>
      <c r="Y2627" s="340"/>
      <c r="Z2627" s="341"/>
      <c r="AA2627" s="348" t="str">
        <f t="shared" si="407"/>
        <v/>
      </c>
      <c r="AB2627" s="349" t="str">
        <f t="shared" si="408"/>
        <v/>
      </c>
      <c r="AC2627" s="341"/>
      <c r="AD2627" s="350" t="str">
        <f t="shared" si="409"/>
        <v/>
      </c>
    </row>
    <row r="2628" spans="2:30" x14ac:dyDescent="0.45">
      <c r="B2628" s="145" t="str">
        <f t="shared" si="400"/>
        <v>NOT INCLUDED</v>
      </c>
      <c r="C2628" s="146" t="e">
        <f t="shared" si="401"/>
        <v>#N/A</v>
      </c>
      <c r="D2628" s="158" t="e">
        <f>AB2628&amp;"_"&amp;#REF!&amp;IF(afstemning_partner&lt;&gt;"","_"&amp;AC2628,"")</f>
        <v>#REF!</v>
      </c>
      <c r="E2628" s="158" t="str">
        <f t="shared" si="402"/>
        <v/>
      </c>
      <c r="F2628" s="158" t="e">
        <f t="shared" si="403"/>
        <v>#N/A</v>
      </c>
      <c r="G2628" s="158" t="str">
        <f>TRANSAKTIONER!Z2628&amp;IF(regnskab_filter_periode&gt;=AB2628,"INCLUDE"&amp;IF(regnskab_filter_land&lt;&gt;"",IF(regnskab_filter_land="EU",F2628,AD2628),""),"EXCLUDE")</f>
        <v>EXCLUDE</v>
      </c>
      <c r="H2628" s="158" t="str">
        <f t="shared" si="404"/>
        <v/>
      </c>
      <c r="I2628" s="158" t="str">
        <f>TRANSAKTIONER!Z2628&amp;IF(regnskab_filter_periode_partner&gt;=AB2628,"INCLUDE"&amp;IF(regnskab_filter_land_partner&lt;&gt;"",IF(regnskab_filter_land_partner="EU",F2628,AD2628),""),"EXCLUDE")&amp;AC2628</f>
        <v>EXCLUDE</v>
      </c>
      <c r="J2628" s="158" t="e">
        <f t="shared" si="405"/>
        <v>#N/A</v>
      </c>
      <c r="L2628" s="158" t="str">
        <f t="shared" si="406"/>
        <v>_EU</v>
      </c>
      <c r="P2628" s="340"/>
      <c r="Q2628" s="340"/>
      <c r="R2628" s="341"/>
      <c r="S2628" s="342"/>
      <c r="T2628" s="342"/>
      <c r="U2628" s="340"/>
      <c r="V2628" s="368"/>
      <c r="W2628" s="341"/>
      <c r="X2628" s="343"/>
      <c r="Y2628" s="340"/>
      <c r="Z2628" s="341"/>
      <c r="AA2628" s="348" t="str">
        <f t="shared" si="407"/>
        <v/>
      </c>
      <c r="AB2628" s="349" t="str">
        <f t="shared" si="408"/>
        <v/>
      </c>
      <c r="AC2628" s="341"/>
      <c r="AD2628" s="350" t="str">
        <f t="shared" si="409"/>
        <v/>
      </c>
    </row>
    <row r="2629" spans="2:30" x14ac:dyDescent="0.45">
      <c r="B2629" s="145" t="str">
        <f t="shared" si="400"/>
        <v>NOT INCLUDED</v>
      </c>
      <c r="C2629" s="146" t="e">
        <f t="shared" si="401"/>
        <v>#N/A</v>
      </c>
      <c r="D2629" s="158" t="e">
        <f>AB2629&amp;"_"&amp;#REF!&amp;IF(afstemning_partner&lt;&gt;"","_"&amp;AC2629,"")</f>
        <v>#REF!</v>
      </c>
      <c r="E2629" s="158" t="str">
        <f t="shared" si="402"/>
        <v/>
      </c>
      <c r="F2629" s="158" t="e">
        <f t="shared" si="403"/>
        <v>#N/A</v>
      </c>
      <c r="G2629" s="158" t="str">
        <f>TRANSAKTIONER!Z2629&amp;IF(regnskab_filter_periode&gt;=AB2629,"INCLUDE"&amp;IF(regnskab_filter_land&lt;&gt;"",IF(regnskab_filter_land="EU",F2629,AD2629),""),"EXCLUDE")</f>
        <v>EXCLUDE</v>
      </c>
      <c r="H2629" s="158" t="str">
        <f t="shared" si="404"/>
        <v/>
      </c>
      <c r="I2629" s="158" t="str">
        <f>TRANSAKTIONER!Z2629&amp;IF(regnskab_filter_periode_partner&gt;=AB2629,"INCLUDE"&amp;IF(regnskab_filter_land_partner&lt;&gt;"",IF(regnskab_filter_land_partner="EU",F2629,AD2629),""),"EXCLUDE")&amp;AC2629</f>
        <v>EXCLUDE</v>
      </c>
      <c r="J2629" s="158" t="e">
        <f t="shared" si="405"/>
        <v>#N/A</v>
      </c>
      <c r="L2629" s="158" t="str">
        <f t="shared" si="406"/>
        <v>_EU</v>
      </c>
      <c r="P2629" s="340"/>
      <c r="Q2629" s="340"/>
      <c r="R2629" s="341"/>
      <c r="S2629" s="342"/>
      <c r="T2629" s="342"/>
      <c r="U2629" s="340"/>
      <c r="V2629" s="368"/>
      <c r="W2629" s="341"/>
      <c r="X2629" s="343"/>
      <c r="Y2629" s="340"/>
      <c r="Z2629" s="341"/>
      <c r="AA2629" s="348" t="str">
        <f t="shared" si="407"/>
        <v/>
      </c>
      <c r="AB2629" s="349" t="str">
        <f t="shared" si="408"/>
        <v/>
      </c>
      <c r="AC2629" s="341"/>
      <c r="AD2629" s="350" t="str">
        <f t="shared" si="409"/>
        <v/>
      </c>
    </row>
    <row r="2630" spans="2:30" x14ac:dyDescent="0.45">
      <c r="B2630" s="145" t="str">
        <f t="shared" si="400"/>
        <v>NOT INCLUDED</v>
      </c>
      <c r="C2630" s="146" t="e">
        <f t="shared" si="401"/>
        <v>#N/A</v>
      </c>
      <c r="D2630" s="158" t="e">
        <f>AB2630&amp;"_"&amp;#REF!&amp;IF(afstemning_partner&lt;&gt;"","_"&amp;AC2630,"")</f>
        <v>#REF!</v>
      </c>
      <c r="E2630" s="158" t="str">
        <f t="shared" si="402"/>
        <v/>
      </c>
      <c r="F2630" s="158" t="e">
        <f t="shared" si="403"/>
        <v>#N/A</v>
      </c>
      <c r="G2630" s="158" t="str">
        <f>TRANSAKTIONER!Z2630&amp;IF(regnskab_filter_periode&gt;=AB2630,"INCLUDE"&amp;IF(regnskab_filter_land&lt;&gt;"",IF(regnskab_filter_land="EU",F2630,AD2630),""),"EXCLUDE")</f>
        <v>EXCLUDE</v>
      </c>
      <c r="H2630" s="158" t="str">
        <f t="shared" si="404"/>
        <v/>
      </c>
      <c r="I2630" s="158" t="str">
        <f>TRANSAKTIONER!Z2630&amp;IF(regnskab_filter_periode_partner&gt;=AB2630,"INCLUDE"&amp;IF(regnskab_filter_land_partner&lt;&gt;"",IF(regnskab_filter_land_partner="EU",F2630,AD2630),""),"EXCLUDE")&amp;AC2630</f>
        <v>EXCLUDE</v>
      </c>
      <c r="J2630" s="158" t="e">
        <f t="shared" si="405"/>
        <v>#N/A</v>
      </c>
      <c r="L2630" s="158" t="str">
        <f t="shared" si="406"/>
        <v>_EU</v>
      </c>
      <c r="P2630" s="340"/>
      <c r="Q2630" s="340"/>
      <c r="R2630" s="341"/>
      <c r="S2630" s="342"/>
      <c r="T2630" s="342"/>
      <c r="U2630" s="340"/>
      <c r="V2630" s="368"/>
      <c r="W2630" s="341"/>
      <c r="X2630" s="343"/>
      <c r="Y2630" s="340"/>
      <c r="Z2630" s="341"/>
      <c r="AA2630" s="348" t="str">
        <f t="shared" si="407"/>
        <v/>
      </c>
      <c r="AB2630" s="349" t="str">
        <f t="shared" si="408"/>
        <v/>
      </c>
      <c r="AC2630" s="341"/>
      <c r="AD2630" s="350" t="str">
        <f t="shared" si="409"/>
        <v/>
      </c>
    </row>
    <row r="2631" spans="2:30" x14ac:dyDescent="0.45">
      <c r="B2631" s="145" t="str">
        <f t="shared" ref="B2631:B2694" si="410">IF(AB2631=report_period,"INCLUDE_CURRENT",IF(AB2631&lt;report_period,"INCLUDE_PREVIOUS","NOT INCLUDED"))</f>
        <v>NOT INCLUDED</v>
      </c>
      <c r="C2631" s="146" t="e">
        <f t="shared" ref="C2631:C2694" si="411">B2631&amp;"_"&amp;VLOOKUP(AD2631,setup_country_group,3,FALSE)&amp;"_"&amp;Z2631</f>
        <v>#N/A</v>
      </c>
      <c r="D2631" s="158" t="e">
        <f>AB2631&amp;"_"&amp;#REF!&amp;IF(afstemning_partner&lt;&gt;"","_"&amp;AC2631,"")</f>
        <v>#REF!</v>
      </c>
      <c r="E2631" s="158" t="str">
        <f t="shared" ref="E2631:E2694" si="412">Z2631&amp;IF(regnskab_filter_periode&lt;&gt;"",AB2631,"")&amp;IF(regnskab_filter_land&lt;&gt;"",IF(regnskab_filter_land="EU",F2631,AD2631),"")</f>
        <v/>
      </c>
      <c r="F2631" s="158" t="e">
        <f t="shared" ref="F2631:F2694" si="413">VLOOKUP(AD2631,setup_country_group,3,FALSE)</f>
        <v>#N/A</v>
      </c>
      <c r="G2631" s="158" t="str">
        <f>TRANSAKTIONER!Z2631&amp;IF(regnskab_filter_periode&gt;=AB2631,"INCLUDE"&amp;IF(regnskab_filter_land&lt;&gt;"",IF(regnskab_filter_land="EU",F2631,AD2631),""),"EXCLUDE")</f>
        <v>EXCLUDE</v>
      </c>
      <c r="H2631" s="158" t="str">
        <f t="shared" ref="H2631:H2694" si="414">Z2631&amp;IF(regnskab_filter_periode_partner&lt;&gt;"",AB2631,"")&amp;IF(regnskab_filter_land_partner&lt;&gt;"",IF(regnskab_filter_land_partner="EU",F2631,AD2631),"")&amp;AC2631</f>
        <v/>
      </c>
      <c r="I2631" s="158" t="str">
        <f>TRANSAKTIONER!Z2631&amp;IF(regnskab_filter_periode_partner&gt;=AB2631,"INCLUDE"&amp;IF(regnskab_filter_land_partner&lt;&gt;"",IF(regnskab_filter_land_partner="EU",F2631,AD2631),""),"EXCLUDE")&amp;AC2631</f>
        <v>EXCLUDE</v>
      </c>
      <c r="J2631" s="158" t="e">
        <f t="shared" ref="J2631:J2694" si="415">C2631&amp;"_"&amp;AC2631</f>
        <v>#N/A</v>
      </c>
      <c r="L2631" s="158" t="str">
        <f t="shared" ref="L2631:L2694" si="416">Z2631&amp;"_"&amp;IF(AD2631&lt;&gt;"Norge","EU","Norge")</f>
        <v>_EU</v>
      </c>
      <c r="P2631" s="340"/>
      <c r="Q2631" s="340"/>
      <c r="R2631" s="341"/>
      <c r="S2631" s="342"/>
      <c r="T2631" s="342"/>
      <c r="U2631" s="340"/>
      <c r="V2631" s="368"/>
      <c r="W2631" s="341"/>
      <c r="X2631" s="343"/>
      <c r="Y2631" s="340"/>
      <c r="Z2631" s="341"/>
      <c r="AA2631" s="348" t="str">
        <f t="shared" ref="AA2631:AA2694" si="417">IF(OR(AB2631="",Y2631="",X2631=""),"",ROUND(X2631/VLOOKUP(AB2631,setup_currency,MATCH(Y2631&amp;"/EUR",setup_currency_header,0),FALSE),2))</f>
        <v/>
      </c>
      <c r="AB2631" s="349" t="str">
        <f t="shared" ref="AB2631:AB2694" si="418">IF(T2631="","",IF(OR(T2631&lt;setup_start_date,T2631&gt;setup_end_date),"INVALID DATE",VLOOKUP(T2631,setup_periods,2,TRUE)))</f>
        <v/>
      </c>
      <c r="AC2631" s="341"/>
      <c r="AD2631" s="350" t="str">
        <f t="shared" ref="AD2631:AD2694" si="419">IF(AC2631="","",VLOOKUP(AC2631,setup_partners,2,FALSE))</f>
        <v/>
      </c>
    </row>
    <row r="2632" spans="2:30" x14ac:dyDescent="0.45">
      <c r="B2632" s="145" t="str">
        <f t="shared" si="410"/>
        <v>NOT INCLUDED</v>
      </c>
      <c r="C2632" s="146" t="e">
        <f t="shared" si="411"/>
        <v>#N/A</v>
      </c>
      <c r="D2632" s="158" t="e">
        <f>AB2632&amp;"_"&amp;#REF!&amp;IF(afstemning_partner&lt;&gt;"","_"&amp;AC2632,"")</f>
        <v>#REF!</v>
      </c>
      <c r="E2632" s="158" t="str">
        <f t="shared" si="412"/>
        <v/>
      </c>
      <c r="F2632" s="158" t="e">
        <f t="shared" si="413"/>
        <v>#N/A</v>
      </c>
      <c r="G2632" s="158" t="str">
        <f>TRANSAKTIONER!Z2632&amp;IF(regnskab_filter_periode&gt;=AB2632,"INCLUDE"&amp;IF(regnskab_filter_land&lt;&gt;"",IF(regnskab_filter_land="EU",F2632,AD2632),""),"EXCLUDE")</f>
        <v>EXCLUDE</v>
      </c>
      <c r="H2632" s="158" t="str">
        <f t="shared" si="414"/>
        <v/>
      </c>
      <c r="I2632" s="158" t="str">
        <f>TRANSAKTIONER!Z2632&amp;IF(regnskab_filter_periode_partner&gt;=AB2632,"INCLUDE"&amp;IF(regnskab_filter_land_partner&lt;&gt;"",IF(regnskab_filter_land_partner="EU",F2632,AD2632),""),"EXCLUDE")&amp;AC2632</f>
        <v>EXCLUDE</v>
      </c>
      <c r="J2632" s="158" t="e">
        <f t="shared" si="415"/>
        <v>#N/A</v>
      </c>
      <c r="L2632" s="158" t="str">
        <f t="shared" si="416"/>
        <v>_EU</v>
      </c>
      <c r="P2632" s="340"/>
      <c r="Q2632" s="340"/>
      <c r="R2632" s="341"/>
      <c r="S2632" s="342"/>
      <c r="T2632" s="342"/>
      <c r="U2632" s="340"/>
      <c r="V2632" s="368"/>
      <c r="W2632" s="341"/>
      <c r="X2632" s="343"/>
      <c r="Y2632" s="340"/>
      <c r="Z2632" s="341"/>
      <c r="AA2632" s="348" t="str">
        <f t="shared" si="417"/>
        <v/>
      </c>
      <c r="AB2632" s="349" t="str">
        <f t="shared" si="418"/>
        <v/>
      </c>
      <c r="AC2632" s="341"/>
      <c r="AD2632" s="350" t="str">
        <f t="shared" si="419"/>
        <v/>
      </c>
    </row>
    <row r="2633" spans="2:30" x14ac:dyDescent="0.45">
      <c r="B2633" s="145" t="str">
        <f t="shared" si="410"/>
        <v>NOT INCLUDED</v>
      </c>
      <c r="C2633" s="146" t="e">
        <f t="shared" si="411"/>
        <v>#N/A</v>
      </c>
      <c r="D2633" s="158" t="e">
        <f>AB2633&amp;"_"&amp;#REF!&amp;IF(afstemning_partner&lt;&gt;"","_"&amp;AC2633,"")</f>
        <v>#REF!</v>
      </c>
      <c r="E2633" s="158" t="str">
        <f t="shared" si="412"/>
        <v/>
      </c>
      <c r="F2633" s="158" t="e">
        <f t="shared" si="413"/>
        <v>#N/A</v>
      </c>
      <c r="G2633" s="158" t="str">
        <f>TRANSAKTIONER!Z2633&amp;IF(regnskab_filter_periode&gt;=AB2633,"INCLUDE"&amp;IF(regnskab_filter_land&lt;&gt;"",IF(regnskab_filter_land="EU",F2633,AD2633),""),"EXCLUDE")</f>
        <v>EXCLUDE</v>
      </c>
      <c r="H2633" s="158" t="str">
        <f t="shared" si="414"/>
        <v/>
      </c>
      <c r="I2633" s="158" t="str">
        <f>TRANSAKTIONER!Z2633&amp;IF(regnskab_filter_periode_partner&gt;=AB2633,"INCLUDE"&amp;IF(regnskab_filter_land_partner&lt;&gt;"",IF(regnskab_filter_land_partner="EU",F2633,AD2633),""),"EXCLUDE")&amp;AC2633</f>
        <v>EXCLUDE</v>
      </c>
      <c r="J2633" s="158" t="e">
        <f t="shared" si="415"/>
        <v>#N/A</v>
      </c>
      <c r="L2633" s="158" t="str">
        <f t="shared" si="416"/>
        <v>_EU</v>
      </c>
      <c r="P2633" s="340"/>
      <c r="Q2633" s="340"/>
      <c r="R2633" s="341"/>
      <c r="S2633" s="342"/>
      <c r="T2633" s="342"/>
      <c r="U2633" s="340"/>
      <c r="V2633" s="368"/>
      <c r="W2633" s="341"/>
      <c r="X2633" s="343"/>
      <c r="Y2633" s="340"/>
      <c r="Z2633" s="341"/>
      <c r="AA2633" s="348" t="str">
        <f t="shared" si="417"/>
        <v/>
      </c>
      <c r="AB2633" s="349" t="str">
        <f t="shared" si="418"/>
        <v/>
      </c>
      <c r="AC2633" s="341"/>
      <c r="AD2633" s="350" t="str">
        <f t="shared" si="419"/>
        <v/>
      </c>
    </row>
    <row r="2634" spans="2:30" x14ac:dyDescent="0.45">
      <c r="B2634" s="145" t="str">
        <f t="shared" si="410"/>
        <v>NOT INCLUDED</v>
      </c>
      <c r="C2634" s="146" t="e">
        <f t="shared" si="411"/>
        <v>#N/A</v>
      </c>
      <c r="D2634" s="158" t="e">
        <f>AB2634&amp;"_"&amp;#REF!&amp;IF(afstemning_partner&lt;&gt;"","_"&amp;AC2634,"")</f>
        <v>#REF!</v>
      </c>
      <c r="E2634" s="158" t="str">
        <f t="shared" si="412"/>
        <v/>
      </c>
      <c r="F2634" s="158" t="e">
        <f t="shared" si="413"/>
        <v>#N/A</v>
      </c>
      <c r="G2634" s="158" t="str">
        <f>TRANSAKTIONER!Z2634&amp;IF(regnskab_filter_periode&gt;=AB2634,"INCLUDE"&amp;IF(regnskab_filter_land&lt;&gt;"",IF(regnskab_filter_land="EU",F2634,AD2634),""),"EXCLUDE")</f>
        <v>EXCLUDE</v>
      </c>
      <c r="H2634" s="158" t="str">
        <f t="shared" si="414"/>
        <v/>
      </c>
      <c r="I2634" s="158" t="str">
        <f>TRANSAKTIONER!Z2634&amp;IF(regnskab_filter_periode_partner&gt;=AB2634,"INCLUDE"&amp;IF(regnskab_filter_land_partner&lt;&gt;"",IF(regnskab_filter_land_partner="EU",F2634,AD2634),""),"EXCLUDE")&amp;AC2634</f>
        <v>EXCLUDE</v>
      </c>
      <c r="J2634" s="158" t="e">
        <f t="shared" si="415"/>
        <v>#N/A</v>
      </c>
      <c r="L2634" s="158" t="str">
        <f t="shared" si="416"/>
        <v>_EU</v>
      </c>
      <c r="P2634" s="340"/>
      <c r="Q2634" s="340"/>
      <c r="R2634" s="341"/>
      <c r="S2634" s="342"/>
      <c r="T2634" s="342"/>
      <c r="U2634" s="340"/>
      <c r="V2634" s="368"/>
      <c r="W2634" s="341"/>
      <c r="X2634" s="343"/>
      <c r="Y2634" s="340"/>
      <c r="Z2634" s="341"/>
      <c r="AA2634" s="348" t="str">
        <f t="shared" si="417"/>
        <v/>
      </c>
      <c r="AB2634" s="349" t="str">
        <f t="shared" si="418"/>
        <v/>
      </c>
      <c r="AC2634" s="341"/>
      <c r="AD2634" s="350" t="str">
        <f t="shared" si="419"/>
        <v/>
      </c>
    </row>
    <row r="2635" spans="2:30" x14ac:dyDescent="0.45">
      <c r="B2635" s="145" t="str">
        <f t="shared" si="410"/>
        <v>NOT INCLUDED</v>
      </c>
      <c r="C2635" s="146" t="e">
        <f t="shared" si="411"/>
        <v>#N/A</v>
      </c>
      <c r="D2635" s="158" t="e">
        <f>AB2635&amp;"_"&amp;#REF!&amp;IF(afstemning_partner&lt;&gt;"","_"&amp;AC2635,"")</f>
        <v>#REF!</v>
      </c>
      <c r="E2635" s="158" t="str">
        <f t="shared" si="412"/>
        <v/>
      </c>
      <c r="F2635" s="158" t="e">
        <f t="shared" si="413"/>
        <v>#N/A</v>
      </c>
      <c r="G2635" s="158" t="str">
        <f>TRANSAKTIONER!Z2635&amp;IF(regnskab_filter_periode&gt;=AB2635,"INCLUDE"&amp;IF(regnskab_filter_land&lt;&gt;"",IF(regnskab_filter_land="EU",F2635,AD2635),""),"EXCLUDE")</f>
        <v>EXCLUDE</v>
      </c>
      <c r="H2635" s="158" t="str">
        <f t="shared" si="414"/>
        <v/>
      </c>
      <c r="I2635" s="158" t="str">
        <f>TRANSAKTIONER!Z2635&amp;IF(regnskab_filter_periode_partner&gt;=AB2635,"INCLUDE"&amp;IF(regnskab_filter_land_partner&lt;&gt;"",IF(regnskab_filter_land_partner="EU",F2635,AD2635),""),"EXCLUDE")&amp;AC2635</f>
        <v>EXCLUDE</v>
      </c>
      <c r="J2635" s="158" t="e">
        <f t="shared" si="415"/>
        <v>#N/A</v>
      </c>
      <c r="L2635" s="158" t="str">
        <f t="shared" si="416"/>
        <v>_EU</v>
      </c>
      <c r="P2635" s="340"/>
      <c r="Q2635" s="340"/>
      <c r="R2635" s="341"/>
      <c r="S2635" s="342"/>
      <c r="T2635" s="342"/>
      <c r="U2635" s="340"/>
      <c r="V2635" s="368"/>
      <c r="W2635" s="341"/>
      <c r="X2635" s="343"/>
      <c r="Y2635" s="340"/>
      <c r="Z2635" s="341"/>
      <c r="AA2635" s="348" t="str">
        <f t="shared" si="417"/>
        <v/>
      </c>
      <c r="AB2635" s="349" t="str">
        <f t="shared" si="418"/>
        <v/>
      </c>
      <c r="AC2635" s="341"/>
      <c r="AD2635" s="350" t="str">
        <f t="shared" si="419"/>
        <v/>
      </c>
    </row>
    <row r="2636" spans="2:30" x14ac:dyDescent="0.45">
      <c r="B2636" s="145" t="str">
        <f t="shared" si="410"/>
        <v>NOT INCLUDED</v>
      </c>
      <c r="C2636" s="146" t="e">
        <f t="shared" si="411"/>
        <v>#N/A</v>
      </c>
      <c r="D2636" s="158" t="e">
        <f>AB2636&amp;"_"&amp;#REF!&amp;IF(afstemning_partner&lt;&gt;"","_"&amp;AC2636,"")</f>
        <v>#REF!</v>
      </c>
      <c r="E2636" s="158" t="str">
        <f t="shared" si="412"/>
        <v/>
      </c>
      <c r="F2636" s="158" t="e">
        <f t="shared" si="413"/>
        <v>#N/A</v>
      </c>
      <c r="G2636" s="158" t="str">
        <f>TRANSAKTIONER!Z2636&amp;IF(regnskab_filter_periode&gt;=AB2636,"INCLUDE"&amp;IF(regnskab_filter_land&lt;&gt;"",IF(regnskab_filter_land="EU",F2636,AD2636),""),"EXCLUDE")</f>
        <v>EXCLUDE</v>
      </c>
      <c r="H2636" s="158" t="str">
        <f t="shared" si="414"/>
        <v/>
      </c>
      <c r="I2636" s="158" t="str">
        <f>TRANSAKTIONER!Z2636&amp;IF(regnskab_filter_periode_partner&gt;=AB2636,"INCLUDE"&amp;IF(regnskab_filter_land_partner&lt;&gt;"",IF(regnskab_filter_land_partner="EU",F2636,AD2636),""),"EXCLUDE")&amp;AC2636</f>
        <v>EXCLUDE</v>
      </c>
      <c r="J2636" s="158" t="e">
        <f t="shared" si="415"/>
        <v>#N/A</v>
      </c>
      <c r="L2636" s="158" t="str">
        <f t="shared" si="416"/>
        <v>_EU</v>
      </c>
      <c r="P2636" s="340"/>
      <c r="Q2636" s="340"/>
      <c r="R2636" s="341"/>
      <c r="S2636" s="342"/>
      <c r="T2636" s="342"/>
      <c r="U2636" s="340"/>
      <c r="V2636" s="368"/>
      <c r="W2636" s="341"/>
      <c r="X2636" s="343"/>
      <c r="Y2636" s="340"/>
      <c r="Z2636" s="341"/>
      <c r="AA2636" s="348" t="str">
        <f t="shared" si="417"/>
        <v/>
      </c>
      <c r="AB2636" s="349" t="str">
        <f t="shared" si="418"/>
        <v/>
      </c>
      <c r="AC2636" s="341"/>
      <c r="AD2636" s="350" t="str">
        <f t="shared" si="419"/>
        <v/>
      </c>
    </row>
    <row r="2637" spans="2:30" x14ac:dyDescent="0.45">
      <c r="B2637" s="145" t="str">
        <f t="shared" si="410"/>
        <v>NOT INCLUDED</v>
      </c>
      <c r="C2637" s="146" t="e">
        <f t="shared" si="411"/>
        <v>#N/A</v>
      </c>
      <c r="D2637" s="158" t="e">
        <f>AB2637&amp;"_"&amp;#REF!&amp;IF(afstemning_partner&lt;&gt;"","_"&amp;AC2637,"")</f>
        <v>#REF!</v>
      </c>
      <c r="E2637" s="158" t="str">
        <f t="shared" si="412"/>
        <v/>
      </c>
      <c r="F2637" s="158" t="e">
        <f t="shared" si="413"/>
        <v>#N/A</v>
      </c>
      <c r="G2637" s="158" t="str">
        <f>TRANSAKTIONER!Z2637&amp;IF(regnskab_filter_periode&gt;=AB2637,"INCLUDE"&amp;IF(regnskab_filter_land&lt;&gt;"",IF(regnskab_filter_land="EU",F2637,AD2637),""),"EXCLUDE")</f>
        <v>EXCLUDE</v>
      </c>
      <c r="H2637" s="158" t="str">
        <f t="shared" si="414"/>
        <v/>
      </c>
      <c r="I2637" s="158" t="str">
        <f>TRANSAKTIONER!Z2637&amp;IF(regnskab_filter_periode_partner&gt;=AB2637,"INCLUDE"&amp;IF(regnskab_filter_land_partner&lt;&gt;"",IF(regnskab_filter_land_partner="EU",F2637,AD2637),""),"EXCLUDE")&amp;AC2637</f>
        <v>EXCLUDE</v>
      </c>
      <c r="J2637" s="158" t="e">
        <f t="shared" si="415"/>
        <v>#N/A</v>
      </c>
      <c r="L2637" s="158" t="str">
        <f t="shared" si="416"/>
        <v>_EU</v>
      </c>
      <c r="P2637" s="340"/>
      <c r="Q2637" s="340"/>
      <c r="R2637" s="341"/>
      <c r="S2637" s="342"/>
      <c r="T2637" s="342"/>
      <c r="U2637" s="340"/>
      <c r="V2637" s="368"/>
      <c r="W2637" s="341"/>
      <c r="X2637" s="343"/>
      <c r="Y2637" s="340"/>
      <c r="Z2637" s="341"/>
      <c r="AA2637" s="348" t="str">
        <f t="shared" si="417"/>
        <v/>
      </c>
      <c r="AB2637" s="349" t="str">
        <f t="shared" si="418"/>
        <v/>
      </c>
      <c r="AC2637" s="341"/>
      <c r="AD2637" s="350" t="str">
        <f t="shared" si="419"/>
        <v/>
      </c>
    </row>
    <row r="2638" spans="2:30" x14ac:dyDescent="0.45">
      <c r="B2638" s="145" t="str">
        <f t="shared" si="410"/>
        <v>NOT INCLUDED</v>
      </c>
      <c r="C2638" s="146" t="e">
        <f t="shared" si="411"/>
        <v>#N/A</v>
      </c>
      <c r="D2638" s="158" t="e">
        <f>AB2638&amp;"_"&amp;#REF!&amp;IF(afstemning_partner&lt;&gt;"","_"&amp;AC2638,"")</f>
        <v>#REF!</v>
      </c>
      <c r="E2638" s="158" t="str">
        <f t="shared" si="412"/>
        <v/>
      </c>
      <c r="F2638" s="158" t="e">
        <f t="shared" si="413"/>
        <v>#N/A</v>
      </c>
      <c r="G2638" s="158" t="str">
        <f>TRANSAKTIONER!Z2638&amp;IF(regnskab_filter_periode&gt;=AB2638,"INCLUDE"&amp;IF(regnskab_filter_land&lt;&gt;"",IF(regnskab_filter_land="EU",F2638,AD2638),""),"EXCLUDE")</f>
        <v>EXCLUDE</v>
      </c>
      <c r="H2638" s="158" t="str">
        <f t="shared" si="414"/>
        <v/>
      </c>
      <c r="I2638" s="158" t="str">
        <f>TRANSAKTIONER!Z2638&amp;IF(regnskab_filter_periode_partner&gt;=AB2638,"INCLUDE"&amp;IF(regnskab_filter_land_partner&lt;&gt;"",IF(regnskab_filter_land_partner="EU",F2638,AD2638),""),"EXCLUDE")&amp;AC2638</f>
        <v>EXCLUDE</v>
      </c>
      <c r="J2638" s="158" t="e">
        <f t="shared" si="415"/>
        <v>#N/A</v>
      </c>
      <c r="L2638" s="158" t="str">
        <f t="shared" si="416"/>
        <v>_EU</v>
      </c>
      <c r="P2638" s="340"/>
      <c r="Q2638" s="340"/>
      <c r="R2638" s="341"/>
      <c r="S2638" s="342"/>
      <c r="T2638" s="342"/>
      <c r="U2638" s="340"/>
      <c r="V2638" s="368"/>
      <c r="W2638" s="341"/>
      <c r="X2638" s="343"/>
      <c r="Y2638" s="340"/>
      <c r="Z2638" s="341"/>
      <c r="AA2638" s="348" t="str">
        <f t="shared" si="417"/>
        <v/>
      </c>
      <c r="AB2638" s="349" t="str">
        <f t="shared" si="418"/>
        <v/>
      </c>
      <c r="AC2638" s="341"/>
      <c r="AD2638" s="350" t="str">
        <f t="shared" si="419"/>
        <v/>
      </c>
    </row>
    <row r="2639" spans="2:30" x14ac:dyDescent="0.45">
      <c r="B2639" s="145" t="str">
        <f t="shared" si="410"/>
        <v>NOT INCLUDED</v>
      </c>
      <c r="C2639" s="146" t="e">
        <f t="shared" si="411"/>
        <v>#N/A</v>
      </c>
      <c r="D2639" s="158" t="e">
        <f>AB2639&amp;"_"&amp;#REF!&amp;IF(afstemning_partner&lt;&gt;"","_"&amp;AC2639,"")</f>
        <v>#REF!</v>
      </c>
      <c r="E2639" s="158" t="str">
        <f t="shared" si="412"/>
        <v/>
      </c>
      <c r="F2639" s="158" t="e">
        <f t="shared" si="413"/>
        <v>#N/A</v>
      </c>
      <c r="G2639" s="158" t="str">
        <f>TRANSAKTIONER!Z2639&amp;IF(regnskab_filter_periode&gt;=AB2639,"INCLUDE"&amp;IF(regnskab_filter_land&lt;&gt;"",IF(regnskab_filter_land="EU",F2639,AD2639),""),"EXCLUDE")</f>
        <v>EXCLUDE</v>
      </c>
      <c r="H2639" s="158" t="str">
        <f t="shared" si="414"/>
        <v/>
      </c>
      <c r="I2639" s="158" t="str">
        <f>TRANSAKTIONER!Z2639&amp;IF(regnskab_filter_periode_partner&gt;=AB2639,"INCLUDE"&amp;IF(regnskab_filter_land_partner&lt;&gt;"",IF(regnskab_filter_land_partner="EU",F2639,AD2639),""),"EXCLUDE")&amp;AC2639</f>
        <v>EXCLUDE</v>
      </c>
      <c r="J2639" s="158" t="e">
        <f t="shared" si="415"/>
        <v>#N/A</v>
      </c>
      <c r="L2639" s="158" t="str">
        <f t="shared" si="416"/>
        <v>_EU</v>
      </c>
      <c r="P2639" s="340"/>
      <c r="Q2639" s="340"/>
      <c r="R2639" s="341"/>
      <c r="S2639" s="342"/>
      <c r="T2639" s="342"/>
      <c r="U2639" s="340"/>
      <c r="V2639" s="368"/>
      <c r="W2639" s="341"/>
      <c r="X2639" s="343"/>
      <c r="Y2639" s="340"/>
      <c r="Z2639" s="341"/>
      <c r="AA2639" s="348" t="str">
        <f t="shared" si="417"/>
        <v/>
      </c>
      <c r="AB2639" s="349" t="str">
        <f t="shared" si="418"/>
        <v/>
      </c>
      <c r="AC2639" s="341"/>
      <c r="AD2639" s="350" t="str">
        <f t="shared" si="419"/>
        <v/>
      </c>
    </row>
    <row r="2640" spans="2:30" x14ac:dyDescent="0.45">
      <c r="B2640" s="145" t="str">
        <f t="shared" si="410"/>
        <v>NOT INCLUDED</v>
      </c>
      <c r="C2640" s="146" t="e">
        <f t="shared" si="411"/>
        <v>#N/A</v>
      </c>
      <c r="D2640" s="158" t="e">
        <f>AB2640&amp;"_"&amp;#REF!&amp;IF(afstemning_partner&lt;&gt;"","_"&amp;AC2640,"")</f>
        <v>#REF!</v>
      </c>
      <c r="E2640" s="158" t="str">
        <f t="shared" si="412"/>
        <v/>
      </c>
      <c r="F2640" s="158" t="e">
        <f t="shared" si="413"/>
        <v>#N/A</v>
      </c>
      <c r="G2640" s="158" t="str">
        <f>TRANSAKTIONER!Z2640&amp;IF(regnskab_filter_periode&gt;=AB2640,"INCLUDE"&amp;IF(regnskab_filter_land&lt;&gt;"",IF(regnskab_filter_land="EU",F2640,AD2640),""),"EXCLUDE")</f>
        <v>EXCLUDE</v>
      </c>
      <c r="H2640" s="158" t="str">
        <f t="shared" si="414"/>
        <v/>
      </c>
      <c r="I2640" s="158" t="str">
        <f>TRANSAKTIONER!Z2640&amp;IF(regnskab_filter_periode_partner&gt;=AB2640,"INCLUDE"&amp;IF(regnskab_filter_land_partner&lt;&gt;"",IF(regnskab_filter_land_partner="EU",F2640,AD2640),""),"EXCLUDE")&amp;AC2640</f>
        <v>EXCLUDE</v>
      </c>
      <c r="J2640" s="158" t="e">
        <f t="shared" si="415"/>
        <v>#N/A</v>
      </c>
      <c r="L2640" s="158" t="str">
        <f t="shared" si="416"/>
        <v>_EU</v>
      </c>
      <c r="P2640" s="340"/>
      <c r="Q2640" s="340"/>
      <c r="R2640" s="341"/>
      <c r="S2640" s="342"/>
      <c r="T2640" s="342"/>
      <c r="U2640" s="340"/>
      <c r="V2640" s="368"/>
      <c r="W2640" s="341"/>
      <c r="X2640" s="343"/>
      <c r="Y2640" s="340"/>
      <c r="Z2640" s="341"/>
      <c r="AA2640" s="348" t="str">
        <f t="shared" si="417"/>
        <v/>
      </c>
      <c r="AB2640" s="349" t="str">
        <f t="shared" si="418"/>
        <v/>
      </c>
      <c r="AC2640" s="341"/>
      <c r="AD2640" s="350" t="str">
        <f t="shared" si="419"/>
        <v/>
      </c>
    </row>
    <row r="2641" spans="2:30" x14ac:dyDescent="0.45">
      <c r="B2641" s="145" t="str">
        <f t="shared" si="410"/>
        <v>NOT INCLUDED</v>
      </c>
      <c r="C2641" s="146" t="e">
        <f t="shared" si="411"/>
        <v>#N/A</v>
      </c>
      <c r="D2641" s="158" t="e">
        <f>AB2641&amp;"_"&amp;#REF!&amp;IF(afstemning_partner&lt;&gt;"","_"&amp;AC2641,"")</f>
        <v>#REF!</v>
      </c>
      <c r="E2641" s="158" t="str">
        <f t="shared" si="412"/>
        <v/>
      </c>
      <c r="F2641" s="158" t="e">
        <f t="shared" si="413"/>
        <v>#N/A</v>
      </c>
      <c r="G2641" s="158" t="str">
        <f>TRANSAKTIONER!Z2641&amp;IF(regnskab_filter_periode&gt;=AB2641,"INCLUDE"&amp;IF(regnskab_filter_land&lt;&gt;"",IF(regnskab_filter_land="EU",F2641,AD2641),""),"EXCLUDE")</f>
        <v>EXCLUDE</v>
      </c>
      <c r="H2641" s="158" t="str">
        <f t="shared" si="414"/>
        <v/>
      </c>
      <c r="I2641" s="158" t="str">
        <f>TRANSAKTIONER!Z2641&amp;IF(regnskab_filter_periode_partner&gt;=AB2641,"INCLUDE"&amp;IF(regnskab_filter_land_partner&lt;&gt;"",IF(regnskab_filter_land_partner="EU",F2641,AD2641),""),"EXCLUDE")&amp;AC2641</f>
        <v>EXCLUDE</v>
      </c>
      <c r="J2641" s="158" t="e">
        <f t="shared" si="415"/>
        <v>#N/A</v>
      </c>
      <c r="L2641" s="158" t="str">
        <f t="shared" si="416"/>
        <v>_EU</v>
      </c>
      <c r="P2641" s="340"/>
      <c r="Q2641" s="340"/>
      <c r="R2641" s="341"/>
      <c r="S2641" s="342"/>
      <c r="T2641" s="342"/>
      <c r="U2641" s="340"/>
      <c r="V2641" s="368"/>
      <c r="W2641" s="341"/>
      <c r="X2641" s="343"/>
      <c r="Y2641" s="340"/>
      <c r="Z2641" s="341"/>
      <c r="AA2641" s="348" t="str">
        <f t="shared" si="417"/>
        <v/>
      </c>
      <c r="AB2641" s="349" t="str">
        <f t="shared" si="418"/>
        <v/>
      </c>
      <c r="AC2641" s="341"/>
      <c r="AD2641" s="350" t="str">
        <f t="shared" si="419"/>
        <v/>
      </c>
    </row>
    <row r="2642" spans="2:30" x14ac:dyDescent="0.45">
      <c r="B2642" s="145" t="str">
        <f t="shared" si="410"/>
        <v>NOT INCLUDED</v>
      </c>
      <c r="C2642" s="146" t="e">
        <f t="shared" si="411"/>
        <v>#N/A</v>
      </c>
      <c r="D2642" s="158" t="e">
        <f>AB2642&amp;"_"&amp;#REF!&amp;IF(afstemning_partner&lt;&gt;"","_"&amp;AC2642,"")</f>
        <v>#REF!</v>
      </c>
      <c r="E2642" s="158" t="str">
        <f t="shared" si="412"/>
        <v/>
      </c>
      <c r="F2642" s="158" t="e">
        <f t="shared" si="413"/>
        <v>#N/A</v>
      </c>
      <c r="G2642" s="158" t="str">
        <f>TRANSAKTIONER!Z2642&amp;IF(regnskab_filter_periode&gt;=AB2642,"INCLUDE"&amp;IF(regnskab_filter_land&lt;&gt;"",IF(regnskab_filter_land="EU",F2642,AD2642),""),"EXCLUDE")</f>
        <v>EXCLUDE</v>
      </c>
      <c r="H2642" s="158" t="str">
        <f t="shared" si="414"/>
        <v/>
      </c>
      <c r="I2642" s="158" t="str">
        <f>TRANSAKTIONER!Z2642&amp;IF(regnskab_filter_periode_partner&gt;=AB2642,"INCLUDE"&amp;IF(regnskab_filter_land_partner&lt;&gt;"",IF(regnskab_filter_land_partner="EU",F2642,AD2642),""),"EXCLUDE")&amp;AC2642</f>
        <v>EXCLUDE</v>
      </c>
      <c r="J2642" s="158" t="e">
        <f t="shared" si="415"/>
        <v>#N/A</v>
      </c>
      <c r="L2642" s="158" t="str">
        <f t="shared" si="416"/>
        <v>_EU</v>
      </c>
      <c r="P2642" s="340"/>
      <c r="Q2642" s="340"/>
      <c r="R2642" s="341"/>
      <c r="S2642" s="342"/>
      <c r="T2642" s="342"/>
      <c r="U2642" s="340"/>
      <c r="V2642" s="368"/>
      <c r="W2642" s="341"/>
      <c r="X2642" s="343"/>
      <c r="Y2642" s="340"/>
      <c r="Z2642" s="341"/>
      <c r="AA2642" s="348" t="str">
        <f t="shared" si="417"/>
        <v/>
      </c>
      <c r="AB2642" s="349" t="str">
        <f t="shared" si="418"/>
        <v/>
      </c>
      <c r="AC2642" s="341"/>
      <c r="AD2642" s="350" t="str">
        <f t="shared" si="419"/>
        <v/>
      </c>
    </row>
    <row r="2643" spans="2:30" x14ac:dyDescent="0.45">
      <c r="B2643" s="145" t="str">
        <f t="shared" si="410"/>
        <v>NOT INCLUDED</v>
      </c>
      <c r="C2643" s="146" t="e">
        <f t="shared" si="411"/>
        <v>#N/A</v>
      </c>
      <c r="D2643" s="158" t="e">
        <f>AB2643&amp;"_"&amp;#REF!&amp;IF(afstemning_partner&lt;&gt;"","_"&amp;AC2643,"")</f>
        <v>#REF!</v>
      </c>
      <c r="E2643" s="158" t="str">
        <f t="shared" si="412"/>
        <v/>
      </c>
      <c r="F2643" s="158" t="e">
        <f t="shared" si="413"/>
        <v>#N/A</v>
      </c>
      <c r="G2643" s="158" t="str">
        <f>TRANSAKTIONER!Z2643&amp;IF(regnskab_filter_periode&gt;=AB2643,"INCLUDE"&amp;IF(regnskab_filter_land&lt;&gt;"",IF(regnskab_filter_land="EU",F2643,AD2643),""),"EXCLUDE")</f>
        <v>EXCLUDE</v>
      </c>
      <c r="H2643" s="158" t="str">
        <f t="shared" si="414"/>
        <v/>
      </c>
      <c r="I2643" s="158" t="str">
        <f>TRANSAKTIONER!Z2643&amp;IF(regnskab_filter_periode_partner&gt;=AB2643,"INCLUDE"&amp;IF(regnskab_filter_land_partner&lt;&gt;"",IF(regnskab_filter_land_partner="EU",F2643,AD2643),""),"EXCLUDE")&amp;AC2643</f>
        <v>EXCLUDE</v>
      </c>
      <c r="J2643" s="158" t="e">
        <f t="shared" si="415"/>
        <v>#N/A</v>
      </c>
      <c r="L2643" s="158" t="str">
        <f t="shared" si="416"/>
        <v>_EU</v>
      </c>
      <c r="P2643" s="340"/>
      <c r="Q2643" s="340"/>
      <c r="R2643" s="341"/>
      <c r="S2643" s="342"/>
      <c r="T2643" s="342"/>
      <c r="U2643" s="340"/>
      <c r="V2643" s="368"/>
      <c r="W2643" s="341"/>
      <c r="X2643" s="343"/>
      <c r="Y2643" s="340"/>
      <c r="Z2643" s="341"/>
      <c r="AA2643" s="348" t="str">
        <f t="shared" si="417"/>
        <v/>
      </c>
      <c r="AB2643" s="349" t="str">
        <f t="shared" si="418"/>
        <v/>
      </c>
      <c r="AC2643" s="341"/>
      <c r="AD2643" s="350" t="str">
        <f t="shared" si="419"/>
        <v/>
      </c>
    </row>
    <row r="2644" spans="2:30" x14ac:dyDescent="0.45">
      <c r="B2644" s="145" t="str">
        <f t="shared" si="410"/>
        <v>NOT INCLUDED</v>
      </c>
      <c r="C2644" s="146" t="e">
        <f t="shared" si="411"/>
        <v>#N/A</v>
      </c>
      <c r="D2644" s="158" t="e">
        <f>AB2644&amp;"_"&amp;#REF!&amp;IF(afstemning_partner&lt;&gt;"","_"&amp;AC2644,"")</f>
        <v>#REF!</v>
      </c>
      <c r="E2644" s="158" t="str">
        <f t="shared" si="412"/>
        <v/>
      </c>
      <c r="F2644" s="158" t="e">
        <f t="shared" si="413"/>
        <v>#N/A</v>
      </c>
      <c r="G2644" s="158" t="str">
        <f>TRANSAKTIONER!Z2644&amp;IF(regnskab_filter_periode&gt;=AB2644,"INCLUDE"&amp;IF(regnskab_filter_land&lt;&gt;"",IF(regnskab_filter_land="EU",F2644,AD2644),""),"EXCLUDE")</f>
        <v>EXCLUDE</v>
      </c>
      <c r="H2644" s="158" t="str">
        <f t="shared" si="414"/>
        <v/>
      </c>
      <c r="I2644" s="158" t="str">
        <f>TRANSAKTIONER!Z2644&amp;IF(regnskab_filter_periode_partner&gt;=AB2644,"INCLUDE"&amp;IF(regnskab_filter_land_partner&lt;&gt;"",IF(regnskab_filter_land_partner="EU",F2644,AD2644),""),"EXCLUDE")&amp;AC2644</f>
        <v>EXCLUDE</v>
      </c>
      <c r="J2644" s="158" t="e">
        <f t="shared" si="415"/>
        <v>#N/A</v>
      </c>
      <c r="L2644" s="158" t="str">
        <f t="shared" si="416"/>
        <v>_EU</v>
      </c>
      <c r="P2644" s="340"/>
      <c r="Q2644" s="340"/>
      <c r="R2644" s="341"/>
      <c r="S2644" s="342"/>
      <c r="T2644" s="342"/>
      <c r="U2644" s="340"/>
      <c r="V2644" s="368"/>
      <c r="W2644" s="341"/>
      <c r="X2644" s="343"/>
      <c r="Y2644" s="340"/>
      <c r="Z2644" s="341"/>
      <c r="AA2644" s="348" t="str">
        <f t="shared" si="417"/>
        <v/>
      </c>
      <c r="AB2644" s="349" t="str">
        <f t="shared" si="418"/>
        <v/>
      </c>
      <c r="AC2644" s="341"/>
      <c r="AD2644" s="350" t="str">
        <f t="shared" si="419"/>
        <v/>
      </c>
    </row>
    <row r="2645" spans="2:30" x14ac:dyDescent="0.45">
      <c r="B2645" s="145" t="str">
        <f t="shared" si="410"/>
        <v>NOT INCLUDED</v>
      </c>
      <c r="C2645" s="146" t="e">
        <f t="shared" si="411"/>
        <v>#N/A</v>
      </c>
      <c r="D2645" s="158" t="e">
        <f>AB2645&amp;"_"&amp;#REF!&amp;IF(afstemning_partner&lt;&gt;"","_"&amp;AC2645,"")</f>
        <v>#REF!</v>
      </c>
      <c r="E2645" s="158" t="str">
        <f t="shared" si="412"/>
        <v/>
      </c>
      <c r="F2645" s="158" t="e">
        <f t="shared" si="413"/>
        <v>#N/A</v>
      </c>
      <c r="G2645" s="158" t="str">
        <f>TRANSAKTIONER!Z2645&amp;IF(regnskab_filter_periode&gt;=AB2645,"INCLUDE"&amp;IF(regnskab_filter_land&lt;&gt;"",IF(regnskab_filter_land="EU",F2645,AD2645),""),"EXCLUDE")</f>
        <v>EXCLUDE</v>
      </c>
      <c r="H2645" s="158" t="str">
        <f t="shared" si="414"/>
        <v/>
      </c>
      <c r="I2645" s="158" t="str">
        <f>TRANSAKTIONER!Z2645&amp;IF(regnskab_filter_periode_partner&gt;=AB2645,"INCLUDE"&amp;IF(regnskab_filter_land_partner&lt;&gt;"",IF(regnskab_filter_land_partner="EU",F2645,AD2645),""),"EXCLUDE")&amp;AC2645</f>
        <v>EXCLUDE</v>
      </c>
      <c r="J2645" s="158" t="e">
        <f t="shared" si="415"/>
        <v>#N/A</v>
      </c>
      <c r="L2645" s="158" t="str">
        <f t="shared" si="416"/>
        <v>_EU</v>
      </c>
      <c r="P2645" s="340"/>
      <c r="Q2645" s="340"/>
      <c r="R2645" s="341"/>
      <c r="S2645" s="342"/>
      <c r="T2645" s="342"/>
      <c r="U2645" s="340"/>
      <c r="V2645" s="368"/>
      <c r="W2645" s="341"/>
      <c r="X2645" s="343"/>
      <c r="Y2645" s="340"/>
      <c r="Z2645" s="341"/>
      <c r="AA2645" s="348" t="str">
        <f t="shared" si="417"/>
        <v/>
      </c>
      <c r="AB2645" s="349" t="str">
        <f t="shared" si="418"/>
        <v/>
      </c>
      <c r="AC2645" s="341"/>
      <c r="AD2645" s="350" t="str">
        <f t="shared" si="419"/>
        <v/>
      </c>
    </row>
    <row r="2646" spans="2:30" x14ac:dyDescent="0.45">
      <c r="B2646" s="145" t="str">
        <f t="shared" si="410"/>
        <v>NOT INCLUDED</v>
      </c>
      <c r="C2646" s="146" t="e">
        <f t="shared" si="411"/>
        <v>#N/A</v>
      </c>
      <c r="D2646" s="158" t="e">
        <f>AB2646&amp;"_"&amp;#REF!&amp;IF(afstemning_partner&lt;&gt;"","_"&amp;AC2646,"")</f>
        <v>#REF!</v>
      </c>
      <c r="E2646" s="158" t="str">
        <f t="shared" si="412"/>
        <v/>
      </c>
      <c r="F2646" s="158" t="e">
        <f t="shared" si="413"/>
        <v>#N/A</v>
      </c>
      <c r="G2646" s="158" t="str">
        <f>TRANSAKTIONER!Z2646&amp;IF(regnskab_filter_periode&gt;=AB2646,"INCLUDE"&amp;IF(regnskab_filter_land&lt;&gt;"",IF(regnskab_filter_land="EU",F2646,AD2646),""),"EXCLUDE")</f>
        <v>EXCLUDE</v>
      </c>
      <c r="H2646" s="158" t="str">
        <f t="shared" si="414"/>
        <v/>
      </c>
      <c r="I2646" s="158" t="str">
        <f>TRANSAKTIONER!Z2646&amp;IF(regnskab_filter_periode_partner&gt;=AB2646,"INCLUDE"&amp;IF(regnskab_filter_land_partner&lt;&gt;"",IF(regnskab_filter_land_partner="EU",F2646,AD2646),""),"EXCLUDE")&amp;AC2646</f>
        <v>EXCLUDE</v>
      </c>
      <c r="J2646" s="158" t="e">
        <f t="shared" si="415"/>
        <v>#N/A</v>
      </c>
      <c r="L2646" s="158" t="str">
        <f t="shared" si="416"/>
        <v>_EU</v>
      </c>
      <c r="P2646" s="340"/>
      <c r="Q2646" s="340"/>
      <c r="R2646" s="341"/>
      <c r="S2646" s="342"/>
      <c r="T2646" s="342"/>
      <c r="U2646" s="340"/>
      <c r="V2646" s="368"/>
      <c r="W2646" s="341"/>
      <c r="X2646" s="343"/>
      <c r="Y2646" s="340"/>
      <c r="Z2646" s="341"/>
      <c r="AA2646" s="348" t="str">
        <f t="shared" si="417"/>
        <v/>
      </c>
      <c r="AB2646" s="349" t="str">
        <f t="shared" si="418"/>
        <v/>
      </c>
      <c r="AC2646" s="341"/>
      <c r="AD2646" s="350" t="str">
        <f t="shared" si="419"/>
        <v/>
      </c>
    </row>
    <row r="2647" spans="2:30" x14ac:dyDescent="0.45">
      <c r="B2647" s="145" t="str">
        <f t="shared" si="410"/>
        <v>NOT INCLUDED</v>
      </c>
      <c r="C2647" s="146" t="e">
        <f t="shared" si="411"/>
        <v>#N/A</v>
      </c>
      <c r="D2647" s="158" t="e">
        <f>AB2647&amp;"_"&amp;#REF!&amp;IF(afstemning_partner&lt;&gt;"","_"&amp;AC2647,"")</f>
        <v>#REF!</v>
      </c>
      <c r="E2647" s="158" t="str">
        <f t="shared" si="412"/>
        <v/>
      </c>
      <c r="F2647" s="158" t="e">
        <f t="shared" si="413"/>
        <v>#N/A</v>
      </c>
      <c r="G2647" s="158" t="str">
        <f>TRANSAKTIONER!Z2647&amp;IF(regnskab_filter_periode&gt;=AB2647,"INCLUDE"&amp;IF(regnskab_filter_land&lt;&gt;"",IF(regnskab_filter_land="EU",F2647,AD2647),""),"EXCLUDE")</f>
        <v>EXCLUDE</v>
      </c>
      <c r="H2647" s="158" t="str">
        <f t="shared" si="414"/>
        <v/>
      </c>
      <c r="I2647" s="158" t="str">
        <f>TRANSAKTIONER!Z2647&amp;IF(regnskab_filter_periode_partner&gt;=AB2647,"INCLUDE"&amp;IF(regnskab_filter_land_partner&lt;&gt;"",IF(regnskab_filter_land_partner="EU",F2647,AD2647),""),"EXCLUDE")&amp;AC2647</f>
        <v>EXCLUDE</v>
      </c>
      <c r="J2647" s="158" t="e">
        <f t="shared" si="415"/>
        <v>#N/A</v>
      </c>
      <c r="L2647" s="158" t="str">
        <f t="shared" si="416"/>
        <v>_EU</v>
      </c>
      <c r="P2647" s="340"/>
      <c r="Q2647" s="340"/>
      <c r="R2647" s="341"/>
      <c r="S2647" s="342"/>
      <c r="T2647" s="342"/>
      <c r="U2647" s="340"/>
      <c r="V2647" s="368"/>
      <c r="W2647" s="341"/>
      <c r="X2647" s="343"/>
      <c r="Y2647" s="340"/>
      <c r="Z2647" s="341"/>
      <c r="AA2647" s="348" t="str">
        <f t="shared" si="417"/>
        <v/>
      </c>
      <c r="AB2647" s="349" t="str">
        <f t="shared" si="418"/>
        <v/>
      </c>
      <c r="AC2647" s="341"/>
      <c r="AD2647" s="350" t="str">
        <f t="shared" si="419"/>
        <v/>
      </c>
    </row>
    <row r="2648" spans="2:30" x14ac:dyDescent="0.45">
      <c r="B2648" s="145" t="str">
        <f t="shared" si="410"/>
        <v>NOT INCLUDED</v>
      </c>
      <c r="C2648" s="146" t="e">
        <f t="shared" si="411"/>
        <v>#N/A</v>
      </c>
      <c r="D2648" s="158" t="e">
        <f>AB2648&amp;"_"&amp;#REF!&amp;IF(afstemning_partner&lt;&gt;"","_"&amp;AC2648,"")</f>
        <v>#REF!</v>
      </c>
      <c r="E2648" s="158" t="str">
        <f t="shared" si="412"/>
        <v/>
      </c>
      <c r="F2648" s="158" t="e">
        <f t="shared" si="413"/>
        <v>#N/A</v>
      </c>
      <c r="G2648" s="158" t="str">
        <f>TRANSAKTIONER!Z2648&amp;IF(regnskab_filter_periode&gt;=AB2648,"INCLUDE"&amp;IF(regnskab_filter_land&lt;&gt;"",IF(regnskab_filter_land="EU",F2648,AD2648),""),"EXCLUDE")</f>
        <v>EXCLUDE</v>
      </c>
      <c r="H2648" s="158" t="str">
        <f t="shared" si="414"/>
        <v/>
      </c>
      <c r="I2648" s="158" t="str">
        <f>TRANSAKTIONER!Z2648&amp;IF(regnskab_filter_periode_partner&gt;=AB2648,"INCLUDE"&amp;IF(regnskab_filter_land_partner&lt;&gt;"",IF(regnskab_filter_land_partner="EU",F2648,AD2648),""),"EXCLUDE")&amp;AC2648</f>
        <v>EXCLUDE</v>
      </c>
      <c r="J2648" s="158" t="e">
        <f t="shared" si="415"/>
        <v>#N/A</v>
      </c>
      <c r="L2648" s="158" t="str">
        <f t="shared" si="416"/>
        <v>_EU</v>
      </c>
      <c r="P2648" s="340"/>
      <c r="Q2648" s="340"/>
      <c r="R2648" s="341"/>
      <c r="S2648" s="342"/>
      <c r="T2648" s="342"/>
      <c r="U2648" s="340"/>
      <c r="V2648" s="368"/>
      <c r="W2648" s="341"/>
      <c r="X2648" s="343"/>
      <c r="Y2648" s="340"/>
      <c r="Z2648" s="341"/>
      <c r="AA2648" s="348" t="str">
        <f t="shared" si="417"/>
        <v/>
      </c>
      <c r="AB2648" s="349" t="str">
        <f t="shared" si="418"/>
        <v/>
      </c>
      <c r="AC2648" s="341"/>
      <c r="AD2648" s="350" t="str">
        <f t="shared" si="419"/>
        <v/>
      </c>
    </row>
    <row r="2649" spans="2:30" x14ac:dyDescent="0.45">
      <c r="B2649" s="145" t="str">
        <f t="shared" si="410"/>
        <v>NOT INCLUDED</v>
      </c>
      <c r="C2649" s="146" t="e">
        <f t="shared" si="411"/>
        <v>#N/A</v>
      </c>
      <c r="D2649" s="158" t="e">
        <f>AB2649&amp;"_"&amp;#REF!&amp;IF(afstemning_partner&lt;&gt;"","_"&amp;AC2649,"")</f>
        <v>#REF!</v>
      </c>
      <c r="E2649" s="158" t="str">
        <f t="shared" si="412"/>
        <v/>
      </c>
      <c r="F2649" s="158" t="e">
        <f t="shared" si="413"/>
        <v>#N/A</v>
      </c>
      <c r="G2649" s="158" t="str">
        <f>TRANSAKTIONER!Z2649&amp;IF(regnskab_filter_periode&gt;=AB2649,"INCLUDE"&amp;IF(regnskab_filter_land&lt;&gt;"",IF(regnskab_filter_land="EU",F2649,AD2649),""),"EXCLUDE")</f>
        <v>EXCLUDE</v>
      </c>
      <c r="H2649" s="158" t="str">
        <f t="shared" si="414"/>
        <v/>
      </c>
      <c r="I2649" s="158" t="str">
        <f>TRANSAKTIONER!Z2649&amp;IF(regnskab_filter_periode_partner&gt;=AB2649,"INCLUDE"&amp;IF(regnskab_filter_land_partner&lt;&gt;"",IF(regnskab_filter_land_partner="EU",F2649,AD2649),""),"EXCLUDE")&amp;AC2649</f>
        <v>EXCLUDE</v>
      </c>
      <c r="J2649" s="158" t="e">
        <f t="shared" si="415"/>
        <v>#N/A</v>
      </c>
      <c r="L2649" s="158" t="str">
        <f t="shared" si="416"/>
        <v>_EU</v>
      </c>
      <c r="P2649" s="340"/>
      <c r="Q2649" s="340"/>
      <c r="R2649" s="341"/>
      <c r="S2649" s="342"/>
      <c r="T2649" s="342"/>
      <c r="U2649" s="340"/>
      <c r="V2649" s="368"/>
      <c r="W2649" s="341"/>
      <c r="X2649" s="343"/>
      <c r="Y2649" s="340"/>
      <c r="Z2649" s="341"/>
      <c r="AA2649" s="348" t="str">
        <f t="shared" si="417"/>
        <v/>
      </c>
      <c r="AB2649" s="349" t="str">
        <f t="shared" si="418"/>
        <v/>
      </c>
      <c r="AC2649" s="341"/>
      <c r="AD2649" s="350" t="str">
        <f t="shared" si="419"/>
        <v/>
      </c>
    </row>
    <row r="2650" spans="2:30" x14ac:dyDescent="0.45">
      <c r="B2650" s="145" t="str">
        <f t="shared" si="410"/>
        <v>NOT INCLUDED</v>
      </c>
      <c r="C2650" s="146" t="e">
        <f t="shared" si="411"/>
        <v>#N/A</v>
      </c>
      <c r="D2650" s="158" t="e">
        <f>AB2650&amp;"_"&amp;#REF!&amp;IF(afstemning_partner&lt;&gt;"","_"&amp;AC2650,"")</f>
        <v>#REF!</v>
      </c>
      <c r="E2650" s="158" t="str">
        <f t="shared" si="412"/>
        <v/>
      </c>
      <c r="F2650" s="158" t="e">
        <f t="shared" si="413"/>
        <v>#N/A</v>
      </c>
      <c r="G2650" s="158" t="str">
        <f>TRANSAKTIONER!Z2650&amp;IF(regnskab_filter_periode&gt;=AB2650,"INCLUDE"&amp;IF(regnskab_filter_land&lt;&gt;"",IF(regnskab_filter_land="EU",F2650,AD2650),""),"EXCLUDE")</f>
        <v>EXCLUDE</v>
      </c>
      <c r="H2650" s="158" t="str">
        <f t="shared" si="414"/>
        <v/>
      </c>
      <c r="I2650" s="158" t="str">
        <f>TRANSAKTIONER!Z2650&amp;IF(regnskab_filter_periode_partner&gt;=AB2650,"INCLUDE"&amp;IF(regnskab_filter_land_partner&lt;&gt;"",IF(regnskab_filter_land_partner="EU",F2650,AD2650),""),"EXCLUDE")&amp;AC2650</f>
        <v>EXCLUDE</v>
      </c>
      <c r="J2650" s="158" t="e">
        <f t="shared" si="415"/>
        <v>#N/A</v>
      </c>
      <c r="L2650" s="158" t="str">
        <f t="shared" si="416"/>
        <v>_EU</v>
      </c>
      <c r="P2650" s="340"/>
      <c r="Q2650" s="340"/>
      <c r="R2650" s="341"/>
      <c r="S2650" s="342"/>
      <c r="T2650" s="342"/>
      <c r="U2650" s="340"/>
      <c r="V2650" s="368"/>
      <c r="W2650" s="341"/>
      <c r="X2650" s="343"/>
      <c r="Y2650" s="340"/>
      <c r="Z2650" s="341"/>
      <c r="AA2650" s="348" t="str">
        <f t="shared" si="417"/>
        <v/>
      </c>
      <c r="AB2650" s="349" t="str">
        <f t="shared" si="418"/>
        <v/>
      </c>
      <c r="AC2650" s="341"/>
      <c r="AD2650" s="350" t="str">
        <f t="shared" si="419"/>
        <v/>
      </c>
    </row>
    <row r="2651" spans="2:30" x14ac:dyDescent="0.45">
      <c r="B2651" s="145" t="str">
        <f t="shared" si="410"/>
        <v>NOT INCLUDED</v>
      </c>
      <c r="C2651" s="146" t="e">
        <f t="shared" si="411"/>
        <v>#N/A</v>
      </c>
      <c r="D2651" s="158" t="e">
        <f>AB2651&amp;"_"&amp;#REF!&amp;IF(afstemning_partner&lt;&gt;"","_"&amp;AC2651,"")</f>
        <v>#REF!</v>
      </c>
      <c r="E2651" s="158" t="str">
        <f t="shared" si="412"/>
        <v/>
      </c>
      <c r="F2651" s="158" t="e">
        <f t="shared" si="413"/>
        <v>#N/A</v>
      </c>
      <c r="G2651" s="158" t="str">
        <f>TRANSAKTIONER!Z2651&amp;IF(regnskab_filter_periode&gt;=AB2651,"INCLUDE"&amp;IF(regnskab_filter_land&lt;&gt;"",IF(regnskab_filter_land="EU",F2651,AD2651),""),"EXCLUDE")</f>
        <v>EXCLUDE</v>
      </c>
      <c r="H2651" s="158" t="str">
        <f t="shared" si="414"/>
        <v/>
      </c>
      <c r="I2651" s="158" t="str">
        <f>TRANSAKTIONER!Z2651&amp;IF(regnskab_filter_periode_partner&gt;=AB2651,"INCLUDE"&amp;IF(regnskab_filter_land_partner&lt;&gt;"",IF(regnskab_filter_land_partner="EU",F2651,AD2651),""),"EXCLUDE")&amp;AC2651</f>
        <v>EXCLUDE</v>
      </c>
      <c r="J2651" s="158" t="e">
        <f t="shared" si="415"/>
        <v>#N/A</v>
      </c>
      <c r="L2651" s="158" t="str">
        <f t="shared" si="416"/>
        <v>_EU</v>
      </c>
      <c r="P2651" s="340"/>
      <c r="Q2651" s="340"/>
      <c r="R2651" s="341"/>
      <c r="S2651" s="342"/>
      <c r="T2651" s="342"/>
      <c r="U2651" s="340"/>
      <c r="V2651" s="368"/>
      <c r="W2651" s="341"/>
      <c r="X2651" s="343"/>
      <c r="Y2651" s="340"/>
      <c r="Z2651" s="341"/>
      <c r="AA2651" s="348" t="str">
        <f t="shared" si="417"/>
        <v/>
      </c>
      <c r="AB2651" s="349" t="str">
        <f t="shared" si="418"/>
        <v/>
      </c>
      <c r="AC2651" s="341"/>
      <c r="AD2651" s="350" t="str">
        <f t="shared" si="419"/>
        <v/>
      </c>
    </row>
    <row r="2652" spans="2:30" x14ac:dyDescent="0.45">
      <c r="B2652" s="145" t="str">
        <f t="shared" si="410"/>
        <v>NOT INCLUDED</v>
      </c>
      <c r="C2652" s="146" t="e">
        <f t="shared" si="411"/>
        <v>#N/A</v>
      </c>
      <c r="D2652" s="158" t="e">
        <f>AB2652&amp;"_"&amp;#REF!&amp;IF(afstemning_partner&lt;&gt;"","_"&amp;AC2652,"")</f>
        <v>#REF!</v>
      </c>
      <c r="E2652" s="158" t="str">
        <f t="shared" si="412"/>
        <v/>
      </c>
      <c r="F2652" s="158" t="e">
        <f t="shared" si="413"/>
        <v>#N/A</v>
      </c>
      <c r="G2652" s="158" t="str">
        <f>TRANSAKTIONER!Z2652&amp;IF(regnskab_filter_periode&gt;=AB2652,"INCLUDE"&amp;IF(regnskab_filter_land&lt;&gt;"",IF(regnskab_filter_land="EU",F2652,AD2652),""),"EXCLUDE")</f>
        <v>EXCLUDE</v>
      </c>
      <c r="H2652" s="158" t="str">
        <f t="shared" si="414"/>
        <v/>
      </c>
      <c r="I2652" s="158" t="str">
        <f>TRANSAKTIONER!Z2652&amp;IF(regnskab_filter_periode_partner&gt;=AB2652,"INCLUDE"&amp;IF(regnskab_filter_land_partner&lt;&gt;"",IF(regnskab_filter_land_partner="EU",F2652,AD2652),""),"EXCLUDE")&amp;AC2652</f>
        <v>EXCLUDE</v>
      </c>
      <c r="J2652" s="158" t="e">
        <f t="shared" si="415"/>
        <v>#N/A</v>
      </c>
      <c r="L2652" s="158" t="str">
        <f t="shared" si="416"/>
        <v>_EU</v>
      </c>
      <c r="P2652" s="340"/>
      <c r="Q2652" s="340"/>
      <c r="R2652" s="341"/>
      <c r="S2652" s="342"/>
      <c r="T2652" s="342"/>
      <c r="U2652" s="340"/>
      <c r="V2652" s="368"/>
      <c r="W2652" s="341"/>
      <c r="X2652" s="343"/>
      <c r="Y2652" s="340"/>
      <c r="Z2652" s="341"/>
      <c r="AA2652" s="348" t="str">
        <f t="shared" si="417"/>
        <v/>
      </c>
      <c r="AB2652" s="349" t="str">
        <f t="shared" si="418"/>
        <v/>
      </c>
      <c r="AC2652" s="341"/>
      <c r="AD2652" s="350" t="str">
        <f t="shared" si="419"/>
        <v/>
      </c>
    </row>
    <row r="2653" spans="2:30" x14ac:dyDescent="0.45">
      <c r="B2653" s="145" t="str">
        <f t="shared" si="410"/>
        <v>NOT INCLUDED</v>
      </c>
      <c r="C2653" s="146" t="e">
        <f t="shared" si="411"/>
        <v>#N/A</v>
      </c>
      <c r="D2653" s="158" t="e">
        <f>AB2653&amp;"_"&amp;#REF!&amp;IF(afstemning_partner&lt;&gt;"","_"&amp;AC2653,"")</f>
        <v>#REF!</v>
      </c>
      <c r="E2653" s="158" t="str">
        <f t="shared" si="412"/>
        <v/>
      </c>
      <c r="F2653" s="158" t="e">
        <f t="shared" si="413"/>
        <v>#N/A</v>
      </c>
      <c r="G2653" s="158" t="str">
        <f>TRANSAKTIONER!Z2653&amp;IF(regnskab_filter_periode&gt;=AB2653,"INCLUDE"&amp;IF(regnskab_filter_land&lt;&gt;"",IF(regnskab_filter_land="EU",F2653,AD2653),""),"EXCLUDE")</f>
        <v>EXCLUDE</v>
      </c>
      <c r="H2653" s="158" t="str">
        <f t="shared" si="414"/>
        <v/>
      </c>
      <c r="I2653" s="158" t="str">
        <f>TRANSAKTIONER!Z2653&amp;IF(regnskab_filter_periode_partner&gt;=AB2653,"INCLUDE"&amp;IF(regnskab_filter_land_partner&lt;&gt;"",IF(regnskab_filter_land_partner="EU",F2653,AD2653),""),"EXCLUDE")&amp;AC2653</f>
        <v>EXCLUDE</v>
      </c>
      <c r="J2653" s="158" t="e">
        <f t="shared" si="415"/>
        <v>#N/A</v>
      </c>
      <c r="L2653" s="158" t="str">
        <f t="shared" si="416"/>
        <v>_EU</v>
      </c>
      <c r="P2653" s="340"/>
      <c r="Q2653" s="340"/>
      <c r="R2653" s="341"/>
      <c r="S2653" s="342"/>
      <c r="T2653" s="342"/>
      <c r="U2653" s="340"/>
      <c r="V2653" s="368"/>
      <c r="W2653" s="341"/>
      <c r="X2653" s="343"/>
      <c r="Y2653" s="340"/>
      <c r="Z2653" s="341"/>
      <c r="AA2653" s="348" t="str">
        <f t="shared" si="417"/>
        <v/>
      </c>
      <c r="AB2653" s="349" t="str">
        <f t="shared" si="418"/>
        <v/>
      </c>
      <c r="AC2653" s="341"/>
      <c r="AD2653" s="350" t="str">
        <f t="shared" si="419"/>
        <v/>
      </c>
    </row>
    <row r="2654" spans="2:30" x14ac:dyDescent="0.45">
      <c r="B2654" s="145" t="str">
        <f t="shared" si="410"/>
        <v>NOT INCLUDED</v>
      </c>
      <c r="C2654" s="146" t="e">
        <f t="shared" si="411"/>
        <v>#N/A</v>
      </c>
      <c r="D2654" s="158" t="e">
        <f>AB2654&amp;"_"&amp;#REF!&amp;IF(afstemning_partner&lt;&gt;"","_"&amp;AC2654,"")</f>
        <v>#REF!</v>
      </c>
      <c r="E2654" s="158" t="str">
        <f t="shared" si="412"/>
        <v/>
      </c>
      <c r="F2654" s="158" t="e">
        <f t="shared" si="413"/>
        <v>#N/A</v>
      </c>
      <c r="G2654" s="158" t="str">
        <f>TRANSAKTIONER!Z2654&amp;IF(regnskab_filter_periode&gt;=AB2654,"INCLUDE"&amp;IF(regnskab_filter_land&lt;&gt;"",IF(regnskab_filter_land="EU",F2654,AD2654),""),"EXCLUDE")</f>
        <v>EXCLUDE</v>
      </c>
      <c r="H2654" s="158" t="str">
        <f t="shared" si="414"/>
        <v/>
      </c>
      <c r="I2654" s="158" t="str">
        <f>TRANSAKTIONER!Z2654&amp;IF(regnskab_filter_periode_partner&gt;=AB2654,"INCLUDE"&amp;IF(regnskab_filter_land_partner&lt;&gt;"",IF(regnskab_filter_land_partner="EU",F2654,AD2654),""),"EXCLUDE")&amp;AC2654</f>
        <v>EXCLUDE</v>
      </c>
      <c r="J2654" s="158" t="e">
        <f t="shared" si="415"/>
        <v>#N/A</v>
      </c>
      <c r="L2654" s="158" t="str">
        <f t="shared" si="416"/>
        <v>_EU</v>
      </c>
      <c r="P2654" s="340"/>
      <c r="Q2654" s="340"/>
      <c r="R2654" s="341"/>
      <c r="S2654" s="342"/>
      <c r="T2654" s="342"/>
      <c r="U2654" s="340"/>
      <c r="V2654" s="368"/>
      <c r="W2654" s="341"/>
      <c r="X2654" s="343"/>
      <c r="Y2654" s="340"/>
      <c r="Z2654" s="341"/>
      <c r="AA2654" s="348" t="str">
        <f t="shared" si="417"/>
        <v/>
      </c>
      <c r="AB2654" s="349" t="str">
        <f t="shared" si="418"/>
        <v/>
      </c>
      <c r="AC2654" s="341"/>
      <c r="AD2654" s="350" t="str">
        <f t="shared" si="419"/>
        <v/>
      </c>
    </row>
    <row r="2655" spans="2:30" x14ac:dyDescent="0.45">
      <c r="B2655" s="145" t="str">
        <f t="shared" si="410"/>
        <v>NOT INCLUDED</v>
      </c>
      <c r="C2655" s="146" t="e">
        <f t="shared" si="411"/>
        <v>#N/A</v>
      </c>
      <c r="D2655" s="158" t="e">
        <f>AB2655&amp;"_"&amp;#REF!&amp;IF(afstemning_partner&lt;&gt;"","_"&amp;AC2655,"")</f>
        <v>#REF!</v>
      </c>
      <c r="E2655" s="158" t="str">
        <f t="shared" si="412"/>
        <v/>
      </c>
      <c r="F2655" s="158" t="e">
        <f t="shared" si="413"/>
        <v>#N/A</v>
      </c>
      <c r="G2655" s="158" t="str">
        <f>TRANSAKTIONER!Z2655&amp;IF(regnskab_filter_periode&gt;=AB2655,"INCLUDE"&amp;IF(regnskab_filter_land&lt;&gt;"",IF(regnskab_filter_land="EU",F2655,AD2655),""),"EXCLUDE")</f>
        <v>EXCLUDE</v>
      </c>
      <c r="H2655" s="158" t="str">
        <f t="shared" si="414"/>
        <v/>
      </c>
      <c r="I2655" s="158" t="str">
        <f>TRANSAKTIONER!Z2655&amp;IF(regnskab_filter_periode_partner&gt;=AB2655,"INCLUDE"&amp;IF(regnskab_filter_land_partner&lt;&gt;"",IF(regnskab_filter_land_partner="EU",F2655,AD2655),""),"EXCLUDE")&amp;AC2655</f>
        <v>EXCLUDE</v>
      </c>
      <c r="J2655" s="158" t="e">
        <f t="shared" si="415"/>
        <v>#N/A</v>
      </c>
      <c r="L2655" s="158" t="str">
        <f t="shared" si="416"/>
        <v>_EU</v>
      </c>
      <c r="P2655" s="340"/>
      <c r="Q2655" s="340"/>
      <c r="R2655" s="341"/>
      <c r="S2655" s="342"/>
      <c r="T2655" s="342"/>
      <c r="U2655" s="340"/>
      <c r="V2655" s="368"/>
      <c r="W2655" s="341"/>
      <c r="X2655" s="343"/>
      <c r="Y2655" s="340"/>
      <c r="Z2655" s="341"/>
      <c r="AA2655" s="348" t="str">
        <f t="shared" si="417"/>
        <v/>
      </c>
      <c r="AB2655" s="349" t="str">
        <f t="shared" si="418"/>
        <v/>
      </c>
      <c r="AC2655" s="341"/>
      <c r="AD2655" s="350" t="str">
        <f t="shared" si="419"/>
        <v/>
      </c>
    </row>
    <row r="2656" spans="2:30" x14ac:dyDescent="0.45">
      <c r="B2656" s="145" t="str">
        <f t="shared" si="410"/>
        <v>NOT INCLUDED</v>
      </c>
      <c r="C2656" s="146" t="e">
        <f t="shared" si="411"/>
        <v>#N/A</v>
      </c>
      <c r="D2656" s="158" t="e">
        <f>AB2656&amp;"_"&amp;#REF!&amp;IF(afstemning_partner&lt;&gt;"","_"&amp;AC2656,"")</f>
        <v>#REF!</v>
      </c>
      <c r="E2656" s="158" t="str">
        <f t="shared" si="412"/>
        <v/>
      </c>
      <c r="F2656" s="158" t="e">
        <f t="shared" si="413"/>
        <v>#N/A</v>
      </c>
      <c r="G2656" s="158" t="str">
        <f>TRANSAKTIONER!Z2656&amp;IF(regnskab_filter_periode&gt;=AB2656,"INCLUDE"&amp;IF(regnskab_filter_land&lt;&gt;"",IF(regnskab_filter_land="EU",F2656,AD2656),""),"EXCLUDE")</f>
        <v>EXCLUDE</v>
      </c>
      <c r="H2656" s="158" t="str">
        <f t="shared" si="414"/>
        <v/>
      </c>
      <c r="I2656" s="158" t="str">
        <f>TRANSAKTIONER!Z2656&amp;IF(regnskab_filter_periode_partner&gt;=AB2656,"INCLUDE"&amp;IF(regnskab_filter_land_partner&lt;&gt;"",IF(regnskab_filter_land_partner="EU",F2656,AD2656),""),"EXCLUDE")&amp;AC2656</f>
        <v>EXCLUDE</v>
      </c>
      <c r="J2656" s="158" t="e">
        <f t="shared" si="415"/>
        <v>#N/A</v>
      </c>
      <c r="L2656" s="158" t="str">
        <f t="shared" si="416"/>
        <v>_EU</v>
      </c>
      <c r="P2656" s="340"/>
      <c r="Q2656" s="340"/>
      <c r="R2656" s="341"/>
      <c r="S2656" s="342"/>
      <c r="T2656" s="342"/>
      <c r="U2656" s="340"/>
      <c r="V2656" s="368"/>
      <c r="W2656" s="341"/>
      <c r="X2656" s="343"/>
      <c r="Y2656" s="340"/>
      <c r="Z2656" s="341"/>
      <c r="AA2656" s="348" t="str">
        <f t="shared" si="417"/>
        <v/>
      </c>
      <c r="AB2656" s="349" t="str">
        <f t="shared" si="418"/>
        <v/>
      </c>
      <c r="AC2656" s="341"/>
      <c r="AD2656" s="350" t="str">
        <f t="shared" si="419"/>
        <v/>
      </c>
    </row>
    <row r="2657" spans="2:30" x14ac:dyDescent="0.45">
      <c r="B2657" s="145" t="str">
        <f t="shared" si="410"/>
        <v>NOT INCLUDED</v>
      </c>
      <c r="C2657" s="146" t="e">
        <f t="shared" si="411"/>
        <v>#N/A</v>
      </c>
      <c r="D2657" s="158" t="e">
        <f>AB2657&amp;"_"&amp;#REF!&amp;IF(afstemning_partner&lt;&gt;"","_"&amp;AC2657,"")</f>
        <v>#REF!</v>
      </c>
      <c r="E2657" s="158" t="str">
        <f t="shared" si="412"/>
        <v/>
      </c>
      <c r="F2657" s="158" t="e">
        <f t="shared" si="413"/>
        <v>#N/A</v>
      </c>
      <c r="G2657" s="158" t="str">
        <f>TRANSAKTIONER!Z2657&amp;IF(regnskab_filter_periode&gt;=AB2657,"INCLUDE"&amp;IF(regnskab_filter_land&lt;&gt;"",IF(regnskab_filter_land="EU",F2657,AD2657),""),"EXCLUDE")</f>
        <v>EXCLUDE</v>
      </c>
      <c r="H2657" s="158" t="str">
        <f t="shared" si="414"/>
        <v/>
      </c>
      <c r="I2657" s="158" t="str">
        <f>TRANSAKTIONER!Z2657&amp;IF(regnskab_filter_periode_partner&gt;=AB2657,"INCLUDE"&amp;IF(regnskab_filter_land_partner&lt;&gt;"",IF(regnskab_filter_land_partner="EU",F2657,AD2657),""),"EXCLUDE")&amp;AC2657</f>
        <v>EXCLUDE</v>
      </c>
      <c r="J2657" s="158" t="e">
        <f t="shared" si="415"/>
        <v>#N/A</v>
      </c>
      <c r="L2657" s="158" t="str">
        <f t="shared" si="416"/>
        <v>_EU</v>
      </c>
      <c r="P2657" s="340"/>
      <c r="Q2657" s="340"/>
      <c r="R2657" s="341"/>
      <c r="S2657" s="342"/>
      <c r="T2657" s="342"/>
      <c r="U2657" s="340"/>
      <c r="V2657" s="368"/>
      <c r="W2657" s="341"/>
      <c r="X2657" s="343"/>
      <c r="Y2657" s="340"/>
      <c r="Z2657" s="341"/>
      <c r="AA2657" s="348" t="str">
        <f t="shared" si="417"/>
        <v/>
      </c>
      <c r="AB2657" s="349" t="str">
        <f t="shared" si="418"/>
        <v/>
      </c>
      <c r="AC2657" s="341"/>
      <c r="AD2657" s="350" t="str">
        <f t="shared" si="419"/>
        <v/>
      </c>
    </row>
    <row r="2658" spans="2:30" x14ac:dyDescent="0.45">
      <c r="B2658" s="145" t="str">
        <f t="shared" si="410"/>
        <v>NOT INCLUDED</v>
      </c>
      <c r="C2658" s="146" t="e">
        <f t="shared" si="411"/>
        <v>#N/A</v>
      </c>
      <c r="D2658" s="158" t="e">
        <f>AB2658&amp;"_"&amp;#REF!&amp;IF(afstemning_partner&lt;&gt;"","_"&amp;AC2658,"")</f>
        <v>#REF!</v>
      </c>
      <c r="E2658" s="158" t="str">
        <f t="shared" si="412"/>
        <v/>
      </c>
      <c r="F2658" s="158" t="e">
        <f t="shared" si="413"/>
        <v>#N/A</v>
      </c>
      <c r="G2658" s="158" t="str">
        <f>TRANSAKTIONER!Z2658&amp;IF(regnskab_filter_periode&gt;=AB2658,"INCLUDE"&amp;IF(regnskab_filter_land&lt;&gt;"",IF(regnskab_filter_land="EU",F2658,AD2658),""),"EXCLUDE")</f>
        <v>EXCLUDE</v>
      </c>
      <c r="H2658" s="158" t="str">
        <f t="shared" si="414"/>
        <v/>
      </c>
      <c r="I2658" s="158" t="str">
        <f>TRANSAKTIONER!Z2658&amp;IF(regnskab_filter_periode_partner&gt;=AB2658,"INCLUDE"&amp;IF(regnskab_filter_land_partner&lt;&gt;"",IF(regnskab_filter_land_partner="EU",F2658,AD2658),""),"EXCLUDE")&amp;AC2658</f>
        <v>EXCLUDE</v>
      </c>
      <c r="J2658" s="158" t="e">
        <f t="shared" si="415"/>
        <v>#N/A</v>
      </c>
      <c r="L2658" s="158" t="str">
        <f t="shared" si="416"/>
        <v>_EU</v>
      </c>
      <c r="P2658" s="340"/>
      <c r="Q2658" s="340"/>
      <c r="R2658" s="341"/>
      <c r="S2658" s="342"/>
      <c r="T2658" s="342"/>
      <c r="U2658" s="340"/>
      <c r="V2658" s="368"/>
      <c r="W2658" s="341"/>
      <c r="X2658" s="343"/>
      <c r="Y2658" s="340"/>
      <c r="Z2658" s="341"/>
      <c r="AA2658" s="348" t="str">
        <f t="shared" si="417"/>
        <v/>
      </c>
      <c r="AB2658" s="349" t="str">
        <f t="shared" si="418"/>
        <v/>
      </c>
      <c r="AC2658" s="341"/>
      <c r="AD2658" s="350" t="str">
        <f t="shared" si="419"/>
        <v/>
      </c>
    </row>
    <row r="2659" spans="2:30" x14ac:dyDescent="0.45">
      <c r="B2659" s="145" t="str">
        <f t="shared" si="410"/>
        <v>NOT INCLUDED</v>
      </c>
      <c r="C2659" s="146" t="e">
        <f t="shared" si="411"/>
        <v>#N/A</v>
      </c>
      <c r="D2659" s="158" t="e">
        <f>AB2659&amp;"_"&amp;#REF!&amp;IF(afstemning_partner&lt;&gt;"","_"&amp;AC2659,"")</f>
        <v>#REF!</v>
      </c>
      <c r="E2659" s="158" t="str">
        <f t="shared" si="412"/>
        <v/>
      </c>
      <c r="F2659" s="158" t="e">
        <f t="shared" si="413"/>
        <v>#N/A</v>
      </c>
      <c r="G2659" s="158" t="str">
        <f>TRANSAKTIONER!Z2659&amp;IF(regnskab_filter_periode&gt;=AB2659,"INCLUDE"&amp;IF(regnskab_filter_land&lt;&gt;"",IF(regnskab_filter_land="EU",F2659,AD2659),""),"EXCLUDE")</f>
        <v>EXCLUDE</v>
      </c>
      <c r="H2659" s="158" t="str">
        <f t="shared" si="414"/>
        <v/>
      </c>
      <c r="I2659" s="158" t="str">
        <f>TRANSAKTIONER!Z2659&amp;IF(regnskab_filter_periode_partner&gt;=AB2659,"INCLUDE"&amp;IF(regnskab_filter_land_partner&lt;&gt;"",IF(regnskab_filter_land_partner="EU",F2659,AD2659),""),"EXCLUDE")&amp;AC2659</f>
        <v>EXCLUDE</v>
      </c>
      <c r="J2659" s="158" t="e">
        <f t="shared" si="415"/>
        <v>#N/A</v>
      </c>
      <c r="L2659" s="158" t="str">
        <f t="shared" si="416"/>
        <v>_EU</v>
      </c>
      <c r="P2659" s="340"/>
      <c r="Q2659" s="340"/>
      <c r="R2659" s="341"/>
      <c r="S2659" s="342"/>
      <c r="T2659" s="342"/>
      <c r="U2659" s="340"/>
      <c r="V2659" s="368"/>
      <c r="W2659" s="341"/>
      <c r="X2659" s="343"/>
      <c r="Y2659" s="340"/>
      <c r="Z2659" s="341"/>
      <c r="AA2659" s="348" t="str">
        <f t="shared" si="417"/>
        <v/>
      </c>
      <c r="AB2659" s="349" t="str">
        <f t="shared" si="418"/>
        <v/>
      </c>
      <c r="AC2659" s="341"/>
      <c r="AD2659" s="350" t="str">
        <f t="shared" si="419"/>
        <v/>
      </c>
    </row>
    <row r="2660" spans="2:30" x14ac:dyDescent="0.45">
      <c r="B2660" s="145" t="str">
        <f t="shared" si="410"/>
        <v>NOT INCLUDED</v>
      </c>
      <c r="C2660" s="146" t="e">
        <f t="shared" si="411"/>
        <v>#N/A</v>
      </c>
      <c r="D2660" s="158" t="e">
        <f>AB2660&amp;"_"&amp;#REF!&amp;IF(afstemning_partner&lt;&gt;"","_"&amp;AC2660,"")</f>
        <v>#REF!</v>
      </c>
      <c r="E2660" s="158" t="str">
        <f t="shared" si="412"/>
        <v/>
      </c>
      <c r="F2660" s="158" t="e">
        <f t="shared" si="413"/>
        <v>#N/A</v>
      </c>
      <c r="G2660" s="158" t="str">
        <f>TRANSAKTIONER!Z2660&amp;IF(regnskab_filter_periode&gt;=AB2660,"INCLUDE"&amp;IF(regnskab_filter_land&lt;&gt;"",IF(regnskab_filter_land="EU",F2660,AD2660),""),"EXCLUDE")</f>
        <v>EXCLUDE</v>
      </c>
      <c r="H2660" s="158" t="str">
        <f t="shared" si="414"/>
        <v/>
      </c>
      <c r="I2660" s="158" t="str">
        <f>TRANSAKTIONER!Z2660&amp;IF(regnskab_filter_periode_partner&gt;=AB2660,"INCLUDE"&amp;IF(regnskab_filter_land_partner&lt;&gt;"",IF(regnskab_filter_land_partner="EU",F2660,AD2660),""),"EXCLUDE")&amp;AC2660</f>
        <v>EXCLUDE</v>
      </c>
      <c r="J2660" s="158" t="e">
        <f t="shared" si="415"/>
        <v>#N/A</v>
      </c>
      <c r="L2660" s="158" t="str">
        <f t="shared" si="416"/>
        <v>_EU</v>
      </c>
      <c r="P2660" s="340"/>
      <c r="Q2660" s="340"/>
      <c r="R2660" s="341"/>
      <c r="S2660" s="342"/>
      <c r="T2660" s="342"/>
      <c r="U2660" s="340"/>
      <c r="V2660" s="368"/>
      <c r="W2660" s="341"/>
      <c r="X2660" s="343"/>
      <c r="Y2660" s="340"/>
      <c r="Z2660" s="341"/>
      <c r="AA2660" s="348" t="str">
        <f t="shared" si="417"/>
        <v/>
      </c>
      <c r="AB2660" s="349" t="str">
        <f t="shared" si="418"/>
        <v/>
      </c>
      <c r="AC2660" s="341"/>
      <c r="AD2660" s="350" t="str">
        <f t="shared" si="419"/>
        <v/>
      </c>
    </row>
    <row r="2661" spans="2:30" x14ac:dyDescent="0.45">
      <c r="B2661" s="145" t="str">
        <f t="shared" si="410"/>
        <v>NOT INCLUDED</v>
      </c>
      <c r="C2661" s="146" t="e">
        <f t="shared" si="411"/>
        <v>#N/A</v>
      </c>
      <c r="D2661" s="158" t="e">
        <f>AB2661&amp;"_"&amp;#REF!&amp;IF(afstemning_partner&lt;&gt;"","_"&amp;AC2661,"")</f>
        <v>#REF!</v>
      </c>
      <c r="E2661" s="158" t="str">
        <f t="shared" si="412"/>
        <v/>
      </c>
      <c r="F2661" s="158" t="e">
        <f t="shared" si="413"/>
        <v>#N/A</v>
      </c>
      <c r="G2661" s="158" t="str">
        <f>TRANSAKTIONER!Z2661&amp;IF(regnskab_filter_periode&gt;=AB2661,"INCLUDE"&amp;IF(regnskab_filter_land&lt;&gt;"",IF(regnskab_filter_land="EU",F2661,AD2661),""),"EXCLUDE")</f>
        <v>EXCLUDE</v>
      </c>
      <c r="H2661" s="158" t="str">
        <f t="shared" si="414"/>
        <v/>
      </c>
      <c r="I2661" s="158" t="str">
        <f>TRANSAKTIONER!Z2661&amp;IF(regnskab_filter_periode_partner&gt;=AB2661,"INCLUDE"&amp;IF(regnskab_filter_land_partner&lt;&gt;"",IF(regnskab_filter_land_partner="EU",F2661,AD2661),""),"EXCLUDE")&amp;AC2661</f>
        <v>EXCLUDE</v>
      </c>
      <c r="J2661" s="158" t="e">
        <f t="shared" si="415"/>
        <v>#N/A</v>
      </c>
      <c r="L2661" s="158" t="str">
        <f t="shared" si="416"/>
        <v>_EU</v>
      </c>
      <c r="P2661" s="340"/>
      <c r="Q2661" s="340"/>
      <c r="R2661" s="341"/>
      <c r="S2661" s="342"/>
      <c r="T2661" s="342"/>
      <c r="U2661" s="340"/>
      <c r="V2661" s="368"/>
      <c r="W2661" s="341"/>
      <c r="X2661" s="343"/>
      <c r="Y2661" s="340"/>
      <c r="Z2661" s="341"/>
      <c r="AA2661" s="348" t="str">
        <f t="shared" si="417"/>
        <v/>
      </c>
      <c r="AB2661" s="349" t="str">
        <f t="shared" si="418"/>
        <v/>
      </c>
      <c r="AC2661" s="341"/>
      <c r="AD2661" s="350" t="str">
        <f t="shared" si="419"/>
        <v/>
      </c>
    </row>
    <row r="2662" spans="2:30" x14ac:dyDescent="0.45">
      <c r="B2662" s="145" t="str">
        <f t="shared" si="410"/>
        <v>NOT INCLUDED</v>
      </c>
      <c r="C2662" s="146" t="e">
        <f t="shared" si="411"/>
        <v>#N/A</v>
      </c>
      <c r="D2662" s="158" t="e">
        <f>AB2662&amp;"_"&amp;#REF!&amp;IF(afstemning_partner&lt;&gt;"","_"&amp;AC2662,"")</f>
        <v>#REF!</v>
      </c>
      <c r="E2662" s="158" t="str">
        <f t="shared" si="412"/>
        <v/>
      </c>
      <c r="F2662" s="158" t="e">
        <f t="shared" si="413"/>
        <v>#N/A</v>
      </c>
      <c r="G2662" s="158" t="str">
        <f>TRANSAKTIONER!Z2662&amp;IF(regnskab_filter_periode&gt;=AB2662,"INCLUDE"&amp;IF(regnskab_filter_land&lt;&gt;"",IF(regnskab_filter_land="EU",F2662,AD2662),""),"EXCLUDE")</f>
        <v>EXCLUDE</v>
      </c>
      <c r="H2662" s="158" t="str">
        <f t="shared" si="414"/>
        <v/>
      </c>
      <c r="I2662" s="158" t="str">
        <f>TRANSAKTIONER!Z2662&amp;IF(regnskab_filter_periode_partner&gt;=AB2662,"INCLUDE"&amp;IF(regnskab_filter_land_partner&lt;&gt;"",IF(regnskab_filter_land_partner="EU",F2662,AD2662),""),"EXCLUDE")&amp;AC2662</f>
        <v>EXCLUDE</v>
      </c>
      <c r="J2662" s="158" t="e">
        <f t="shared" si="415"/>
        <v>#N/A</v>
      </c>
      <c r="L2662" s="158" t="str">
        <f t="shared" si="416"/>
        <v>_EU</v>
      </c>
      <c r="P2662" s="340"/>
      <c r="Q2662" s="340"/>
      <c r="R2662" s="341"/>
      <c r="S2662" s="342"/>
      <c r="T2662" s="342"/>
      <c r="U2662" s="340"/>
      <c r="V2662" s="368"/>
      <c r="W2662" s="341"/>
      <c r="X2662" s="343"/>
      <c r="Y2662" s="340"/>
      <c r="Z2662" s="341"/>
      <c r="AA2662" s="348" t="str">
        <f t="shared" si="417"/>
        <v/>
      </c>
      <c r="AB2662" s="349" t="str">
        <f t="shared" si="418"/>
        <v/>
      </c>
      <c r="AC2662" s="341"/>
      <c r="AD2662" s="350" t="str">
        <f t="shared" si="419"/>
        <v/>
      </c>
    </row>
    <row r="2663" spans="2:30" x14ac:dyDescent="0.45">
      <c r="B2663" s="145" t="str">
        <f t="shared" si="410"/>
        <v>NOT INCLUDED</v>
      </c>
      <c r="C2663" s="146" t="e">
        <f t="shared" si="411"/>
        <v>#N/A</v>
      </c>
      <c r="D2663" s="158" t="e">
        <f>AB2663&amp;"_"&amp;#REF!&amp;IF(afstemning_partner&lt;&gt;"","_"&amp;AC2663,"")</f>
        <v>#REF!</v>
      </c>
      <c r="E2663" s="158" t="str">
        <f t="shared" si="412"/>
        <v/>
      </c>
      <c r="F2663" s="158" t="e">
        <f t="shared" si="413"/>
        <v>#N/A</v>
      </c>
      <c r="G2663" s="158" t="str">
        <f>TRANSAKTIONER!Z2663&amp;IF(regnskab_filter_periode&gt;=AB2663,"INCLUDE"&amp;IF(regnskab_filter_land&lt;&gt;"",IF(regnskab_filter_land="EU",F2663,AD2663),""),"EXCLUDE")</f>
        <v>EXCLUDE</v>
      </c>
      <c r="H2663" s="158" t="str">
        <f t="shared" si="414"/>
        <v/>
      </c>
      <c r="I2663" s="158" t="str">
        <f>TRANSAKTIONER!Z2663&amp;IF(regnskab_filter_periode_partner&gt;=AB2663,"INCLUDE"&amp;IF(regnskab_filter_land_partner&lt;&gt;"",IF(regnskab_filter_land_partner="EU",F2663,AD2663),""),"EXCLUDE")&amp;AC2663</f>
        <v>EXCLUDE</v>
      </c>
      <c r="J2663" s="158" t="e">
        <f t="shared" si="415"/>
        <v>#N/A</v>
      </c>
      <c r="L2663" s="158" t="str">
        <f t="shared" si="416"/>
        <v>_EU</v>
      </c>
      <c r="P2663" s="340"/>
      <c r="Q2663" s="340"/>
      <c r="R2663" s="341"/>
      <c r="S2663" s="342"/>
      <c r="T2663" s="342"/>
      <c r="U2663" s="340"/>
      <c r="V2663" s="368"/>
      <c r="W2663" s="341"/>
      <c r="X2663" s="343"/>
      <c r="Y2663" s="340"/>
      <c r="Z2663" s="341"/>
      <c r="AA2663" s="348" t="str">
        <f t="shared" si="417"/>
        <v/>
      </c>
      <c r="AB2663" s="349" t="str">
        <f t="shared" si="418"/>
        <v/>
      </c>
      <c r="AC2663" s="341"/>
      <c r="AD2663" s="350" t="str">
        <f t="shared" si="419"/>
        <v/>
      </c>
    </row>
    <row r="2664" spans="2:30" x14ac:dyDescent="0.45">
      <c r="B2664" s="145" t="str">
        <f t="shared" si="410"/>
        <v>NOT INCLUDED</v>
      </c>
      <c r="C2664" s="146" t="e">
        <f t="shared" si="411"/>
        <v>#N/A</v>
      </c>
      <c r="D2664" s="158" t="e">
        <f>AB2664&amp;"_"&amp;#REF!&amp;IF(afstemning_partner&lt;&gt;"","_"&amp;AC2664,"")</f>
        <v>#REF!</v>
      </c>
      <c r="E2664" s="158" t="str">
        <f t="shared" si="412"/>
        <v/>
      </c>
      <c r="F2664" s="158" t="e">
        <f t="shared" si="413"/>
        <v>#N/A</v>
      </c>
      <c r="G2664" s="158" t="str">
        <f>TRANSAKTIONER!Z2664&amp;IF(regnskab_filter_periode&gt;=AB2664,"INCLUDE"&amp;IF(regnskab_filter_land&lt;&gt;"",IF(regnskab_filter_land="EU",F2664,AD2664),""),"EXCLUDE")</f>
        <v>EXCLUDE</v>
      </c>
      <c r="H2664" s="158" t="str">
        <f t="shared" si="414"/>
        <v/>
      </c>
      <c r="I2664" s="158" t="str">
        <f>TRANSAKTIONER!Z2664&amp;IF(regnskab_filter_periode_partner&gt;=AB2664,"INCLUDE"&amp;IF(regnskab_filter_land_partner&lt;&gt;"",IF(regnskab_filter_land_partner="EU",F2664,AD2664),""),"EXCLUDE")&amp;AC2664</f>
        <v>EXCLUDE</v>
      </c>
      <c r="J2664" s="158" t="e">
        <f t="shared" si="415"/>
        <v>#N/A</v>
      </c>
      <c r="L2664" s="158" t="str">
        <f t="shared" si="416"/>
        <v>_EU</v>
      </c>
      <c r="P2664" s="340"/>
      <c r="Q2664" s="340"/>
      <c r="R2664" s="341"/>
      <c r="S2664" s="342"/>
      <c r="T2664" s="342"/>
      <c r="U2664" s="340"/>
      <c r="V2664" s="368"/>
      <c r="W2664" s="341"/>
      <c r="X2664" s="343"/>
      <c r="Y2664" s="340"/>
      <c r="Z2664" s="341"/>
      <c r="AA2664" s="348" t="str">
        <f t="shared" si="417"/>
        <v/>
      </c>
      <c r="AB2664" s="349" t="str">
        <f t="shared" si="418"/>
        <v/>
      </c>
      <c r="AC2664" s="341"/>
      <c r="AD2664" s="350" t="str">
        <f t="shared" si="419"/>
        <v/>
      </c>
    </row>
    <row r="2665" spans="2:30" x14ac:dyDescent="0.45">
      <c r="B2665" s="145" t="str">
        <f t="shared" si="410"/>
        <v>NOT INCLUDED</v>
      </c>
      <c r="C2665" s="146" t="e">
        <f t="shared" si="411"/>
        <v>#N/A</v>
      </c>
      <c r="D2665" s="158" t="e">
        <f>AB2665&amp;"_"&amp;#REF!&amp;IF(afstemning_partner&lt;&gt;"","_"&amp;AC2665,"")</f>
        <v>#REF!</v>
      </c>
      <c r="E2665" s="158" t="str">
        <f t="shared" si="412"/>
        <v/>
      </c>
      <c r="F2665" s="158" t="e">
        <f t="shared" si="413"/>
        <v>#N/A</v>
      </c>
      <c r="G2665" s="158" t="str">
        <f>TRANSAKTIONER!Z2665&amp;IF(regnskab_filter_periode&gt;=AB2665,"INCLUDE"&amp;IF(regnskab_filter_land&lt;&gt;"",IF(regnskab_filter_land="EU",F2665,AD2665),""),"EXCLUDE")</f>
        <v>EXCLUDE</v>
      </c>
      <c r="H2665" s="158" t="str">
        <f t="shared" si="414"/>
        <v/>
      </c>
      <c r="I2665" s="158" t="str">
        <f>TRANSAKTIONER!Z2665&amp;IF(regnskab_filter_periode_partner&gt;=AB2665,"INCLUDE"&amp;IF(regnskab_filter_land_partner&lt;&gt;"",IF(regnskab_filter_land_partner="EU",F2665,AD2665),""),"EXCLUDE")&amp;AC2665</f>
        <v>EXCLUDE</v>
      </c>
      <c r="J2665" s="158" t="e">
        <f t="shared" si="415"/>
        <v>#N/A</v>
      </c>
      <c r="L2665" s="158" t="str">
        <f t="shared" si="416"/>
        <v>_EU</v>
      </c>
      <c r="P2665" s="340"/>
      <c r="Q2665" s="340"/>
      <c r="R2665" s="341"/>
      <c r="S2665" s="342"/>
      <c r="T2665" s="342"/>
      <c r="U2665" s="340"/>
      <c r="V2665" s="368"/>
      <c r="W2665" s="341"/>
      <c r="X2665" s="343"/>
      <c r="Y2665" s="340"/>
      <c r="Z2665" s="341"/>
      <c r="AA2665" s="348" t="str">
        <f t="shared" si="417"/>
        <v/>
      </c>
      <c r="AB2665" s="349" t="str">
        <f t="shared" si="418"/>
        <v/>
      </c>
      <c r="AC2665" s="341"/>
      <c r="AD2665" s="350" t="str">
        <f t="shared" si="419"/>
        <v/>
      </c>
    </row>
    <row r="2666" spans="2:30" x14ac:dyDescent="0.45">
      <c r="B2666" s="145" t="str">
        <f t="shared" si="410"/>
        <v>NOT INCLUDED</v>
      </c>
      <c r="C2666" s="146" t="e">
        <f t="shared" si="411"/>
        <v>#N/A</v>
      </c>
      <c r="D2666" s="158" t="e">
        <f>AB2666&amp;"_"&amp;#REF!&amp;IF(afstemning_partner&lt;&gt;"","_"&amp;AC2666,"")</f>
        <v>#REF!</v>
      </c>
      <c r="E2666" s="158" t="str">
        <f t="shared" si="412"/>
        <v/>
      </c>
      <c r="F2666" s="158" t="e">
        <f t="shared" si="413"/>
        <v>#N/A</v>
      </c>
      <c r="G2666" s="158" t="str">
        <f>TRANSAKTIONER!Z2666&amp;IF(regnskab_filter_periode&gt;=AB2666,"INCLUDE"&amp;IF(regnskab_filter_land&lt;&gt;"",IF(regnskab_filter_land="EU",F2666,AD2666),""),"EXCLUDE")</f>
        <v>EXCLUDE</v>
      </c>
      <c r="H2666" s="158" t="str">
        <f t="shared" si="414"/>
        <v/>
      </c>
      <c r="I2666" s="158" t="str">
        <f>TRANSAKTIONER!Z2666&amp;IF(regnskab_filter_periode_partner&gt;=AB2666,"INCLUDE"&amp;IF(regnskab_filter_land_partner&lt;&gt;"",IF(regnskab_filter_land_partner="EU",F2666,AD2666),""),"EXCLUDE")&amp;AC2666</f>
        <v>EXCLUDE</v>
      </c>
      <c r="J2666" s="158" t="e">
        <f t="shared" si="415"/>
        <v>#N/A</v>
      </c>
      <c r="L2666" s="158" t="str">
        <f t="shared" si="416"/>
        <v>_EU</v>
      </c>
      <c r="P2666" s="340"/>
      <c r="Q2666" s="340"/>
      <c r="R2666" s="341"/>
      <c r="S2666" s="342"/>
      <c r="T2666" s="342"/>
      <c r="U2666" s="340"/>
      <c r="V2666" s="368"/>
      <c r="W2666" s="341"/>
      <c r="X2666" s="343"/>
      <c r="Y2666" s="340"/>
      <c r="Z2666" s="341"/>
      <c r="AA2666" s="348" t="str">
        <f t="shared" si="417"/>
        <v/>
      </c>
      <c r="AB2666" s="349" t="str">
        <f t="shared" si="418"/>
        <v/>
      </c>
      <c r="AC2666" s="341"/>
      <c r="AD2666" s="350" t="str">
        <f t="shared" si="419"/>
        <v/>
      </c>
    </row>
    <row r="2667" spans="2:30" x14ac:dyDescent="0.45">
      <c r="B2667" s="145" t="str">
        <f t="shared" si="410"/>
        <v>NOT INCLUDED</v>
      </c>
      <c r="C2667" s="146" t="e">
        <f t="shared" si="411"/>
        <v>#N/A</v>
      </c>
      <c r="D2667" s="158" t="e">
        <f>AB2667&amp;"_"&amp;#REF!&amp;IF(afstemning_partner&lt;&gt;"","_"&amp;AC2667,"")</f>
        <v>#REF!</v>
      </c>
      <c r="E2667" s="158" t="str">
        <f t="shared" si="412"/>
        <v/>
      </c>
      <c r="F2667" s="158" t="e">
        <f t="shared" si="413"/>
        <v>#N/A</v>
      </c>
      <c r="G2667" s="158" t="str">
        <f>TRANSAKTIONER!Z2667&amp;IF(regnskab_filter_periode&gt;=AB2667,"INCLUDE"&amp;IF(regnskab_filter_land&lt;&gt;"",IF(regnskab_filter_land="EU",F2667,AD2667),""),"EXCLUDE")</f>
        <v>EXCLUDE</v>
      </c>
      <c r="H2667" s="158" t="str">
        <f t="shared" si="414"/>
        <v/>
      </c>
      <c r="I2667" s="158" t="str">
        <f>TRANSAKTIONER!Z2667&amp;IF(regnskab_filter_periode_partner&gt;=AB2667,"INCLUDE"&amp;IF(regnskab_filter_land_partner&lt;&gt;"",IF(regnskab_filter_land_partner="EU",F2667,AD2667),""),"EXCLUDE")&amp;AC2667</f>
        <v>EXCLUDE</v>
      </c>
      <c r="J2667" s="158" t="e">
        <f t="shared" si="415"/>
        <v>#N/A</v>
      </c>
      <c r="L2667" s="158" t="str">
        <f t="shared" si="416"/>
        <v>_EU</v>
      </c>
      <c r="P2667" s="340"/>
      <c r="Q2667" s="340"/>
      <c r="R2667" s="341"/>
      <c r="S2667" s="342"/>
      <c r="T2667" s="342"/>
      <c r="U2667" s="340"/>
      <c r="V2667" s="368"/>
      <c r="W2667" s="341"/>
      <c r="X2667" s="343"/>
      <c r="Y2667" s="340"/>
      <c r="Z2667" s="341"/>
      <c r="AA2667" s="348" t="str">
        <f t="shared" si="417"/>
        <v/>
      </c>
      <c r="AB2667" s="349" t="str">
        <f t="shared" si="418"/>
        <v/>
      </c>
      <c r="AC2667" s="341"/>
      <c r="AD2667" s="350" t="str">
        <f t="shared" si="419"/>
        <v/>
      </c>
    </row>
    <row r="2668" spans="2:30" x14ac:dyDescent="0.45">
      <c r="B2668" s="145" t="str">
        <f t="shared" si="410"/>
        <v>NOT INCLUDED</v>
      </c>
      <c r="C2668" s="146" t="e">
        <f t="shared" si="411"/>
        <v>#N/A</v>
      </c>
      <c r="D2668" s="158" t="e">
        <f>AB2668&amp;"_"&amp;#REF!&amp;IF(afstemning_partner&lt;&gt;"","_"&amp;AC2668,"")</f>
        <v>#REF!</v>
      </c>
      <c r="E2668" s="158" t="str">
        <f t="shared" si="412"/>
        <v/>
      </c>
      <c r="F2668" s="158" t="e">
        <f t="shared" si="413"/>
        <v>#N/A</v>
      </c>
      <c r="G2668" s="158" t="str">
        <f>TRANSAKTIONER!Z2668&amp;IF(regnskab_filter_periode&gt;=AB2668,"INCLUDE"&amp;IF(regnskab_filter_land&lt;&gt;"",IF(regnskab_filter_land="EU",F2668,AD2668),""),"EXCLUDE")</f>
        <v>EXCLUDE</v>
      </c>
      <c r="H2668" s="158" t="str">
        <f t="shared" si="414"/>
        <v/>
      </c>
      <c r="I2668" s="158" t="str">
        <f>TRANSAKTIONER!Z2668&amp;IF(regnskab_filter_periode_partner&gt;=AB2668,"INCLUDE"&amp;IF(regnskab_filter_land_partner&lt;&gt;"",IF(regnskab_filter_land_partner="EU",F2668,AD2668),""),"EXCLUDE")&amp;AC2668</f>
        <v>EXCLUDE</v>
      </c>
      <c r="J2668" s="158" t="e">
        <f t="shared" si="415"/>
        <v>#N/A</v>
      </c>
      <c r="L2668" s="158" t="str">
        <f t="shared" si="416"/>
        <v>_EU</v>
      </c>
      <c r="P2668" s="340"/>
      <c r="Q2668" s="340"/>
      <c r="R2668" s="341"/>
      <c r="S2668" s="342"/>
      <c r="T2668" s="342"/>
      <c r="U2668" s="340"/>
      <c r="V2668" s="368"/>
      <c r="W2668" s="341"/>
      <c r="X2668" s="343"/>
      <c r="Y2668" s="340"/>
      <c r="Z2668" s="341"/>
      <c r="AA2668" s="348" t="str">
        <f t="shared" si="417"/>
        <v/>
      </c>
      <c r="AB2668" s="349" t="str">
        <f t="shared" si="418"/>
        <v/>
      </c>
      <c r="AC2668" s="341"/>
      <c r="AD2668" s="350" t="str">
        <f t="shared" si="419"/>
        <v/>
      </c>
    </row>
    <row r="2669" spans="2:30" x14ac:dyDescent="0.45">
      <c r="B2669" s="145" t="str">
        <f t="shared" si="410"/>
        <v>NOT INCLUDED</v>
      </c>
      <c r="C2669" s="146" t="e">
        <f t="shared" si="411"/>
        <v>#N/A</v>
      </c>
      <c r="D2669" s="158" t="e">
        <f>AB2669&amp;"_"&amp;#REF!&amp;IF(afstemning_partner&lt;&gt;"","_"&amp;AC2669,"")</f>
        <v>#REF!</v>
      </c>
      <c r="E2669" s="158" t="str">
        <f t="shared" si="412"/>
        <v/>
      </c>
      <c r="F2669" s="158" t="e">
        <f t="shared" si="413"/>
        <v>#N/A</v>
      </c>
      <c r="G2669" s="158" t="str">
        <f>TRANSAKTIONER!Z2669&amp;IF(regnskab_filter_periode&gt;=AB2669,"INCLUDE"&amp;IF(regnskab_filter_land&lt;&gt;"",IF(regnskab_filter_land="EU",F2669,AD2669),""),"EXCLUDE")</f>
        <v>EXCLUDE</v>
      </c>
      <c r="H2669" s="158" t="str">
        <f t="shared" si="414"/>
        <v/>
      </c>
      <c r="I2669" s="158" t="str">
        <f>TRANSAKTIONER!Z2669&amp;IF(regnskab_filter_periode_partner&gt;=AB2669,"INCLUDE"&amp;IF(regnskab_filter_land_partner&lt;&gt;"",IF(regnskab_filter_land_partner="EU",F2669,AD2669),""),"EXCLUDE")&amp;AC2669</f>
        <v>EXCLUDE</v>
      </c>
      <c r="J2669" s="158" t="e">
        <f t="shared" si="415"/>
        <v>#N/A</v>
      </c>
      <c r="L2669" s="158" t="str">
        <f t="shared" si="416"/>
        <v>_EU</v>
      </c>
      <c r="P2669" s="340"/>
      <c r="Q2669" s="340"/>
      <c r="R2669" s="341"/>
      <c r="S2669" s="342"/>
      <c r="T2669" s="342"/>
      <c r="U2669" s="340"/>
      <c r="V2669" s="368"/>
      <c r="W2669" s="341"/>
      <c r="X2669" s="343"/>
      <c r="Y2669" s="340"/>
      <c r="Z2669" s="341"/>
      <c r="AA2669" s="348" t="str">
        <f t="shared" si="417"/>
        <v/>
      </c>
      <c r="AB2669" s="349" t="str">
        <f t="shared" si="418"/>
        <v/>
      </c>
      <c r="AC2669" s="341"/>
      <c r="AD2669" s="350" t="str">
        <f t="shared" si="419"/>
        <v/>
      </c>
    </row>
    <row r="2670" spans="2:30" x14ac:dyDescent="0.45">
      <c r="B2670" s="145" t="str">
        <f t="shared" si="410"/>
        <v>NOT INCLUDED</v>
      </c>
      <c r="C2670" s="146" t="e">
        <f t="shared" si="411"/>
        <v>#N/A</v>
      </c>
      <c r="D2670" s="158" t="e">
        <f>AB2670&amp;"_"&amp;#REF!&amp;IF(afstemning_partner&lt;&gt;"","_"&amp;AC2670,"")</f>
        <v>#REF!</v>
      </c>
      <c r="E2670" s="158" t="str">
        <f t="shared" si="412"/>
        <v/>
      </c>
      <c r="F2670" s="158" t="e">
        <f t="shared" si="413"/>
        <v>#N/A</v>
      </c>
      <c r="G2670" s="158" t="str">
        <f>TRANSAKTIONER!Z2670&amp;IF(regnskab_filter_periode&gt;=AB2670,"INCLUDE"&amp;IF(regnskab_filter_land&lt;&gt;"",IF(regnskab_filter_land="EU",F2670,AD2670),""),"EXCLUDE")</f>
        <v>EXCLUDE</v>
      </c>
      <c r="H2670" s="158" t="str">
        <f t="shared" si="414"/>
        <v/>
      </c>
      <c r="I2670" s="158" t="str">
        <f>TRANSAKTIONER!Z2670&amp;IF(regnskab_filter_periode_partner&gt;=AB2670,"INCLUDE"&amp;IF(regnskab_filter_land_partner&lt;&gt;"",IF(regnskab_filter_land_partner="EU",F2670,AD2670),""),"EXCLUDE")&amp;AC2670</f>
        <v>EXCLUDE</v>
      </c>
      <c r="J2670" s="158" t="e">
        <f t="shared" si="415"/>
        <v>#N/A</v>
      </c>
      <c r="L2670" s="158" t="str">
        <f t="shared" si="416"/>
        <v>_EU</v>
      </c>
      <c r="P2670" s="340"/>
      <c r="Q2670" s="340"/>
      <c r="R2670" s="341"/>
      <c r="S2670" s="342"/>
      <c r="T2670" s="342"/>
      <c r="U2670" s="340"/>
      <c r="V2670" s="368"/>
      <c r="W2670" s="341"/>
      <c r="X2670" s="343"/>
      <c r="Y2670" s="340"/>
      <c r="Z2670" s="341"/>
      <c r="AA2670" s="348" t="str">
        <f t="shared" si="417"/>
        <v/>
      </c>
      <c r="AB2670" s="349" t="str">
        <f t="shared" si="418"/>
        <v/>
      </c>
      <c r="AC2670" s="341"/>
      <c r="AD2670" s="350" t="str">
        <f t="shared" si="419"/>
        <v/>
      </c>
    </row>
    <row r="2671" spans="2:30" x14ac:dyDescent="0.45">
      <c r="B2671" s="145" t="str">
        <f t="shared" si="410"/>
        <v>NOT INCLUDED</v>
      </c>
      <c r="C2671" s="146" t="e">
        <f t="shared" si="411"/>
        <v>#N/A</v>
      </c>
      <c r="D2671" s="158" t="e">
        <f>AB2671&amp;"_"&amp;#REF!&amp;IF(afstemning_partner&lt;&gt;"","_"&amp;AC2671,"")</f>
        <v>#REF!</v>
      </c>
      <c r="E2671" s="158" t="str">
        <f t="shared" si="412"/>
        <v/>
      </c>
      <c r="F2671" s="158" t="e">
        <f t="shared" si="413"/>
        <v>#N/A</v>
      </c>
      <c r="G2671" s="158" t="str">
        <f>TRANSAKTIONER!Z2671&amp;IF(regnskab_filter_periode&gt;=AB2671,"INCLUDE"&amp;IF(regnskab_filter_land&lt;&gt;"",IF(regnskab_filter_land="EU",F2671,AD2671),""),"EXCLUDE")</f>
        <v>EXCLUDE</v>
      </c>
      <c r="H2671" s="158" t="str">
        <f t="shared" si="414"/>
        <v/>
      </c>
      <c r="I2671" s="158" t="str">
        <f>TRANSAKTIONER!Z2671&amp;IF(regnskab_filter_periode_partner&gt;=AB2671,"INCLUDE"&amp;IF(regnskab_filter_land_partner&lt;&gt;"",IF(regnskab_filter_land_partner="EU",F2671,AD2671),""),"EXCLUDE")&amp;AC2671</f>
        <v>EXCLUDE</v>
      </c>
      <c r="J2671" s="158" t="e">
        <f t="shared" si="415"/>
        <v>#N/A</v>
      </c>
      <c r="L2671" s="158" t="str">
        <f t="shared" si="416"/>
        <v>_EU</v>
      </c>
      <c r="P2671" s="340"/>
      <c r="Q2671" s="340"/>
      <c r="R2671" s="341"/>
      <c r="S2671" s="342"/>
      <c r="T2671" s="342"/>
      <c r="U2671" s="340"/>
      <c r="V2671" s="368"/>
      <c r="W2671" s="341"/>
      <c r="X2671" s="343"/>
      <c r="Y2671" s="340"/>
      <c r="Z2671" s="341"/>
      <c r="AA2671" s="348" t="str">
        <f t="shared" si="417"/>
        <v/>
      </c>
      <c r="AB2671" s="349" t="str">
        <f t="shared" si="418"/>
        <v/>
      </c>
      <c r="AC2671" s="341"/>
      <c r="AD2671" s="350" t="str">
        <f t="shared" si="419"/>
        <v/>
      </c>
    </row>
    <row r="2672" spans="2:30" x14ac:dyDescent="0.45">
      <c r="B2672" s="145" t="str">
        <f t="shared" si="410"/>
        <v>NOT INCLUDED</v>
      </c>
      <c r="C2672" s="146" t="e">
        <f t="shared" si="411"/>
        <v>#N/A</v>
      </c>
      <c r="D2672" s="158" t="e">
        <f>AB2672&amp;"_"&amp;#REF!&amp;IF(afstemning_partner&lt;&gt;"","_"&amp;AC2672,"")</f>
        <v>#REF!</v>
      </c>
      <c r="E2672" s="158" t="str">
        <f t="shared" si="412"/>
        <v/>
      </c>
      <c r="F2672" s="158" t="e">
        <f t="shared" si="413"/>
        <v>#N/A</v>
      </c>
      <c r="G2672" s="158" t="str">
        <f>TRANSAKTIONER!Z2672&amp;IF(regnskab_filter_periode&gt;=AB2672,"INCLUDE"&amp;IF(regnskab_filter_land&lt;&gt;"",IF(regnskab_filter_land="EU",F2672,AD2672),""),"EXCLUDE")</f>
        <v>EXCLUDE</v>
      </c>
      <c r="H2672" s="158" t="str">
        <f t="shared" si="414"/>
        <v/>
      </c>
      <c r="I2672" s="158" t="str">
        <f>TRANSAKTIONER!Z2672&amp;IF(regnskab_filter_periode_partner&gt;=AB2672,"INCLUDE"&amp;IF(regnskab_filter_land_partner&lt;&gt;"",IF(regnskab_filter_land_partner="EU",F2672,AD2672),""),"EXCLUDE")&amp;AC2672</f>
        <v>EXCLUDE</v>
      </c>
      <c r="J2672" s="158" t="e">
        <f t="shared" si="415"/>
        <v>#N/A</v>
      </c>
      <c r="L2672" s="158" t="str">
        <f t="shared" si="416"/>
        <v>_EU</v>
      </c>
      <c r="P2672" s="340"/>
      <c r="Q2672" s="340"/>
      <c r="R2672" s="341"/>
      <c r="S2672" s="342"/>
      <c r="T2672" s="342"/>
      <c r="U2672" s="340"/>
      <c r="V2672" s="368"/>
      <c r="W2672" s="341"/>
      <c r="X2672" s="343"/>
      <c r="Y2672" s="340"/>
      <c r="Z2672" s="341"/>
      <c r="AA2672" s="348" t="str">
        <f t="shared" si="417"/>
        <v/>
      </c>
      <c r="AB2672" s="349" t="str">
        <f t="shared" si="418"/>
        <v/>
      </c>
      <c r="AC2672" s="341"/>
      <c r="AD2672" s="350" t="str">
        <f t="shared" si="419"/>
        <v/>
      </c>
    </row>
    <row r="2673" spans="2:30" x14ac:dyDescent="0.45">
      <c r="B2673" s="145" t="str">
        <f t="shared" si="410"/>
        <v>NOT INCLUDED</v>
      </c>
      <c r="C2673" s="146" t="e">
        <f t="shared" si="411"/>
        <v>#N/A</v>
      </c>
      <c r="D2673" s="158" t="e">
        <f>AB2673&amp;"_"&amp;#REF!&amp;IF(afstemning_partner&lt;&gt;"","_"&amp;AC2673,"")</f>
        <v>#REF!</v>
      </c>
      <c r="E2673" s="158" t="str">
        <f t="shared" si="412"/>
        <v/>
      </c>
      <c r="F2673" s="158" t="e">
        <f t="shared" si="413"/>
        <v>#N/A</v>
      </c>
      <c r="G2673" s="158" t="str">
        <f>TRANSAKTIONER!Z2673&amp;IF(regnskab_filter_periode&gt;=AB2673,"INCLUDE"&amp;IF(regnskab_filter_land&lt;&gt;"",IF(regnskab_filter_land="EU",F2673,AD2673),""),"EXCLUDE")</f>
        <v>EXCLUDE</v>
      </c>
      <c r="H2673" s="158" t="str">
        <f t="shared" si="414"/>
        <v/>
      </c>
      <c r="I2673" s="158" t="str">
        <f>TRANSAKTIONER!Z2673&amp;IF(regnskab_filter_periode_partner&gt;=AB2673,"INCLUDE"&amp;IF(regnskab_filter_land_partner&lt;&gt;"",IF(regnskab_filter_land_partner="EU",F2673,AD2673),""),"EXCLUDE")&amp;AC2673</f>
        <v>EXCLUDE</v>
      </c>
      <c r="J2673" s="158" t="e">
        <f t="shared" si="415"/>
        <v>#N/A</v>
      </c>
      <c r="L2673" s="158" t="str">
        <f t="shared" si="416"/>
        <v>_EU</v>
      </c>
      <c r="P2673" s="340"/>
      <c r="Q2673" s="340"/>
      <c r="R2673" s="341"/>
      <c r="S2673" s="342"/>
      <c r="T2673" s="342"/>
      <c r="U2673" s="340"/>
      <c r="V2673" s="368"/>
      <c r="W2673" s="341"/>
      <c r="X2673" s="343"/>
      <c r="Y2673" s="340"/>
      <c r="Z2673" s="341"/>
      <c r="AA2673" s="348" t="str">
        <f t="shared" si="417"/>
        <v/>
      </c>
      <c r="AB2673" s="349" t="str">
        <f t="shared" si="418"/>
        <v/>
      </c>
      <c r="AC2673" s="341"/>
      <c r="AD2673" s="350" t="str">
        <f t="shared" si="419"/>
        <v/>
      </c>
    </row>
    <row r="2674" spans="2:30" x14ac:dyDescent="0.45">
      <c r="B2674" s="145" t="str">
        <f t="shared" si="410"/>
        <v>NOT INCLUDED</v>
      </c>
      <c r="C2674" s="146" t="e">
        <f t="shared" si="411"/>
        <v>#N/A</v>
      </c>
      <c r="D2674" s="158" t="e">
        <f>AB2674&amp;"_"&amp;#REF!&amp;IF(afstemning_partner&lt;&gt;"","_"&amp;AC2674,"")</f>
        <v>#REF!</v>
      </c>
      <c r="E2674" s="158" t="str">
        <f t="shared" si="412"/>
        <v/>
      </c>
      <c r="F2674" s="158" t="e">
        <f t="shared" si="413"/>
        <v>#N/A</v>
      </c>
      <c r="G2674" s="158" t="str">
        <f>TRANSAKTIONER!Z2674&amp;IF(regnskab_filter_periode&gt;=AB2674,"INCLUDE"&amp;IF(regnskab_filter_land&lt;&gt;"",IF(regnskab_filter_land="EU",F2674,AD2674),""),"EXCLUDE")</f>
        <v>EXCLUDE</v>
      </c>
      <c r="H2674" s="158" t="str">
        <f t="shared" si="414"/>
        <v/>
      </c>
      <c r="I2674" s="158" t="str">
        <f>TRANSAKTIONER!Z2674&amp;IF(regnskab_filter_periode_partner&gt;=AB2674,"INCLUDE"&amp;IF(regnskab_filter_land_partner&lt;&gt;"",IF(regnskab_filter_land_partner="EU",F2674,AD2674),""),"EXCLUDE")&amp;AC2674</f>
        <v>EXCLUDE</v>
      </c>
      <c r="J2674" s="158" t="e">
        <f t="shared" si="415"/>
        <v>#N/A</v>
      </c>
      <c r="L2674" s="158" t="str">
        <f t="shared" si="416"/>
        <v>_EU</v>
      </c>
      <c r="P2674" s="340"/>
      <c r="Q2674" s="340"/>
      <c r="R2674" s="341"/>
      <c r="S2674" s="342"/>
      <c r="T2674" s="342"/>
      <c r="U2674" s="340"/>
      <c r="V2674" s="368"/>
      <c r="W2674" s="341"/>
      <c r="X2674" s="343"/>
      <c r="Y2674" s="340"/>
      <c r="Z2674" s="341"/>
      <c r="AA2674" s="348" t="str">
        <f t="shared" si="417"/>
        <v/>
      </c>
      <c r="AB2674" s="349" t="str">
        <f t="shared" si="418"/>
        <v/>
      </c>
      <c r="AC2674" s="341"/>
      <c r="AD2674" s="350" t="str">
        <f t="shared" si="419"/>
        <v/>
      </c>
    </row>
    <row r="2675" spans="2:30" x14ac:dyDescent="0.45">
      <c r="B2675" s="145" t="str">
        <f t="shared" si="410"/>
        <v>NOT INCLUDED</v>
      </c>
      <c r="C2675" s="146" t="e">
        <f t="shared" si="411"/>
        <v>#N/A</v>
      </c>
      <c r="D2675" s="158" t="e">
        <f>AB2675&amp;"_"&amp;#REF!&amp;IF(afstemning_partner&lt;&gt;"","_"&amp;AC2675,"")</f>
        <v>#REF!</v>
      </c>
      <c r="E2675" s="158" t="str">
        <f t="shared" si="412"/>
        <v/>
      </c>
      <c r="F2675" s="158" t="e">
        <f t="shared" si="413"/>
        <v>#N/A</v>
      </c>
      <c r="G2675" s="158" t="str">
        <f>TRANSAKTIONER!Z2675&amp;IF(regnskab_filter_periode&gt;=AB2675,"INCLUDE"&amp;IF(regnskab_filter_land&lt;&gt;"",IF(regnskab_filter_land="EU",F2675,AD2675),""),"EXCLUDE")</f>
        <v>EXCLUDE</v>
      </c>
      <c r="H2675" s="158" t="str">
        <f t="shared" si="414"/>
        <v/>
      </c>
      <c r="I2675" s="158" t="str">
        <f>TRANSAKTIONER!Z2675&amp;IF(regnskab_filter_periode_partner&gt;=AB2675,"INCLUDE"&amp;IF(regnskab_filter_land_partner&lt;&gt;"",IF(regnskab_filter_land_partner="EU",F2675,AD2675),""),"EXCLUDE")&amp;AC2675</f>
        <v>EXCLUDE</v>
      </c>
      <c r="J2675" s="158" t="e">
        <f t="shared" si="415"/>
        <v>#N/A</v>
      </c>
      <c r="L2675" s="158" t="str">
        <f t="shared" si="416"/>
        <v>_EU</v>
      </c>
      <c r="P2675" s="340"/>
      <c r="Q2675" s="340"/>
      <c r="R2675" s="341"/>
      <c r="S2675" s="342"/>
      <c r="T2675" s="342"/>
      <c r="U2675" s="340"/>
      <c r="V2675" s="368"/>
      <c r="W2675" s="341"/>
      <c r="X2675" s="343"/>
      <c r="Y2675" s="340"/>
      <c r="Z2675" s="341"/>
      <c r="AA2675" s="348" t="str">
        <f t="shared" si="417"/>
        <v/>
      </c>
      <c r="AB2675" s="349" t="str">
        <f t="shared" si="418"/>
        <v/>
      </c>
      <c r="AC2675" s="341"/>
      <c r="AD2675" s="350" t="str">
        <f t="shared" si="419"/>
        <v/>
      </c>
    </row>
    <row r="2676" spans="2:30" x14ac:dyDescent="0.45">
      <c r="B2676" s="145" t="str">
        <f t="shared" si="410"/>
        <v>NOT INCLUDED</v>
      </c>
      <c r="C2676" s="146" t="e">
        <f t="shared" si="411"/>
        <v>#N/A</v>
      </c>
      <c r="D2676" s="158" t="e">
        <f>AB2676&amp;"_"&amp;#REF!&amp;IF(afstemning_partner&lt;&gt;"","_"&amp;AC2676,"")</f>
        <v>#REF!</v>
      </c>
      <c r="E2676" s="158" t="str">
        <f t="shared" si="412"/>
        <v/>
      </c>
      <c r="F2676" s="158" t="e">
        <f t="shared" si="413"/>
        <v>#N/A</v>
      </c>
      <c r="G2676" s="158" t="str">
        <f>TRANSAKTIONER!Z2676&amp;IF(regnskab_filter_periode&gt;=AB2676,"INCLUDE"&amp;IF(regnskab_filter_land&lt;&gt;"",IF(regnskab_filter_land="EU",F2676,AD2676),""),"EXCLUDE")</f>
        <v>EXCLUDE</v>
      </c>
      <c r="H2676" s="158" t="str">
        <f t="shared" si="414"/>
        <v/>
      </c>
      <c r="I2676" s="158" t="str">
        <f>TRANSAKTIONER!Z2676&amp;IF(regnskab_filter_periode_partner&gt;=AB2676,"INCLUDE"&amp;IF(regnskab_filter_land_partner&lt;&gt;"",IF(regnskab_filter_land_partner="EU",F2676,AD2676),""),"EXCLUDE")&amp;AC2676</f>
        <v>EXCLUDE</v>
      </c>
      <c r="J2676" s="158" t="e">
        <f t="shared" si="415"/>
        <v>#N/A</v>
      </c>
      <c r="L2676" s="158" t="str">
        <f t="shared" si="416"/>
        <v>_EU</v>
      </c>
      <c r="P2676" s="340"/>
      <c r="Q2676" s="340"/>
      <c r="R2676" s="341"/>
      <c r="S2676" s="342"/>
      <c r="T2676" s="342"/>
      <c r="U2676" s="340"/>
      <c r="V2676" s="368"/>
      <c r="W2676" s="341"/>
      <c r="X2676" s="343"/>
      <c r="Y2676" s="340"/>
      <c r="Z2676" s="341"/>
      <c r="AA2676" s="348" t="str">
        <f t="shared" si="417"/>
        <v/>
      </c>
      <c r="AB2676" s="349" t="str">
        <f t="shared" si="418"/>
        <v/>
      </c>
      <c r="AC2676" s="341"/>
      <c r="AD2676" s="350" t="str">
        <f t="shared" si="419"/>
        <v/>
      </c>
    </row>
    <row r="2677" spans="2:30" x14ac:dyDescent="0.45">
      <c r="B2677" s="145" t="str">
        <f t="shared" si="410"/>
        <v>NOT INCLUDED</v>
      </c>
      <c r="C2677" s="146" t="e">
        <f t="shared" si="411"/>
        <v>#N/A</v>
      </c>
      <c r="D2677" s="158" t="e">
        <f>AB2677&amp;"_"&amp;#REF!&amp;IF(afstemning_partner&lt;&gt;"","_"&amp;AC2677,"")</f>
        <v>#REF!</v>
      </c>
      <c r="E2677" s="158" t="str">
        <f t="shared" si="412"/>
        <v/>
      </c>
      <c r="F2677" s="158" t="e">
        <f t="shared" si="413"/>
        <v>#N/A</v>
      </c>
      <c r="G2677" s="158" t="str">
        <f>TRANSAKTIONER!Z2677&amp;IF(regnskab_filter_periode&gt;=AB2677,"INCLUDE"&amp;IF(regnskab_filter_land&lt;&gt;"",IF(regnskab_filter_land="EU",F2677,AD2677),""),"EXCLUDE")</f>
        <v>EXCLUDE</v>
      </c>
      <c r="H2677" s="158" t="str">
        <f t="shared" si="414"/>
        <v/>
      </c>
      <c r="I2677" s="158" t="str">
        <f>TRANSAKTIONER!Z2677&amp;IF(regnskab_filter_periode_partner&gt;=AB2677,"INCLUDE"&amp;IF(regnskab_filter_land_partner&lt;&gt;"",IF(regnskab_filter_land_partner="EU",F2677,AD2677),""),"EXCLUDE")&amp;AC2677</f>
        <v>EXCLUDE</v>
      </c>
      <c r="J2677" s="158" t="e">
        <f t="shared" si="415"/>
        <v>#N/A</v>
      </c>
      <c r="L2677" s="158" t="str">
        <f t="shared" si="416"/>
        <v>_EU</v>
      </c>
      <c r="P2677" s="340"/>
      <c r="Q2677" s="340"/>
      <c r="R2677" s="341"/>
      <c r="S2677" s="342"/>
      <c r="T2677" s="342"/>
      <c r="U2677" s="340"/>
      <c r="V2677" s="368"/>
      <c r="W2677" s="341"/>
      <c r="X2677" s="343"/>
      <c r="Y2677" s="340"/>
      <c r="Z2677" s="341"/>
      <c r="AA2677" s="348" t="str">
        <f t="shared" si="417"/>
        <v/>
      </c>
      <c r="AB2677" s="349" t="str">
        <f t="shared" si="418"/>
        <v/>
      </c>
      <c r="AC2677" s="341"/>
      <c r="AD2677" s="350" t="str">
        <f t="shared" si="419"/>
        <v/>
      </c>
    </row>
    <row r="2678" spans="2:30" x14ac:dyDescent="0.45">
      <c r="B2678" s="145" t="str">
        <f t="shared" si="410"/>
        <v>NOT INCLUDED</v>
      </c>
      <c r="C2678" s="146" t="e">
        <f t="shared" si="411"/>
        <v>#N/A</v>
      </c>
      <c r="D2678" s="158" t="e">
        <f>AB2678&amp;"_"&amp;#REF!&amp;IF(afstemning_partner&lt;&gt;"","_"&amp;AC2678,"")</f>
        <v>#REF!</v>
      </c>
      <c r="E2678" s="158" t="str">
        <f t="shared" si="412"/>
        <v/>
      </c>
      <c r="F2678" s="158" t="e">
        <f t="shared" si="413"/>
        <v>#N/A</v>
      </c>
      <c r="G2678" s="158" t="str">
        <f>TRANSAKTIONER!Z2678&amp;IF(regnskab_filter_periode&gt;=AB2678,"INCLUDE"&amp;IF(regnskab_filter_land&lt;&gt;"",IF(regnskab_filter_land="EU",F2678,AD2678),""),"EXCLUDE")</f>
        <v>EXCLUDE</v>
      </c>
      <c r="H2678" s="158" t="str">
        <f t="shared" si="414"/>
        <v/>
      </c>
      <c r="I2678" s="158" t="str">
        <f>TRANSAKTIONER!Z2678&amp;IF(regnskab_filter_periode_partner&gt;=AB2678,"INCLUDE"&amp;IF(regnskab_filter_land_partner&lt;&gt;"",IF(regnskab_filter_land_partner="EU",F2678,AD2678),""),"EXCLUDE")&amp;AC2678</f>
        <v>EXCLUDE</v>
      </c>
      <c r="J2678" s="158" t="e">
        <f t="shared" si="415"/>
        <v>#N/A</v>
      </c>
      <c r="L2678" s="158" t="str">
        <f t="shared" si="416"/>
        <v>_EU</v>
      </c>
      <c r="P2678" s="340"/>
      <c r="Q2678" s="340"/>
      <c r="R2678" s="341"/>
      <c r="S2678" s="342"/>
      <c r="T2678" s="342"/>
      <c r="U2678" s="340"/>
      <c r="V2678" s="368"/>
      <c r="W2678" s="341"/>
      <c r="X2678" s="343"/>
      <c r="Y2678" s="340"/>
      <c r="Z2678" s="341"/>
      <c r="AA2678" s="348" t="str">
        <f t="shared" si="417"/>
        <v/>
      </c>
      <c r="AB2678" s="349" t="str">
        <f t="shared" si="418"/>
        <v/>
      </c>
      <c r="AC2678" s="341"/>
      <c r="AD2678" s="350" t="str">
        <f t="shared" si="419"/>
        <v/>
      </c>
    </row>
    <row r="2679" spans="2:30" x14ac:dyDescent="0.45">
      <c r="B2679" s="145" t="str">
        <f t="shared" si="410"/>
        <v>NOT INCLUDED</v>
      </c>
      <c r="C2679" s="146" t="e">
        <f t="shared" si="411"/>
        <v>#N/A</v>
      </c>
      <c r="D2679" s="158" t="e">
        <f>AB2679&amp;"_"&amp;#REF!&amp;IF(afstemning_partner&lt;&gt;"","_"&amp;AC2679,"")</f>
        <v>#REF!</v>
      </c>
      <c r="E2679" s="158" t="str">
        <f t="shared" si="412"/>
        <v/>
      </c>
      <c r="F2679" s="158" t="e">
        <f t="shared" si="413"/>
        <v>#N/A</v>
      </c>
      <c r="G2679" s="158" t="str">
        <f>TRANSAKTIONER!Z2679&amp;IF(regnskab_filter_periode&gt;=AB2679,"INCLUDE"&amp;IF(regnskab_filter_land&lt;&gt;"",IF(regnskab_filter_land="EU",F2679,AD2679),""),"EXCLUDE")</f>
        <v>EXCLUDE</v>
      </c>
      <c r="H2679" s="158" t="str">
        <f t="shared" si="414"/>
        <v/>
      </c>
      <c r="I2679" s="158" t="str">
        <f>TRANSAKTIONER!Z2679&amp;IF(regnskab_filter_periode_partner&gt;=AB2679,"INCLUDE"&amp;IF(regnskab_filter_land_partner&lt;&gt;"",IF(regnskab_filter_land_partner="EU",F2679,AD2679),""),"EXCLUDE")&amp;AC2679</f>
        <v>EXCLUDE</v>
      </c>
      <c r="J2679" s="158" t="e">
        <f t="shared" si="415"/>
        <v>#N/A</v>
      </c>
      <c r="L2679" s="158" t="str">
        <f t="shared" si="416"/>
        <v>_EU</v>
      </c>
      <c r="P2679" s="340"/>
      <c r="Q2679" s="340"/>
      <c r="R2679" s="341"/>
      <c r="S2679" s="342"/>
      <c r="T2679" s="342"/>
      <c r="U2679" s="340"/>
      <c r="V2679" s="368"/>
      <c r="W2679" s="341"/>
      <c r="X2679" s="343"/>
      <c r="Y2679" s="340"/>
      <c r="Z2679" s="341"/>
      <c r="AA2679" s="348" t="str">
        <f t="shared" si="417"/>
        <v/>
      </c>
      <c r="AB2679" s="349" t="str">
        <f t="shared" si="418"/>
        <v/>
      </c>
      <c r="AC2679" s="341"/>
      <c r="AD2679" s="350" t="str">
        <f t="shared" si="419"/>
        <v/>
      </c>
    </row>
    <row r="2680" spans="2:30" x14ac:dyDescent="0.45">
      <c r="B2680" s="145" t="str">
        <f t="shared" si="410"/>
        <v>NOT INCLUDED</v>
      </c>
      <c r="C2680" s="146" t="e">
        <f t="shared" si="411"/>
        <v>#N/A</v>
      </c>
      <c r="D2680" s="158" t="e">
        <f>AB2680&amp;"_"&amp;#REF!&amp;IF(afstemning_partner&lt;&gt;"","_"&amp;AC2680,"")</f>
        <v>#REF!</v>
      </c>
      <c r="E2680" s="158" t="str">
        <f t="shared" si="412"/>
        <v/>
      </c>
      <c r="F2680" s="158" t="e">
        <f t="shared" si="413"/>
        <v>#N/A</v>
      </c>
      <c r="G2680" s="158" t="str">
        <f>TRANSAKTIONER!Z2680&amp;IF(regnskab_filter_periode&gt;=AB2680,"INCLUDE"&amp;IF(regnskab_filter_land&lt;&gt;"",IF(regnskab_filter_land="EU",F2680,AD2680),""),"EXCLUDE")</f>
        <v>EXCLUDE</v>
      </c>
      <c r="H2680" s="158" t="str">
        <f t="shared" si="414"/>
        <v/>
      </c>
      <c r="I2680" s="158" t="str">
        <f>TRANSAKTIONER!Z2680&amp;IF(regnskab_filter_periode_partner&gt;=AB2680,"INCLUDE"&amp;IF(regnskab_filter_land_partner&lt;&gt;"",IF(regnskab_filter_land_partner="EU",F2680,AD2680),""),"EXCLUDE")&amp;AC2680</f>
        <v>EXCLUDE</v>
      </c>
      <c r="J2680" s="158" t="e">
        <f t="shared" si="415"/>
        <v>#N/A</v>
      </c>
      <c r="L2680" s="158" t="str">
        <f t="shared" si="416"/>
        <v>_EU</v>
      </c>
      <c r="P2680" s="340"/>
      <c r="Q2680" s="340"/>
      <c r="R2680" s="341"/>
      <c r="S2680" s="342"/>
      <c r="T2680" s="342"/>
      <c r="U2680" s="340"/>
      <c r="V2680" s="368"/>
      <c r="W2680" s="341"/>
      <c r="X2680" s="343"/>
      <c r="Y2680" s="340"/>
      <c r="Z2680" s="341"/>
      <c r="AA2680" s="348" t="str">
        <f t="shared" si="417"/>
        <v/>
      </c>
      <c r="AB2680" s="349" t="str">
        <f t="shared" si="418"/>
        <v/>
      </c>
      <c r="AC2680" s="341"/>
      <c r="AD2680" s="350" t="str">
        <f t="shared" si="419"/>
        <v/>
      </c>
    </row>
    <row r="2681" spans="2:30" x14ac:dyDescent="0.45">
      <c r="B2681" s="145" t="str">
        <f t="shared" si="410"/>
        <v>NOT INCLUDED</v>
      </c>
      <c r="C2681" s="146" t="e">
        <f t="shared" si="411"/>
        <v>#N/A</v>
      </c>
      <c r="D2681" s="158" t="e">
        <f>AB2681&amp;"_"&amp;#REF!&amp;IF(afstemning_partner&lt;&gt;"","_"&amp;AC2681,"")</f>
        <v>#REF!</v>
      </c>
      <c r="E2681" s="158" t="str">
        <f t="shared" si="412"/>
        <v/>
      </c>
      <c r="F2681" s="158" t="e">
        <f t="shared" si="413"/>
        <v>#N/A</v>
      </c>
      <c r="G2681" s="158" t="str">
        <f>TRANSAKTIONER!Z2681&amp;IF(regnskab_filter_periode&gt;=AB2681,"INCLUDE"&amp;IF(regnskab_filter_land&lt;&gt;"",IF(regnskab_filter_land="EU",F2681,AD2681),""),"EXCLUDE")</f>
        <v>EXCLUDE</v>
      </c>
      <c r="H2681" s="158" t="str">
        <f t="shared" si="414"/>
        <v/>
      </c>
      <c r="I2681" s="158" t="str">
        <f>TRANSAKTIONER!Z2681&amp;IF(regnskab_filter_periode_partner&gt;=AB2681,"INCLUDE"&amp;IF(regnskab_filter_land_partner&lt;&gt;"",IF(regnskab_filter_land_partner="EU",F2681,AD2681),""),"EXCLUDE")&amp;AC2681</f>
        <v>EXCLUDE</v>
      </c>
      <c r="J2681" s="158" t="e">
        <f t="shared" si="415"/>
        <v>#N/A</v>
      </c>
      <c r="L2681" s="158" t="str">
        <f t="shared" si="416"/>
        <v>_EU</v>
      </c>
      <c r="P2681" s="340"/>
      <c r="Q2681" s="340"/>
      <c r="R2681" s="341"/>
      <c r="S2681" s="342"/>
      <c r="T2681" s="342"/>
      <c r="U2681" s="340"/>
      <c r="V2681" s="368"/>
      <c r="W2681" s="341"/>
      <c r="X2681" s="343"/>
      <c r="Y2681" s="340"/>
      <c r="Z2681" s="341"/>
      <c r="AA2681" s="348" t="str">
        <f t="shared" si="417"/>
        <v/>
      </c>
      <c r="AB2681" s="349" t="str">
        <f t="shared" si="418"/>
        <v/>
      </c>
      <c r="AC2681" s="341"/>
      <c r="AD2681" s="350" t="str">
        <f t="shared" si="419"/>
        <v/>
      </c>
    </row>
    <row r="2682" spans="2:30" x14ac:dyDescent="0.45">
      <c r="B2682" s="145" t="str">
        <f t="shared" si="410"/>
        <v>NOT INCLUDED</v>
      </c>
      <c r="C2682" s="146" t="e">
        <f t="shared" si="411"/>
        <v>#N/A</v>
      </c>
      <c r="D2682" s="158" t="e">
        <f>AB2682&amp;"_"&amp;#REF!&amp;IF(afstemning_partner&lt;&gt;"","_"&amp;AC2682,"")</f>
        <v>#REF!</v>
      </c>
      <c r="E2682" s="158" t="str">
        <f t="shared" si="412"/>
        <v/>
      </c>
      <c r="F2682" s="158" t="e">
        <f t="shared" si="413"/>
        <v>#N/A</v>
      </c>
      <c r="G2682" s="158" t="str">
        <f>TRANSAKTIONER!Z2682&amp;IF(regnskab_filter_periode&gt;=AB2682,"INCLUDE"&amp;IF(regnskab_filter_land&lt;&gt;"",IF(regnskab_filter_land="EU",F2682,AD2682),""),"EXCLUDE")</f>
        <v>EXCLUDE</v>
      </c>
      <c r="H2682" s="158" t="str">
        <f t="shared" si="414"/>
        <v/>
      </c>
      <c r="I2682" s="158" t="str">
        <f>TRANSAKTIONER!Z2682&amp;IF(regnskab_filter_periode_partner&gt;=AB2682,"INCLUDE"&amp;IF(regnskab_filter_land_partner&lt;&gt;"",IF(regnskab_filter_land_partner="EU",F2682,AD2682),""),"EXCLUDE")&amp;AC2682</f>
        <v>EXCLUDE</v>
      </c>
      <c r="J2682" s="158" t="e">
        <f t="shared" si="415"/>
        <v>#N/A</v>
      </c>
      <c r="L2682" s="158" t="str">
        <f t="shared" si="416"/>
        <v>_EU</v>
      </c>
      <c r="P2682" s="340"/>
      <c r="Q2682" s="340"/>
      <c r="R2682" s="341"/>
      <c r="S2682" s="342"/>
      <c r="T2682" s="342"/>
      <c r="U2682" s="340"/>
      <c r="V2682" s="368"/>
      <c r="W2682" s="341"/>
      <c r="X2682" s="343"/>
      <c r="Y2682" s="340"/>
      <c r="Z2682" s="341"/>
      <c r="AA2682" s="348" t="str">
        <f t="shared" si="417"/>
        <v/>
      </c>
      <c r="AB2682" s="349" t="str">
        <f t="shared" si="418"/>
        <v/>
      </c>
      <c r="AC2682" s="341"/>
      <c r="AD2682" s="350" t="str">
        <f t="shared" si="419"/>
        <v/>
      </c>
    </row>
    <row r="2683" spans="2:30" x14ac:dyDescent="0.45">
      <c r="B2683" s="145" t="str">
        <f t="shared" si="410"/>
        <v>NOT INCLUDED</v>
      </c>
      <c r="C2683" s="146" t="e">
        <f t="shared" si="411"/>
        <v>#N/A</v>
      </c>
      <c r="D2683" s="158" t="e">
        <f>AB2683&amp;"_"&amp;#REF!&amp;IF(afstemning_partner&lt;&gt;"","_"&amp;AC2683,"")</f>
        <v>#REF!</v>
      </c>
      <c r="E2683" s="158" t="str">
        <f t="shared" si="412"/>
        <v/>
      </c>
      <c r="F2683" s="158" t="e">
        <f t="shared" si="413"/>
        <v>#N/A</v>
      </c>
      <c r="G2683" s="158" t="str">
        <f>TRANSAKTIONER!Z2683&amp;IF(regnskab_filter_periode&gt;=AB2683,"INCLUDE"&amp;IF(regnskab_filter_land&lt;&gt;"",IF(regnskab_filter_land="EU",F2683,AD2683),""),"EXCLUDE")</f>
        <v>EXCLUDE</v>
      </c>
      <c r="H2683" s="158" t="str">
        <f t="shared" si="414"/>
        <v/>
      </c>
      <c r="I2683" s="158" t="str">
        <f>TRANSAKTIONER!Z2683&amp;IF(regnskab_filter_periode_partner&gt;=AB2683,"INCLUDE"&amp;IF(regnskab_filter_land_partner&lt;&gt;"",IF(regnskab_filter_land_partner="EU",F2683,AD2683),""),"EXCLUDE")&amp;AC2683</f>
        <v>EXCLUDE</v>
      </c>
      <c r="J2683" s="158" t="e">
        <f t="shared" si="415"/>
        <v>#N/A</v>
      </c>
      <c r="L2683" s="158" t="str">
        <f t="shared" si="416"/>
        <v>_EU</v>
      </c>
      <c r="P2683" s="340"/>
      <c r="Q2683" s="340"/>
      <c r="R2683" s="341"/>
      <c r="S2683" s="342"/>
      <c r="T2683" s="342"/>
      <c r="U2683" s="340"/>
      <c r="V2683" s="368"/>
      <c r="W2683" s="341"/>
      <c r="X2683" s="343"/>
      <c r="Y2683" s="340"/>
      <c r="Z2683" s="341"/>
      <c r="AA2683" s="348" t="str">
        <f t="shared" si="417"/>
        <v/>
      </c>
      <c r="AB2683" s="349" t="str">
        <f t="shared" si="418"/>
        <v/>
      </c>
      <c r="AC2683" s="341"/>
      <c r="AD2683" s="350" t="str">
        <f t="shared" si="419"/>
        <v/>
      </c>
    </row>
    <row r="2684" spans="2:30" x14ac:dyDescent="0.45">
      <c r="B2684" s="145" t="str">
        <f t="shared" si="410"/>
        <v>NOT INCLUDED</v>
      </c>
      <c r="C2684" s="146" t="e">
        <f t="shared" si="411"/>
        <v>#N/A</v>
      </c>
      <c r="D2684" s="158" t="e">
        <f>AB2684&amp;"_"&amp;#REF!&amp;IF(afstemning_partner&lt;&gt;"","_"&amp;AC2684,"")</f>
        <v>#REF!</v>
      </c>
      <c r="E2684" s="158" t="str">
        <f t="shared" si="412"/>
        <v/>
      </c>
      <c r="F2684" s="158" t="e">
        <f t="shared" si="413"/>
        <v>#N/A</v>
      </c>
      <c r="G2684" s="158" t="str">
        <f>TRANSAKTIONER!Z2684&amp;IF(regnskab_filter_periode&gt;=AB2684,"INCLUDE"&amp;IF(regnskab_filter_land&lt;&gt;"",IF(regnskab_filter_land="EU",F2684,AD2684),""),"EXCLUDE")</f>
        <v>EXCLUDE</v>
      </c>
      <c r="H2684" s="158" t="str">
        <f t="shared" si="414"/>
        <v/>
      </c>
      <c r="I2684" s="158" t="str">
        <f>TRANSAKTIONER!Z2684&amp;IF(regnskab_filter_periode_partner&gt;=AB2684,"INCLUDE"&amp;IF(regnskab_filter_land_partner&lt;&gt;"",IF(regnskab_filter_land_partner="EU",F2684,AD2684),""),"EXCLUDE")&amp;AC2684</f>
        <v>EXCLUDE</v>
      </c>
      <c r="J2684" s="158" t="e">
        <f t="shared" si="415"/>
        <v>#N/A</v>
      </c>
      <c r="L2684" s="158" t="str">
        <f t="shared" si="416"/>
        <v>_EU</v>
      </c>
      <c r="P2684" s="340"/>
      <c r="Q2684" s="340"/>
      <c r="R2684" s="341"/>
      <c r="S2684" s="342"/>
      <c r="T2684" s="342"/>
      <c r="U2684" s="340"/>
      <c r="V2684" s="368"/>
      <c r="W2684" s="341"/>
      <c r="X2684" s="343"/>
      <c r="Y2684" s="340"/>
      <c r="Z2684" s="341"/>
      <c r="AA2684" s="348" t="str">
        <f t="shared" si="417"/>
        <v/>
      </c>
      <c r="AB2684" s="349" t="str">
        <f t="shared" si="418"/>
        <v/>
      </c>
      <c r="AC2684" s="341"/>
      <c r="AD2684" s="350" t="str">
        <f t="shared" si="419"/>
        <v/>
      </c>
    </row>
    <row r="2685" spans="2:30" x14ac:dyDescent="0.45">
      <c r="B2685" s="145" t="str">
        <f t="shared" si="410"/>
        <v>NOT INCLUDED</v>
      </c>
      <c r="C2685" s="146" t="e">
        <f t="shared" si="411"/>
        <v>#N/A</v>
      </c>
      <c r="D2685" s="158" t="e">
        <f>AB2685&amp;"_"&amp;#REF!&amp;IF(afstemning_partner&lt;&gt;"","_"&amp;AC2685,"")</f>
        <v>#REF!</v>
      </c>
      <c r="E2685" s="158" t="str">
        <f t="shared" si="412"/>
        <v/>
      </c>
      <c r="F2685" s="158" t="e">
        <f t="shared" si="413"/>
        <v>#N/A</v>
      </c>
      <c r="G2685" s="158" t="str">
        <f>TRANSAKTIONER!Z2685&amp;IF(regnskab_filter_periode&gt;=AB2685,"INCLUDE"&amp;IF(regnskab_filter_land&lt;&gt;"",IF(regnskab_filter_land="EU",F2685,AD2685),""),"EXCLUDE")</f>
        <v>EXCLUDE</v>
      </c>
      <c r="H2685" s="158" t="str">
        <f t="shared" si="414"/>
        <v/>
      </c>
      <c r="I2685" s="158" t="str">
        <f>TRANSAKTIONER!Z2685&amp;IF(regnskab_filter_periode_partner&gt;=AB2685,"INCLUDE"&amp;IF(regnskab_filter_land_partner&lt;&gt;"",IF(regnskab_filter_land_partner="EU",F2685,AD2685),""),"EXCLUDE")&amp;AC2685</f>
        <v>EXCLUDE</v>
      </c>
      <c r="J2685" s="158" t="e">
        <f t="shared" si="415"/>
        <v>#N/A</v>
      </c>
      <c r="L2685" s="158" t="str">
        <f t="shared" si="416"/>
        <v>_EU</v>
      </c>
      <c r="P2685" s="340"/>
      <c r="Q2685" s="340"/>
      <c r="R2685" s="341"/>
      <c r="S2685" s="342"/>
      <c r="T2685" s="342"/>
      <c r="U2685" s="340"/>
      <c r="V2685" s="368"/>
      <c r="W2685" s="341"/>
      <c r="X2685" s="343"/>
      <c r="Y2685" s="340"/>
      <c r="Z2685" s="341"/>
      <c r="AA2685" s="348" t="str">
        <f t="shared" si="417"/>
        <v/>
      </c>
      <c r="AB2685" s="349" t="str">
        <f t="shared" si="418"/>
        <v/>
      </c>
      <c r="AC2685" s="341"/>
      <c r="AD2685" s="350" t="str">
        <f t="shared" si="419"/>
        <v/>
      </c>
    </row>
    <row r="2686" spans="2:30" x14ac:dyDescent="0.45">
      <c r="B2686" s="145" t="str">
        <f t="shared" si="410"/>
        <v>NOT INCLUDED</v>
      </c>
      <c r="C2686" s="146" t="e">
        <f t="shared" si="411"/>
        <v>#N/A</v>
      </c>
      <c r="D2686" s="158" t="e">
        <f>AB2686&amp;"_"&amp;#REF!&amp;IF(afstemning_partner&lt;&gt;"","_"&amp;AC2686,"")</f>
        <v>#REF!</v>
      </c>
      <c r="E2686" s="158" t="str">
        <f t="shared" si="412"/>
        <v/>
      </c>
      <c r="F2686" s="158" t="e">
        <f t="shared" si="413"/>
        <v>#N/A</v>
      </c>
      <c r="G2686" s="158" t="str">
        <f>TRANSAKTIONER!Z2686&amp;IF(regnskab_filter_periode&gt;=AB2686,"INCLUDE"&amp;IF(regnskab_filter_land&lt;&gt;"",IF(regnskab_filter_land="EU",F2686,AD2686),""),"EXCLUDE")</f>
        <v>EXCLUDE</v>
      </c>
      <c r="H2686" s="158" t="str">
        <f t="shared" si="414"/>
        <v/>
      </c>
      <c r="I2686" s="158" t="str">
        <f>TRANSAKTIONER!Z2686&amp;IF(regnskab_filter_periode_partner&gt;=AB2686,"INCLUDE"&amp;IF(regnskab_filter_land_partner&lt;&gt;"",IF(regnskab_filter_land_partner="EU",F2686,AD2686),""),"EXCLUDE")&amp;AC2686</f>
        <v>EXCLUDE</v>
      </c>
      <c r="J2686" s="158" t="e">
        <f t="shared" si="415"/>
        <v>#N/A</v>
      </c>
      <c r="L2686" s="158" t="str">
        <f t="shared" si="416"/>
        <v>_EU</v>
      </c>
      <c r="P2686" s="340"/>
      <c r="Q2686" s="340"/>
      <c r="R2686" s="341"/>
      <c r="S2686" s="342"/>
      <c r="T2686" s="342"/>
      <c r="U2686" s="340"/>
      <c r="V2686" s="368"/>
      <c r="W2686" s="341"/>
      <c r="X2686" s="343"/>
      <c r="Y2686" s="340"/>
      <c r="Z2686" s="341"/>
      <c r="AA2686" s="348" t="str">
        <f t="shared" si="417"/>
        <v/>
      </c>
      <c r="AB2686" s="349" t="str">
        <f t="shared" si="418"/>
        <v/>
      </c>
      <c r="AC2686" s="341"/>
      <c r="AD2686" s="350" t="str">
        <f t="shared" si="419"/>
        <v/>
      </c>
    </row>
    <row r="2687" spans="2:30" x14ac:dyDescent="0.45">
      <c r="B2687" s="145" t="str">
        <f t="shared" si="410"/>
        <v>NOT INCLUDED</v>
      </c>
      <c r="C2687" s="146" t="e">
        <f t="shared" si="411"/>
        <v>#N/A</v>
      </c>
      <c r="D2687" s="158" t="e">
        <f>AB2687&amp;"_"&amp;#REF!&amp;IF(afstemning_partner&lt;&gt;"","_"&amp;AC2687,"")</f>
        <v>#REF!</v>
      </c>
      <c r="E2687" s="158" t="str">
        <f t="shared" si="412"/>
        <v/>
      </c>
      <c r="F2687" s="158" t="e">
        <f t="shared" si="413"/>
        <v>#N/A</v>
      </c>
      <c r="G2687" s="158" t="str">
        <f>TRANSAKTIONER!Z2687&amp;IF(regnskab_filter_periode&gt;=AB2687,"INCLUDE"&amp;IF(regnskab_filter_land&lt;&gt;"",IF(regnskab_filter_land="EU",F2687,AD2687),""),"EXCLUDE")</f>
        <v>EXCLUDE</v>
      </c>
      <c r="H2687" s="158" t="str">
        <f t="shared" si="414"/>
        <v/>
      </c>
      <c r="I2687" s="158" t="str">
        <f>TRANSAKTIONER!Z2687&amp;IF(regnskab_filter_periode_partner&gt;=AB2687,"INCLUDE"&amp;IF(regnskab_filter_land_partner&lt;&gt;"",IF(regnskab_filter_land_partner="EU",F2687,AD2687),""),"EXCLUDE")&amp;AC2687</f>
        <v>EXCLUDE</v>
      </c>
      <c r="J2687" s="158" t="e">
        <f t="shared" si="415"/>
        <v>#N/A</v>
      </c>
      <c r="L2687" s="158" t="str">
        <f t="shared" si="416"/>
        <v>_EU</v>
      </c>
      <c r="P2687" s="340"/>
      <c r="Q2687" s="340"/>
      <c r="R2687" s="341"/>
      <c r="S2687" s="342"/>
      <c r="T2687" s="342"/>
      <c r="U2687" s="340"/>
      <c r="V2687" s="368"/>
      <c r="W2687" s="341"/>
      <c r="X2687" s="343"/>
      <c r="Y2687" s="340"/>
      <c r="Z2687" s="341"/>
      <c r="AA2687" s="348" t="str">
        <f t="shared" si="417"/>
        <v/>
      </c>
      <c r="AB2687" s="349" t="str">
        <f t="shared" si="418"/>
        <v/>
      </c>
      <c r="AC2687" s="341"/>
      <c r="AD2687" s="350" t="str">
        <f t="shared" si="419"/>
        <v/>
      </c>
    </row>
    <row r="2688" spans="2:30" x14ac:dyDescent="0.45">
      <c r="B2688" s="145" t="str">
        <f t="shared" si="410"/>
        <v>NOT INCLUDED</v>
      </c>
      <c r="C2688" s="146" t="e">
        <f t="shared" si="411"/>
        <v>#N/A</v>
      </c>
      <c r="D2688" s="158" t="e">
        <f>AB2688&amp;"_"&amp;#REF!&amp;IF(afstemning_partner&lt;&gt;"","_"&amp;AC2688,"")</f>
        <v>#REF!</v>
      </c>
      <c r="E2688" s="158" t="str">
        <f t="shared" si="412"/>
        <v/>
      </c>
      <c r="F2688" s="158" t="e">
        <f t="shared" si="413"/>
        <v>#N/A</v>
      </c>
      <c r="G2688" s="158" t="str">
        <f>TRANSAKTIONER!Z2688&amp;IF(regnskab_filter_periode&gt;=AB2688,"INCLUDE"&amp;IF(regnskab_filter_land&lt;&gt;"",IF(regnskab_filter_land="EU",F2688,AD2688),""),"EXCLUDE")</f>
        <v>EXCLUDE</v>
      </c>
      <c r="H2688" s="158" t="str">
        <f t="shared" si="414"/>
        <v/>
      </c>
      <c r="I2688" s="158" t="str">
        <f>TRANSAKTIONER!Z2688&amp;IF(regnskab_filter_periode_partner&gt;=AB2688,"INCLUDE"&amp;IF(regnskab_filter_land_partner&lt;&gt;"",IF(regnskab_filter_land_partner="EU",F2688,AD2688),""),"EXCLUDE")&amp;AC2688</f>
        <v>EXCLUDE</v>
      </c>
      <c r="J2688" s="158" t="e">
        <f t="shared" si="415"/>
        <v>#N/A</v>
      </c>
      <c r="L2688" s="158" t="str">
        <f t="shared" si="416"/>
        <v>_EU</v>
      </c>
      <c r="P2688" s="340"/>
      <c r="Q2688" s="340"/>
      <c r="R2688" s="341"/>
      <c r="S2688" s="342"/>
      <c r="T2688" s="342"/>
      <c r="U2688" s="340"/>
      <c r="V2688" s="368"/>
      <c r="W2688" s="341"/>
      <c r="X2688" s="343"/>
      <c r="Y2688" s="340"/>
      <c r="Z2688" s="341"/>
      <c r="AA2688" s="348" t="str">
        <f t="shared" si="417"/>
        <v/>
      </c>
      <c r="AB2688" s="349" t="str">
        <f t="shared" si="418"/>
        <v/>
      </c>
      <c r="AC2688" s="341"/>
      <c r="AD2688" s="350" t="str">
        <f t="shared" si="419"/>
        <v/>
      </c>
    </row>
    <row r="2689" spans="2:30" x14ac:dyDescent="0.45">
      <c r="B2689" s="145" t="str">
        <f t="shared" si="410"/>
        <v>NOT INCLUDED</v>
      </c>
      <c r="C2689" s="146" t="e">
        <f t="shared" si="411"/>
        <v>#N/A</v>
      </c>
      <c r="D2689" s="158" t="e">
        <f>AB2689&amp;"_"&amp;#REF!&amp;IF(afstemning_partner&lt;&gt;"","_"&amp;AC2689,"")</f>
        <v>#REF!</v>
      </c>
      <c r="E2689" s="158" t="str">
        <f t="shared" si="412"/>
        <v/>
      </c>
      <c r="F2689" s="158" t="e">
        <f t="shared" si="413"/>
        <v>#N/A</v>
      </c>
      <c r="G2689" s="158" t="str">
        <f>TRANSAKTIONER!Z2689&amp;IF(regnskab_filter_periode&gt;=AB2689,"INCLUDE"&amp;IF(regnskab_filter_land&lt;&gt;"",IF(regnskab_filter_land="EU",F2689,AD2689),""),"EXCLUDE")</f>
        <v>EXCLUDE</v>
      </c>
      <c r="H2689" s="158" t="str">
        <f t="shared" si="414"/>
        <v/>
      </c>
      <c r="I2689" s="158" t="str">
        <f>TRANSAKTIONER!Z2689&amp;IF(regnskab_filter_periode_partner&gt;=AB2689,"INCLUDE"&amp;IF(regnskab_filter_land_partner&lt;&gt;"",IF(regnskab_filter_land_partner="EU",F2689,AD2689),""),"EXCLUDE")&amp;AC2689</f>
        <v>EXCLUDE</v>
      </c>
      <c r="J2689" s="158" t="e">
        <f t="shared" si="415"/>
        <v>#N/A</v>
      </c>
      <c r="L2689" s="158" t="str">
        <f t="shared" si="416"/>
        <v>_EU</v>
      </c>
      <c r="P2689" s="340"/>
      <c r="Q2689" s="340"/>
      <c r="R2689" s="341"/>
      <c r="S2689" s="342"/>
      <c r="T2689" s="342"/>
      <c r="U2689" s="340"/>
      <c r="V2689" s="368"/>
      <c r="W2689" s="341"/>
      <c r="X2689" s="343"/>
      <c r="Y2689" s="340"/>
      <c r="Z2689" s="341"/>
      <c r="AA2689" s="348" t="str">
        <f t="shared" si="417"/>
        <v/>
      </c>
      <c r="AB2689" s="349" t="str">
        <f t="shared" si="418"/>
        <v/>
      </c>
      <c r="AC2689" s="341"/>
      <c r="AD2689" s="350" t="str">
        <f t="shared" si="419"/>
        <v/>
      </c>
    </row>
    <row r="2690" spans="2:30" x14ac:dyDescent="0.45">
      <c r="B2690" s="145" t="str">
        <f t="shared" si="410"/>
        <v>NOT INCLUDED</v>
      </c>
      <c r="C2690" s="146" t="e">
        <f t="shared" si="411"/>
        <v>#N/A</v>
      </c>
      <c r="D2690" s="158" t="e">
        <f>AB2690&amp;"_"&amp;#REF!&amp;IF(afstemning_partner&lt;&gt;"","_"&amp;AC2690,"")</f>
        <v>#REF!</v>
      </c>
      <c r="E2690" s="158" t="str">
        <f t="shared" si="412"/>
        <v/>
      </c>
      <c r="F2690" s="158" t="e">
        <f t="shared" si="413"/>
        <v>#N/A</v>
      </c>
      <c r="G2690" s="158" t="str">
        <f>TRANSAKTIONER!Z2690&amp;IF(regnskab_filter_periode&gt;=AB2690,"INCLUDE"&amp;IF(regnskab_filter_land&lt;&gt;"",IF(regnskab_filter_land="EU",F2690,AD2690),""),"EXCLUDE")</f>
        <v>EXCLUDE</v>
      </c>
      <c r="H2690" s="158" t="str">
        <f t="shared" si="414"/>
        <v/>
      </c>
      <c r="I2690" s="158" t="str">
        <f>TRANSAKTIONER!Z2690&amp;IF(regnskab_filter_periode_partner&gt;=AB2690,"INCLUDE"&amp;IF(regnskab_filter_land_partner&lt;&gt;"",IF(regnskab_filter_land_partner="EU",F2690,AD2690),""),"EXCLUDE")&amp;AC2690</f>
        <v>EXCLUDE</v>
      </c>
      <c r="J2690" s="158" t="e">
        <f t="shared" si="415"/>
        <v>#N/A</v>
      </c>
      <c r="L2690" s="158" t="str">
        <f t="shared" si="416"/>
        <v>_EU</v>
      </c>
      <c r="P2690" s="340"/>
      <c r="Q2690" s="340"/>
      <c r="R2690" s="341"/>
      <c r="S2690" s="342"/>
      <c r="T2690" s="342"/>
      <c r="U2690" s="340"/>
      <c r="V2690" s="368"/>
      <c r="W2690" s="341"/>
      <c r="X2690" s="343"/>
      <c r="Y2690" s="340"/>
      <c r="Z2690" s="341"/>
      <c r="AA2690" s="348" t="str">
        <f t="shared" si="417"/>
        <v/>
      </c>
      <c r="AB2690" s="349" t="str">
        <f t="shared" si="418"/>
        <v/>
      </c>
      <c r="AC2690" s="341"/>
      <c r="AD2690" s="350" t="str">
        <f t="shared" si="419"/>
        <v/>
      </c>
    </row>
    <row r="2691" spans="2:30" x14ac:dyDescent="0.45">
      <c r="B2691" s="145" t="str">
        <f t="shared" si="410"/>
        <v>NOT INCLUDED</v>
      </c>
      <c r="C2691" s="146" t="e">
        <f t="shared" si="411"/>
        <v>#N/A</v>
      </c>
      <c r="D2691" s="158" t="e">
        <f>AB2691&amp;"_"&amp;#REF!&amp;IF(afstemning_partner&lt;&gt;"","_"&amp;AC2691,"")</f>
        <v>#REF!</v>
      </c>
      <c r="E2691" s="158" t="str">
        <f t="shared" si="412"/>
        <v/>
      </c>
      <c r="F2691" s="158" t="e">
        <f t="shared" si="413"/>
        <v>#N/A</v>
      </c>
      <c r="G2691" s="158" t="str">
        <f>TRANSAKTIONER!Z2691&amp;IF(regnskab_filter_periode&gt;=AB2691,"INCLUDE"&amp;IF(regnskab_filter_land&lt;&gt;"",IF(regnskab_filter_land="EU",F2691,AD2691),""),"EXCLUDE")</f>
        <v>EXCLUDE</v>
      </c>
      <c r="H2691" s="158" t="str">
        <f t="shared" si="414"/>
        <v/>
      </c>
      <c r="I2691" s="158" t="str">
        <f>TRANSAKTIONER!Z2691&amp;IF(regnskab_filter_periode_partner&gt;=AB2691,"INCLUDE"&amp;IF(regnskab_filter_land_partner&lt;&gt;"",IF(regnskab_filter_land_partner="EU",F2691,AD2691),""),"EXCLUDE")&amp;AC2691</f>
        <v>EXCLUDE</v>
      </c>
      <c r="J2691" s="158" t="e">
        <f t="shared" si="415"/>
        <v>#N/A</v>
      </c>
      <c r="L2691" s="158" t="str">
        <f t="shared" si="416"/>
        <v>_EU</v>
      </c>
      <c r="P2691" s="340"/>
      <c r="Q2691" s="340"/>
      <c r="R2691" s="341"/>
      <c r="S2691" s="342"/>
      <c r="T2691" s="342"/>
      <c r="U2691" s="340"/>
      <c r="V2691" s="368"/>
      <c r="W2691" s="341"/>
      <c r="X2691" s="343"/>
      <c r="Y2691" s="340"/>
      <c r="Z2691" s="341"/>
      <c r="AA2691" s="348" t="str">
        <f t="shared" si="417"/>
        <v/>
      </c>
      <c r="AB2691" s="349" t="str">
        <f t="shared" si="418"/>
        <v/>
      </c>
      <c r="AC2691" s="341"/>
      <c r="AD2691" s="350" t="str">
        <f t="shared" si="419"/>
        <v/>
      </c>
    </row>
    <row r="2692" spans="2:30" x14ac:dyDescent="0.45">
      <c r="B2692" s="145" t="str">
        <f t="shared" si="410"/>
        <v>NOT INCLUDED</v>
      </c>
      <c r="C2692" s="146" t="e">
        <f t="shared" si="411"/>
        <v>#N/A</v>
      </c>
      <c r="D2692" s="158" t="e">
        <f>AB2692&amp;"_"&amp;#REF!&amp;IF(afstemning_partner&lt;&gt;"","_"&amp;AC2692,"")</f>
        <v>#REF!</v>
      </c>
      <c r="E2692" s="158" t="str">
        <f t="shared" si="412"/>
        <v/>
      </c>
      <c r="F2692" s="158" t="e">
        <f t="shared" si="413"/>
        <v>#N/A</v>
      </c>
      <c r="G2692" s="158" t="str">
        <f>TRANSAKTIONER!Z2692&amp;IF(regnskab_filter_periode&gt;=AB2692,"INCLUDE"&amp;IF(regnskab_filter_land&lt;&gt;"",IF(regnskab_filter_land="EU",F2692,AD2692),""),"EXCLUDE")</f>
        <v>EXCLUDE</v>
      </c>
      <c r="H2692" s="158" t="str">
        <f t="shared" si="414"/>
        <v/>
      </c>
      <c r="I2692" s="158" t="str">
        <f>TRANSAKTIONER!Z2692&amp;IF(regnskab_filter_periode_partner&gt;=AB2692,"INCLUDE"&amp;IF(regnskab_filter_land_partner&lt;&gt;"",IF(regnskab_filter_land_partner="EU",F2692,AD2692),""),"EXCLUDE")&amp;AC2692</f>
        <v>EXCLUDE</v>
      </c>
      <c r="J2692" s="158" t="e">
        <f t="shared" si="415"/>
        <v>#N/A</v>
      </c>
      <c r="L2692" s="158" t="str">
        <f t="shared" si="416"/>
        <v>_EU</v>
      </c>
      <c r="P2692" s="340"/>
      <c r="Q2692" s="340"/>
      <c r="R2692" s="341"/>
      <c r="S2692" s="342"/>
      <c r="T2692" s="342"/>
      <c r="U2692" s="340"/>
      <c r="V2692" s="368"/>
      <c r="W2692" s="341"/>
      <c r="X2692" s="343"/>
      <c r="Y2692" s="340"/>
      <c r="Z2692" s="341"/>
      <c r="AA2692" s="348" t="str">
        <f t="shared" si="417"/>
        <v/>
      </c>
      <c r="AB2692" s="349" t="str">
        <f t="shared" si="418"/>
        <v/>
      </c>
      <c r="AC2692" s="341"/>
      <c r="AD2692" s="350" t="str">
        <f t="shared" si="419"/>
        <v/>
      </c>
    </row>
    <row r="2693" spans="2:30" x14ac:dyDescent="0.45">
      <c r="B2693" s="145" t="str">
        <f t="shared" si="410"/>
        <v>NOT INCLUDED</v>
      </c>
      <c r="C2693" s="146" t="e">
        <f t="shared" si="411"/>
        <v>#N/A</v>
      </c>
      <c r="D2693" s="158" t="e">
        <f>AB2693&amp;"_"&amp;#REF!&amp;IF(afstemning_partner&lt;&gt;"","_"&amp;AC2693,"")</f>
        <v>#REF!</v>
      </c>
      <c r="E2693" s="158" t="str">
        <f t="shared" si="412"/>
        <v/>
      </c>
      <c r="F2693" s="158" t="e">
        <f t="shared" si="413"/>
        <v>#N/A</v>
      </c>
      <c r="G2693" s="158" t="str">
        <f>TRANSAKTIONER!Z2693&amp;IF(regnskab_filter_periode&gt;=AB2693,"INCLUDE"&amp;IF(regnskab_filter_land&lt;&gt;"",IF(regnskab_filter_land="EU",F2693,AD2693),""),"EXCLUDE")</f>
        <v>EXCLUDE</v>
      </c>
      <c r="H2693" s="158" t="str">
        <f t="shared" si="414"/>
        <v/>
      </c>
      <c r="I2693" s="158" t="str">
        <f>TRANSAKTIONER!Z2693&amp;IF(regnskab_filter_periode_partner&gt;=AB2693,"INCLUDE"&amp;IF(regnskab_filter_land_partner&lt;&gt;"",IF(regnskab_filter_land_partner="EU",F2693,AD2693),""),"EXCLUDE")&amp;AC2693</f>
        <v>EXCLUDE</v>
      </c>
      <c r="J2693" s="158" t="e">
        <f t="shared" si="415"/>
        <v>#N/A</v>
      </c>
      <c r="L2693" s="158" t="str">
        <f t="shared" si="416"/>
        <v>_EU</v>
      </c>
      <c r="P2693" s="340"/>
      <c r="Q2693" s="340"/>
      <c r="R2693" s="341"/>
      <c r="S2693" s="342"/>
      <c r="T2693" s="342"/>
      <c r="U2693" s="340"/>
      <c r="V2693" s="368"/>
      <c r="W2693" s="341"/>
      <c r="X2693" s="343"/>
      <c r="Y2693" s="340"/>
      <c r="Z2693" s="341"/>
      <c r="AA2693" s="348" t="str">
        <f t="shared" si="417"/>
        <v/>
      </c>
      <c r="AB2693" s="349" t="str">
        <f t="shared" si="418"/>
        <v/>
      </c>
      <c r="AC2693" s="341"/>
      <c r="AD2693" s="350" t="str">
        <f t="shared" si="419"/>
        <v/>
      </c>
    </row>
    <row r="2694" spans="2:30" x14ac:dyDescent="0.45">
      <c r="B2694" s="145" t="str">
        <f t="shared" si="410"/>
        <v>NOT INCLUDED</v>
      </c>
      <c r="C2694" s="146" t="e">
        <f t="shared" si="411"/>
        <v>#N/A</v>
      </c>
      <c r="D2694" s="158" t="e">
        <f>AB2694&amp;"_"&amp;#REF!&amp;IF(afstemning_partner&lt;&gt;"","_"&amp;AC2694,"")</f>
        <v>#REF!</v>
      </c>
      <c r="E2694" s="158" t="str">
        <f t="shared" si="412"/>
        <v/>
      </c>
      <c r="F2694" s="158" t="e">
        <f t="shared" si="413"/>
        <v>#N/A</v>
      </c>
      <c r="G2694" s="158" t="str">
        <f>TRANSAKTIONER!Z2694&amp;IF(regnskab_filter_periode&gt;=AB2694,"INCLUDE"&amp;IF(regnskab_filter_land&lt;&gt;"",IF(regnskab_filter_land="EU",F2694,AD2694),""),"EXCLUDE")</f>
        <v>EXCLUDE</v>
      </c>
      <c r="H2694" s="158" t="str">
        <f t="shared" si="414"/>
        <v/>
      </c>
      <c r="I2694" s="158" t="str">
        <f>TRANSAKTIONER!Z2694&amp;IF(regnskab_filter_periode_partner&gt;=AB2694,"INCLUDE"&amp;IF(regnskab_filter_land_partner&lt;&gt;"",IF(regnskab_filter_land_partner="EU",F2694,AD2694),""),"EXCLUDE")&amp;AC2694</f>
        <v>EXCLUDE</v>
      </c>
      <c r="J2694" s="158" t="e">
        <f t="shared" si="415"/>
        <v>#N/A</v>
      </c>
      <c r="L2694" s="158" t="str">
        <f t="shared" si="416"/>
        <v>_EU</v>
      </c>
      <c r="P2694" s="340"/>
      <c r="Q2694" s="340"/>
      <c r="R2694" s="341"/>
      <c r="S2694" s="342"/>
      <c r="T2694" s="342"/>
      <c r="U2694" s="340"/>
      <c r="V2694" s="368"/>
      <c r="W2694" s="341"/>
      <c r="X2694" s="343"/>
      <c r="Y2694" s="340"/>
      <c r="Z2694" s="341"/>
      <c r="AA2694" s="348" t="str">
        <f t="shared" si="417"/>
        <v/>
      </c>
      <c r="AB2694" s="349" t="str">
        <f t="shared" si="418"/>
        <v/>
      </c>
      <c r="AC2694" s="341"/>
      <c r="AD2694" s="350" t="str">
        <f t="shared" si="419"/>
        <v/>
      </c>
    </row>
    <row r="2695" spans="2:30" x14ac:dyDescent="0.45">
      <c r="B2695" s="145" t="str">
        <f t="shared" ref="B2695:B2758" si="420">IF(AB2695=report_period,"INCLUDE_CURRENT",IF(AB2695&lt;report_period,"INCLUDE_PREVIOUS","NOT INCLUDED"))</f>
        <v>NOT INCLUDED</v>
      </c>
      <c r="C2695" s="146" t="e">
        <f t="shared" ref="C2695:C2758" si="421">B2695&amp;"_"&amp;VLOOKUP(AD2695,setup_country_group,3,FALSE)&amp;"_"&amp;Z2695</f>
        <v>#N/A</v>
      </c>
      <c r="D2695" s="158" t="e">
        <f>AB2695&amp;"_"&amp;#REF!&amp;IF(afstemning_partner&lt;&gt;"","_"&amp;AC2695,"")</f>
        <v>#REF!</v>
      </c>
      <c r="E2695" s="158" t="str">
        <f t="shared" ref="E2695:E2758" si="422">Z2695&amp;IF(regnskab_filter_periode&lt;&gt;"",AB2695,"")&amp;IF(regnskab_filter_land&lt;&gt;"",IF(regnskab_filter_land="EU",F2695,AD2695),"")</f>
        <v/>
      </c>
      <c r="F2695" s="158" t="e">
        <f t="shared" ref="F2695:F2758" si="423">VLOOKUP(AD2695,setup_country_group,3,FALSE)</f>
        <v>#N/A</v>
      </c>
      <c r="G2695" s="158" t="str">
        <f>TRANSAKTIONER!Z2695&amp;IF(regnskab_filter_periode&gt;=AB2695,"INCLUDE"&amp;IF(regnskab_filter_land&lt;&gt;"",IF(regnskab_filter_land="EU",F2695,AD2695),""),"EXCLUDE")</f>
        <v>EXCLUDE</v>
      </c>
      <c r="H2695" s="158" t="str">
        <f t="shared" ref="H2695:H2758" si="424">Z2695&amp;IF(regnskab_filter_periode_partner&lt;&gt;"",AB2695,"")&amp;IF(regnskab_filter_land_partner&lt;&gt;"",IF(regnskab_filter_land_partner="EU",F2695,AD2695),"")&amp;AC2695</f>
        <v/>
      </c>
      <c r="I2695" s="158" t="str">
        <f>TRANSAKTIONER!Z2695&amp;IF(regnskab_filter_periode_partner&gt;=AB2695,"INCLUDE"&amp;IF(regnskab_filter_land_partner&lt;&gt;"",IF(regnskab_filter_land_partner="EU",F2695,AD2695),""),"EXCLUDE")&amp;AC2695</f>
        <v>EXCLUDE</v>
      </c>
      <c r="J2695" s="158" t="e">
        <f t="shared" ref="J2695:J2758" si="425">C2695&amp;"_"&amp;AC2695</f>
        <v>#N/A</v>
      </c>
      <c r="L2695" s="158" t="str">
        <f t="shared" ref="L2695:L2758" si="426">Z2695&amp;"_"&amp;IF(AD2695&lt;&gt;"Norge","EU","Norge")</f>
        <v>_EU</v>
      </c>
      <c r="P2695" s="340"/>
      <c r="Q2695" s="340"/>
      <c r="R2695" s="341"/>
      <c r="S2695" s="342"/>
      <c r="T2695" s="342"/>
      <c r="U2695" s="340"/>
      <c r="V2695" s="368"/>
      <c r="W2695" s="341"/>
      <c r="X2695" s="343"/>
      <c r="Y2695" s="340"/>
      <c r="Z2695" s="341"/>
      <c r="AA2695" s="348" t="str">
        <f t="shared" ref="AA2695:AA2758" si="427">IF(OR(AB2695="",Y2695="",X2695=""),"",ROUND(X2695/VLOOKUP(AB2695,setup_currency,MATCH(Y2695&amp;"/EUR",setup_currency_header,0),FALSE),2))</f>
        <v/>
      </c>
      <c r="AB2695" s="349" t="str">
        <f t="shared" ref="AB2695:AB2758" si="428">IF(T2695="","",IF(OR(T2695&lt;setup_start_date,T2695&gt;setup_end_date),"INVALID DATE",VLOOKUP(T2695,setup_periods,2,TRUE)))</f>
        <v/>
      </c>
      <c r="AC2695" s="341"/>
      <c r="AD2695" s="350" t="str">
        <f t="shared" ref="AD2695:AD2758" si="429">IF(AC2695="","",VLOOKUP(AC2695,setup_partners,2,FALSE))</f>
        <v/>
      </c>
    </row>
    <row r="2696" spans="2:30" x14ac:dyDescent="0.45">
      <c r="B2696" s="145" t="str">
        <f t="shared" si="420"/>
        <v>NOT INCLUDED</v>
      </c>
      <c r="C2696" s="146" t="e">
        <f t="shared" si="421"/>
        <v>#N/A</v>
      </c>
      <c r="D2696" s="158" t="e">
        <f>AB2696&amp;"_"&amp;#REF!&amp;IF(afstemning_partner&lt;&gt;"","_"&amp;AC2696,"")</f>
        <v>#REF!</v>
      </c>
      <c r="E2696" s="158" t="str">
        <f t="shared" si="422"/>
        <v/>
      </c>
      <c r="F2696" s="158" t="e">
        <f t="shared" si="423"/>
        <v>#N/A</v>
      </c>
      <c r="G2696" s="158" t="str">
        <f>TRANSAKTIONER!Z2696&amp;IF(regnskab_filter_periode&gt;=AB2696,"INCLUDE"&amp;IF(regnskab_filter_land&lt;&gt;"",IF(regnskab_filter_land="EU",F2696,AD2696),""),"EXCLUDE")</f>
        <v>EXCLUDE</v>
      </c>
      <c r="H2696" s="158" t="str">
        <f t="shared" si="424"/>
        <v/>
      </c>
      <c r="I2696" s="158" t="str">
        <f>TRANSAKTIONER!Z2696&amp;IF(regnskab_filter_periode_partner&gt;=AB2696,"INCLUDE"&amp;IF(regnskab_filter_land_partner&lt;&gt;"",IF(regnskab_filter_land_partner="EU",F2696,AD2696),""),"EXCLUDE")&amp;AC2696</f>
        <v>EXCLUDE</v>
      </c>
      <c r="J2696" s="158" t="e">
        <f t="shared" si="425"/>
        <v>#N/A</v>
      </c>
      <c r="L2696" s="158" t="str">
        <f t="shared" si="426"/>
        <v>_EU</v>
      </c>
      <c r="P2696" s="340"/>
      <c r="Q2696" s="340"/>
      <c r="R2696" s="341"/>
      <c r="S2696" s="342"/>
      <c r="T2696" s="342"/>
      <c r="U2696" s="340"/>
      <c r="V2696" s="368"/>
      <c r="W2696" s="341"/>
      <c r="X2696" s="343"/>
      <c r="Y2696" s="340"/>
      <c r="Z2696" s="341"/>
      <c r="AA2696" s="348" t="str">
        <f t="shared" si="427"/>
        <v/>
      </c>
      <c r="AB2696" s="349" t="str">
        <f t="shared" si="428"/>
        <v/>
      </c>
      <c r="AC2696" s="341"/>
      <c r="AD2696" s="350" t="str">
        <f t="shared" si="429"/>
        <v/>
      </c>
    </row>
    <row r="2697" spans="2:30" x14ac:dyDescent="0.45">
      <c r="B2697" s="145" t="str">
        <f t="shared" si="420"/>
        <v>NOT INCLUDED</v>
      </c>
      <c r="C2697" s="146" t="e">
        <f t="shared" si="421"/>
        <v>#N/A</v>
      </c>
      <c r="D2697" s="158" t="e">
        <f>AB2697&amp;"_"&amp;#REF!&amp;IF(afstemning_partner&lt;&gt;"","_"&amp;AC2697,"")</f>
        <v>#REF!</v>
      </c>
      <c r="E2697" s="158" t="str">
        <f t="shared" si="422"/>
        <v/>
      </c>
      <c r="F2697" s="158" t="e">
        <f t="shared" si="423"/>
        <v>#N/A</v>
      </c>
      <c r="G2697" s="158" t="str">
        <f>TRANSAKTIONER!Z2697&amp;IF(regnskab_filter_periode&gt;=AB2697,"INCLUDE"&amp;IF(regnskab_filter_land&lt;&gt;"",IF(regnskab_filter_land="EU",F2697,AD2697),""),"EXCLUDE")</f>
        <v>EXCLUDE</v>
      </c>
      <c r="H2697" s="158" t="str">
        <f t="shared" si="424"/>
        <v/>
      </c>
      <c r="I2697" s="158" t="str">
        <f>TRANSAKTIONER!Z2697&amp;IF(regnskab_filter_periode_partner&gt;=AB2697,"INCLUDE"&amp;IF(regnskab_filter_land_partner&lt;&gt;"",IF(regnskab_filter_land_partner="EU",F2697,AD2697),""),"EXCLUDE")&amp;AC2697</f>
        <v>EXCLUDE</v>
      </c>
      <c r="J2697" s="158" t="e">
        <f t="shared" si="425"/>
        <v>#N/A</v>
      </c>
      <c r="L2697" s="158" t="str">
        <f t="shared" si="426"/>
        <v>_EU</v>
      </c>
      <c r="P2697" s="340"/>
      <c r="Q2697" s="340"/>
      <c r="R2697" s="341"/>
      <c r="S2697" s="342"/>
      <c r="T2697" s="342"/>
      <c r="U2697" s="340"/>
      <c r="V2697" s="368"/>
      <c r="W2697" s="341"/>
      <c r="X2697" s="343"/>
      <c r="Y2697" s="340"/>
      <c r="Z2697" s="341"/>
      <c r="AA2697" s="348" t="str">
        <f t="shared" si="427"/>
        <v/>
      </c>
      <c r="AB2697" s="349" t="str">
        <f t="shared" si="428"/>
        <v/>
      </c>
      <c r="AC2697" s="341"/>
      <c r="AD2697" s="350" t="str">
        <f t="shared" si="429"/>
        <v/>
      </c>
    </row>
    <row r="2698" spans="2:30" x14ac:dyDescent="0.45">
      <c r="B2698" s="145" t="str">
        <f t="shared" si="420"/>
        <v>NOT INCLUDED</v>
      </c>
      <c r="C2698" s="146" t="e">
        <f t="shared" si="421"/>
        <v>#N/A</v>
      </c>
      <c r="D2698" s="158" t="e">
        <f>AB2698&amp;"_"&amp;#REF!&amp;IF(afstemning_partner&lt;&gt;"","_"&amp;AC2698,"")</f>
        <v>#REF!</v>
      </c>
      <c r="E2698" s="158" t="str">
        <f t="shared" si="422"/>
        <v/>
      </c>
      <c r="F2698" s="158" t="e">
        <f t="shared" si="423"/>
        <v>#N/A</v>
      </c>
      <c r="G2698" s="158" t="str">
        <f>TRANSAKTIONER!Z2698&amp;IF(regnskab_filter_periode&gt;=AB2698,"INCLUDE"&amp;IF(regnskab_filter_land&lt;&gt;"",IF(regnskab_filter_land="EU",F2698,AD2698),""),"EXCLUDE")</f>
        <v>EXCLUDE</v>
      </c>
      <c r="H2698" s="158" t="str">
        <f t="shared" si="424"/>
        <v/>
      </c>
      <c r="I2698" s="158" t="str">
        <f>TRANSAKTIONER!Z2698&amp;IF(regnskab_filter_periode_partner&gt;=AB2698,"INCLUDE"&amp;IF(regnskab_filter_land_partner&lt;&gt;"",IF(regnskab_filter_land_partner="EU",F2698,AD2698),""),"EXCLUDE")&amp;AC2698</f>
        <v>EXCLUDE</v>
      </c>
      <c r="J2698" s="158" t="e">
        <f t="shared" si="425"/>
        <v>#N/A</v>
      </c>
      <c r="L2698" s="158" t="str">
        <f t="shared" si="426"/>
        <v>_EU</v>
      </c>
      <c r="P2698" s="340"/>
      <c r="Q2698" s="340"/>
      <c r="R2698" s="341"/>
      <c r="S2698" s="342"/>
      <c r="T2698" s="342"/>
      <c r="U2698" s="340"/>
      <c r="V2698" s="368"/>
      <c r="W2698" s="341"/>
      <c r="X2698" s="343"/>
      <c r="Y2698" s="340"/>
      <c r="Z2698" s="341"/>
      <c r="AA2698" s="348" t="str">
        <f t="shared" si="427"/>
        <v/>
      </c>
      <c r="AB2698" s="349" t="str">
        <f t="shared" si="428"/>
        <v/>
      </c>
      <c r="AC2698" s="341"/>
      <c r="AD2698" s="350" t="str">
        <f t="shared" si="429"/>
        <v/>
      </c>
    </row>
    <row r="2699" spans="2:30" x14ac:dyDescent="0.45">
      <c r="B2699" s="145" t="str">
        <f t="shared" si="420"/>
        <v>NOT INCLUDED</v>
      </c>
      <c r="C2699" s="146" t="e">
        <f t="shared" si="421"/>
        <v>#N/A</v>
      </c>
      <c r="D2699" s="158" t="e">
        <f>AB2699&amp;"_"&amp;#REF!&amp;IF(afstemning_partner&lt;&gt;"","_"&amp;AC2699,"")</f>
        <v>#REF!</v>
      </c>
      <c r="E2699" s="158" t="str">
        <f t="shared" si="422"/>
        <v/>
      </c>
      <c r="F2699" s="158" t="e">
        <f t="shared" si="423"/>
        <v>#N/A</v>
      </c>
      <c r="G2699" s="158" t="str">
        <f>TRANSAKTIONER!Z2699&amp;IF(regnskab_filter_periode&gt;=AB2699,"INCLUDE"&amp;IF(regnskab_filter_land&lt;&gt;"",IF(regnskab_filter_land="EU",F2699,AD2699),""),"EXCLUDE")</f>
        <v>EXCLUDE</v>
      </c>
      <c r="H2699" s="158" t="str">
        <f t="shared" si="424"/>
        <v/>
      </c>
      <c r="I2699" s="158" t="str">
        <f>TRANSAKTIONER!Z2699&amp;IF(regnskab_filter_periode_partner&gt;=AB2699,"INCLUDE"&amp;IF(regnskab_filter_land_partner&lt;&gt;"",IF(regnskab_filter_land_partner="EU",F2699,AD2699),""),"EXCLUDE")&amp;AC2699</f>
        <v>EXCLUDE</v>
      </c>
      <c r="J2699" s="158" t="e">
        <f t="shared" si="425"/>
        <v>#N/A</v>
      </c>
      <c r="L2699" s="158" t="str">
        <f t="shared" si="426"/>
        <v>_EU</v>
      </c>
      <c r="P2699" s="340"/>
      <c r="Q2699" s="340"/>
      <c r="R2699" s="341"/>
      <c r="S2699" s="342"/>
      <c r="T2699" s="342"/>
      <c r="U2699" s="340"/>
      <c r="V2699" s="368"/>
      <c r="W2699" s="341"/>
      <c r="X2699" s="343"/>
      <c r="Y2699" s="340"/>
      <c r="Z2699" s="341"/>
      <c r="AA2699" s="348" t="str">
        <f t="shared" si="427"/>
        <v/>
      </c>
      <c r="AB2699" s="349" t="str">
        <f t="shared" si="428"/>
        <v/>
      </c>
      <c r="AC2699" s="341"/>
      <c r="AD2699" s="350" t="str">
        <f t="shared" si="429"/>
        <v/>
      </c>
    </row>
    <row r="2700" spans="2:30" x14ac:dyDescent="0.45">
      <c r="B2700" s="145" t="str">
        <f t="shared" si="420"/>
        <v>NOT INCLUDED</v>
      </c>
      <c r="C2700" s="146" t="e">
        <f t="shared" si="421"/>
        <v>#N/A</v>
      </c>
      <c r="D2700" s="158" t="e">
        <f>AB2700&amp;"_"&amp;#REF!&amp;IF(afstemning_partner&lt;&gt;"","_"&amp;AC2700,"")</f>
        <v>#REF!</v>
      </c>
      <c r="E2700" s="158" t="str">
        <f t="shared" si="422"/>
        <v/>
      </c>
      <c r="F2700" s="158" t="e">
        <f t="shared" si="423"/>
        <v>#N/A</v>
      </c>
      <c r="G2700" s="158" t="str">
        <f>TRANSAKTIONER!Z2700&amp;IF(regnskab_filter_periode&gt;=AB2700,"INCLUDE"&amp;IF(regnskab_filter_land&lt;&gt;"",IF(regnskab_filter_land="EU",F2700,AD2700),""),"EXCLUDE")</f>
        <v>EXCLUDE</v>
      </c>
      <c r="H2700" s="158" t="str">
        <f t="shared" si="424"/>
        <v/>
      </c>
      <c r="I2700" s="158" t="str">
        <f>TRANSAKTIONER!Z2700&amp;IF(regnskab_filter_periode_partner&gt;=AB2700,"INCLUDE"&amp;IF(regnskab_filter_land_partner&lt;&gt;"",IF(regnskab_filter_land_partner="EU",F2700,AD2700),""),"EXCLUDE")&amp;AC2700</f>
        <v>EXCLUDE</v>
      </c>
      <c r="J2700" s="158" t="e">
        <f t="shared" si="425"/>
        <v>#N/A</v>
      </c>
      <c r="L2700" s="158" t="str">
        <f t="shared" si="426"/>
        <v>_EU</v>
      </c>
      <c r="P2700" s="340"/>
      <c r="Q2700" s="340"/>
      <c r="R2700" s="341"/>
      <c r="S2700" s="342"/>
      <c r="T2700" s="342"/>
      <c r="U2700" s="340"/>
      <c r="V2700" s="368"/>
      <c r="W2700" s="341"/>
      <c r="X2700" s="343"/>
      <c r="Y2700" s="340"/>
      <c r="Z2700" s="341"/>
      <c r="AA2700" s="348" t="str">
        <f t="shared" si="427"/>
        <v/>
      </c>
      <c r="AB2700" s="349" t="str">
        <f t="shared" si="428"/>
        <v/>
      </c>
      <c r="AC2700" s="341"/>
      <c r="AD2700" s="350" t="str">
        <f t="shared" si="429"/>
        <v/>
      </c>
    </row>
    <row r="2701" spans="2:30" x14ac:dyDescent="0.45">
      <c r="B2701" s="145" t="str">
        <f t="shared" si="420"/>
        <v>NOT INCLUDED</v>
      </c>
      <c r="C2701" s="146" t="e">
        <f t="shared" si="421"/>
        <v>#N/A</v>
      </c>
      <c r="D2701" s="158" t="e">
        <f>AB2701&amp;"_"&amp;#REF!&amp;IF(afstemning_partner&lt;&gt;"","_"&amp;AC2701,"")</f>
        <v>#REF!</v>
      </c>
      <c r="E2701" s="158" t="str">
        <f t="shared" si="422"/>
        <v/>
      </c>
      <c r="F2701" s="158" t="e">
        <f t="shared" si="423"/>
        <v>#N/A</v>
      </c>
      <c r="G2701" s="158" t="str">
        <f>TRANSAKTIONER!Z2701&amp;IF(regnskab_filter_periode&gt;=AB2701,"INCLUDE"&amp;IF(regnskab_filter_land&lt;&gt;"",IF(regnskab_filter_land="EU",F2701,AD2701),""),"EXCLUDE")</f>
        <v>EXCLUDE</v>
      </c>
      <c r="H2701" s="158" t="str">
        <f t="shared" si="424"/>
        <v/>
      </c>
      <c r="I2701" s="158" t="str">
        <f>TRANSAKTIONER!Z2701&amp;IF(regnskab_filter_periode_partner&gt;=AB2701,"INCLUDE"&amp;IF(regnskab_filter_land_partner&lt;&gt;"",IF(regnskab_filter_land_partner="EU",F2701,AD2701),""),"EXCLUDE")&amp;AC2701</f>
        <v>EXCLUDE</v>
      </c>
      <c r="J2701" s="158" t="e">
        <f t="shared" si="425"/>
        <v>#N/A</v>
      </c>
      <c r="L2701" s="158" t="str">
        <f t="shared" si="426"/>
        <v>_EU</v>
      </c>
      <c r="P2701" s="340"/>
      <c r="Q2701" s="340"/>
      <c r="R2701" s="341"/>
      <c r="S2701" s="342"/>
      <c r="T2701" s="342"/>
      <c r="U2701" s="340"/>
      <c r="V2701" s="368"/>
      <c r="W2701" s="341"/>
      <c r="X2701" s="343"/>
      <c r="Y2701" s="340"/>
      <c r="Z2701" s="341"/>
      <c r="AA2701" s="348" t="str">
        <f t="shared" si="427"/>
        <v/>
      </c>
      <c r="AB2701" s="349" t="str">
        <f t="shared" si="428"/>
        <v/>
      </c>
      <c r="AC2701" s="341"/>
      <c r="AD2701" s="350" t="str">
        <f t="shared" si="429"/>
        <v/>
      </c>
    </row>
    <row r="2702" spans="2:30" x14ac:dyDescent="0.45">
      <c r="B2702" s="145" t="str">
        <f t="shared" si="420"/>
        <v>NOT INCLUDED</v>
      </c>
      <c r="C2702" s="146" t="e">
        <f t="shared" si="421"/>
        <v>#N/A</v>
      </c>
      <c r="D2702" s="158" t="e">
        <f>AB2702&amp;"_"&amp;#REF!&amp;IF(afstemning_partner&lt;&gt;"","_"&amp;AC2702,"")</f>
        <v>#REF!</v>
      </c>
      <c r="E2702" s="158" t="str">
        <f t="shared" si="422"/>
        <v/>
      </c>
      <c r="F2702" s="158" t="e">
        <f t="shared" si="423"/>
        <v>#N/A</v>
      </c>
      <c r="G2702" s="158" t="str">
        <f>TRANSAKTIONER!Z2702&amp;IF(regnskab_filter_periode&gt;=AB2702,"INCLUDE"&amp;IF(regnskab_filter_land&lt;&gt;"",IF(regnskab_filter_land="EU",F2702,AD2702),""),"EXCLUDE")</f>
        <v>EXCLUDE</v>
      </c>
      <c r="H2702" s="158" t="str">
        <f t="shared" si="424"/>
        <v/>
      </c>
      <c r="I2702" s="158" t="str">
        <f>TRANSAKTIONER!Z2702&amp;IF(regnskab_filter_periode_partner&gt;=AB2702,"INCLUDE"&amp;IF(regnskab_filter_land_partner&lt;&gt;"",IF(regnskab_filter_land_partner="EU",F2702,AD2702),""),"EXCLUDE")&amp;AC2702</f>
        <v>EXCLUDE</v>
      </c>
      <c r="J2702" s="158" t="e">
        <f t="shared" si="425"/>
        <v>#N/A</v>
      </c>
      <c r="L2702" s="158" t="str">
        <f t="shared" si="426"/>
        <v>_EU</v>
      </c>
      <c r="P2702" s="340"/>
      <c r="Q2702" s="340"/>
      <c r="R2702" s="341"/>
      <c r="S2702" s="342"/>
      <c r="T2702" s="342"/>
      <c r="U2702" s="340"/>
      <c r="V2702" s="368"/>
      <c r="W2702" s="341"/>
      <c r="X2702" s="343"/>
      <c r="Y2702" s="340"/>
      <c r="Z2702" s="341"/>
      <c r="AA2702" s="348" t="str">
        <f t="shared" si="427"/>
        <v/>
      </c>
      <c r="AB2702" s="349" t="str">
        <f t="shared" si="428"/>
        <v/>
      </c>
      <c r="AC2702" s="341"/>
      <c r="AD2702" s="350" t="str">
        <f t="shared" si="429"/>
        <v/>
      </c>
    </row>
    <row r="2703" spans="2:30" x14ac:dyDescent="0.45">
      <c r="B2703" s="145" t="str">
        <f t="shared" si="420"/>
        <v>NOT INCLUDED</v>
      </c>
      <c r="C2703" s="146" t="e">
        <f t="shared" si="421"/>
        <v>#N/A</v>
      </c>
      <c r="D2703" s="158" t="e">
        <f>AB2703&amp;"_"&amp;#REF!&amp;IF(afstemning_partner&lt;&gt;"","_"&amp;AC2703,"")</f>
        <v>#REF!</v>
      </c>
      <c r="E2703" s="158" t="str">
        <f t="shared" si="422"/>
        <v/>
      </c>
      <c r="F2703" s="158" t="e">
        <f t="shared" si="423"/>
        <v>#N/A</v>
      </c>
      <c r="G2703" s="158" t="str">
        <f>TRANSAKTIONER!Z2703&amp;IF(regnskab_filter_periode&gt;=AB2703,"INCLUDE"&amp;IF(regnskab_filter_land&lt;&gt;"",IF(regnskab_filter_land="EU",F2703,AD2703),""),"EXCLUDE")</f>
        <v>EXCLUDE</v>
      </c>
      <c r="H2703" s="158" t="str">
        <f t="shared" si="424"/>
        <v/>
      </c>
      <c r="I2703" s="158" t="str">
        <f>TRANSAKTIONER!Z2703&amp;IF(regnskab_filter_periode_partner&gt;=AB2703,"INCLUDE"&amp;IF(regnskab_filter_land_partner&lt;&gt;"",IF(regnskab_filter_land_partner="EU",F2703,AD2703),""),"EXCLUDE")&amp;AC2703</f>
        <v>EXCLUDE</v>
      </c>
      <c r="J2703" s="158" t="e">
        <f t="shared" si="425"/>
        <v>#N/A</v>
      </c>
      <c r="L2703" s="158" t="str">
        <f t="shared" si="426"/>
        <v>_EU</v>
      </c>
      <c r="P2703" s="340"/>
      <c r="Q2703" s="340"/>
      <c r="R2703" s="341"/>
      <c r="S2703" s="342"/>
      <c r="T2703" s="342"/>
      <c r="U2703" s="340"/>
      <c r="V2703" s="368"/>
      <c r="W2703" s="341"/>
      <c r="X2703" s="343"/>
      <c r="Y2703" s="340"/>
      <c r="Z2703" s="341"/>
      <c r="AA2703" s="348" t="str">
        <f t="shared" si="427"/>
        <v/>
      </c>
      <c r="AB2703" s="349" t="str">
        <f t="shared" si="428"/>
        <v/>
      </c>
      <c r="AC2703" s="341"/>
      <c r="AD2703" s="350" t="str">
        <f t="shared" si="429"/>
        <v/>
      </c>
    </row>
    <row r="2704" spans="2:30" x14ac:dyDescent="0.45">
      <c r="B2704" s="145" t="str">
        <f t="shared" si="420"/>
        <v>NOT INCLUDED</v>
      </c>
      <c r="C2704" s="146" t="e">
        <f t="shared" si="421"/>
        <v>#N/A</v>
      </c>
      <c r="D2704" s="158" t="e">
        <f>AB2704&amp;"_"&amp;#REF!&amp;IF(afstemning_partner&lt;&gt;"","_"&amp;AC2704,"")</f>
        <v>#REF!</v>
      </c>
      <c r="E2704" s="158" t="str">
        <f t="shared" si="422"/>
        <v/>
      </c>
      <c r="F2704" s="158" t="e">
        <f t="shared" si="423"/>
        <v>#N/A</v>
      </c>
      <c r="G2704" s="158" t="str">
        <f>TRANSAKTIONER!Z2704&amp;IF(regnskab_filter_periode&gt;=AB2704,"INCLUDE"&amp;IF(regnskab_filter_land&lt;&gt;"",IF(regnskab_filter_land="EU",F2704,AD2704),""),"EXCLUDE")</f>
        <v>EXCLUDE</v>
      </c>
      <c r="H2704" s="158" t="str">
        <f t="shared" si="424"/>
        <v/>
      </c>
      <c r="I2704" s="158" t="str">
        <f>TRANSAKTIONER!Z2704&amp;IF(regnskab_filter_periode_partner&gt;=AB2704,"INCLUDE"&amp;IF(regnskab_filter_land_partner&lt;&gt;"",IF(regnskab_filter_land_partner="EU",F2704,AD2704),""),"EXCLUDE")&amp;AC2704</f>
        <v>EXCLUDE</v>
      </c>
      <c r="J2704" s="158" t="e">
        <f t="shared" si="425"/>
        <v>#N/A</v>
      </c>
      <c r="L2704" s="158" t="str">
        <f t="shared" si="426"/>
        <v>_EU</v>
      </c>
      <c r="P2704" s="340"/>
      <c r="Q2704" s="340"/>
      <c r="R2704" s="341"/>
      <c r="S2704" s="342"/>
      <c r="T2704" s="342"/>
      <c r="U2704" s="340"/>
      <c r="V2704" s="368"/>
      <c r="W2704" s="341"/>
      <c r="X2704" s="343"/>
      <c r="Y2704" s="340"/>
      <c r="Z2704" s="341"/>
      <c r="AA2704" s="348" t="str">
        <f t="shared" si="427"/>
        <v/>
      </c>
      <c r="AB2704" s="349" t="str">
        <f t="shared" si="428"/>
        <v/>
      </c>
      <c r="AC2704" s="341"/>
      <c r="AD2704" s="350" t="str">
        <f t="shared" si="429"/>
        <v/>
      </c>
    </row>
    <row r="2705" spans="2:30" x14ac:dyDescent="0.45">
      <c r="B2705" s="145" t="str">
        <f t="shared" si="420"/>
        <v>NOT INCLUDED</v>
      </c>
      <c r="C2705" s="146" t="e">
        <f t="shared" si="421"/>
        <v>#N/A</v>
      </c>
      <c r="D2705" s="158" t="e">
        <f>AB2705&amp;"_"&amp;#REF!&amp;IF(afstemning_partner&lt;&gt;"","_"&amp;AC2705,"")</f>
        <v>#REF!</v>
      </c>
      <c r="E2705" s="158" t="str">
        <f t="shared" si="422"/>
        <v/>
      </c>
      <c r="F2705" s="158" t="e">
        <f t="shared" si="423"/>
        <v>#N/A</v>
      </c>
      <c r="G2705" s="158" t="str">
        <f>TRANSAKTIONER!Z2705&amp;IF(regnskab_filter_periode&gt;=AB2705,"INCLUDE"&amp;IF(regnskab_filter_land&lt;&gt;"",IF(regnskab_filter_land="EU",F2705,AD2705),""),"EXCLUDE")</f>
        <v>EXCLUDE</v>
      </c>
      <c r="H2705" s="158" t="str">
        <f t="shared" si="424"/>
        <v/>
      </c>
      <c r="I2705" s="158" t="str">
        <f>TRANSAKTIONER!Z2705&amp;IF(regnskab_filter_periode_partner&gt;=AB2705,"INCLUDE"&amp;IF(regnskab_filter_land_partner&lt;&gt;"",IF(regnskab_filter_land_partner="EU",F2705,AD2705),""),"EXCLUDE")&amp;AC2705</f>
        <v>EXCLUDE</v>
      </c>
      <c r="J2705" s="158" t="e">
        <f t="shared" si="425"/>
        <v>#N/A</v>
      </c>
      <c r="L2705" s="158" t="str">
        <f t="shared" si="426"/>
        <v>_EU</v>
      </c>
      <c r="P2705" s="340"/>
      <c r="Q2705" s="340"/>
      <c r="R2705" s="341"/>
      <c r="S2705" s="342"/>
      <c r="T2705" s="342"/>
      <c r="U2705" s="340"/>
      <c r="V2705" s="368"/>
      <c r="W2705" s="341"/>
      <c r="X2705" s="343"/>
      <c r="Y2705" s="340"/>
      <c r="Z2705" s="341"/>
      <c r="AA2705" s="348" t="str">
        <f t="shared" si="427"/>
        <v/>
      </c>
      <c r="AB2705" s="349" t="str">
        <f t="shared" si="428"/>
        <v/>
      </c>
      <c r="AC2705" s="341"/>
      <c r="AD2705" s="350" t="str">
        <f t="shared" si="429"/>
        <v/>
      </c>
    </row>
    <row r="2706" spans="2:30" x14ac:dyDescent="0.45">
      <c r="B2706" s="145" t="str">
        <f t="shared" si="420"/>
        <v>NOT INCLUDED</v>
      </c>
      <c r="C2706" s="146" t="e">
        <f t="shared" si="421"/>
        <v>#N/A</v>
      </c>
      <c r="D2706" s="158" t="e">
        <f>AB2706&amp;"_"&amp;#REF!&amp;IF(afstemning_partner&lt;&gt;"","_"&amp;AC2706,"")</f>
        <v>#REF!</v>
      </c>
      <c r="E2706" s="158" t="str">
        <f t="shared" si="422"/>
        <v/>
      </c>
      <c r="F2706" s="158" t="e">
        <f t="shared" si="423"/>
        <v>#N/A</v>
      </c>
      <c r="G2706" s="158" t="str">
        <f>TRANSAKTIONER!Z2706&amp;IF(regnskab_filter_periode&gt;=AB2706,"INCLUDE"&amp;IF(regnskab_filter_land&lt;&gt;"",IF(regnskab_filter_land="EU",F2706,AD2706),""),"EXCLUDE")</f>
        <v>EXCLUDE</v>
      </c>
      <c r="H2706" s="158" t="str">
        <f t="shared" si="424"/>
        <v/>
      </c>
      <c r="I2706" s="158" t="str">
        <f>TRANSAKTIONER!Z2706&amp;IF(regnskab_filter_periode_partner&gt;=AB2706,"INCLUDE"&amp;IF(regnskab_filter_land_partner&lt;&gt;"",IF(regnskab_filter_land_partner="EU",F2706,AD2706),""),"EXCLUDE")&amp;AC2706</f>
        <v>EXCLUDE</v>
      </c>
      <c r="J2706" s="158" t="e">
        <f t="shared" si="425"/>
        <v>#N/A</v>
      </c>
      <c r="L2706" s="158" t="str">
        <f t="shared" si="426"/>
        <v>_EU</v>
      </c>
      <c r="P2706" s="340"/>
      <c r="Q2706" s="340"/>
      <c r="R2706" s="341"/>
      <c r="S2706" s="342"/>
      <c r="T2706" s="342"/>
      <c r="U2706" s="340"/>
      <c r="V2706" s="368"/>
      <c r="W2706" s="341"/>
      <c r="X2706" s="343"/>
      <c r="Y2706" s="340"/>
      <c r="Z2706" s="341"/>
      <c r="AA2706" s="348" t="str">
        <f t="shared" si="427"/>
        <v/>
      </c>
      <c r="AB2706" s="349" t="str">
        <f t="shared" si="428"/>
        <v/>
      </c>
      <c r="AC2706" s="341"/>
      <c r="AD2706" s="350" t="str">
        <f t="shared" si="429"/>
        <v/>
      </c>
    </row>
    <row r="2707" spans="2:30" x14ac:dyDescent="0.45">
      <c r="B2707" s="145" t="str">
        <f t="shared" si="420"/>
        <v>NOT INCLUDED</v>
      </c>
      <c r="C2707" s="146" t="e">
        <f t="shared" si="421"/>
        <v>#N/A</v>
      </c>
      <c r="D2707" s="158" t="e">
        <f>AB2707&amp;"_"&amp;#REF!&amp;IF(afstemning_partner&lt;&gt;"","_"&amp;AC2707,"")</f>
        <v>#REF!</v>
      </c>
      <c r="E2707" s="158" t="str">
        <f t="shared" si="422"/>
        <v/>
      </c>
      <c r="F2707" s="158" t="e">
        <f t="shared" si="423"/>
        <v>#N/A</v>
      </c>
      <c r="G2707" s="158" t="str">
        <f>TRANSAKTIONER!Z2707&amp;IF(regnskab_filter_periode&gt;=AB2707,"INCLUDE"&amp;IF(regnskab_filter_land&lt;&gt;"",IF(regnskab_filter_land="EU",F2707,AD2707),""),"EXCLUDE")</f>
        <v>EXCLUDE</v>
      </c>
      <c r="H2707" s="158" t="str">
        <f t="shared" si="424"/>
        <v/>
      </c>
      <c r="I2707" s="158" t="str">
        <f>TRANSAKTIONER!Z2707&amp;IF(regnskab_filter_periode_partner&gt;=AB2707,"INCLUDE"&amp;IF(regnskab_filter_land_partner&lt;&gt;"",IF(regnskab_filter_land_partner="EU",F2707,AD2707),""),"EXCLUDE")&amp;AC2707</f>
        <v>EXCLUDE</v>
      </c>
      <c r="J2707" s="158" t="e">
        <f t="shared" si="425"/>
        <v>#N/A</v>
      </c>
      <c r="L2707" s="158" t="str">
        <f t="shared" si="426"/>
        <v>_EU</v>
      </c>
      <c r="P2707" s="340"/>
      <c r="Q2707" s="340"/>
      <c r="R2707" s="341"/>
      <c r="S2707" s="342"/>
      <c r="T2707" s="342"/>
      <c r="U2707" s="340"/>
      <c r="V2707" s="368"/>
      <c r="W2707" s="341"/>
      <c r="X2707" s="343"/>
      <c r="Y2707" s="340"/>
      <c r="Z2707" s="341"/>
      <c r="AA2707" s="348" t="str">
        <f t="shared" si="427"/>
        <v/>
      </c>
      <c r="AB2707" s="349" t="str">
        <f t="shared" si="428"/>
        <v/>
      </c>
      <c r="AC2707" s="341"/>
      <c r="AD2707" s="350" t="str">
        <f t="shared" si="429"/>
        <v/>
      </c>
    </row>
    <row r="2708" spans="2:30" x14ac:dyDescent="0.45">
      <c r="B2708" s="145" t="str">
        <f t="shared" si="420"/>
        <v>NOT INCLUDED</v>
      </c>
      <c r="C2708" s="146" t="e">
        <f t="shared" si="421"/>
        <v>#N/A</v>
      </c>
      <c r="D2708" s="158" t="e">
        <f>AB2708&amp;"_"&amp;#REF!&amp;IF(afstemning_partner&lt;&gt;"","_"&amp;AC2708,"")</f>
        <v>#REF!</v>
      </c>
      <c r="E2708" s="158" t="str">
        <f t="shared" si="422"/>
        <v/>
      </c>
      <c r="F2708" s="158" t="e">
        <f t="shared" si="423"/>
        <v>#N/A</v>
      </c>
      <c r="G2708" s="158" t="str">
        <f>TRANSAKTIONER!Z2708&amp;IF(regnskab_filter_periode&gt;=AB2708,"INCLUDE"&amp;IF(regnskab_filter_land&lt;&gt;"",IF(regnskab_filter_land="EU",F2708,AD2708),""),"EXCLUDE")</f>
        <v>EXCLUDE</v>
      </c>
      <c r="H2708" s="158" t="str">
        <f t="shared" si="424"/>
        <v/>
      </c>
      <c r="I2708" s="158" t="str">
        <f>TRANSAKTIONER!Z2708&amp;IF(regnskab_filter_periode_partner&gt;=AB2708,"INCLUDE"&amp;IF(regnskab_filter_land_partner&lt;&gt;"",IF(regnskab_filter_land_partner="EU",F2708,AD2708),""),"EXCLUDE")&amp;AC2708</f>
        <v>EXCLUDE</v>
      </c>
      <c r="J2708" s="158" t="e">
        <f t="shared" si="425"/>
        <v>#N/A</v>
      </c>
      <c r="L2708" s="158" t="str">
        <f t="shared" si="426"/>
        <v>_EU</v>
      </c>
      <c r="P2708" s="340"/>
      <c r="Q2708" s="340"/>
      <c r="R2708" s="341"/>
      <c r="S2708" s="342"/>
      <c r="T2708" s="342"/>
      <c r="U2708" s="340"/>
      <c r="V2708" s="368"/>
      <c r="W2708" s="341"/>
      <c r="X2708" s="343"/>
      <c r="Y2708" s="340"/>
      <c r="Z2708" s="341"/>
      <c r="AA2708" s="348" t="str">
        <f t="shared" si="427"/>
        <v/>
      </c>
      <c r="AB2708" s="349" t="str">
        <f t="shared" si="428"/>
        <v/>
      </c>
      <c r="AC2708" s="341"/>
      <c r="AD2708" s="350" t="str">
        <f t="shared" si="429"/>
        <v/>
      </c>
    </row>
    <row r="2709" spans="2:30" x14ac:dyDescent="0.45">
      <c r="B2709" s="145" t="str">
        <f t="shared" si="420"/>
        <v>NOT INCLUDED</v>
      </c>
      <c r="C2709" s="146" t="e">
        <f t="shared" si="421"/>
        <v>#N/A</v>
      </c>
      <c r="D2709" s="158" t="e">
        <f>AB2709&amp;"_"&amp;#REF!&amp;IF(afstemning_partner&lt;&gt;"","_"&amp;AC2709,"")</f>
        <v>#REF!</v>
      </c>
      <c r="E2709" s="158" t="str">
        <f t="shared" si="422"/>
        <v/>
      </c>
      <c r="F2709" s="158" t="e">
        <f t="shared" si="423"/>
        <v>#N/A</v>
      </c>
      <c r="G2709" s="158" t="str">
        <f>TRANSAKTIONER!Z2709&amp;IF(regnskab_filter_periode&gt;=AB2709,"INCLUDE"&amp;IF(regnskab_filter_land&lt;&gt;"",IF(regnskab_filter_land="EU",F2709,AD2709),""),"EXCLUDE")</f>
        <v>EXCLUDE</v>
      </c>
      <c r="H2709" s="158" t="str">
        <f t="shared" si="424"/>
        <v/>
      </c>
      <c r="I2709" s="158" t="str">
        <f>TRANSAKTIONER!Z2709&amp;IF(regnskab_filter_periode_partner&gt;=AB2709,"INCLUDE"&amp;IF(regnskab_filter_land_partner&lt;&gt;"",IF(regnskab_filter_land_partner="EU",F2709,AD2709),""),"EXCLUDE")&amp;AC2709</f>
        <v>EXCLUDE</v>
      </c>
      <c r="J2709" s="158" t="e">
        <f t="shared" si="425"/>
        <v>#N/A</v>
      </c>
      <c r="L2709" s="158" t="str">
        <f t="shared" si="426"/>
        <v>_EU</v>
      </c>
      <c r="P2709" s="340"/>
      <c r="Q2709" s="340"/>
      <c r="R2709" s="341"/>
      <c r="S2709" s="342"/>
      <c r="T2709" s="342"/>
      <c r="U2709" s="340"/>
      <c r="V2709" s="368"/>
      <c r="W2709" s="341"/>
      <c r="X2709" s="343"/>
      <c r="Y2709" s="340"/>
      <c r="Z2709" s="341"/>
      <c r="AA2709" s="348" t="str">
        <f t="shared" si="427"/>
        <v/>
      </c>
      <c r="AB2709" s="349" t="str">
        <f t="shared" si="428"/>
        <v/>
      </c>
      <c r="AC2709" s="341"/>
      <c r="AD2709" s="350" t="str">
        <f t="shared" si="429"/>
        <v/>
      </c>
    </row>
    <row r="2710" spans="2:30" x14ac:dyDescent="0.45">
      <c r="B2710" s="145" t="str">
        <f t="shared" si="420"/>
        <v>NOT INCLUDED</v>
      </c>
      <c r="C2710" s="146" t="e">
        <f t="shared" si="421"/>
        <v>#N/A</v>
      </c>
      <c r="D2710" s="158" t="e">
        <f>AB2710&amp;"_"&amp;#REF!&amp;IF(afstemning_partner&lt;&gt;"","_"&amp;AC2710,"")</f>
        <v>#REF!</v>
      </c>
      <c r="E2710" s="158" t="str">
        <f t="shared" si="422"/>
        <v/>
      </c>
      <c r="F2710" s="158" t="e">
        <f t="shared" si="423"/>
        <v>#N/A</v>
      </c>
      <c r="G2710" s="158" t="str">
        <f>TRANSAKTIONER!Z2710&amp;IF(regnskab_filter_periode&gt;=AB2710,"INCLUDE"&amp;IF(regnskab_filter_land&lt;&gt;"",IF(regnskab_filter_land="EU",F2710,AD2710),""),"EXCLUDE")</f>
        <v>EXCLUDE</v>
      </c>
      <c r="H2710" s="158" t="str">
        <f t="shared" si="424"/>
        <v/>
      </c>
      <c r="I2710" s="158" t="str">
        <f>TRANSAKTIONER!Z2710&amp;IF(regnskab_filter_periode_partner&gt;=AB2710,"INCLUDE"&amp;IF(regnskab_filter_land_partner&lt;&gt;"",IF(regnskab_filter_land_partner="EU",F2710,AD2710),""),"EXCLUDE")&amp;AC2710</f>
        <v>EXCLUDE</v>
      </c>
      <c r="J2710" s="158" t="e">
        <f t="shared" si="425"/>
        <v>#N/A</v>
      </c>
      <c r="L2710" s="158" t="str">
        <f t="shared" si="426"/>
        <v>_EU</v>
      </c>
      <c r="P2710" s="340"/>
      <c r="Q2710" s="340"/>
      <c r="R2710" s="341"/>
      <c r="S2710" s="342"/>
      <c r="T2710" s="342"/>
      <c r="U2710" s="340"/>
      <c r="V2710" s="368"/>
      <c r="W2710" s="341"/>
      <c r="X2710" s="343"/>
      <c r="Y2710" s="340"/>
      <c r="Z2710" s="341"/>
      <c r="AA2710" s="348" t="str">
        <f t="shared" si="427"/>
        <v/>
      </c>
      <c r="AB2710" s="349" t="str">
        <f t="shared" si="428"/>
        <v/>
      </c>
      <c r="AC2710" s="341"/>
      <c r="AD2710" s="350" t="str">
        <f t="shared" si="429"/>
        <v/>
      </c>
    </row>
    <row r="2711" spans="2:30" x14ac:dyDescent="0.45">
      <c r="B2711" s="145" t="str">
        <f t="shared" si="420"/>
        <v>NOT INCLUDED</v>
      </c>
      <c r="C2711" s="146" t="e">
        <f t="shared" si="421"/>
        <v>#N/A</v>
      </c>
      <c r="D2711" s="158" t="e">
        <f>AB2711&amp;"_"&amp;#REF!&amp;IF(afstemning_partner&lt;&gt;"","_"&amp;AC2711,"")</f>
        <v>#REF!</v>
      </c>
      <c r="E2711" s="158" t="str">
        <f t="shared" si="422"/>
        <v/>
      </c>
      <c r="F2711" s="158" t="e">
        <f t="shared" si="423"/>
        <v>#N/A</v>
      </c>
      <c r="G2711" s="158" t="str">
        <f>TRANSAKTIONER!Z2711&amp;IF(regnskab_filter_periode&gt;=AB2711,"INCLUDE"&amp;IF(regnskab_filter_land&lt;&gt;"",IF(regnskab_filter_land="EU",F2711,AD2711),""),"EXCLUDE")</f>
        <v>EXCLUDE</v>
      </c>
      <c r="H2711" s="158" t="str">
        <f t="shared" si="424"/>
        <v/>
      </c>
      <c r="I2711" s="158" t="str">
        <f>TRANSAKTIONER!Z2711&amp;IF(regnskab_filter_periode_partner&gt;=AB2711,"INCLUDE"&amp;IF(regnskab_filter_land_partner&lt;&gt;"",IF(regnskab_filter_land_partner="EU",F2711,AD2711),""),"EXCLUDE")&amp;AC2711</f>
        <v>EXCLUDE</v>
      </c>
      <c r="J2711" s="158" t="e">
        <f t="shared" si="425"/>
        <v>#N/A</v>
      </c>
      <c r="L2711" s="158" t="str">
        <f t="shared" si="426"/>
        <v>_EU</v>
      </c>
      <c r="P2711" s="340"/>
      <c r="Q2711" s="340"/>
      <c r="R2711" s="341"/>
      <c r="S2711" s="342"/>
      <c r="T2711" s="342"/>
      <c r="U2711" s="340"/>
      <c r="V2711" s="368"/>
      <c r="W2711" s="341"/>
      <c r="X2711" s="343"/>
      <c r="Y2711" s="340"/>
      <c r="Z2711" s="341"/>
      <c r="AA2711" s="348" t="str">
        <f t="shared" si="427"/>
        <v/>
      </c>
      <c r="AB2711" s="349" t="str">
        <f t="shared" si="428"/>
        <v/>
      </c>
      <c r="AC2711" s="341"/>
      <c r="AD2711" s="350" t="str">
        <f t="shared" si="429"/>
        <v/>
      </c>
    </row>
    <row r="2712" spans="2:30" x14ac:dyDescent="0.45">
      <c r="B2712" s="145" t="str">
        <f t="shared" si="420"/>
        <v>NOT INCLUDED</v>
      </c>
      <c r="C2712" s="146" t="e">
        <f t="shared" si="421"/>
        <v>#N/A</v>
      </c>
      <c r="D2712" s="158" t="e">
        <f>AB2712&amp;"_"&amp;#REF!&amp;IF(afstemning_partner&lt;&gt;"","_"&amp;AC2712,"")</f>
        <v>#REF!</v>
      </c>
      <c r="E2712" s="158" t="str">
        <f t="shared" si="422"/>
        <v/>
      </c>
      <c r="F2712" s="158" t="e">
        <f t="shared" si="423"/>
        <v>#N/A</v>
      </c>
      <c r="G2712" s="158" t="str">
        <f>TRANSAKTIONER!Z2712&amp;IF(regnskab_filter_periode&gt;=AB2712,"INCLUDE"&amp;IF(regnskab_filter_land&lt;&gt;"",IF(regnskab_filter_land="EU",F2712,AD2712),""),"EXCLUDE")</f>
        <v>EXCLUDE</v>
      </c>
      <c r="H2712" s="158" t="str">
        <f t="shared" si="424"/>
        <v/>
      </c>
      <c r="I2712" s="158" t="str">
        <f>TRANSAKTIONER!Z2712&amp;IF(regnskab_filter_periode_partner&gt;=AB2712,"INCLUDE"&amp;IF(regnskab_filter_land_partner&lt;&gt;"",IF(regnskab_filter_land_partner="EU",F2712,AD2712),""),"EXCLUDE")&amp;AC2712</f>
        <v>EXCLUDE</v>
      </c>
      <c r="J2712" s="158" t="e">
        <f t="shared" si="425"/>
        <v>#N/A</v>
      </c>
      <c r="L2712" s="158" t="str">
        <f t="shared" si="426"/>
        <v>_EU</v>
      </c>
      <c r="P2712" s="340"/>
      <c r="Q2712" s="340"/>
      <c r="R2712" s="341"/>
      <c r="S2712" s="342"/>
      <c r="T2712" s="342"/>
      <c r="U2712" s="340"/>
      <c r="V2712" s="368"/>
      <c r="W2712" s="341"/>
      <c r="X2712" s="343"/>
      <c r="Y2712" s="340"/>
      <c r="Z2712" s="341"/>
      <c r="AA2712" s="348" t="str">
        <f t="shared" si="427"/>
        <v/>
      </c>
      <c r="AB2712" s="349" t="str">
        <f t="shared" si="428"/>
        <v/>
      </c>
      <c r="AC2712" s="341"/>
      <c r="AD2712" s="350" t="str">
        <f t="shared" si="429"/>
        <v/>
      </c>
    </row>
    <row r="2713" spans="2:30" x14ac:dyDescent="0.45">
      <c r="B2713" s="145" t="str">
        <f t="shared" si="420"/>
        <v>NOT INCLUDED</v>
      </c>
      <c r="C2713" s="146" t="e">
        <f t="shared" si="421"/>
        <v>#N/A</v>
      </c>
      <c r="D2713" s="158" t="e">
        <f>AB2713&amp;"_"&amp;#REF!&amp;IF(afstemning_partner&lt;&gt;"","_"&amp;AC2713,"")</f>
        <v>#REF!</v>
      </c>
      <c r="E2713" s="158" t="str">
        <f t="shared" si="422"/>
        <v/>
      </c>
      <c r="F2713" s="158" t="e">
        <f t="shared" si="423"/>
        <v>#N/A</v>
      </c>
      <c r="G2713" s="158" t="str">
        <f>TRANSAKTIONER!Z2713&amp;IF(regnskab_filter_periode&gt;=AB2713,"INCLUDE"&amp;IF(regnskab_filter_land&lt;&gt;"",IF(regnskab_filter_land="EU",F2713,AD2713),""),"EXCLUDE")</f>
        <v>EXCLUDE</v>
      </c>
      <c r="H2713" s="158" t="str">
        <f t="shared" si="424"/>
        <v/>
      </c>
      <c r="I2713" s="158" t="str">
        <f>TRANSAKTIONER!Z2713&amp;IF(regnskab_filter_periode_partner&gt;=AB2713,"INCLUDE"&amp;IF(regnskab_filter_land_partner&lt;&gt;"",IF(regnskab_filter_land_partner="EU",F2713,AD2713),""),"EXCLUDE")&amp;AC2713</f>
        <v>EXCLUDE</v>
      </c>
      <c r="J2713" s="158" t="e">
        <f t="shared" si="425"/>
        <v>#N/A</v>
      </c>
      <c r="L2713" s="158" t="str">
        <f t="shared" si="426"/>
        <v>_EU</v>
      </c>
      <c r="P2713" s="340"/>
      <c r="Q2713" s="340"/>
      <c r="R2713" s="341"/>
      <c r="S2713" s="342"/>
      <c r="T2713" s="342"/>
      <c r="U2713" s="340"/>
      <c r="V2713" s="368"/>
      <c r="W2713" s="341"/>
      <c r="X2713" s="343"/>
      <c r="Y2713" s="340"/>
      <c r="Z2713" s="341"/>
      <c r="AA2713" s="348" t="str">
        <f t="shared" si="427"/>
        <v/>
      </c>
      <c r="AB2713" s="349" t="str">
        <f t="shared" si="428"/>
        <v/>
      </c>
      <c r="AC2713" s="341"/>
      <c r="AD2713" s="350" t="str">
        <f t="shared" si="429"/>
        <v/>
      </c>
    </row>
    <row r="2714" spans="2:30" x14ac:dyDescent="0.45">
      <c r="B2714" s="145" t="str">
        <f t="shared" si="420"/>
        <v>NOT INCLUDED</v>
      </c>
      <c r="C2714" s="146" t="e">
        <f t="shared" si="421"/>
        <v>#N/A</v>
      </c>
      <c r="D2714" s="158" t="e">
        <f>AB2714&amp;"_"&amp;#REF!&amp;IF(afstemning_partner&lt;&gt;"","_"&amp;AC2714,"")</f>
        <v>#REF!</v>
      </c>
      <c r="E2714" s="158" t="str">
        <f t="shared" si="422"/>
        <v/>
      </c>
      <c r="F2714" s="158" t="e">
        <f t="shared" si="423"/>
        <v>#N/A</v>
      </c>
      <c r="G2714" s="158" t="str">
        <f>TRANSAKTIONER!Z2714&amp;IF(regnskab_filter_periode&gt;=AB2714,"INCLUDE"&amp;IF(regnskab_filter_land&lt;&gt;"",IF(regnskab_filter_land="EU",F2714,AD2714),""),"EXCLUDE")</f>
        <v>EXCLUDE</v>
      </c>
      <c r="H2714" s="158" t="str">
        <f t="shared" si="424"/>
        <v/>
      </c>
      <c r="I2714" s="158" t="str">
        <f>TRANSAKTIONER!Z2714&amp;IF(regnskab_filter_periode_partner&gt;=AB2714,"INCLUDE"&amp;IF(regnskab_filter_land_partner&lt;&gt;"",IF(regnskab_filter_land_partner="EU",F2714,AD2714),""),"EXCLUDE")&amp;AC2714</f>
        <v>EXCLUDE</v>
      </c>
      <c r="J2714" s="158" t="e">
        <f t="shared" si="425"/>
        <v>#N/A</v>
      </c>
      <c r="L2714" s="158" t="str">
        <f t="shared" si="426"/>
        <v>_EU</v>
      </c>
      <c r="P2714" s="340"/>
      <c r="Q2714" s="340"/>
      <c r="R2714" s="341"/>
      <c r="S2714" s="342"/>
      <c r="T2714" s="342"/>
      <c r="U2714" s="340"/>
      <c r="V2714" s="368"/>
      <c r="W2714" s="341"/>
      <c r="X2714" s="343"/>
      <c r="Y2714" s="340"/>
      <c r="Z2714" s="341"/>
      <c r="AA2714" s="348" t="str">
        <f t="shared" si="427"/>
        <v/>
      </c>
      <c r="AB2714" s="349" t="str">
        <f t="shared" si="428"/>
        <v/>
      </c>
      <c r="AC2714" s="341"/>
      <c r="AD2714" s="350" t="str">
        <f t="shared" si="429"/>
        <v/>
      </c>
    </row>
    <row r="2715" spans="2:30" x14ac:dyDescent="0.45">
      <c r="B2715" s="145" t="str">
        <f t="shared" si="420"/>
        <v>NOT INCLUDED</v>
      </c>
      <c r="C2715" s="146" t="e">
        <f t="shared" si="421"/>
        <v>#N/A</v>
      </c>
      <c r="D2715" s="158" t="e">
        <f>AB2715&amp;"_"&amp;#REF!&amp;IF(afstemning_partner&lt;&gt;"","_"&amp;AC2715,"")</f>
        <v>#REF!</v>
      </c>
      <c r="E2715" s="158" t="str">
        <f t="shared" si="422"/>
        <v/>
      </c>
      <c r="F2715" s="158" t="e">
        <f t="shared" si="423"/>
        <v>#N/A</v>
      </c>
      <c r="G2715" s="158" t="str">
        <f>TRANSAKTIONER!Z2715&amp;IF(regnskab_filter_periode&gt;=AB2715,"INCLUDE"&amp;IF(regnskab_filter_land&lt;&gt;"",IF(regnskab_filter_land="EU",F2715,AD2715),""),"EXCLUDE")</f>
        <v>EXCLUDE</v>
      </c>
      <c r="H2715" s="158" t="str">
        <f t="shared" si="424"/>
        <v/>
      </c>
      <c r="I2715" s="158" t="str">
        <f>TRANSAKTIONER!Z2715&amp;IF(regnskab_filter_periode_partner&gt;=AB2715,"INCLUDE"&amp;IF(regnskab_filter_land_partner&lt;&gt;"",IF(regnskab_filter_land_partner="EU",F2715,AD2715),""),"EXCLUDE")&amp;AC2715</f>
        <v>EXCLUDE</v>
      </c>
      <c r="J2715" s="158" t="e">
        <f t="shared" si="425"/>
        <v>#N/A</v>
      </c>
      <c r="L2715" s="158" t="str">
        <f t="shared" si="426"/>
        <v>_EU</v>
      </c>
      <c r="P2715" s="340"/>
      <c r="Q2715" s="340"/>
      <c r="R2715" s="341"/>
      <c r="S2715" s="342"/>
      <c r="T2715" s="342"/>
      <c r="U2715" s="340"/>
      <c r="V2715" s="368"/>
      <c r="W2715" s="341"/>
      <c r="X2715" s="343"/>
      <c r="Y2715" s="340"/>
      <c r="Z2715" s="341"/>
      <c r="AA2715" s="348" t="str">
        <f t="shared" si="427"/>
        <v/>
      </c>
      <c r="AB2715" s="349" t="str">
        <f t="shared" si="428"/>
        <v/>
      </c>
      <c r="AC2715" s="341"/>
      <c r="AD2715" s="350" t="str">
        <f t="shared" si="429"/>
        <v/>
      </c>
    </row>
    <row r="2716" spans="2:30" x14ac:dyDescent="0.45">
      <c r="B2716" s="145" t="str">
        <f t="shared" si="420"/>
        <v>NOT INCLUDED</v>
      </c>
      <c r="C2716" s="146" t="e">
        <f t="shared" si="421"/>
        <v>#N/A</v>
      </c>
      <c r="D2716" s="158" t="e">
        <f>AB2716&amp;"_"&amp;#REF!&amp;IF(afstemning_partner&lt;&gt;"","_"&amp;AC2716,"")</f>
        <v>#REF!</v>
      </c>
      <c r="E2716" s="158" t="str">
        <f t="shared" si="422"/>
        <v/>
      </c>
      <c r="F2716" s="158" t="e">
        <f t="shared" si="423"/>
        <v>#N/A</v>
      </c>
      <c r="G2716" s="158" t="str">
        <f>TRANSAKTIONER!Z2716&amp;IF(regnskab_filter_periode&gt;=AB2716,"INCLUDE"&amp;IF(regnskab_filter_land&lt;&gt;"",IF(regnskab_filter_land="EU",F2716,AD2716),""),"EXCLUDE")</f>
        <v>EXCLUDE</v>
      </c>
      <c r="H2716" s="158" t="str">
        <f t="shared" si="424"/>
        <v/>
      </c>
      <c r="I2716" s="158" t="str">
        <f>TRANSAKTIONER!Z2716&amp;IF(regnskab_filter_periode_partner&gt;=AB2716,"INCLUDE"&amp;IF(regnskab_filter_land_partner&lt;&gt;"",IF(regnskab_filter_land_partner="EU",F2716,AD2716),""),"EXCLUDE")&amp;AC2716</f>
        <v>EXCLUDE</v>
      </c>
      <c r="J2716" s="158" t="e">
        <f t="shared" si="425"/>
        <v>#N/A</v>
      </c>
      <c r="L2716" s="158" t="str">
        <f t="shared" si="426"/>
        <v>_EU</v>
      </c>
      <c r="P2716" s="340"/>
      <c r="Q2716" s="340"/>
      <c r="R2716" s="341"/>
      <c r="S2716" s="342"/>
      <c r="T2716" s="342"/>
      <c r="U2716" s="340"/>
      <c r="V2716" s="368"/>
      <c r="W2716" s="341"/>
      <c r="X2716" s="343"/>
      <c r="Y2716" s="340"/>
      <c r="Z2716" s="341"/>
      <c r="AA2716" s="348" t="str">
        <f t="shared" si="427"/>
        <v/>
      </c>
      <c r="AB2716" s="349" t="str">
        <f t="shared" si="428"/>
        <v/>
      </c>
      <c r="AC2716" s="341"/>
      <c r="AD2716" s="350" t="str">
        <f t="shared" si="429"/>
        <v/>
      </c>
    </row>
    <row r="2717" spans="2:30" x14ac:dyDescent="0.45">
      <c r="B2717" s="145" t="str">
        <f t="shared" si="420"/>
        <v>NOT INCLUDED</v>
      </c>
      <c r="C2717" s="146" t="e">
        <f t="shared" si="421"/>
        <v>#N/A</v>
      </c>
      <c r="D2717" s="158" t="e">
        <f>AB2717&amp;"_"&amp;#REF!&amp;IF(afstemning_partner&lt;&gt;"","_"&amp;AC2717,"")</f>
        <v>#REF!</v>
      </c>
      <c r="E2717" s="158" t="str">
        <f t="shared" si="422"/>
        <v/>
      </c>
      <c r="F2717" s="158" t="e">
        <f t="shared" si="423"/>
        <v>#N/A</v>
      </c>
      <c r="G2717" s="158" t="str">
        <f>TRANSAKTIONER!Z2717&amp;IF(regnskab_filter_periode&gt;=AB2717,"INCLUDE"&amp;IF(regnskab_filter_land&lt;&gt;"",IF(regnskab_filter_land="EU",F2717,AD2717),""),"EXCLUDE")</f>
        <v>EXCLUDE</v>
      </c>
      <c r="H2717" s="158" t="str">
        <f t="shared" si="424"/>
        <v/>
      </c>
      <c r="I2717" s="158" t="str">
        <f>TRANSAKTIONER!Z2717&amp;IF(regnskab_filter_periode_partner&gt;=AB2717,"INCLUDE"&amp;IF(regnskab_filter_land_partner&lt;&gt;"",IF(regnskab_filter_land_partner="EU",F2717,AD2717),""),"EXCLUDE")&amp;AC2717</f>
        <v>EXCLUDE</v>
      </c>
      <c r="J2717" s="158" t="e">
        <f t="shared" si="425"/>
        <v>#N/A</v>
      </c>
      <c r="L2717" s="158" t="str">
        <f t="shared" si="426"/>
        <v>_EU</v>
      </c>
      <c r="P2717" s="340"/>
      <c r="Q2717" s="340"/>
      <c r="R2717" s="341"/>
      <c r="S2717" s="342"/>
      <c r="T2717" s="342"/>
      <c r="U2717" s="340"/>
      <c r="V2717" s="368"/>
      <c r="W2717" s="341"/>
      <c r="X2717" s="343"/>
      <c r="Y2717" s="340"/>
      <c r="Z2717" s="341"/>
      <c r="AA2717" s="348" t="str">
        <f t="shared" si="427"/>
        <v/>
      </c>
      <c r="AB2717" s="349" t="str">
        <f t="shared" si="428"/>
        <v/>
      </c>
      <c r="AC2717" s="341"/>
      <c r="AD2717" s="350" t="str">
        <f t="shared" si="429"/>
        <v/>
      </c>
    </row>
    <row r="2718" spans="2:30" x14ac:dyDescent="0.45">
      <c r="B2718" s="145" t="str">
        <f t="shared" si="420"/>
        <v>NOT INCLUDED</v>
      </c>
      <c r="C2718" s="146" t="e">
        <f t="shared" si="421"/>
        <v>#N/A</v>
      </c>
      <c r="D2718" s="158" t="e">
        <f>AB2718&amp;"_"&amp;#REF!&amp;IF(afstemning_partner&lt;&gt;"","_"&amp;AC2718,"")</f>
        <v>#REF!</v>
      </c>
      <c r="E2718" s="158" t="str">
        <f t="shared" si="422"/>
        <v/>
      </c>
      <c r="F2718" s="158" t="e">
        <f t="shared" si="423"/>
        <v>#N/A</v>
      </c>
      <c r="G2718" s="158" t="str">
        <f>TRANSAKTIONER!Z2718&amp;IF(regnskab_filter_periode&gt;=AB2718,"INCLUDE"&amp;IF(regnskab_filter_land&lt;&gt;"",IF(regnskab_filter_land="EU",F2718,AD2718),""),"EXCLUDE")</f>
        <v>EXCLUDE</v>
      </c>
      <c r="H2718" s="158" t="str">
        <f t="shared" si="424"/>
        <v/>
      </c>
      <c r="I2718" s="158" t="str">
        <f>TRANSAKTIONER!Z2718&amp;IF(regnskab_filter_periode_partner&gt;=AB2718,"INCLUDE"&amp;IF(regnskab_filter_land_partner&lt;&gt;"",IF(regnskab_filter_land_partner="EU",F2718,AD2718),""),"EXCLUDE")&amp;AC2718</f>
        <v>EXCLUDE</v>
      </c>
      <c r="J2718" s="158" t="e">
        <f t="shared" si="425"/>
        <v>#N/A</v>
      </c>
      <c r="L2718" s="158" t="str">
        <f t="shared" si="426"/>
        <v>_EU</v>
      </c>
      <c r="P2718" s="340"/>
      <c r="Q2718" s="340"/>
      <c r="R2718" s="341"/>
      <c r="S2718" s="342"/>
      <c r="T2718" s="342"/>
      <c r="U2718" s="340"/>
      <c r="V2718" s="368"/>
      <c r="W2718" s="341"/>
      <c r="X2718" s="343"/>
      <c r="Y2718" s="340"/>
      <c r="Z2718" s="341"/>
      <c r="AA2718" s="348" t="str">
        <f t="shared" si="427"/>
        <v/>
      </c>
      <c r="AB2718" s="349" t="str">
        <f t="shared" si="428"/>
        <v/>
      </c>
      <c r="AC2718" s="341"/>
      <c r="AD2718" s="350" t="str">
        <f t="shared" si="429"/>
        <v/>
      </c>
    </row>
    <row r="2719" spans="2:30" x14ac:dyDescent="0.45">
      <c r="B2719" s="145" t="str">
        <f t="shared" si="420"/>
        <v>NOT INCLUDED</v>
      </c>
      <c r="C2719" s="146" t="e">
        <f t="shared" si="421"/>
        <v>#N/A</v>
      </c>
      <c r="D2719" s="158" t="e">
        <f>AB2719&amp;"_"&amp;#REF!&amp;IF(afstemning_partner&lt;&gt;"","_"&amp;AC2719,"")</f>
        <v>#REF!</v>
      </c>
      <c r="E2719" s="158" t="str">
        <f t="shared" si="422"/>
        <v/>
      </c>
      <c r="F2719" s="158" t="e">
        <f t="shared" si="423"/>
        <v>#N/A</v>
      </c>
      <c r="G2719" s="158" t="str">
        <f>TRANSAKTIONER!Z2719&amp;IF(regnskab_filter_periode&gt;=AB2719,"INCLUDE"&amp;IF(regnskab_filter_land&lt;&gt;"",IF(regnskab_filter_land="EU",F2719,AD2719),""),"EXCLUDE")</f>
        <v>EXCLUDE</v>
      </c>
      <c r="H2719" s="158" t="str">
        <f t="shared" si="424"/>
        <v/>
      </c>
      <c r="I2719" s="158" t="str">
        <f>TRANSAKTIONER!Z2719&amp;IF(regnskab_filter_periode_partner&gt;=AB2719,"INCLUDE"&amp;IF(regnskab_filter_land_partner&lt;&gt;"",IF(regnskab_filter_land_partner="EU",F2719,AD2719),""),"EXCLUDE")&amp;AC2719</f>
        <v>EXCLUDE</v>
      </c>
      <c r="J2719" s="158" t="e">
        <f t="shared" si="425"/>
        <v>#N/A</v>
      </c>
      <c r="L2719" s="158" t="str">
        <f t="shared" si="426"/>
        <v>_EU</v>
      </c>
      <c r="P2719" s="340"/>
      <c r="Q2719" s="340"/>
      <c r="R2719" s="341"/>
      <c r="S2719" s="342"/>
      <c r="T2719" s="342"/>
      <c r="U2719" s="340"/>
      <c r="V2719" s="368"/>
      <c r="W2719" s="341"/>
      <c r="X2719" s="343"/>
      <c r="Y2719" s="340"/>
      <c r="Z2719" s="341"/>
      <c r="AA2719" s="348" t="str">
        <f t="shared" si="427"/>
        <v/>
      </c>
      <c r="AB2719" s="349" t="str">
        <f t="shared" si="428"/>
        <v/>
      </c>
      <c r="AC2719" s="341"/>
      <c r="AD2719" s="350" t="str">
        <f t="shared" si="429"/>
        <v/>
      </c>
    </row>
    <row r="2720" spans="2:30" x14ac:dyDescent="0.45">
      <c r="B2720" s="145" t="str">
        <f t="shared" si="420"/>
        <v>NOT INCLUDED</v>
      </c>
      <c r="C2720" s="146" t="e">
        <f t="shared" si="421"/>
        <v>#N/A</v>
      </c>
      <c r="D2720" s="158" t="e">
        <f>AB2720&amp;"_"&amp;#REF!&amp;IF(afstemning_partner&lt;&gt;"","_"&amp;AC2720,"")</f>
        <v>#REF!</v>
      </c>
      <c r="E2720" s="158" t="str">
        <f t="shared" si="422"/>
        <v/>
      </c>
      <c r="F2720" s="158" t="e">
        <f t="shared" si="423"/>
        <v>#N/A</v>
      </c>
      <c r="G2720" s="158" t="str">
        <f>TRANSAKTIONER!Z2720&amp;IF(regnskab_filter_periode&gt;=AB2720,"INCLUDE"&amp;IF(regnskab_filter_land&lt;&gt;"",IF(regnskab_filter_land="EU",F2720,AD2720),""),"EXCLUDE")</f>
        <v>EXCLUDE</v>
      </c>
      <c r="H2720" s="158" t="str">
        <f t="shared" si="424"/>
        <v/>
      </c>
      <c r="I2720" s="158" t="str">
        <f>TRANSAKTIONER!Z2720&amp;IF(regnskab_filter_periode_partner&gt;=AB2720,"INCLUDE"&amp;IF(regnskab_filter_land_partner&lt;&gt;"",IF(regnskab_filter_land_partner="EU",F2720,AD2720),""),"EXCLUDE")&amp;AC2720</f>
        <v>EXCLUDE</v>
      </c>
      <c r="J2720" s="158" t="e">
        <f t="shared" si="425"/>
        <v>#N/A</v>
      </c>
      <c r="L2720" s="158" t="str">
        <f t="shared" si="426"/>
        <v>_EU</v>
      </c>
      <c r="P2720" s="340"/>
      <c r="Q2720" s="340"/>
      <c r="R2720" s="341"/>
      <c r="S2720" s="342"/>
      <c r="T2720" s="342"/>
      <c r="U2720" s="340"/>
      <c r="V2720" s="368"/>
      <c r="W2720" s="341"/>
      <c r="X2720" s="343"/>
      <c r="Y2720" s="340"/>
      <c r="Z2720" s="341"/>
      <c r="AA2720" s="348" t="str">
        <f t="shared" si="427"/>
        <v/>
      </c>
      <c r="AB2720" s="349" t="str">
        <f t="shared" si="428"/>
        <v/>
      </c>
      <c r="AC2720" s="341"/>
      <c r="AD2720" s="350" t="str">
        <f t="shared" si="429"/>
        <v/>
      </c>
    </row>
    <row r="2721" spans="2:30" x14ac:dyDescent="0.45">
      <c r="B2721" s="145" t="str">
        <f t="shared" si="420"/>
        <v>NOT INCLUDED</v>
      </c>
      <c r="C2721" s="146" t="e">
        <f t="shared" si="421"/>
        <v>#N/A</v>
      </c>
      <c r="D2721" s="158" t="e">
        <f>AB2721&amp;"_"&amp;#REF!&amp;IF(afstemning_partner&lt;&gt;"","_"&amp;AC2721,"")</f>
        <v>#REF!</v>
      </c>
      <c r="E2721" s="158" t="str">
        <f t="shared" si="422"/>
        <v/>
      </c>
      <c r="F2721" s="158" t="e">
        <f t="shared" si="423"/>
        <v>#N/A</v>
      </c>
      <c r="G2721" s="158" t="str">
        <f>TRANSAKTIONER!Z2721&amp;IF(regnskab_filter_periode&gt;=AB2721,"INCLUDE"&amp;IF(regnskab_filter_land&lt;&gt;"",IF(regnskab_filter_land="EU",F2721,AD2721),""),"EXCLUDE")</f>
        <v>EXCLUDE</v>
      </c>
      <c r="H2721" s="158" t="str">
        <f t="shared" si="424"/>
        <v/>
      </c>
      <c r="I2721" s="158" t="str">
        <f>TRANSAKTIONER!Z2721&amp;IF(regnskab_filter_periode_partner&gt;=AB2721,"INCLUDE"&amp;IF(regnskab_filter_land_partner&lt;&gt;"",IF(regnskab_filter_land_partner="EU",F2721,AD2721),""),"EXCLUDE")&amp;AC2721</f>
        <v>EXCLUDE</v>
      </c>
      <c r="J2721" s="158" t="e">
        <f t="shared" si="425"/>
        <v>#N/A</v>
      </c>
      <c r="L2721" s="158" t="str">
        <f t="shared" si="426"/>
        <v>_EU</v>
      </c>
      <c r="P2721" s="340"/>
      <c r="Q2721" s="340"/>
      <c r="R2721" s="341"/>
      <c r="S2721" s="342"/>
      <c r="T2721" s="342"/>
      <c r="U2721" s="340"/>
      <c r="V2721" s="368"/>
      <c r="W2721" s="341"/>
      <c r="X2721" s="343"/>
      <c r="Y2721" s="340"/>
      <c r="Z2721" s="341"/>
      <c r="AA2721" s="348" t="str">
        <f t="shared" si="427"/>
        <v/>
      </c>
      <c r="AB2721" s="349" t="str">
        <f t="shared" si="428"/>
        <v/>
      </c>
      <c r="AC2721" s="341"/>
      <c r="AD2721" s="350" t="str">
        <f t="shared" si="429"/>
        <v/>
      </c>
    </row>
    <row r="2722" spans="2:30" x14ac:dyDescent="0.45">
      <c r="B2722" s="145" t="str">
        <f t="shared" si="420"/>
        <v>NOT INCLUDED</v>
      </c>
      <c r="C2722" s="146" t="e">
        <f t="shared" si="421"/>
        <v>#N/A</v>
      </c>
      <c r="D2722" s="158" t="e">
        <f>AB2722&amp;"_"&amp;#REF!&amp;IF(afstemning_partner&lt;&gt;"","_"&amp;AC2722,"")</f>
        <v>#REF!</v>
      </c>
      <c r="E2722" s="158" t="str">
        <f t="shared" si="422"/>
        <v/>
      </c>
      <c r="F2722" s="158" t="e">
        <f t="shared" si="423"/>
        <v>#N/A</v>
      </c>
      <c r="G2722" s="158" t="str">
        <f>TRANSAKTIONER!Z2722&amp;IF(regnskab_filter_periode&gt;=AB2722,"INCLUDE"&amp;IF(regnskab_filter_land&lt;&gt;"",IF(regnskab_filter_land="EU",F2722,AD2722),""),"EXCLUDE")</f>
        <v>EXCLUDE</v>
      </c>
      <c r="H2722" s="158" t="str">
        <f t="shared" si="424"/>
        <v/>
      </c>
      <c r="I2722" s="158" t="str">
        <f>TRANSAKTIONER!Z2722&amp;IF(regnskab_filter_periode_partner&gt;=AB2722,"INCLUDE"&amp;IF(regnskab_filter_land_partner&lt;&gt;"",IF(regnskab_filter_land_partner="EU",F2722,AD2722),""),"EXCLUDE")&amp;AC2722</f>
        <v>EXCLUDE</v>
      </c>
      <c r="J2722" s="158" t="e">
        <f t="shared" si="425"/>
        <v>#N/A</v>
      </c>
      <c r="L2722" s="158" t="str">
        <f t="shared" si="426"/>
        <v>_EU</v>
      </c>
      <c r="P2722" s="340"/>
      <c r="Q2722" s="340"/>
      <c r="R2722" s="341"/>
      <c r="S2722" s="342"/>
      <c r="T2722" s="342"/>
      <c r="U2722" s="340"/>
      <c r="V2722" s="368"/>
      <c r="W2722" s="341"/>
      <c r="X2722" s="343"/>
      <c r="Y2722" s="340"/>
      <c r="Z2722" s="341"/>
      <c r="AA2722" s="348" t="str">
        <f t="shared" si="427"/>
        <v/>
      </c>
      <c r="AB2722" s="349" t="str">
        <f t="shared" si="428"/>
        <v/>
      </c>
      <c r="AC2722" s="341"/>
      <c r="AD2722" s="350" t="str">
        <f t="shared" si="429"/>
        <v/>
      </c>
    </row>
    <row r="2723" spans="2:30" x14ac:dyDescent="0.45">
      <c r="B2723" s="145" t="str">
        <f t="shared" si="420"/>
        <v>NOT INCLUDED</v>
      </c>
      <c r="C2723" s="146" t="e">
        <f t="shared" si="421"/>
        <v>#N/A</v>
      </c>
      <c r="D2723" s="158" t="e">
        <f>AB2723&amp;"_"&amp;#REF!&amp;IF(afstemning_partner&lt;&gt;"","_"&amp;AC2723,"")</f>
        <v>#REF!</v>
      </c>
      <c r="E2723" s="158" t="str">
        <f t="shared" si="422"/>
        <v/>
      </c>
      <c r="F2723" s="158" t="e">
        <f t="shared" si="423"/>
        <v>#N/A</v>
      </c>
      <c r="G2723" s="158" t="str">
        <f>TRANSAKTIONER!Z2723&amp;IF(regnskab_filter_periode&gt;=AB2723,"INCLUDE"&amp;IF(regnskab_filter_land&lt;&gt;"",IF(regnskab_filter_land="EU",F2723,AD2723),""),"EXCLUDE")</f>
        <v>EXCLUDE</v>
      </c>
      <c r="H2723" s="158" t="str">
        <f t="shared" si="424"/>
        <v/>
      </c>
      <c r="I2723" s="158" t="str">
        <f>TRANSAKTIONER!Z2723&amp;IF(regnskab_filter_periode_partner&gt;=AB2723,"INCLUDE"&amp;IF(regnskab_filter_land_partner&lt;&gt;"",IF(regnskab_filter_land_partner="EU",F2723,AD2723),""),"EXCLUDE")&amp;AC2723</f>
        <v>EXCLUDE</v>
      </c>
      <c r="J2723" s="158" t="e">
        <f t="shared" si="425"/>
        <v>#N/A</v>
      </c>
      <c r="L2723" s="158" t="str">
        <f t="shared" si="426"/>
        <v>_EU</v>
      </c>
      <c r="P2723" s="340"/>
      <c r="Q2723" s="340"/>
      <c r="R2723" s="341"/>
      <c r="S2723" s="342"/>
      <c r="T2723" s="342"/>
      <c r="U2723" s="340"/>
      <c r="V2723" s="368"/>
      <c r="W2723" s="341"/>
      <c r="X2723" s="343"/>
      <c r="Y2723" s="340"/>
      <c r="Z2723" s="341"/>
      <c r="AA2723" s="348" t="str">
        <f t="shared" si="427"/>
        <v/>
      </c>
      <c r="AB2723" s="349" t="str">
        <f t="shared" si="428"/>
        <v/>
      </c>
      <c r="AC2723" s="341"/>
      <c r="AD2723" s="350" t="str">
        <f t="shared" si="429"/>
        <v/>
      </c>
    </row>
    <row r="2724" spans="2:30" x14ac:dyDescent="0.45">
      <c r="B2724" s="145" t="str">
        <f t="shared" si="420"/>
        <v>NOT INCLUDED</v>
      </c>
      <c r="C2724" s="146" t="e">
        <f t="shared" si="421"/>
        <v>#N/A</v>
      </c>
      <c r="D2724" s="158" t="e">
        <f>AB2724&amp;"_"&amp;#REF!&amp;IF(afstemning_partner&lt;&gt;"","_"&amp;AC2724,"")</f>
        <v>#REF!</v>
      </c>
      <c r="E2724" s="158" t="str">
        <f t="shared" si="422"/>
        <v/>
      </c>
      <c r="F2724" s="158" t="e">
        <f t="shared" si="423"/>
        <v>#N/A</v>
      </c>
      <c r="G2724" s="158" t="str">
        <f>TRANSAKTIONER!Z2724&amp;IF(regnskab_filter_periode&gt;=AB2724,"INCLUDE"&amp;IF(regnskab_filter_land&lt;&gt;"",IF(regnskab_filter_land="EU",F2724,AD2724),""),"EXCLUDE")</f>
        <v>EXCLUDE</v>
      </c>
      <c r="H2724" s="158" t="str">
        <f t="shared" si="424"/>
        <v/>
      </c>
      <c r="I2724" s="158" t="str">
        <f>TRANSAKTIONER!Z2724&amp;IF(regnskab_filter_periode_partner&gt;=AB2724,"INCLUDE"&amp;IF(regnskab_filter_land_partner&lt;&gt;"",IF(regnskab_filter_land_partner="EU",F2724,AD2724),""),"EXCLUDE")&amp;AC2724</f>
        <v>EXCLUDE</v>
      </c>
      <c r="J2724" s="158" t="e">
        <f t="shared" si="425"/>
        <v>#N/A</v>
      </c>
      <c r="L2724" s="158" t="str">
        <f t="shared" si="426"/>
        <v>_EU</v>
      </c>
      <c r="P2724" s="340"/>
      <c r="Q2724" s="340"/>
      <c r="R2724" s="341"/>
      <c r="S2724" s="342"/>
      <c r="T2724" s="342"/>
      <c r="U2724" s="340"/>
      <c r="V2724" s="368"/>
      <c r="W2724" s="341"/>
      <c r="X2724" s="343"/>
      <c r="Y2724" s="340"/>
      <c r="Z2724" s="341"/>
      <c r="AA2724" s="348" t="str">
        <f t="shared" si="427"/>
        <v/>
      </c>
      <c r="AB2724" s="349" t="str">
        <f t="shared" si="428"/>
        <v/>
      </c>
      <c r="AC2724" s="341"/>
      <c r="AD2724" s="350" t="str">
        <f t="shared" si="429"/>
        <v/>
      </c>
    </row>
    <row r="2725" spans="2:30" x14ac:dyDescent="0.45">
      <c r="B2725" s="145" t="str">
        <f t="shared" si="420"/>
        <v>NOT INCLUDED</v>
      </c>
      <c r="C2725" s="146" t="e">
        <f t="shared" si="421"/>
        <v>#N/A</v>
      </c>
      <c r="D2725" s="158" t="e">
        <f>AB2725&amp;"_"&amp;#REF!&amp;IF(afstemning_partner&lt;&gt;"","_"&amp;AC2725,"")</f>
        <v>#REF!</v>
      </c>
      <c r="E2725" s="158" t="str">
        <f t="shared" si="422"/>
        <v/>
      </c>
      <c r="F2725" s="158" t="e">
        <f t="shared" si="423"/>
        <v>#N/A</v>
      </c>
      <c r="G2725" s="158" t="str">
        <f>TRANSAKTIONER!Z2725&amp;IF(regnskab_filter_periode&gt;=AB2725,"INCLUDE"&amp;IF(regnskab_filter_land&lt;&gt;"",IF(regnskab_filter_land="EU",F2725,AD2725),""),"EXCLUDE")</f>
        <v>EXCLUDE</v>
      </c>
      <c r="H2725" s="158" t="str">
        <f t="shared" si="424"/>
        <v/>
      </c>
      <c r="I2725" s="158" t="str">
        <f>TRANSAKTIONER!Z2725&amp;IF(regnskab_filter_periode_partner&gt;=AB2725,"INCLUDE"&amp;IF(regnskab_filter_land_partner&lt;&gt;"",IF(regnskab_filter_land_partner="EU",F2725,AD2725),""),"EXCLUDE")&amp;AC2725</f>
        <v>EXCLUDE</v>
      </c>
      <c r="J2725" s="158" t="e">
        <f t="shared" si="425"/>
        <v>#N/A</v>
      </c>
      <c r="L2725" s="158" t="str">
        <f t="shared" si="426"/>
        <v>_EU</v>
      </c>
      <c r="P2725" s="340"/>
      <c r="Q2725" s="340"/>
      <c r="R2725" s="341"/>
      <c r="S2725" s="342"/>
      <c r="T2725" s="342"/>
      <c r="U2725" s="340"/>
      <c r="V2725" s="368"/>
      <c r="W2725" s="341"/>
      <c r="X2725" s="343"/>
      <c r="Y2725" s="340"/>
      <c r="Z2725" s="341"/>
      <c r="AA2725" s="348" t="str">
        <f t="shared" si="427"/>
        <v/>
      </c>
      <c r="AB2725" s="349" t="str">
        <f t="shared" si="428"/>
        <v/>
      </c>
      <c r="AC2725" s="341"/>
      <c r="AD2725" s="350" t="str">
        <f t="shared" si="429"/>
        <v/>
      </c>
    </row>
    <row r="2726" spans="2:30" x14ac:dyDescent="0.45">
      <c r="B2726" s="145" t="str">
        <f t="shared" si="420"/>
        <v>NOT INCLUDED</v>
      </c>
      <c r="C2726" s="146" t="e">
        <f t="shared" si="421"/>
        <v>#N/A</v>
      </c>
      <c r="D2726" s="158" t="e">
        <f>AB2726&amp;"_"&amp;#REF!&amp;IF(afstemning_partner&lt;&gt;"","_"&amp;AC2726,"")</f>
        <v>#REF!</v>
      </c>
      <c r="E2726" s="158" t="str">
        <f t="shared" si="422"/>
        <v/>
      </c>
      <c r="F2726" s="158" t="e">
        <f t="shared" si="423"/>
        <v>#N/A</v>
      </c>
      <c r="G2726" s="158" t="str">
        <f>TRANSAKTIONER!Z2726&amp;IF(regnskab_filter_periode&gt;=AB2726,"INCLUDE"&amp;IF(regnskab_filter_land&lt;&gt;"",IF(regnskab_filter_land="EU",F2726,AD2726),""),"EXCLUDE")</f>
        <v>EXCLUDE</v>
      </c>
      <c r="H2726" s="158" t="str">
        <f t="shared" si="424"/>
        <v/>
      </c>
      <c r="I2726" s="158" t="str">
        <f>TRANSAKTIONER!Z2726&amp;IF(regnskab_filter_periode_partner&gt;=AB2726,"INCLUDE"&amp;IF(regnskab_filter_land_partner&lt;&gt;"",IF(regnskab_filter_land_partner="EU",F2726,AD2726),""),"EXCLUDE")&amp;AC2726</f>
        <v>EXCLUDE</v>
      </c>
      <c r="J2726" s="158" t="e">
        <f t="shared" si="425"/>
        <v>#N/A</v>
      </c>
      <c r="L2726" s="158" t="str">
        <f t="shared" si="426"/>
        <v>_EU</v>
      </c>
      <c r="P2726" s="340"/>
      <c r="Q2726" s="340"/>
      <c r="R2726" s="341"/>
      <c r="S2726" s="342"/>
      <c r="T2726" s="342"/>
      <c r="U2726" s="340"/>
      <c r="V2726" s="368"/>
      <c r="W2726" s="341"/>
      <c r="X2726" s="343"/>
      <c r="Y2726" s="340"/>
      <c r="Z2726" s="341"/>
      <c r="AA2726" s="348" t="str">
        <f t="shared" si="427"/>
        <v/>
      </c>
      <c r="AB2726" s="349" t="str">
        <f t="shared" si="428"/>
        <v/>
      </c>
      <c r="AC2726" s="341"/>
      <c r="AD2726" s="350" t="str">
        <f t="shared" si="429"/>
        <v/>
      </c>
    </row>
    <row r="2727" spans="2:30" x14ac:dyDescent="0.45">
      <c r="B2727" s="145" t="str">
        <f t="shared" si="420"/>
        <v>NOT INCLUDED</v>
      </c>
      <c r="C2727" s="146" t="e">
        <f t="shared" si="421"/>
        <v>#N/A</v>
      </c>
      <c r="D2727" s="158" t="e">
        <f>AB2727&amp;"_"&amp;#REF!&amp;IF(afstemning_partner&lt;&gt;"","_"&amp;AC2727,"")</f>
        <v>#REF!</v>
      </c>
      <c r="E2727" s="158" t="str">
        <f t="shared" si="422"/>
        <v/>
      </c>
      <c r="F2727" s="158" t="e">
        <f t="shared" si="423"/>
        <v>#N/A</v>
      </c>
      <c r="G2727" s="158" t="str">
        <f>TRANSAKTIONER!Z2727&amp;IF(regnskab_filter_periode&gt;=AB2727,"INCLUDE"&amp;IF(regnskab_filter_land&lt;&gt;"",IF(regnskab_filter_land="EU",F2727,AD2727),""),"EXCLUDE")</f>
        <v>EXCLUDE</v>
      </c>
      <c r="H2727" s="158" t="str">
        <f t="shared" si="424"/>
        <v/>
      </c>
      <c r="I2727" s="158" t="str">
        <f>TRANSAKTIONER!Z2727&amp;IF(regnskab_filter_periode_partner&gt;=AB2727,"INCLUDE"&amp;IF(regnskab_filter_land_partner&lt;&gt;"",IF(regnskab_filter_land_partner="EU",F2727,AD2727),""),"EXCLUDE")&amp;AC2727</f>
        <v>EXCLUDE</v>
      </c>
      <c r="J2727" s="158" t="e">
        <f t="shared" si="425"/>
        <v>#N/A</v>
      </c>
      <c r="L2727" s="158" t="str">
        <f t="shared" si="426"/>
        <v>_EU</v>
      </c>
      <c r="P2727" s="340"/>
      <c r="Q2727" s="340"/>
      <c r="R2727" s="341"/>
      <c r="S2727" s="342"/>
      <c r="T2727" s="342"/>
      <c r="U2727" s="340"/>
      <c r="V2727" s="368"/>
      <c r="W2727" s="341"/>
      <c r="X2727" s="343"/>
      <c r="Y2727" s="340"/>
      <c r="Z2727" s="341"/>
      <c r="AA2727" s="348" t="str">
        <f t="shared" si="427"/>
        <v/>
      </c>
      <c r="AB2727" s="349" t="str">
        <f t="shared" si="428"/>
        <v/>
      </c>
      <c r="AC2727" s="341"/>
      <c r="AD2727" s="350" t="str">
        <f t="shared" si="429"/>
        <v/>
      </c>
    </row>
    <row r="2728" spans="2:30" x14ac:dyDescent="0.45">
      <c r="B2728" s="145" t="str">
        <f t="shared" si="420"/>
        <v>NOT INCLUDED</v>
      </c>
      <c r="C2728" s="146" t="e">
        <f t="shared" si="421"/>
        <v>#N/A</v>
      </c>
      <c r="D2728" s="158" t="e">
        <f>AB2728&amp;"_"&amp;#REF!&amp;IF(afstemning_partner&lt;&gt;"","_"&amp;AC2728,"")</f>
        <v>#REF!</v>
      </c>
      <c r="E2728" s="158" t="str">
        <f t="shared" si="422"/>
        <v/>
      </c>
      <c r="F2728" s="158" t="e">
        <f t="shared" si="423"/>
        <v>#N/A</v>
      </c>
      <c r="G2728" s="158" t="str">
        <f>TRANSAKTIONER!Z2728&amp;IF(regnskab_filter_periode&gt;=AB2728,"INCLUDE"&amp;IF(regnskab_filter_land&lt;&gt;"",IF(regnskab_filter_land="EU",F2728,AD2728),""),"EXCLUDE")</f>
        <v>EXCLUDE</v>
      </c>
      <c r="H2728" s="158" t="str">
        <f t="shared" si="424"/>
        <v/>
      </c>
      <c r="I2728" s="158" t="str">
        <f>TRANSAKTIONER!Z2728&amp;IF(regnskab_filter_periode_partner&gt;=AB2728,"INCLUDE"&amp;IF(regnskab_filter_land_partner&lt;&gt;"",IF(regnskab_filter_land_partner="EU",F2728,AD2728),""),"EXCLUDE")&amp;AC2728</f>
        <v>EXCLUDE</v>
      </c>
      <c r="J2728" s="158" t="e">
        <f t="shared" si="425"/>
        <v>#N/A</v>
      </c>
      <c r="L2728" s="158" t="str">
        <f t="shared" si="426"/>
        <v>_EU</v>
      </c>
      <c r="P2728" s="340"/>
      <c r="Q2728" s="340"/>
      <c r="R2728" s="341"/>
      <c r="S2728" s="342"/>
      <c r="T2728" s="342"/>
      <c r="U2728" s="340"/>
      <c r="V2728" s="368"/>
      <c r="W2728" s="341"/>
      <c r="X2728" s="343"/>
      <c r="Y2728" s="340"/>
      <c r="Z2728" s="341"/>
      <c r="AA2728" s="348" t="str">
        <f t="shared" si="427"/>
        <v/>
      </c>
      <c r="AB2728" s="349" t="str">
        <f t="shared" si="428"/>
        <v/>
      </c>
      <c r="AC2728" s="341"/>
      <c r="AD2728" s="350" t="str">
        <f t="shared" si="429"/>
        <v/>
      </c>
    </row>
    <row r="2729" spans="2:30" x14ac:dyDescent="0.45">
      <c r="B2729" s="145" t="str">
        <f t="shared" si="420"/>
        <v>NOT INCLUDED</v>
      </c>
      <c r="C2729" s="146" t="e">
        <f t="shared" si="421"/>
        <v>#N/A</v>
      </c>
      <c r="D2729" s="158" t="e">
        <f>AB2729&amp;"_"&amp;#REF!&amp;IF(afstemning_partner&lt;&gt;"","_"&amp;AC2729,"")</f>
        <v>#REF!</v>
      </c>
      <c r="E2729" s="158" t="str">
        <f t="shared" si="422"/>
        <v/>
      </c>
      <c r="F2729" s="158" t="e">
        <f t="shared" si="423"/>
        <v>#N/A</v>
      </c>
      <c r="G2729" s="158" t="str">
        <f>TRANSAKTIONER!Z2729&amp;IF(regnskab_filter_periode&gt;=AB2729,"INCLUDE"&amp;IF(regnskab_filter_land&lt;&gt;"",IF(regnskab_filter_land="EU",F2729,AD2729),""),"EXCLUDE")</f>
        <v>EXCLUDE</v>
      </c>
      <c r="H2729" s="158" t="str">
        <f t="shared" si="424"/>
        <v/>
      </c>
      <c r="I2729" s="158" t="str">
        <f>TRANSAKTIONER!Z2729&amp;IF(regnskab_filter_periode_partner&gt;=AB2729,"INCLUDE"&amp;IF(regnskab_filter_land_partner&lt;&gt;"",IF(regnskab_filter_land_partner="EU",F2729,AD2729),""),"EXCLUDE")&amp;AC2729</f>
        <v>EXCLUDE</v>
      </c>
      <c r="J2729" s="158" t="e">
        <f t="shared" si="425"/>
        <v>#N/A</v>
      </c>
      <c r="L2729" s="158" t="str">
        <f t="shared" si="426"/>
        <v>_EU</v>
      </c>
      <c r="P2729" s="340"/>
      <c r="Q2729" s="340"/>
      <c r="R2729" s="341"/>
      <c r="S2729" s="342"/>
      <c r="T2729" s="342"/>
      <c r="U2729" s="340"/>
      <c r="V2729" s="368"/>
      <c r="W2729" s="341"/>
      <c r="X2729" s="343"/>
      <c r="Y2729" s="340"/>
      <c r="Z2729" s="341"/>
      <c r="AA2729" s="348" t="str">
        <f t="shared" si="427"/>
        <v/>
      </c>
      <c r="AB2729" s="349" t="str">
        <f t="shared" si="428"/>
        <v/>
      </c>
      <c r="AC2729" s="341"/>
      <c r="AD2729" s="350" t="str">
        <f t="shared" si="429"/>
        <v/>
      </c>
    </row>
    <row r="2730" spans="2:30" x14ac:dyDescent="0.45">
      <c r="B2730" s="145" t="str">
        <f t="shared" si="420"/>
        <v>NOT INCLUDED</v>
      </c>
      <c r="C2730" s="146" t="e">
        <f t="shared" si="421"/>
        <v>#N/A</v>
      </c>
      <c r="D2730" s="158" t="e">
        <f>AB2730&amp;"_"&amp;#REF!&amp;IF(afstemning_partner&lt;&gt;"","_"&amp;AC2730,"")</f>
        <v>#REF!</v>
      </c>
      <c r="E2730" s="158" t="str">
        <f t="shared" si="422"/>
        <v/>
      </c>
      <c r="F2730" s="158" t="e">
        <f t="shared" si="423"/>
        <v>#N/A</v>
      </c>
      <c r="G2730" s="158" t="str">
        <f>TRANSAKTIONER!Z2730&amp;IF(regnskab_filter_periode&gt;=AB2730,"INCLUDE"&amp;IF(regnskab_filter_land&lt;&gt;"",IF(regnskab_filter_land="EU",F2730,AD2730),""),"EXCLUDE")</f>
        <v>EXCLUDE</v>
      </c>
      <c r="H2730" s="158" t="str">
        <f t="shared" si="424"/>
        <v/>
      </c>
      <c r="I2730" s="158" t="str">
        <f>TRANSAKTIONER!Z2730&amp;IF(regnskab_filter_periode_partner&gt;=AB2730,"INCLUDE"&amp;IF(regnskab_filter_land_partner&lt;&gt;"",IF(regnskab_filter_land_partner="EU",F2730,AD2730),""),"EXCLUDE")&amp;AC2730</f>
        <v>EXCLUDE</v>
      </c>
      <c r="J2730" s="158" t="e">
        <f t="shared" si="425"/>
        <v>#N/A</v>
      </c>
      <c r="L2730" s="158" t="str">
        <f t="shared" si="426"/>
        <v>_EU</v>
      </c>
      <c r="P2730" s="340"/>
      <c r="Q2730" s="340"/>
      <c r="R2730" s="341"/>
      <c r="S2730" s="342"/>
      <c r="T2730" s="342"/>
      <c r="U2730" s="340"/>
      <c r="V2730" s="368"/>
      <c r="W2730" s="341"/>
      <c r="X2730" s="343"/>
      <c r="Y2730" s="340"/>
      <c r="Z2730" s="341"/>
      <c r="AA2730" s="348" t="str">
        <f t="shared" si="427"/>
        <v/>
      </c>
      <c r="AB2730" s="349" t="str">
        <f t="shared" si="428"/>
        <v/>
      </c>
      <c r="AC2730" s="341"/>
      <c r="AD2730" s="350" t="str">
        <f t="shared" si="429"/>
        <v/>
      </c>
    </row>
    <row r="2731" spans="2:30" x14ac:dyDescent="0.45">
      <c r="B2731" s="145" t="str">
        <f t="shared" si="420"/>
        <v>NOT INCLUDED</v>
      </c>
      <c r="C2731" s="146" t="e">
        <f t="shared" si="421"/>
        <v>#N/A</v>
      </c>
      <c r="D2731" s="158" t="e">
        <f>AB2731&amp;"_"&amp;#REF!&amp;IF(afstemning_partner&lt;&gt;"","_"&amp;AC2731,"")</f>
        <v>#REF!</v>
      </c>
      <c r="E2731" s="158" t="str">
        <f t="shared" si="422"/>
        <v/>
      </c>
      <c r="F2731" s="158" t="e">
        <f t="shared" si="423"/>
        <v>#N/A</v>
      </c>
      <c r="G2731" s="158" t="str">
        <f>TRANSAKTIONER!Z2731&amp;IF(regnskab_filter_periode&gt;=AB2731,"INCLUDE"&amp;IF(regnskab_filter_land&lt;&gt;"",IF(regnskab_filter_land="EU",F2731,AD2731),""),"EXCLUDE")</f>
        <v>EXCLUDE</v>
      </c>
      <c r="H2731" s="158" t="str">
        <f t="shared" si="424"/>
        <v/>
      </c>
      <c r="I2731" s="158" t="str">
        <f>TRANSAKTIONER!Z2731&amp;IF(regnskab_filter_periode_partner&gt;=AB2731,"INCLUDE"&amp;IF(regnskab_filter_land_partner&lt;&gt;"",IF(regnskab_filter_land_partner="EU",F2731,AD2731),""),"EXCLUDE")&amp;AC2731</f>
        <v>EXCLUDE</v>
      </c>
      <c r="J2731" s="158" t="e">
        <f t="shared" si="425"/>
        <v>#N/A</v>
      </c>
      <c r="L2731" s="158" t="str">
        <f t="shared" si="426"/>
        <v>_EU</v>
      </c>
      <c r="P2731" s="340"/>
      <c r="Q2731" s="340"/>
      <c r="R2731" s="341"/>
      <c r="S2731" s="342"/>
      <c r="T2731" s="342"/>
      <c r="U2731" s="340"/>
      <c r="V2731" s="368"/>
      <c r="W2731" s="341"/>
      <c r="X2731" s="343"/>
      <c r="Y2731" s="340"/>
      <c r="Z2731" s="341"/>
      <c r="AA2731" s="348" t="str">
        <f t="shared" si="427"/>
        <v/>
      </c>
      <c r="AB2731" s="349" t="str">
        <f t="shared" si="428"/>
        <v/>
      </c>
      <c r="AC2731" s="341"/>
      <c r="AD2731" s="350" t="str">
        <f t="shared" si="429"/>
        <v/>
      </c>
    </row>
    <row r="2732" spans="2:30" x14ac:dyDescent="0.45">
      <c r="B2732" s="145" t="str">
        <f t="shared" si="420"/>
        <v>NOT INCLUDED</v>
      </c>
      <c r="C2732" s="146" t="e">
        <f t="shared" si="421"/>
        <v>#N/A</v>
      </c>
      <c r="D2732" s="158" t="e">
        <f>AB2732&amp;"_"&amp;#REF!&amp;IF(afstemning_partner&lt;&gt;"","_"&amp;AC2732,"")</f>
        <v>#REF!</v>
      </c>
      <c r="E2732" s="158" t="str">
        <f t="shared" si="422"/>
        <v/>
      </c>
      <c r="F2732" s="158" t="e">
        <f t="shared" si="423"/>
        <v>#N/A</v>
      </c>
      <c r="G2732" s="158" t="str">
        <f>TRANSAKTIONER!Z2732&amp;IF(regnskab_filter_periode&gt;=AB2732,"INCLUDE"&amp;IF(regnskab_filter_land&lt;&gt;"",IF(regnskab_filter_land="EU",F2732,AD2732),""),"EXCLUDE")</f>
        <v>EXCLUDE</v>
      </c>
      <c r="H2732" s="158" t="str">
        <f t="shared" si="424"/>
        <v/>
      </c>
      <c r="I2732" s="158" t="str">
        <f>TRANSAKTIONER!Z2732&amp;IF(regnskab_filter_periode_partner&gt;=AB2732,"INCLUDE"&amp;IF(regnskab_filter_land_partner&lt;&gt;"",IF(regnskab_filter_land_partner="EU",F2732,AD2732),""),"EXCLUDE")&amp;AC2732</f>
        <v>EXCLUDE</v>
      </c>
      <c r="J2732" s="158" t="e">
        <f t="shared" si="425"/>
        <v>#N/A</v>
      </c>
      <c r="L2732" s="158" t="str">
        <f t="shared" si="426"/>
        <v>_EU</v>
      </c>
      <c r="P2732" s="340"/>
      <c r="Q2732" s="340"/>
      <c r="R2732" s="341"/>
      <c r="S2732" s="342"/>
      <c r="T2732" s="342"/>
      <c r="U2732" s="340"/>
      <c r="V2732" s="368"/>
      <c r="W2732" s="341"/>
      <c r="X2732" s="343"/>
      <c r="Y2732" s="340"/>
      <c r="Z2732" s="341"/>
      <c r="AA2732" s="348" t="str">
        <f t="shared" si="427"/>
        <v/>
      </c>
      <c r="AB2732" s="349" t="str">
        <f t="shared" si="428"/>
        <v/>
      </c>
      <c r="AC2732" s="341"/>
      <c r="AD2732" s="350" t="str">
        <f t="shared" si="429"/>
        <v/>
      </c>
    </row>
    <row r="2733" spans="2:30" x14ac:dyDescent="0.45">
      <c r="B2733" s="145" t="str">
        <f t="shared" si="420"/>
        <v>NOT INCLUDED</v>
      </c>
      <c r="C2733" s="146" t="e">
        <f t="shared" si="421"/>
        <v>#N/A</v>
      </c>
      <c r="D2733" s="158" t="e">
        <f>AB2733&amp;"_"&amp;#REF!&amp;IF(afstemning_partner&lt;&gt;"","_"&amp;AC2733,"")</f>
        <v>#REF!</v>
      </c>
      <c r="E2733" s="158" t="str">
        <f t="shared" si="422"/>
        <v/>
      </c>
      <c r="F2733" s="158" t="e">
        <f t="shared" si="423"/>
        <v>#N/A</v>
      </c>
      <c r="G2733" s="158" t="str">
        <f>TRANSAKTIONER!Z2733&amp;IF(regnskab_filter_periode&gt;=AB2733,"INCLUDE"&amp;IF(regnskab_filter_land&lt;&gt;"",IF(regnskab_filter_land="EU",F2733,AD2733),""),"EXCLUDE")</f>
        <v>EXCLUDE</v>
      </c>
      <c r="H2733" s="158" t="str">
        <f t="shared" si="424"/>
        <v/>
      </c>
      <c r="I2733" s="158" t="str">
        <f>TRANSAKTIONER!Z2733&amp;IF(regnskab_filter_periode_partner&gt;=AB2733,"INCLUDE"&amp;IF(regnskab_filter_land_partner&lt;&gt;"",IF(regnskab_filter_land_partner="EU",F2733,AD2733),""),"EXCLUDE")&amp;AC2733</f>
        <v>EXCLUDE</v>
      </c>
      <c r="J2733" s="158" t="e">
        <f t="shared" si="425"/>
        <v>#N/A</v>
      </c>
      <c r="L2733" s="158" t="str">
        <f t="shared" si="426"/>
        <v>_EU</v>
      </c>
      <c r="P2733" s="340"/>
      <c r="Q2733" s="340"/>
      <c r="R2733" s="341"/>
      <c r="S2733" s="342"/>
      <c r="T2733" s="342"/>
      <c r="U2733" s="340"/>
      <c r="V2733" s="368"/>
      <c r="W2733" s="341"/>
      <c r="X2733" s="343"/>
      <c r="Y2733" s="340"/>
      <c r="Z2733" s="341"/>
      <c r="AA2733" s="348" t="str">
        <f t="shared" si="427"/>
        <v/>
      </c>
      <c r="AB2733" s="349" t="str">
        <f t="shared" si="428"/>
        <v/>
      </c>
      <c r="AC2733" s="341"/>
      <c r="AD2733" s="350" t="str">
        <f t="shared" si="429"/>
        <v/>
      </c>
    </row>
    <row r="2734" spans="2:30" x14ac:dyDescent="0.45">
      <c r="B2734" s="145" t="str">
        <f t="shared" si="420"/>
        <v>NOT INCLUDED</v>
      </c>
      <c r="C2734" s="146" t="e">
        <f t="shared" si="421"/>
        <v>#N/A</v>
      </c>
      <c r="D2734" s="158" t="e">
        <f>AB2734&amp;"_"&amp;#REF!&amp;IF(afstemning_partner&lt;&gt;"","_"&amp;AC2734,"")</f>
        <v>#REF!</v>
      </c>
      <c r="E2734" s="158" t="str">
        <f t="shared" si="422"/>
        <v/>
      </c>
      <c r="F2734" s="158" t="e">
        <f t="shared" si="423"/>
        <v>#N/A</v>
      </c>
      <c r="G2734" s="158" t="str">
        <f>TRANSAKTIONER!Z2734&amp;IF(regnskab_filter_periode&gt;=AB2734,"INCLUDE"&amp;IF(regnskab_filter_land&lt;&gt;"",IF(regnskab_filter_land="EU",F2734,AD2734),""),"EXCLUDE")</f>
        <v>EXCLUDE</v>
      </c>
      <c r="H2734" s="158" t="str">
        <f t="shared" si="424"/>
        <v/>
      </c>
      <c r="I2734" s="158" t="str">
        <f>TRANSAKTIONER!Z2734&amp;IF(regnskab_filter_periode_partner&gt;=AB2734,"INCLUDE"&amp;IF(regnskab_filter_land_partner&lt;&gt;"",IF(regnskab_filter_land_partner="EU",F2734,AD2734),""),"EXCLUDE")&amp;AC2734</f>
        <v>EXCLUDE</v>
      </c>
      <c r="J2734" s="158" t="e">
        <f t="shared" si="425"/>
        <v>#N/A</v>
      </c>
      <c r="L2734" s="158" t="str">
        <f t="shared" si="426"/>
        <v>_EU</v>
      </c>
      <c r="P2734" s="340"/>
      <c r="Q2734" s="340"/>
      <c r="R2734" s="341"/>
      <c r="S2734" s="342"/>
      <c r="T2734" s="342"/>
      <c r="U2734" s="340"/>
      <c r="V2734" s="368"/>
      <c r="W2734" s="341"/>
      <c r="X2734" s="343"/>
      <c r="Y2734" s="340"/>
      <c r="Z2734" s="341"/>
      <c r="AA2734" s="348" t="str">
        <f t="shared" si="427"/>
        <v/>
      </c>
      <c r="AB2734" s="349" t="str">
        <f t="shared" si="428"/>
        <v/>
      </c>
      <c r="AC2734" s="341"/>
      <c r="AD2734" s="350" t="str">
        <f t="shared" si="429"/>
        <v/>
      </c>
    </row>
    <row r="2735" spans="2:30" x14ac:dyDescent="0.45">
      <c r="B2735" s="145" t="str">
        <f t="shared" si="420"/>
        <v>NOT INCLUDED</v>
      </c>
      <c r="C2735" s="146" t="e">
        <f t="shared" si="421"/>
        <v>#N/A</v>
      </c>
      <c r="D2735" s="158" t="e">
        <f>AB2735&amp;"_"&amp;#REF!&amp;IF(afstemning_partner&lt;&gt;"","_"&amp;AC2735,"")</f>
        <v>#REF!</v>
      </c>
      <c r="E2735" s="158" t="str">
        <f t="shared" si="422"/>
        <v/>
      </c>
      <c r="F2735" s="158" t="e">
        <f t="shared" si="423"/>
        <v>#N/A</v>
      </c>
      <c r="G2735" s="158" t="str">
        <f>TRANSAKTIONER!Z2735&amp;IF(regnskab_filter_periode&gt;=AB2735,"INCLUDE"&amp;IF(regnskab_filter_land&lt;&gt;"",IF(regnskab_filter_land="EU",F2735,AD2735),""),"EXCLUDE")</f>
        <v>EXCLUDE</v>
      </c>
      <c r="H2735" s="158" t="str">
        <f t="shared" si="424"/>
        <v/>
      </c>
      <c r="I2735" s="158" t="str">
        <f>TRANSAKTIONER!Z2735&amp;IF(regnskab_filter_periode_partner&gt;=AB2735,"INCLUDE"&amp;IF(regnskab_filter_land_partner&lt;&gt;"",IF(regnskab_filter_land_partner="EU",F2735,AD2735),""),"EXCLUDE")&amp;AC2735</f>
        <v>EXCLUDE</v>
      </c>
      <c r="J2735" s="158" t="e">
        <f t="shared" si="425"/>
        <v>#N/A</v>
      </c>
      <c r="L2735" s="158" t="str">
        <f t="shared" si="426"/>
        <v>_EU</v>
      </c>
      <c r="P2735" s="340"/>
      <c r="Q2735" s="340"/>
      <c r="R2735" s="341"/>
      <c r="S2735" s="342"/>
      <c r="T2735" s="342"/>
      <c r="U2735" s="340"/>
      <c r="V2735" s="368"/>
      <c r="W2735" s="341"/>
      <c r="X2735" s="343"/>
      <c r="Y2735" s="340"/>
      <c r="Z2735" s="341"/>
      <c r="AA2735" s="348" t="str">
        <f t="shared" si="427"/>
        <v/>
      </c>
      <c r="AB2735" s="349" t="str">
        <f t="shared" si="428"/>
        <v/>
      </c>
      <c r="AC2735" s="341"/>
      <c r="AD2735" s="350" t="str">
        <f t="shared" si="429"/>
        <v/>
      </c>
    </row>
    <row r="2736" spans="2:30" x14ac:dyDescent="0.45">
      <c r="B2736" s="145" t="str">
        <f t="shared" si="420"/>
        <v>NOT INCLUDED</v>
      </c>
      <c r="C2736" s="146" t="e">
        <f t="shared" si="421"/>
        <v>#N/A</v>
      </c>
      <c r="D2736" s="158" t="e">
        <f>AB2736&amp;"_"&amp;#REF!&amp;IF(afstemning_partner&lt;&gt;"","_"&amp;AC2736,"")</f>
        <v>#REF!</v>
      </c>
      <c r="E2736" s="158" t="str">
        <f t="shared" si="422"/>
        <v/>
      </c>
      <c r="F2736" s="158" t="e">
        <f t="shared" si="423"/>
        <v>#N/A</v>
      </c>
      <c r="G2736" s="158" t="str">
        <f>TRANSAKTIONER!Z2736&amp;IF(regnskab_filter_periode&gt;=AB2736,"INCLUDE"&amp;IF(regnskab_filter_land&lt;&gt;"",IF(regnskab_filter_land="EU",F2736,AD2736),""),"EXCLUDE")</f>
        <v>EXCLUDE</v>
      </c>
      <c r="H2736" s="158" t="str">
        <f t="shared" si="424"/>
        <v/>
      </c>
      <c r="I2736" s="158" t="str">
        <f>TRANSAKTIONER!Z2736&amp;IF(regnskab_filter_periode_partner&gt;=AB2736,"INCLUDE"&amp;IF(regnskab_filter_land_partner&lt;&gt;"",IF(regnskab_filter_land_partner="EU",F2736,AD2736),""),"EXCLUDE")&amp;AC2736</f>
        <v>EXCLUDE</v>
      </c>
      <c r="J2736" s="158" t="e">
        <f t="shared" si="425"/>
        <v>#N/A</v>
      </c>
      <c r="L2736" s="158" t="str">
        <f t="shared" si="426"/>
        <v>_EU</v>
      </c>
      <c r="P2736" s="340"/>
      <c r="Q2736" s="340"/>
      <c r="R2736" s="341"/>
      <c r="S2736" s="342"/>
      <c r="T2736" s="342"/>
      <c r="U2736" s="340"/>
      <c r="V2736" s="368"/>
      <c r="W2736" s="341"/>
      <c r="X2736" s="343"/>
      <c r="Y2736" s="340"/>
      <c r="Z2736" s="341"/>
      <c r="AA2736" s="348" t="str">
        <f t="shared" si="427"/>
        <v/>
      </c>
      <c r="AB2736" s="349" t="str">
        <f t="shared" si="428"/>
        <v/>
      </c>
      <c r="AC2736" s="341"/>
      <c r="AD2736" s="350" t="str">
        <f t="shared" si="429"/>
        <v/>
      </c>
    </row>
    <row r="2737" spans="2:30" x14ac:dyDescent="0.45">
      <c r="B2737" s="145" t="str">
        <f t="shared" si="420"/>
        <v>NOT INCLUDED</v>
      </c>
      <c r="C2737" s="146" t="e">
        <f t="shared" si="421"/>
        <v>#N/A</v>
      </c>
      <c r="D2737" s="158" t="e">
        <f>AB2737&amp;"_"&amp;#REF!&amp;IF(afstemning_partner&lt;&gt;"","_"&amp;AC2737,"")</f>
        <v>#REF!</v>
      </c>
      <c r="E2737" s="158" t="str">
        <f t="shared" si="422"/>
        <v/>
      </c>
      <c r="F2737" s="158" t="e">
        <f t="shared" si="423"/>
        <v>#N/A</v>
      </c>
      <c r="G2737" s="158" t="str">
        <f>TRANSAKTIONER!Z2737&amp;IF(regnskab_filter_periode&gt;=AB2737,"INCLUDE"&amp;IF(regnskab_filter_land&lt;&gt;"",IF(regnskab_filter_land="EU",F2737,AD2737),""),"EXCLUDE")</f>
        <v>EXCLUDE</v>
      </c>
      <c r="H2737" s="158" t="str">
        <f t="shared" si="424"/>
        <v/>
      </c>
      <c r="I2737" s="158" t="str">
        <f>TRANSAKTIONER!Z2737&amp;IF(regnskab_filter_periode_partner&gt;=AB2737,"INCLUDE"&amp;IF(regnskab_filter_land_partner&lt;&gt;"",IF(regnskab_filter_land_partner="EU",F2737,AD2737),""),"EXCLUDE")&amp;AC2737</f>
        <v>EXCLUDE</v>
      </c>
      <c r="J2737" s="158" t="e">
        <f t="shared" si="425"/>
        <v>#N/A</v>
      </c>
      <c r="L2737" s="158" t="str">
        <f t="shared" si="426"/>
        <v>_EU</v>
      </c>
      <c r="P2737" s="340"/>
      <c r="Q2737" s="340"/>
      <c r="R2737" s="341"/>
      <c r="S2737" s="342"/>
      <c r="T2737" s="342"/>
      <c r="U2737" s="340"/>
      <c r="V2737" s="368"/>
      <c r="W2737" s="341"/>
      <c r="X2737" s="343"/>
      <c r="Y2737" s="340"/>
      <c r="Z2737" s="341"/>
      <c r="AA2737" s="348" t="str">
        <f t="shared" si="427"/>
        <v/>
      </c>
      <c r="AB2737" s="349" t="str">
        <f t="shared" si="428"/>
        <v/>
      </c>
      <c r="AC2737" s="341"/>
      <c r="AD2737" s="350" t="str">
        <f t="shared" si="429"/>
        <v/>
      </c>
    </row>
    <row r="2738" spans="2:30" x14ac:dyDescent="0.45">
      <c r="B2738" s="145" t="str">
        <f t="shared" si="420"/>
        <v>NOT INCLUDED</v>
      </c>
      <c r="C2738" s="146" t="e">
        <f t="shared" si="421"/>
        <v>#N/A</v>
      </c>
      <c r="D2738" s="158" t="e">
        <f>AB2738&amp;"_"&amp;#REF!&amp;IF(afstemning_partner&lt;&gt;"","_"&amp;AC2738,"")</f>
        <v>#REF!</v>
      </c>
      <c r="E2738" s="158" t="str">
        <f t="shared" si="422"/>
        <v/>
      </c>
      <c r="F2738" s="158" t="e">
        <f t="shared" si="423"/>
        <v>#N/A</v>
      </c>
      <c r="G2738" s="158" t="str">
        <f>TRANSAKTIONER!Z2738&amp;IF(regnskab_filter_periode&gt;=AB2738,"INCLUDE"&amp;IF(regnskab_filter_land&lt;&gt;"",IF(regnskab_filter_land="EU",F2738,AD2738),""),"EXCLUDE")</f>
        <v>EXCLUDE</v>
      </c>
      <c r="H2738" s="158" t="str">
        <f t="shared" si="424"/>
        <v/>
      </c>
      <c r="I2738" s="158" t="str">
        <f>TRANSAKTIONER!Z2738&amp;IF(regnskab_filter_periode_partner&gt;=AB2738,"INCLUDE"&amp;IF(regnskab_filter_land_partner&lt;&gt;"",IF(regnskab_filter_land_partner="EU",F2738,AD2738),""),"EXCLUDE")&amp;AC2738</f>
        <v>EXCLUDE</v>
      </c>
      <c r="J2738" s="158" t="e">
        <f t="shared" si="425"/>
        <v>#N/A</v>
      </c>
      <c r="L2738" s="158" t="str">
        <f t="shared" si="426"/>
        <v>_EU</v>
      </c>
      <c r="P2738" s="340"/>
      <c r="Q2738" s="340"/>
      <c r="R2738" s="341"/>
      <c r="S2738" s="342"/>
      <c r="T2738" s="342"/>
      <c r="U2738" s="340"/>
      <c r="V2738" s="368"/>
      <c r="W2738" s="341"/>
      <c r="X2738" s="343"/>
      <c r="Y2738" s="340"/>
      <c r="Z2738" s="341"/>
      <c r="AA2738" s="348" t="str">
        <f t="shared" si="427"/>
        <v/>
      </c>
      <c r="AB2738" s="349" t="str">
        <f t="shared" si="428"/>
        <v/>
      </c>
      <c r="AC2738" s="341"/>
      <c r="AD2738" s="350" t="str">
        <f t="shared" si="429"/>
        <v/>
      </c>
    </row>
    <row r="2739" spans="2:30" x14ac:dyDescent="0.45">
      <c r="B2739" s="145" t="str">
        <f t="shared" si="420"/>
        <v>NOT INCLUDED</v>
      </c>
      <c r="C2739" s="146" t="e">
        <f t="shared" si="421"/>
        <v>#N/A</v>
      </c>
      <c r="D2739" s="158" t="e">
        <f>AB2739&amp;"_"&amp;#REF!&amp;IF(afstemning_partner&lt;&gt;"","_"&amp;AC2739,"")</f>
        <v>#REF!</v>
      </c>
      <c r="E2739" s="158" t="str">
        <f t="shared" si="422"/>
        <v/>
      </c>
      <c r="F2739" s="158" t="e">
        <f t="shared" si="423"/>
        <v>#N/A</v>
      </c>
      <c r="G2739" s="158" t="str">
        <f>TRANSAKTIONER!Z2739&amp;IF(regnskab_filter_periode&gt;=AB2739,"INCLUDE"&amp;IF(regnskab_filter_land&lt;&gt;"",IF(regnskab_filter_land="EU",F2739,AD2739),""),"EXCLUDE")</f>
        <v>EXCLUDE</v>
      </c>
      <c r="H2739" s="158" t="str">
        <f t="shared" si="424"/>
        <v/>
      </c>
      <c r="I2739" s="158" t="str">
        <f>TRANSAKTIONER!Z2739&amp;IF(regnskab_filter_periode_partner&gt;=AB2739,"INCLUDE"&amp;IF(regnskab_filter_land_partner&lt;&gt;"",IF(regnskab_filter_land_partner="EU",F2739,AD2739),""),"EXCLUDE")&amp;AC2739</f>
        <v>EXCLUDE</v>
      </c>
      <c r="J2739" s="158" t="e">
        <f t="shared" si="425"/>
        <v>#N/A</v>
      </c>
      <c r="L2739" s="158" t="str">
        <f t="shared" si="426"/>
        <v>_EU</v>
      </c>
      <c r="P2739" s="340"/>
      <c r="Q2739" s="340"/>
      <c r="R2739" s="341"/>
      <c r="S2739" s="342"/>
      <c r="T2739" s="342"/>
      <c r="U2739" s="340"/>
      <c r="V2739" s="368"/>
      <c r="W2739" s="341"/>
      <c r="X2739" s="343"/>
      <c r="Y2739" s="340"/>
      <c r="Z2739" s="341"/>
      <c r="AA2739" s="348" t="str">
        <f t="shared" si="427"/>
        <v/>
      </c>
      <c r="AB2739" s="349" t="str">
        <f t="shared" si="428"/>
        <v/>
      </c>
      <c r="AC2739" s="341"/>
      <c r="AD2739" s="350" t="str">
        <f t="shared" si="429"/>
        <v/>
      </c>
    </row>
    <row r="2740" spans="2:30" x14ac:dyDescent="0.45">
      <c r="B2740" s="145" t="str">
        <f t="shared" si="420"/>
        <v>NOT INCLUDED</v>
      </c>
      <c r="C2740" s="146" t="e">
        <f t="shared" si="421"/>
        <v>#N/A</v>
      </c>
      <c r="D2740" s="158" t="e">
        <f>AB2740&amp;"_"&amp;#REF!&amp;IF(afstemning_partner&lt;&gt;"","_"&amp;AC2740,"")</f>
        <v>#REF!</v>
      </c>
      <c r="E2740" s="158" t="str">
        <f t="shared" si="422"/>
        <v/>
      </c>
      <c r="F2740" s="158" t="e">
        <f t="shared" si="423"/>
        <v>#N/A</v>
      </c>
      <c r="G2740" s="158" t="str">
        <f>TRANSAKTIONER!Z2740&amp;IF(regnskab_filter_periode&gt;=AB2740,"INCLUDE"&amp;IF(regnskab_filter_land&lt;&gt;"",IF(regnskab_filter_land="EU",F2740,AD2740),""),"EXCLUDE")</f>
        <v>EXCLUDE</v>
      </c>
      <c r="H2740" s="158" t="str">
        <f t="shared" si="424"/>
        <v/>
      </c>
      <c r="I2740" s="158" t="str">
        <f>TRANSAKTIONER!Z2740&amp;IF(regnskab_filter_periode_partner&gt;=AB2740,"INCLUDE"&amp;IF(regnskab_filter_land_partner&lt;&gt;"",IF(regnskab_filter_land_partner="EU",F2740,AD2740),""),"EXCLUDE")&amp;AC2740</f>
        <v>EXCLUDE</v>
      </c>
      <c r="J2740" s="158" t="e">
        <f t="shared" si="425"/>
        <v>#N/A</v>
      </c>
      <c r="L2740" s="158" t="str">
        <f t="shared" si="426"/>
        <v>_EU</v>
      </c>
      <c r="P2740" s="340"/>
      <c r="Q2740" s="340"/>
      <c r="R2740" s="341"/>
      <c r="S2740" s="342"/>
      <c r="T2740" s="342"/>
      <c r="U2740" s="340"/>
      <c r="V2740" s="368"/>
      <c r="W2740" s="341"/>
      <c r="X2740" s="343"/>
      <c r="Y2740" s="340"/>
      <c r="Z2740" s="341"/>
      <c r="AA2740" s="348" t="str">
        <f t="shared" si="427"/>
        <v/>
      </c>
      <c r="AB2740" s="349" t="str">
        <f t="shared" si="428"/>
        <v/>
      </c>
      <c r="AC2740" s="341"/>
      <c r="AD2740" s="350" t="str">
        <f t="shared" si="429"/>
        <v/>
      </c>
    </row>
    <row r="2741" spans="2:30" x14ac:dyDescent="0.45">
      <c r="B2741" s="145" t="str">
        <f t="shared" si="420"/>
        <v>NOT INCLUDED</v>
      </c>
      <c r="C2741" s="146" t="e">
        <f t="shared" si="421"/>
        <v>#N/A</v>
      </c>
      <c r="D2741" s="158" t="e">
        <f>AB2741&amp;"_"&amp;#REF!&amp;IF(afstemning_partner&lt;&gt;"","_"&amp;AC2741,"")</f>
        <v>#REF!</v>
      </c>
      <c r="E2741" s="158" t="str">
        <f t="shared" si="422"/>
        <v/>
      </c>
      <c r="F2741" s="158" t="e">
        <f t="shared" si="423"/>
        <v>#N/A</v>
      </c>
      <c r="G2741" s="158" t="str">
        <f>TRANSAKTIONER!Z2741&amp;IF(regnskab_filter_periode&gt;=AB2741,"INCLUDE"&amp;IF(regnskab_filter_land&lt;&gt;"",IF(regnskab_filter_land="EU",F2741,AD2741),""),"EXCLUDE")</f>
        <v>EXCLUDE</v>
      </c>
      <c r="H2741" s="158" t="str">
        <f t="shared" si="424"/>
        <v/>
      </c>
      <c r="I2741" s="158" t="str">
        <f>TRANSAKTIONER!Z2741&amp;IF(regnskab_filter_periode_partner&gt;=AB2741,"INCLUDE"&amp;IF(regnskab_filter_land_partner&lt;&gt;"",IF(regnskab_filter_land_partner="EU",F2741,AD2741),""),"EXCLUDE")&amp;AC2741</f>
        <v>EXCLUDE</v>
      </c>
      <c r="J2741" s="158" t="e">
        <f t="shared" si="425"/>
        <v>#N/A</v>
      </c>
      <c r="L2741" s="158" t="str">
        <f t="shared" si="426"/>
        <v>_EU</v>
      </c>
      <c r="P2741" s="340"/>
      <c r="Q2741" s="340"/>
      <c r="R2741" s="341"/>
      <c r="S2741" s="342"/>
      <c r="T2741" s="342"/>
      <c r="U2741" s="340"/>
      <c r="V2741" s="368"/>
      <c r="W2741" s="341"/>
      <c r="X2741" s="343"/>
      <c r="Y2741" s="340"/>
      <c r="Z2741" s="341"/>
      <c r="AA2741" s="348" t="str">
        <f t="shared" si="427"/>
        <v/>
      </c>
      <c r="AB2741" s="349" t="str">
        <f t="shared" si="428"/>
        <v/>
      </c>
      <c r="AC2741" s="341"/>
      <c r="AD2741" s="350" t="str">
        <f t="shared" si="429"/>
        <v/>
      </c>
    </row>
    <row r="2742" spans="2:30" x14ac:dyDescent="0.45">
      <c r="B2742" s="145" t="str">
        <f t="shared" si="420"/>
        <v>NOT INCLUDED</v>
      </c>
      <c r="C2742" s="146" t="e">
        <f t="shared" si="421"/>
        <v>#N/A</v>
      </c>
      <c r="D2742" s="158" t="e">
        <f>AB2742&amp;"_"&amp;#REF!&amp;IF(afstemning_partner&lt;&gt;"","_"&amp;AC2742,"")</f>
        <v>#REF!</v>
      </c>
      <c r="E2742" s="158" t="str">
        <f t="shared" si="422"/>
        <v/>
      </c>
      <c r="F2742" s="158" t="e">
        <f t="shared" si="423"/>
        <v>#N/A</v>
      </c>
      <c r="G2742" s="158" t="str">
        <f>TRANSAKTIONER!Z2742&amp;IF(regnskab_filter_periode&gt;=AB2742,"INCLUDE"&amp;IF(regnskab_filter_land&lt;&gt;"",IF(regnskab_filter_land="EU",F2742,AD2742),""),"EXCLUDE")</f>
        <v>EXCLUDE</v>
      </c>
      <c r="H2742" s="158" t="str">
        <f t="shared" si="424"/>
        <v/>
      </c>
      <c r="I2742" s="158" t="str">
        <f>TRANSAKTIONER!Z2742&amp;IF(regnskab_filter_periode_partner&gt;=AB2742,"INCLUDE"&amp;IF(regnskab_filter_land_partner&lt;&gt;"",IF(regnskab_filter_land_partner="EU",F2742,AD2742),""),"EXCLUDE")&amp;AC2742</f>
        <v>EXCLUDE</v>
      </c>
      <c r="J2742" s="158" t="e">
        <f t="shared" si="425"/>
        <v>#N/A</v>
      </c>
      <c r="L2742" s="158" t="str">
        <f t="shared" si="426"/>
        <v>_EU</v>
      </c>
      <c r="P2742" s="340"/>
      <c r="Q2742" s="340"/>
      <c r="R2742" s="341"/>
      <c r="S2742" s="342"/>
      <c r="T2742" s="342"/>
      <c r="U2742" s="340"/>
      <c r="V2742" s="368"/>
      <c r="W2742" s="341"/>
      <c r="X2742" s="343"/>
      <c r="Y2742" s="340"/>
      <c r="Z2742" s="341"/>
      <c r="AA2742" s="348" t="str">
        <f t="shared" si="427"/>
        <v/>
      </c>
      <c r="AB2742" s="349" t="str">
        <f t="shared" si="428"/>
        <v/>
      </c>
      <c r="AC2742" s="341"/>
      <c r="AD2742" s="350" t="str">
        <f t="shared" si="429"/>
        <v/>
      </c>
    </row>
    <row r="2743" spans="2:30" x14ac:dyDescent="0.45">
      <c r="B2743" s="145" t="str">
        <f t="shared" si="420"/>
        <v>NOT INCLUDED</v>
      </c>
      <c r="C2743" s="146" t="e">
        <f t="shared" si="421"/>
        <v>#N/A</v>
      </c>
      <c r="D2743" s="158" t="e">
        <f>AB2743&amp;"_"&amp;#REF!&amp;IF(afstemning_partner&lt;&gt;"","_"&amp;AC2743,"")</f>
        <v>#REF!</v>
      </c>
      <c r="E2743" s="158" t="str">
        <f t="shared" si="422"/>
        <v/>
      </c>
      <c r="F2743" s="158" t="e">
        <f t="shared" si="423"/>
        <v>#N/A</v>
      </c>
      <c r="G2743" s="158" t="str">
        <f>TRANSAKTIONER!Z2743&amp;IF(regnskab_filter_periode&gt;=AB2743,"INCLUDE"&amp;IF(regnskab_filter_land&lt;&gt;"",IF(regnskab_filter_land="EU",F2743,AD2743),""),"EXCLUDE")</f>
        <v>EXCLUDE</v>
      </c>
      <c r="H2743" s="158" t="str">
        <f t="shared" si="424"/>
        <v/>
      </c>
      <c r="I2743" s="158" t="str">
        <f>TRANSAKTIONER!Z2743&amp;IF(regnskab_filter_periode_partner&gt;=AB2743,"INCLUDE"&amp;IF(regnskab_filter_land_partner&lt;&gt;"",IF(regnskab_filter_land_partner="EU",F2743,AD2743),""),"EXCLUDE")&amp;AC2743</f>
        <v>EXCLUDE</v>
      </c>
      <c r="J2743" s="158" t="e">
        <f t="shared" si="425"/>
        <v>#N/A</v>
      </c>
      <c r="L2743" s="158" t="str">
        <f t="shared" si="426"/>
        <v>_EU</v>
      </c>
      <c r="P2743" s="340"/>
      <c r="Q2743" s="340"/>
      <c r="R2743" s="341"/>
      <c r="S2743" s="342"/>
      <c r="T2743" s="342"/>
      <c r="U2743" s="340"/>
      <c r="V2743" s="368"/>
      <c r="W2743" s="341"/>
      <c r="X2743" s="343"/>
      <c r="Y2743" s="340"/>
      <c r="Z2743" s="341"/>
      <c r="AA2743" s="348" t="str">
        <f t="shared" si="427"/>
        <v/>
      </c>
      <c r="AB2743" s="349" t="str">
        <f t="shared" si="428"/>
        <v/>
      </c>
      <c r="AC2743" s="341"/>
      <c r="AD2743" s="350" t="str">
        <f t="shared" si="429"/>
        <v/>
      </c>
    </row>
    <row r="2744" spans="2:30" x14ac:dyDescent="0.45">
      <c r="B2744" s="145" t="str">
        <f t="shared" si="420"/>
        <v>NOT INCLUDED</v>
      </c>
      <c r="C2744" s="146" t="e">
        <f t="shared" si="421"/>
        <v>#N/A</v>
      </c>
      <c r="D2744" s="158" t="e">
        <f>AB2744&amp;"_"&amp;#REF!&amp;IF(afstemning_partner&lt;&gt;"","_"&amp;AC2744,"")</f>
        <v>#REF!</v>
      </c>
      <c r="E2744" s="158" t="str">
        <f t="shared" si="422"/>
        <v/>
      </c>
      <c r="F2744" s="158" t="e">
        <f t="shared" si="423"/>
        <v>#N/A</v>
      </c>
      <c r="G2744" s="158" t="str">
        <f>TRANSAKTIONER!Z2744&amp;IF(regnskab_filter_periode&gt;=AB2744,"INCLUDE"&amp;IF(regnskab_filter_land&lt;&gt;"",IF(regnskab_filter_land="EU",F2744,AD2744),""),"EXCLUDE")</f>
        <v>EXCLUDE</v>
      </c>
      <c r="H2744" s="158" t="str">
        <f t="shared" si="424"/>
        <v/>
      </c>
      <c r="I2744" s="158" t="str">
        <f>TRANSAKTIONER!Z2744&amp;IF(regnskab_filter_periode_partner&gt;=AB2744,"INCLUDE"&amp;IF(regnskab_filter_land_partner&lt;&gt;"",IF(regnskab_filter_land_partner="EU",F2744,AD2744),""),"EXCLUDE")&amp;AC2744</f>
        <v>EXCLUDE</v>
      </c>
      <c r="J2744" s="158" t="e">
        <f t="shared" si="425"/>
        <v>#N/A</v>
      </c>
      <c r="L2744" s="158" t="str">
        <f t="shared" si="426"/>
        <v>_EU</v>
      </c>
      <c r="P2744" s="340"/>
      <c r="Q2744" s="340"/>
      <c r="R2744" s="341"/>
      <c r="S2744" s="342"/>
      <c r="T2744" s="342"/>
      <c r="U2744" s="340"/>
      <c r="V2744" s="368"/>
      <c r="W2744" s="341"/>
      <c r="X2744" s="343"/>
      <c r="Y2744" s="340"/>
      <c r="Z2744" s="341"/>
      <c r="AA2744" s="348" t="str">
        <f t="shared" si="427"/>
        <v/>
      </c>
      <c r="AB2744" s="349" t="str">
        <f t="shared" si="428"/>
        <v/>
      </c>
      <c r="AC2744" s="341"/>
      <c r="AD2744" s="350" t="str">
        <f t="shared" si="429"/>
        <v/>
      </c>
    </row>
    <row r="2745" spans="2:30" x14ac:dyDescent="0.45">
      <c r="B2745" s="145" t="str">
        <f t="shared" si="420"/>
        <v>NOT INCLUDED</v>
      </c>
      <c r="C2745" s="146" t="e">
        <f t="shared" si="421"/>
        <v>#N/A</v>
      </c>
      <c r="D2745" s="158" t="e">
        <f>AB2745&amp;"_"&amp;#REF!&amp;IF(afstemning_partner&lt;&gt;"","_"&amp;AC2745,"")</f>
        <v>#REF!</v>
      </c>
      <c r="E2745" s="158" t="str">
        <f t="shared" si="422"/>
        <v/>
      </c>
      <c r="F2745" s="158" t="e">
        <f t="shared" si="423"/>
        <v>#N/A</v>
      </c>
      <c r="G2745" s="158" t="str">
        <f>TRANSAKTIONER!Z2745&amp;IF(regnskab_filter_periode&gt;=AB2745,"INCLUDE"&amp;IF(regnskab_filter_land&lt;&gt;"",IF(regnskab_filter_land="EU",F2745,AD2745),""),"EXCLUDE")</f>
        <v>EXCLUDE</v>
      </c>
      <c r="H2745" s="158" t="str">
        <f t="shared" si="424"/>
        <v/>
      </c>
      <c r="I2745" s="158" t="str">
        <f>TRANSAKTIONER!Z2745&amp;IF(regnskab_filter_periode_partner&gt;=AB2745,"INCLUDE"&amp;IF(regnskab_filter_land_partner&lt;&gt;"",IF(regnskab_filter_land_partner="EU",F2745,AD2745),""),"EXCLUDE")&amp;AC2745</f>
        <v>EXCLUDE</v>
      </c>
      <c r="J2745" s="158" t="e">
        <f t="shared" si="425"/>
        <v>#N/A</v>
      </c>
      <c r="L2745" s="158" t="str">
        <f t="shared" si="426"/>
        <v>_EU</v>
      </c>
      <c r="P2745" s="340"/>
      <c r="Q2745" s="340"/>
      <c r="R2745" s="341"/>
      <c r="S2745" s="342"/>
      <c r="T2745" s="342"/>
      <c r="U2745" s="340"/>
      <c r="V2745" s="368"/>
      <c r="W2745" s="341"/>
      <c r="X2745" s="343"/>
      <c r="Y2745" s="340"/>
      <c r="Z2745" s="341"/>
      <c r="AA2745" s="348" t="str">
        <f t="shared" si="427"/>
        <v/>
      </c>
      <c r="AB2745" s="349" t="str">
        <f t="shared" si="428"/>
        <v/>
      </c>
      <c r="AC2745" s="341"/>
      <c r="AD2745" s="350" t="str">
        <f t="shared" si="429"/>
        <v/>
      </c>
    </row>
    <row r="2746" spans="2:30" x14ac:dyDescent="0.45">
      <c r="B2746" s="145" t="str">
        <f t="shared" si="420"/>
        <v>NOT INCLUDED</v>
      </c>
      <c r="C2746" s="146" t="e">
        <f t="shared" si="421"/>
        <v>#N/A</v>
      </c>
      <c r="D2746" s="158" t="e">
        <f>AB2746&amp;"_"&amp;#REF!&amp;IF(afstemning_partner&lt;&gt;"","_"&amp;AC2746,"")</f>
        <v>#REF!</v>
      </c>
      <c r="E2746" s="158" t="str">
        <f t="shared" si="422"/>
        <v/>
      </c>
      <c r="F2746" s="158" t="e">
        <f t="shared" si="423"/>
        <v>#N/A</v>
      </c>
      <c r="G2746" s="158" t="str">
        <f>TRANSAKTIONER!Z2746&amp;IF(regnskab_filter_periode&gt;=AB2746,"INCLUDE"&amp;IF(regnskab_filter_land&lt;&gt;"",IF(regnskab_filter_land="EU",F2746,AD2746),""),"EXCLUDE")</f>
        <v>EXCLUDE</v>
      </c>
      <c r="H2746" s="158" t="str">
        <f t="shared" si="424"/>
        <v/>
      </c>
      <c r="I2746" s="158" t="str">
        <f>TRANSAKTIONER!Z2746&amp;IF(regnskab_filter_periode_partner&gt;=AB2746,"INCLUDE"&amp;IF(regnskab_filter_land_partner&lt;&gt;"",IF(regnskab_filter_land_partner="EU",F2746,AD2746),""),"EXCLUDE")&amp;AC2746</f>
        <v>EXCLUDE</v>
      </c>
      <c r="J2746" s="158" t="e">
        <f t="shared" si="425"/>
        <v>#N/A</v>
      </c>
      <c r="L2746" s="158" t="str">
        <f t="shared" si="426"/>
        <v>_EU</v>
      </c>
      <c r="P2746" s="340"/>
      <c r="Q2746" s="340"/>
      <c r="R2746" s="341"/>
      <c r="S2746" s="342"/>
      <c r="T2746" s="342"/>
      <c r="U2746" s="340"/>
      <c r="V2746" s="368"/>
      <c r="W2746" s="341"/>
      <c r="X2746" s="343"/>
      <c r="Y2746" s="340"/>
      <c r="Z2746" s="341"/>
      <c r="AA2746" s="348" t="str">
        <f t="shared" si="427"/>
        <v/>
      </c>
      <c r="AB2746" s="349" t="str">
        <f t="shared" si="428"/>
        <v/>
      </c>
      <c r="AC2746" s="341"/>
      <c r="AD2746" s="350" t="str">
        <f t="shared" si="429"/>
        <v/>
      </c>
    </row>
    <row r="2747" spans="2:30" x14ac:dyDescent="0.45">
      <c r="B2747" s="145" t="str">
        <f t="shared" si="420"/>
        <v>NOT INCLUDED</v>
      </c>
      <c r="C2747" s="146" t="e">
        <f t="shared" si="421"/>
        <v>#N/A</v>
      </c>
      <c r="D2747" s="158" t="e">
        <f>AB2747&amp;"_"&amp;#REF!&amp;IF(afstemning_partner&lt;&gt;"","_"&amp;AC2747,"")</f>
        <v>#REF!</v>
      </c>
      <c r="E2747" s="158" t="str">
        <f t="shared" si="422"/>
        <v/>
      </c>
      <c r="F2747" s="158" t="e">
        <f t="shared" si="423"/>
        <v>#N/A</v>
      </c>
      <c r="G2747" s="158" t="str">
        <f>TRANSAKTIONER!Z2747&amp;IF(regnskab_filter_periode&gt;=AB2747,"INCLUDE"&amp;IF(regnskab_filter_land&lt;&gt;"",IF(regnskab_filter_land="EU",F2747,AD2747),""),"EXCLUDE")</f>
        <v>EXCLUDE</v>
      </c>
      <c r="H2747" s="158" t="str">
        <f t="shared" si="424"/>
        <v/>
      </c>
      <c r="I2747" s="158" t="str">
        <f>TRANSAKTIONER!Z2747&amp;IF(regnskab_filter_periode_partner&gt;=AB2747,"INCLUDE"&amp;IF(regnskab_filter_land_partner&lt;&gt;"",IF(regnskab_filter_land_partner="EU",F2747,AD2747),""),"EXCLUDE")&amp;AC2747</f>
        <v>EXCLUDE</v>
      </c>
      <c r="J2747" s="158" t="e">
        <f t="shared" si="425"/>
        <v>#N/A</v>
      </c>
      <c r="L2747" s="158" t="str">
        <f t="shared" si="426"/>
        <v>_EU</v>
      </c>
      <c r="P2747" s="340"/>
      <c r="Q2747" s="340"/>
      <c r="R2747" s="341"/>
      <c r="S2747" s="342"/>
      <c r="T2747" s="342"/>
      <c r="U2747" s="340"/>
      <c r="V2747" s="368"/>
      <c r="W2747" s="341"/>
      <c r="X2747" s="343"/>
      <c r="Y2747" s="340"/>
      <c r="Z2747" s="341"/>
      <c r="AA2747" s="348" t="str">
        <f t="shared" si="427"/>
        <v/>
      </c>
      <c r="AB2747" s="349" t="str">
        <f t="shared" si="428"/>
        <v/>
      </c>
      <c r="AC2747" s="341"/>
      <c r="AD2747" s="350" t="str">
        <f t="shared" si="429"/>
        <v/>
      </c>
    </row>
    <row r="2748" spans="2:30" x14ac:dyDescent="0.45">
      <c r="B2748" s="145" t="str">
        <f t="shared" si="420"/>
        <v>NOT INCLUDED</v>
      </c>
      <c r="C2748" s="146" t="e">
        <f t="shared" si="421"/>
        <v>#N/A</v>
      </c>
      <c r="D2748" s="158" t="e">
        <f>AB2748&amp;"_"&amp;#REF!&amp;IF(afstemning_partner&lt;&gt;"","_"&amp;AC2748,"")</f>
        <v>#REF!</v>
      </c>
      <c r="E2748" s="158" t="str">
        <f t="shared" si="422"/>
        <v/>
      </c>
      <c r="F2748" s="158" t="e">
        <f t="shared" si="423"/>
        <v>#N/A</v>
      </c>
      <c r="G2748" s="158" t="str">
        <f>TRANSAKTIONER!Z2748&amp;IF(regnskab_filter_periode&gt;=AB2748,"INCLUDE"&amp;IF(regnskab_filter_land&lt;&gt;"",IF(regnskab_filter_land="EU",F2748,AD2748),""),"EXCLUDE")</f>
        <v>EXCLUDE</v>
      </c>
      <c r="H2748" s="158" t="str">
        <f t="shared" si="424"/>
        <v/>
      </c>
      <c r="I2748" s="158" t="str">
        <f>TRANSAKTIONER!Z2748&amp;IF(regnskab_filter_periode_partner&gt;=AB2748,"INCLUDE"&amp;IF(regnskab_filter_land_partner&lt;&gt;"",IF(regnskab_filter_land_partner="EU",F2748,AD2748),""),"EXCLUDE")&amp;AC2748</f>
        <v>EXCLUDE</v>
      </c>
      <c r="J2748" s="158" t="e">
        <f t="shared" si="425"/>
        <v>#N/A</v>
      </c>
      <c r="L2748" s="158" t="str">
        <f t="shared" si="426"/>
        <v>_EU</v>
      </c>
      <c r="P2748" s="340"/>
      <c r="Q2748" s="340"/>
      <c r="R2748" s="341"/>
      <c r="S2748" s="342"/>
      <c r="T2748" s="342"/>
      <c r="U2748" s="340"/>
      <c r="V2748" s="368"/>
      <c r="W2748" s="341"/>
      <c r="X2748" s="343"/>
      <c r="Y2748" s="340"/>
      <c r="Z2748" s="341"/>
      <c r="AA2748" s="348" t="str">
        <f t="shared" si="427"/>
        <v/>
      </c>
      <c r="AB2748" s="349" t="str">
        <f t="shared" si="428"/>
        <v/>
      </c>
      <c r="AC2748" s="341"/>
      <c r="AD2748" s="350" t="str">
        <f t="shared" si="429"/>
        <v/>
      </c>
    </row>
    <row r="2749" spans="2:30" x14ac:dyDescent="0.45">
      <c r="B2749" s="145" t="str">
        <f t="shared" si="420"/>
        <v>NOT INCLUDED</v>
      </c>
      <c r="C2749" s="146" t="e">
        <f t="shared" si="421"/>
        <v>#N/A</v>
      </c>
      <c r="D2749" s="158" t="e">
        <f>AB2749&amp;"_"&amp;#REF!&amp;IF(afstemning_partner&lt;&gt;"","_"&amp;AC2749,"")</f>
        <v>#REF!</v>
      </c>
      <c r="E2749" s="158" t="str">
        <f t="shared" si="422"/>
        <v/>
      </c>
      <c r="F2749" s="158" t="e">
        <f t="shared" si="423"/>
        <v>#N/A</v>
      </c>
      <c r="G2749" s="158" t="str">
        <f>TRANSAKTIONER!Z2749&amp;IF(regnskab_filter_periode&gt;=AB2749,"INCLUDE"&amp;IF(regnskab_filter_land&lt;&gt;"",IF(regnskab_filter_land="EU",F2749,AD2749),""),"EXCLUDE")</f>
        <v>EXCLUDE</v>
      </c>
      <c r="H2749" s="158" t="str">
        <f t="shared" si="424"/>
        <v/>
      </c>
      <c r="I2749" s="158" t="str">
        <f>TRANSAKTIONER!Z2749&amp;IF(regnskab_filter_periode_partner&gt;=AB2749,"INCLUDE"&amp;IF(regnskab_filter_land_partner&lt;&gt;"",IF(regnskab_filter_land_partner="EU",F2749,AD2749),""),"EXCLUDE")&amp;AC2749</f>
        <v>EXCLUDE</v>
      </c>
      <c r="J2749" s="158" t="e">
        <f t="shared" si="425"/>
        <v>#N/A</v>
      </c>
      <c r="L2749" s="158" t="str">
        <f t="shared" si="426"/>
        <v>_EU</v>
      </c>
      <c r="P2749" s="340"/>
      <c r="Q2749" s="340"/>
      <c r="R2749" s="341"/>
      <c r="S2749" s="342"/>
      <c r="T2749" s="342"/>
      <c r="U2749" s="340"/>
      <c r="V2749" s="368"/>
      <c r="W2749" s="341"/>
      <c r="X2749" s="343"/>
      <c r="Y2749" s="340"/>
      <c r="Z2749" s="341"/>
      <c r="AA2749" s="348" t="str">
        <f t="shared" si="427"/>
        <v/>
      </c>
      <c r="AB2749" s="349" t="str">
        <f t="shared" si="428"/>
        <v/>
      </c>
      <c r="AC2749" s="341"/>
      <c r="AD2749" s="350" t="str">
        <f t="shared" si="429"/>
        <v/>
      </c>
    </row>
    <row r="2750" spans="2:30" x14ac:dyDescent="0.45">
      <c r="B2750" s="145" t="str">
        <f t="shared" si="420"/>
        <v>NOT INCLUDED</v>
      </c>
      <c r="C2750" s="146" t="e">
        <f t="shared" si="421"/>
        <v>#N/A</v>
      </c>
      <c r="D2750" s="158" t="e">
        <f>AB2750&amp;"_"&amp;#REF!&amp;IF(afstemning_partner&lt;&gt;"","_"&amp;AC2750,"")</f>
        <v>#REF!</v>
      </c>
      <c r="E2750" s="158" t="str">
        <f t="shared" si="422"/>
        <v/>
      </c>
      <c r="F2750" s="158" t="e">
        <f t="shared" si="423"/>
        <v>#N/A</v>
      </c>
      <c r="G2750" s="158" t="str">
        <f>TRANSAKTIONER!Z2750&amp;IF(regnskab_filter_periode&gt;=AB2750,"INCLUDE"&amp;IF(regnskab_filter_land&lt;&gt;"",IF(regnskab_filter_land="EU",F2750,AD2750),""),"EXCLUDE")</f>
        <v>EXCLUDE</v>
      </c>
      <c r="H2750" s="158" t="str">
        <f t="shared" si="424"/>
        <v/>
      </c>
      <c r="I2750" s="158" t="str">
        <f>TRANSAKTIONER!Z2750&amp;IF(regnskab_filter_periode_partner&gt;=AB2750,"INCLUDE"&amp;IF(regnskab_filter_land_partner&lt;&gt;"",IF(regnskab_filter_land_partner="EU",F2750,AD2750),""),"EXCLUDE")&amp;AC2750</f>
        <v>EXCLUDE</v>
      </c>
      <c r="J2750" s="158" t="e">
        <f t="shared" si="425"/>
        <v>#N/A</v>
      </c>
      <c r="L2750" s="158" t="str">
        <f t="shared" si="426"/>
        <v>_EU</v>
      </c>
      <c r="P2750" s="340"/>
      <c r="Q2750" s="340"/>
      <c r="R2750" s="341"/>
      <c r="S2750" s="342"/>
      <c r="T2750" s="342"/>
      <c r="U2750" s="340"/>
      <c r="V2750" s="368"/>
      <c r="W2750" s="341"/>
      <c r="X2750" s="343"/>
      <c r="Y2750" s="340"/>
      <c r="Z2750" s="341"/>
      <c r="AA2750" s="348" t="str">
        <f t="shared" si="427"/>
        <v/>
      </c>
      <c r="AB2750" s="349" t="str">
        <f t="shared" si="428"/>
        <v/>
      </c>
      <c r="AC2750" s="341"/>
      <c r="AD2750" s="350" t="str">
        <f t="shared" si="429"/>
        <v/>
      </c>
    </row>
    <row r="2751" spans="2:30" x14ac:dyDescent="0.45">
      <c r="B2751" s="145" t="str">
        <f t="shared" si="420"/>
        <v>NOT INCLUDED</v>
      </c>
      <c r="C2751" s="146" t="e">
        <f t="shared" si="421"/>
        <v>#N/A</v>
      </c>
      <c r="D2751" s="158" t="e">
        <f>AB2751&amp;"_"&amp;#REF!&amp;IF(afstemning_partner&lt;&gt;"","_"&amp;AC2751,"")</f>
        <v>#REF!</v>
      </c>
      <c r="E2751" s="158" t="str">
        <f t="shared" si="422"/>
        <v/>
      </c>
      <c r="F2751" s="158" t="e">
        <f t="shared" si="423"/>
        <v>#N/A</v>
      </c>
      <c r="G2751" s="158" t="str">
        <f>TRANSAKTIONER!Z2751&amp;IF(regnskab_filter_periode&gt;=AB2751,"INCLUDE"&amp;IF(regnskab_filter_land&lt;&gt;"",IF(regnskab_filter_land="EU",F2751,AD2751),""),"EXCLUDE")</f>
        <v>EXCLUDE</v>
      </c>
      <c r="H2751" s="158" t="str">
        <f t="shared" si="424"/>
        <v/>
      </c>
      <c r="I2751" s="158" t="str">
        <f>TRANSAKTIONER!Z2751&amp;IF(regnskab_filter_periode_partner&gt;=AB2751,"INCLUDE"&amp;IF(regnskab_filter_land_partner&lt;&gt;"",IF(regnskab_filter_land_partner="EU",F2751,AD2751),""),"EXCLUDE")&amp;AC2751</f>
        <v>EXCLUDE</v>
      </c>
      <c r="J2751" s="158" t="e">
        <f t="shared" si="425"/>
        <v>#N/A</v>
      </c>
      <c r="L2751" s="158" t="str">
        <f t="shared" si="426"/>
        <v>_EU</v>
      </c>
      <c r="P2751" s="340"/>
      <c r="Q2751" s="340"/>
      <c r="R2751" s="341"/>
      <c r="S2751" s="342"/>
      <c r="T2751" s="342"/>
      <c r="U2751" s="340"/>
      <c r="V2751" s="368"/>
      <c r="W2751" s="341"/>
      <c r="X2751" s="343"/>
      <c r="Y2751" s="340"/>
      <c r="Z2751" s="341"/>
      <c r="AA2751" s="348" t="str">
        <f t="shared" si="427"/>
        <v/>
      </c>
      <c r="AB2751" s="349" t="str">
        <f t="shared" si="428"/>
        <v/>
      </c>
      <c r="AC2751" s="341"/>
      <c r="AD2751" s="350" t="str">
        <f t="shared" si="429"/>
        <v/>
      </c>
    </row>
    <row r="2752" spans="2:30" x14ac:dyDescent="0.45">
      <c r="B2752" s="145" t="str">
        <f t="shared" si="420"/>
        <v>NOT INCLUDED</v>
      </c>
      <c r="C2752" s="146" t="e">
        <f t="shared" si="421"/>
        <v>#N/A</v>
      </c>
      <c r="D2752" s="158" t="e">
        <f>AB2752&amp;"_"&amp;#REF!&amp;IF(afstemning_partner&lt;&gt;"","_"&amp;AC2752,"")</f>
        <v>#REF!</v>
      </c>
      <c r="E2752" s="158" t="str">
        <f t="shared" si="422"/>
        <v/>
      </c>
      <c r="F2752" s="158" t="e">
        <f t="shared" si="423"/>
        <v>#N/A</v>
      </c>
      <c r="G2752" s="158" t="str">
        <f>TRANSAKTIONER!Z2752&amp;IF(regnskab_filter_periode&gt;=AB2752,"INCLUDE"&amp;IF(regnskab_filter_land&lt;&gt;"",IF(regnskab_filter_land="EU",F2752,AD2752),""),"EXCLUDE")</f>
        <v>EXCLUDE</v>
      </c>
      <c r="H2752" s="158" t="str">
        <f t="shared" si="424"/>
        <v/>
      </c>
      <c r="I2752" s="158" t="str">
        <f>TRANSAKTIONER!Z2752&amp;IF(regnskab_filter_periode_partner&gt;=AB2752,"INCLUDE"&amp;IF(regnskab_filter_land_partner&lt;&gt;"",IF(regnskab_filter_land_partner="EU",F2752,AD2752),""),"EXCLUDE")&amp;AC2752</f>
        <v>EXCLUDE</v>
      </c>
      <c r="J2752" s="158" t="e">
        <f t="shared" si="425"/>
        <v>#N/A</v>
      </c>
      <c r="L2752" s="158" t="str">
        <f t="shared" si="426"/>
        <v>_EU</v>
      </c>
      <c r="P2752" s="340"/>
      <c r="Q2752" s="340"/>
      <c r="R2752" s="341"/>
      <c r="S2752" s="342"/>
      <c r="T2752" s="342"/>
      <c r="U2752" s="340"/>
      <c r="V2752" s="368"/>
      <c r="W2752" s="341"/>
      <c r="X2752" s="343"/>
      <c r="Y2752" s="340"/>
      <c r="Z2752" s="341"/>
      <c r="AA2752" s="348" t="str">
        <f t="shared" si="427"/>
        <v/>
      </c>
      <c r="AB2752" s="349" t="str">
        <f t="shared" si="428"/>
        <v/>
      </c>
      <c r="AC2752" s="341"/>
      <c r="AD2752" s="350" t="str">
        <f t="shared" si="429"/>
        <v/>
      </c>
    </row>
    <row r="2753" spans="2:30" x14ac:dyDescent="0.45">
      <c r="B2753" s="145" t="str">
        <f t="shared" si="420"/>
        <v>NOT INCLUDED</v>
      </c>
      <c r="C2753" s="146" t="e">
        <f t="shared" si="421"/>
        <v>#N/A</v>
      </c>
      <c r="D2753" s="158" t="e">
        <f>AB2753&amp;"_"&amp;#REF!&amp;IF(afstemning_partner&lt;&gt;"","_"&amp;AC2753,"")</f>
        <v>#REF!</v>
      </c>
      <c r="E2753" s="158" t="str">
        <f t="shared" si="422"/>
        <v/>
      </c>
      <c r="F2753" s="158" t="e">
        <f t="shared" si="423"/>
        <v>#N/A</v>
      </c>
      <c r="G2753" s="158" t="str">
        <f>TRANSAKTIONER!Z2753&amp;IF(regnskab_filter_periode&gt;=AB2753,"INCLUDE"&amp;IF(regnskab_filter_land&lt;&gt;"",IF(regnskab_filter_land="EU",F2753,AD2753),""),"EXCLUDE")</f>
        <v>EXCLUDE</v>
      </c>
      <c r="H2753" s="158" t="str">
        <f t="shared" si="424"/>
        <v/>
      </c>
      <c r="I2753" s="158" t="str">
        <f>TRANSAKTIONER!Z2753&amp;IF(regnskab_filter_periode_partner&gt;=AB2753,"INCLUDE"&amp;IF(regnskab_filter_land_partner&lt;&gt;"",IF(regnskab_filter_land_partner="EU",F2753,AD2753),""),"EXCLUDE")&amp;AC2753</f>
        <v>EXCLUDE</v>
      </c>
      <c r="J2753" s="158" t="e">
        <f t="shared" si="425"/>
        <v>#N/A</v>
      </c>
      <c r="L2753" s="158" t="str">
        <f t="shared" si="426"/>
        <v>_EU</v>
      </c>
      <c r="P2753" s="340"/>
      <c r="Q2753" s="340"/>
      <c r="R2753" s="341"/>
      <c r="S2753" s="342"/>
      <c r="T2753" s="342"/>
      <c r="U2753" s="340"/>
      <c r="V2753" s="368"/>
      <c r="W2753" s="341"/>
      <c r="X2753" s="343"/>
      <c r="Y2753" s="340"/>
      <c r="Z2753" s="341"/>
      <c r="AA2753" s="348" t="str">
        <f t="shared" si="427"/>
        <v/>
      </c>
      <c r="AB2753" s="349" t="str">
        <f t="shared" si="428"/>
        <v/>
      </c>
      <c r="AC2753" s="341"/>
      <c r="AD2753" s="350" t="str">
        <f t="shared" si="429"/>
        <v/>
      </c>
    </row>
    <row r="2754" spans="2:30" x14ac:dyDescent="0.45">
      <c r="B2754" s="145" t="str">
        <f t="shared" si="420"/>
        <v>NOT INCLUDED</v>
      </c>
      <c r="C2754" s="146" t="e">
        <f t="shared" si="421"/>
        <v>#N/A</v>
      </c>
      <c r="D2754" s="158" t="e">
        <f>AB2754&amp;"_"&amp;#REF!&amp;IF(afstemning_partner&lt;&gt;"","_"&amp;AC2754,"")</f>
        <v>#REF!</v>
      </c>
      <c r="E2754" s="158" t="str">
        <f t="shared" si="422"/>
        <v/>
      </c>
      <c r="F2754" s="158" t="e">
        <f t="shared" si="423"/>
        <v>#N/A</v>
      </c>
      <c r="G2754" s="158" t="str">
        <f>TRANSAKTIONER!Z2754&amp;IF(regnskab_filter_periode&gt;=AB2754,"INCLUDE"&amp;IF(regnskab_filter_land&lt;&gt;"",IF(regnskab_filter_land="EU",F2754,AD2754),""),"EXCLUDE")</f>
        <v>EXCLUDE</v>
      </c>
      <c r="H2754" s="158" t="str">
        <f t="shared" si="424"/>
        <v/>
      </c>
      <c r="I2754" s="158" t="str">
        <f>TRANSAKTIONER!Z2754&amp;IF(regnskab_filter_periode_partner&gt;=AB2754,"INCLUDE"&amp;IF(regnskab_filter_land_partner&lt;&gt;"",IF(regnskab_filter_land_partner="EU",F2754,AD2754),""),"EXCLUDE")&amp;AC2754</f>
        <v>EXCLUDE</v>
      </c>
      <c r="J2754" s="158" t="e">
        <f t="shared" si="425"/>
        <v>#N/A</v>
      </c>
      <c r="L2754" s="158" t="str">
        <f t="shared" si="426"/>
        <v>_EU</v>
      </c>
      <c r="P2754" s="340"/>
      <c r="Q2754" s="340"/>
      <c r="R2754" s="341"/>
      <c r="S2754" s="342"/>
      <c r="T2754" s="342"/>
      <c r="U2754" s="340"/>
      <c r="V2754" s="368"/>
      <c r="W2754" s="341"/>
      <c r="X2754" s="343"/>
      <c r="Y2754" s="340"/>
      <c r="Z2754" s="341"/>
      <c r="AA2754" s="348" t="str">
        <f t="shared" si="427"/>
        <v/>
      </c>
      <c r="AB2754" s="349" t="str">
        <f t="shared" si="428"/>
        <v/>
      </c>
      <c r="AC2754" s="341"/>
      <c r="AD2754" s="350" t="str">
        <f t="shared" si="429"/>
        <v/>
      </c>
    </row>
    <row r="2755" spans="2:30" x14ac:dyDescent="0.45">
      <c r="B2755" s="145" t="str">
        <f t="shared" si="420"/>
        <v>NOT INCLUDED</v>
      </c>
      <c r="C2755" s="146" t="e">
        <f t="shared" si="421"/>
        <v>#N/A</v>
      </c>
      <c r="D2755" s="158" t="e">
        <f>AB2755&amp;"_"&amp;#REF!&amp;IF(afstemning_partner&lt;&gt;"","_"&amp;AC2755,"")</f>
        <v>#REF!</v>
      </c>
      <c r="E2755" s="158" t="str">
        <f t="shared" si="422"/>
        <v/>
      </c>
      <c r="F2755" s="158" t="e">
        <f t="shared" si="423"/>
        <v>#N/A</v>
      </c>
      <c r="G2755" s="158" t="str">
        <f>TRANSAKTIONER!Z2755&amp;IF(regnskab_filter_periode&gt;=AB2755,"INCLUDE"&amp;IF(regnskab_filter_land&lt;&gt;"",IF(regnskab_filter_land="EU",F2755,AD2755),""),"EXCLUDE")</f>
        <v>EXCLUDE</v>
      </c>
      <c r="H2755" s="158" t="str">
        <f t="shared" si="424"/>
        <v/>
      </c>
      <c r="I2755" s="158" t="str">
        <f>TRANSAKTIONER!Z2755&amp;IF(regnskab_filter_periode_partner&gt;=AB2755,"INCLUDE"&amp;IF(regnskab_filter_land_partner&lt;&gt;"",IF(regnskab_filter_land_partner="EU",F2755,AD2755),""),"EXCLUDE")&amp;AC2755</f>
        <v>EXCLUDE</v>
      </c>
      <c r="J2755" s="158" t="e">
        <f t="shared" si="425"/>
        <v>#N/A</v>
      </c>
      <c r="L2755" s="158" t="str">
        <f t="shared" si="426"/>
        <v>_EU</v>
      </c>
      <c r="P2755" s="340"/>
      <c r="Q2755" s="340"/>
      <c r="R2755" s="341"/>
      <c r="S2755" s="342"/>
      <c r="T2755" s="342"/>
      <c r="U2755" s="340"/>
      <c r="V2755" s="368"/>
      <c r="W2755" s="341"/>
      <c r="X2755" s="343"/>
      <c r="Y2755" s="340"/>
      <c r="Z2755" s="341"/>
      <c r="AA2755" s="348" t="str">
        <f t="shared" si="427"/>
        <v/>
      </c>
      <c r="AB2755" s="349" t="str">
        <f t="shared" si="428"/>
        <v/>
      </c>
      <c r="AC2755" s="341"/>
      <c r="AD2755" s="350" t="str">
        <f t="shared" si="429"/>
        <v/>
      </c>
    </row>
    <row r="2756" spans="2:30" x14ac:dyDescent="0.45">
      <c r="B2756" s="145" t="str">
        <f t="shared" si="420"/>
        <v>NOT INCLUDED</v>
      </c>
      <c r="C2756" s="146" t="e">
        <f t="shared" si="421"/>
        <v>#N/A</v>
      </c>
      <c r="D2756" s="158" t="e">
        <f>AB2756&amp;"_"&amp;#REF!&amp;IF(afstemning_partner&lt;&gt;"","_"&amp;AC2756,"")</f>
        <v>#REF!</v>
      </c>
      <c r="E2756" s="158" t="str">
        <f t="shared" si="422"/>
        <v/>
      </c>
      <c r="F2756" s="158" t="e">
        <f t="shared" si="423"/>
        <v>#N/A</v>
      </c>
      <c r="G2756" s="158" t="str">
        <f>TRANSAKTIONER!Z2756&amp;IF(regnskab_filter_periode&gt;=AB2756,"INCLUDE"&amp;IF(regnskab_filter_land&lt;&gt;"",IF(regnskab_filter_land="EU",F2756,AD2756),""),"EXCLUDE")</f>
        <v>EXCLUDE</v>
      </c>
      <c r="H2756" s="158" t="str">
        <f t="shared" si="424"/>
        <v/>
      </c>
      <c r="I2756" s="158" t="str">
        <f>TRANSAKTIONER!Z2756&amp;IF(regnskab_filter_periode_partner&gt;=AB2756,"INCLUDE"&amp;IF(regnskab_filter_land_partner&lt;&gt;"",IF(regnskab_filter_land_partner="EU",F2756,AD2756),""),"EXCLUDE")&amp;AC2756</f>
        <v>EXCLUDE</v>
      </c>
      <c r="J2756" s="158" t="e">
        <f t="shared" si="425"/>
        <v>#N/A</v>
      </c>
      <c r="L2756" s="158" t="str">
        <f t="shared" si="426"/>
        <v>_EU</v>
      </c>
      <c r="P2756" s="340"/>
      <c r="Q2756" s="340"/>
      <c r="R2756" s="341"/>
      <c r="S2756" s="342"/>
      <c r="T2756" s="342"/>
      <c r="U2756" s="340"/>
      <c r="V2756" s="368"/>
      <c r="W2756" s="341"/>
      <c r="X2756" s="343"/>
      <c r="Y2756" s="340"/>
      <c r="Z2756" s="341"/>
      <c r="AA2756" s="348" t="str">
        <f t="shared" si="427"/>
        <v/>
      </c>
      <c r="AB2756" s="349" t="str">
        <f t="shared" si="428"/>
        <v/>
      </c>
      <c r="AC2756" s="341"/>
      <c r="AD2756" s="350" t="str">
        <f t="shared" si="429"/>
        <v/>
      </c>
    </row>
    <row r="2757" spans="2:30" x14ac:dyDescent="0.45">
      <c r="B2757" s="145" t="str">
        <f t="shared" si="420"/>
        <v>NOT INCLUDED</v>
      </c>
      <c r="C2757" s="146" t="e">
        <f t="shared" si="421"/>
        <v>#N/A</v>
      </c>
      <c r="D2757" s="158" t="e">
        <f>AB2757&amp;"_"&amp;#REF!&amp;IF(afstemning_partner&lt;&gt;"","_"&amp;AC2757,"")</f>
        <v>#REF!</v>
      </c>
      <c r="E2757" s="158" t="str">
        <f t="shared" si="422"/>
        <v/>
      </c>
      <c r="F2757" s="158" t="e">
        <f t="shared" si="423"/>
        <v>#N/A</v>
      </c>
      <c r="G2757" s="158" t="str">
        <f>TRANSAKTIONER!Z2757&amp;IF(regnskab_filter_periode&gt;=AB2757,"INCLUDE"&amp;IF(regnskab_filter_land&lt;&gt;"",IF(regnskab_filter_land="EU",F2757,AD2757),""),"EXCLUDE")</f>
        <v>EXCLUDE</v>
      </c>
      <c r="H2757" s="158" t="str">
        <f t="shared" si="424"/>
        <v/>
      </c>
      <c r="I2757" s="158" t="str">
        <f>TRANSAKTIONER!Z2757&amp;IF(regnskab_filter_periode_partner&gt;=AB2757,"INCLUDE"&amp;IF(regnskab_filter_land_partner&lt;&gt;"",IF(regnskab_filter_land_partner="EU",F2757,AD2757),""),"EXCLUDE")&amp;AC2757</f>
        <v>EXCLUDE</v>
      </c>
      <c r="J2757" s="158" t="e">
        <f t="shared" si="425"/>
        <v>#N/A</v>
      </c>
      <c r="L2757" s="158" t="str">
        <f t="shared" si="426"/>
        <v>_EU</v>
      </c>
      <c r="P2757" s="340"/>
      <c r="Q2757" s="340"/>
      <c r="R2757" s="341"/>
      <c r="S2757" s="342"/>
      <c r="T2757" s="342"/>
      <c r="U2757" s="340"/>
      <c r="V2757" s="368"/>
      <c r="W2757" s="341"/>
      <c r="X2757" s="343"/>
      <c r="Y2757" s="340"/>
      <c r="Z2757" s="341"/>
      <c r="AA2757" s="348" t="str">
        <f t="shared" si="427"/>
        <v/>
      </c>
      <c r="AB2757" s="349" t="str">
        <f t="shared" si="428"/>
        <v/>
      </c>
      <c r="AC2757" s="341"/>
      <c r="AD2757" s="350" t="str">
        <f t="shared" si="429"/>
        <v/>
      </c>
    </row>
    <row r="2758" spans="2:30" x14ac:dyDescent="0.45">
      <c r="B2758" s="145" t="str">
        <f t="shared" si="420"/>
        <v>NOT INCLUDED</v>
      </c>
      <c r="C2758" s="146" t="e">
        <f t="shared" si="421"/>
        <v>#N/A</v>
      </c>
      <c r="D2758" s="158" t="e">
        <f>AB2758&amp;"_"&amp;#REF!&amp;IF(afstemning_partner&lt;&gt;"","_"&amp;AC2758,"")</f>
        <v>#REF!</v>
      </c>
      <c r="E2758" s="158" t="str">
        <f t="shared" si="422"/>
        <v/>
      </c>
      <c r="F2758" s="158" t="e">
        <f t="shared" si="423"/>
        <v>#N/A</v>
      </c>
      <c r="G2758" s="158" t="str">
        <f>TRANSAKTIONER!Z2758&amp;IF(regnskab_filter_periode&gt;=AB2758,"INCLUDE"&amp;IF(regnskab_filter_land&lt;&gt;"",IF(regnskab_filter_land="EU",F2758,AD2758),""),"EXCLUDE")</f>
        <v>EXCLUDE</v>
      </c>
      <c r="H2758" s="158" t="str">
        <f t="shared" si="424"/>
        <v/>
      </c>
      <c r="I2758" s="158" t="str">
        <f>TRANSAKTIONER!Z2758&amp;IF(regnskab_filter_periode_partner&gt;=AB2758,"INCLUDE"&amp;IF(regnskab_filter_land_partner&lt;&gt;"",IF(regnskab_filter_land_partner="EU",F2758,AD2758),""),"EXCLUDE")&amp;AC2758</f>
        <v>EXCLUDE</v>
      </c>
      <c r="J2758" s="158" t="e">
        <f t="shared" si="425"/>
        <v>#N/A</v>
      </c>
      <c r="L2758" s="158" t="str">
        <f t="shared" si="426"/>
        <v>_EU</v>
      </c>
      <c r="P2758" s="340"/>
      <c r="Q2758" s="340"/>
      <c r="R2758" s="341"/>
      <c r="S2758" s="342"/>
      <c r="T2758" s="342"/>
      <c r="U2758" s="340"/>
      <c r="V2758" s="368"/>
      <c r="W2758" s="341"/>
      <c r="X2758" s="343"/>
      <c r="Y2758" s="340"/>
      <c r="Z2758" s="341"/>
      <c r="AA2758" s="348" t="str">
        <f t="shared" si="427"/>
        <v/>
      </c>
      <c r="AB2758" s="349" t="str">
        <f t="shared" si="428"/>
        <v/>
      </c>
      <c r="AC2758" s="341"/>
      <c r="AD2758" s="350" t="str">
        <f t="shared" si="429"/>
        <v/>
      </c>
    </row>
    <row r="2759" spans="2:30" x14ac:dyDescent="0.45">
      <c r="B2759" s="145" t="str">
        <f t="shared" ref="B2759:B2822" si="430">IF(AB2759=report_period,"INCLUDE_CURRENT",IF(AB2759&lt;report_period,"INCLUDE_PREVIOUS","NOT INCLUDED"))</f>
        <v>NOT INCLUDED</v>
      </c>
      <c r="C2759" s="146" t="e">
        <f t="shared" ref="C2759:C2822" si="431">B2759&amp;"_"&amp;VLOOKUP(AD2759,setup_country_group,3,FALSE)&amp;"_"&amp;Z2759</f>
        <v>#N/A</v>
      </c>
      <c r="D2759" s="158" t="e">
        <f>AB2759&amp;"_"&amp;#REF!&amp;IF(afstemning_partner&lt;&gt;"","_"&amp;AC2759,"")</f>
        <v>#REF!</v>
      </c>
      <c r="E2759" s="158" t="str">
        <f t="shared" ref="E2759:E2822" si="432">Z2759&amp;IF(regnskab_filter_periode&lt;&gt;"",AB2759,"")&amp;IF(regnskab_filter_land&lt;&gt;"",IF(regnskab_filter_land="EU",F2759,AD2759),"")</f>
        <v/>
      </c>
      <c r="F2759" s="158" t="e">
        <f t="shared" ref="F2759:F2822" si="433">VLOOKUP(AD2759,setup_country_group,3,FALSE)</f>
        <v>#N/A</v>
      </c>
      <c r="G2759" s="158" t="str">
        <f>TRANSAKTIONER!Z2759&amp;IF(regnskab_filter_periode&gt;=AB2759,"INCLUDE"&amp;IF(regnskab_filter_land&lt;&gt;"",IF(regnskab_filter_land="EU",F2759,AD2759),""),"EXCLUDE")</f>
        <v>EXCLUDE</v>
      </c>
      <c r="H2759" s="158" t="str">
        <f t="shared" ref="H2759:H2822" si="434">Z2759&amp;IF(regnskab_filter_periode_partner&lt;&gt;"",AB2759,"")&amp;IF(regnskab_filter_land_partner&lt;&gt;"",IF(regnskab_filter_land_partner="EU",F2759,AD2759),"")&amp;AC2759</f>
        <v/>
      </c>
      <c r="I2759" s="158" t="str">
        <f>TRANSAKTIONER!Z2759&amp;IF(regnskab_filter_periode_partner&gt;=AB2759,"INCLUDE"&amp;IF(regnskab_filter_land_partner&lt;&gt;"",IF(regnskab_filter_land_partner="EU",F2759,AD2759),""),"EXCLUDE")&amp;AC2759</f>
        <v>EXCLUDE</v>
      </c>
      <c r="J2759" s="158" t="e">
        <f t="shared" ref="J2759:J2822" si="435">C2759&amp;"_"&amp;AC2759</f>
        <v>#N/A</v>
      </c>
      <c r="L2759" s="158" t="str">
        <f t="shared" ref="L2759:L2822" si="436">Z2759&amp;"_"&amp;IF(AD2759&lt;&gt;"Norge","EU","Norge")</f>
        <v>_EU</v>
      </c>
      <c r="P2759" s="340"/>
      <c r="Q2759" s="340"/>
      <c r="R2759" s="341"/>
      <c r="S2759" s="342"/>
      <c r="T2759" s="342"/>
      <c r="U2759" s="340"/>
      <c r="V2759" s="368"/>
      <c r="W2759" s="341"/>
      <c r="X2759" s="343"/>
      <c r="Y2759" s="340"/>
      <c r="Z2759" s="341"/>
      <c r="AA2759" s="348" t="str">
        <f t="shared" ref="AA2759:AA2822" si="437">IF(OR(AB2759="",Y2759="",X2759=""),"",ROUND(X2759/VLOOKUP(AB2759,setup_currency,MATCH(Y2759&amp;"/EUR",setup_currency_header,0),FALSE),2))</f>
        <v/>
      </c>
      <c r="AB2759" s="349" t="str">
        <f t="shared" ref="AB2759:AB2822" si="438">IF(T2759="","",IF(OR(T2759&lt;setup_start_date,T2759&gt;setup_end_date),"INVALID DATE",VLOOKUP(T2759,setup_periods,2,TRUE)))</f>
        <v/>
      </c>
      <c r="AC2759" s="341"/>
      <c r="AD2759" s="350" t="str">
        <f t="shared" ref="AD2759:AD2822" si="439">IF(AC2759="","",VLOOKUP(AC2759,setup_partners,2,FALSE))</f>
        <v/>
      </c>
    </row>
    <row r="2760" spans="2:30" x14ac:dyDescent="0.45">
      <c r="B2760" s="145" t="str">
        <f t="shared" si="430"/>
        <v>NOT INCLUDED</v>
      </c>
      <c r="C2760" s="146" t="e">
        <f t="shared" si="431"/>
        <v>#N/A</v>
      </c>
      <c r="D2760" s="158" t="e">
        <f>AB2760&amp;"_"&amp;#REF!&amp;IF(afstemning_partner&lt;&gt;"","_"&amp;AC2760,"")</f>
        <v>#REF!</v>
      </c>
      <c r="E2760" s="158" t="str">
        <f t="shared" si="432"/>
        <v/>
      </c>
      <c r="F2760" s="158" t="e">
        <f t="shared" si="433"/>
        <v>#N/A</v>
      </c>
      <c r="G2760" s="158" t="str">
        <f>TRANSAKTIONER!Z2760&amp;IF(regnskab_filter_periode&gt;=AB2760,"INCLUDE"&amp;IF(regnskab_filter_land&lt;&gt;"",IF(regnskab_filter_land="EU",F2760,AD2760),""),"EXCLUDE")</f>
        <v>EXCLUDE</v>
      </c>
      <c r="H2760" s="158" t="str">
        <f t="shared" si="434"/>
        <v/>
      </c>
      <c r="I2760" s="158" t="str">
        <f>TRANSAKTIONER!Z2760&amp;IF(regnskab_filter_periode_partner&gt;=AB2760,"INCLUDE"&amp;IF(regnskab_filter_land_partner&lt;&gt;"",IF(regnskab_filter_land_partner="EU",F2760,AD2760),""),"EXCLUDE")&amp;AC2760</f>
        <v>EXCLUDE</v>
      </c>
      <c r="J2760" s="158" t="e">
        <f t="shared" si="435"/>
        <v>#N/A</v>
      </c>
      <c r="L2760" s="158" t="str">
        <f t="shared" si="436"/>
        <v>_EU</v>
      </c>
      <c r="P2760" s="340"/>
      <c r="Q2760" s="340"/>
      <c r="R2760" s="341"/>
      <c r="S2760" s="342"/>
      <c r="T2760" s="342"/>
      <c r="U2760" s="340"/>
      <c r="V2760" s="368"/>
      <c r="W2760" s="341"/>
      <c r="X2760" s="343"/>
      <c r="Y2760" s="340"/>
      <c r="Z2760" s="341"/>
      <c r="AA2760" s="348" t="str">
        <f t="shared" si="437"/>
        <v/>
      </c>
      <c r="AB2760" s="349" t="str">
        <f t="shared" si="438"/>
        <v/>
      </c>
      <c r="AC2760" s="341"/>
      <c r="AD2760" s="350" t="str">
        <f t="shared" si="439"/>
        <v/>
      </c>
    </row>
    <row r="2761" spans="2:30" x14ac:dyDescent="0.45">
      <c r="B2761" s="145" t="str">
        <f t="shared" si="430"/>
        <v>NOT INCLUDED</v>
      </c>
      <c r="C2761" s="146" t="e">
        <f t="shared" si="431"/>
        <v>#N/A</v>
      </c>
      <c r="D2761" s="158" t="e">
        <f>AB2761&amp;"_"&amp;#REF!&amp;IF(afstemning_partner&lt;&gt;"","_"&amp;AC2761,"")</f>
        <v>#REF!</v>
      </c>
      <c r="E2761" s="158" t="str">
        <f t="shared" si="432"/>
        <v/>
      </c>
      <c r="F2761" s="158" t="e">
        <f t="shared" si="433"/>
        <v>#N/A</v>
      </c>
      <c r="G2761" s="158" t="str">
        <f>TRANSAKTIONER!Z2761&amp;IF(regnskab_filter_periode&gt;=AB2761,"INCLUDE"&amp;IF(regnskab_filter_land&lt;&gt;"",IF(regnskab_filter_land="EU",F2761,AD2761),""),"EXCLUDE")</f>
        <v>EXCLUDE</v>
      </c>
      <c r="H2761" s="158" t="str">
        <f t="shared" si="434"/>
        <v/>
      </c>
      <c r="I2761" s="158" t="str">
        <f>TRANSAKTIONER!Z2761&amp;IF(regnskab_filter_periode_partner&gt;=AB2761,"INCLUDE"&amp;IF(regnskab_filter_land_partner&lt;&gt;"",IF(regnskab_filter_land_partner="EU",F2761,AD2761),""),"EXCLUDE")&amp;AC2761</f>
        <v>EXCLUDE</v>
      </c>
      <c r="J2761" s="158" t="e">
        <f t="shared" si="435"/>
        <v>#N/A</v>
      </c>
      <c r="L2761" s="158" t="str">
        <f t="shared" si="436"/>
        <v>_EU</v>
      </c>
      <c r="P2761" s="340"/>
      <c r="Q2761" s="340"/>
      <c r="R2761" s="341"/>
      <c r="S2761" s="342"/>
      <c r="T2761" s="342"/>
      <c r="U2761" s="340"/>
      <c r="V2761" s="368"/>
      <c r="W2761" s="341"/>
      <c r="X2761" s="343"/>
      <c r="Y2761" s="340"/>
      <c r="Z2761" s="341"/>
      <c r="AA2761" s="348" t="str">
        <f t="shared" si="437"/>
        <v/>
      </c>
      <c r="AB2761" s="349" t="str">
        <f t="shared" si="438"/>
        <v/>
      </c>
      <c r="AC2761" s="341"/>
      <c r="AD2761" s="350" t="str">
        <f t="shared" si="439"/>
        <v/>
      </c>
    </row>
    <row r="2762" spans="2:30" x14ac:dyDescent="0.45">
      <c r="B2762" s="145" t="str">
        <f t="shared" si="430"/>
        <v>NOT INCLUDED</v>
      </c>
      <c r="C2762" s="146" t="e">
        <f t="shared" si="431"/>
        <v>#N/A</v>
      </c>
      <c r="D2762" s="158" t="e">
        <f>AB2762&amp;"_"&amp;#REF!&amp;IF(afstemning_partner&lt;&gt;"","_"&amp;AC2762,"")</f>
        <v>#REF!</v>
      </c>
      <c r="E2762" s="158" t="str">
        <f t="shared" si="432"/>
        <v/>
      </c>
      <c r="F2762" s="158" t="e">
        <f t="shared" si="433"/>
        <v>#N/A</v>
      </c>
      <c r="G2762" s="158" t="str">
        <f>TRANSAKTIONER!Z2762&amp;IF(regnskab_filter_periode&gt;=AB2762,"INCLUDE"&amp;IF(regnskab_filter_land&lt;&gt;"",IF(regnskab_filter_land="EU",F2762,AD2762),""),"EXCLUDE")</f>
        <v>EXCLUDE</v>
      </c>
      <c r="H2762" s="158" t="str">
        <f t="shared" si="434"/>
        <v/>
      </c>
      <c r="I2762" s="158" t="str">
        <f>TRANSAKTIONER!Z2762&amp;IF(regnskab_filter_periode_partner&gt;=AB2762,"INCLUDE"&amp;IF(regnskab_filter_land_partner&lt;&gt;"",IF(regnskab_filter_land_partner="EU",F2762,AD2762),""),"EXCLUDE")&amp;AC2762</f>
        <v>EXCLUDE</v>
      </c>
      <c r="J2762" s="158" t="e">
        <f t="shared" si="435"/>
        <v>#N/A</v>
      </c>
      <c r="L2762" s="158" t="str">
        <f t="shared" si="436"/>
        <v>_EU</v>
      </c>
      <c r="P2762" s="340"/>
      <c r="Q2762" s="340"/>
      <c r="R2762" s="341"/>
      <c r="S2762" s="342"/>
      <c r="T2762" s="342"/>
      <c r="U2762" s="340"/>
      <c r="V2762" s="368"/>
      <c r="W2762" s="341"/>
      <c r="X2762" s="343"/>
      <c r="Y2762" s="340"/>
      <c r="Z2762" s="341"/>
      <c r="AA2762" s="348" t="str">
        <f t="shared" si="437"/>
        <v/>
      </c>
      <c r="AB2762" s="349" t="str">
        <f t="shared" si="438"/>
        <v/>
      </c>
      <c r="AC2762" s="341"/>
      <c r="AD2762" s="350" t="str">
        <f t="shared" si="439"/>
        <v/>
      </c>
    </row>
    <row r="2763" spans="2:30" x14ac:dyDescent="0.45">
      <c r="B2763" s="145" t="str">
        <f t="shared" si="430"/>
        <v>NOT INCLUDED</v>
      </c>
      <c r="C2763" s="146" t="e">
        <f t="shared" si="431"/>
        <v>#N/A</v>
      </c>
      <c r="D2763" s="158" t="e">
        <f>AB2763&amp;"_"&amp;#REF!&amp;IF(afstemning_partner&lt;&gt;"","_"&amp;AC2763,"")</f>
        <v>#REF!</v>
      </c>
      <c r="E2763" s="158" t="str">
        <f t="shared" si="432"/>
        <v/>
      </c>
      <c r="F2763" s="158" t="e">
        <f t="shared" si="433"/>
        <v>#N/A</v>
      </c>
      <c r="G2763" s="158" t="str">
        <f>TRANSAKTIONER!Z2763&amp;IF(regnskab_filter_periode&gt;=AB2763,"INCLUDE"&amp;IF(regnskab_filter_land&lt;&gt;"",IF(regnskab_filter_land="EU",F2763,AD2763),""),"EXCLUDE")</f>
        <v>EXCLUDE</v>
      </c>
      <c r="H2763" s="158" t="str">
        <f t="shared" si="434"/>
        <v/>
      </c>
      <c r="I2763" s="158" t="str">
        <f>TRANSAKTIONER!Z2763&amp;IF(regnskab_filter_periode_partner&gt;=AB2763,"INCLUDE"&amp;IF(regnskab_filter_land_partner&lt;&gt;"",IF(regnskab_filter_land_partner="EU",F2763,AD2763),""),"EXCLUDE")&amp;AC2763</f>
        <v>EXCLUDE</v>
      </c>
      <c r="J2763" s="158" t="e">
        <f t="shared" si="435"/>
        <v>#N/A</v>
      </c>
      <c r="L2763" s="158" t="str">
        <f t="shared" si="436"/>
        <v>_EU</v>
      </c>
      <c r="P2763" s="340"/>
      <c r="Q2763" s="340"/>
      <c r="R2763" s="341"/>
      <c r="S2763" s="342"/>
      <c r="T2763" s="342"/>
      <c r="U2763" s="340"/>
      <c r="V2763" s="368"/>
      <c r="W2763" s="341"/>
      <c r="X2763" s="343"/>
      <c r="Y2763" s="340"/>
      <c r="Z2763" s="341"/>
      <c r="AA2763" s="348" t="str">
        <f t="shared" si="437"/>
        <v/>
      </c>
      <c r="AB2763" s="349" t="str">
        <f t="shared" si="438"/>
        <v/>
      </c>
      <c r="AC2763" s="341"/>
      <c r="AD2763" s="350" t="str">
        <f t="shared" si="439"/>
        <v/>
      </c>
    </row>
    <row r="2764" spans="2:30" x14ac:dyDescent="0.45">
      <c r="B2764" s="145" t="str">
        <f t="shared" si="430"/>
        <v>NOT INCLUDED</v>
      </c>
      <c r="C2764" s="146" t="e">
        <f t="shared" si="431"/>
        <v>#N/A</v>
      </c>
      <c r="D2764" s="158" t="e">
        <f>AB2764&amp;"_"&amp;#REF!&amp;IF(afstemning_partner&lt;&gt;"","_"&amp;AC2764,"")</f>
        <v>#REF!</v>
      </c>
      <c r="E2764" s="158" t="str">
        <f t="shared" si="432"/>
        <v/>
      </c>
      <c r="F2764" s="158" t="e">
        <f t="shared" si="433"/>
        <v>#N/A</v>
      </c>
      <c r="G2764" s="158" t="str">
        <f>TRANSAKTIONER!Z2764&amp;IF(regnskab_filter_periode&gt;=AB2764,"INCLUDE"&amp;IF(regnskab_filter_land&lt;&gt;"",IF(regnskab_filter_land="EU",F2764,AD2764),""),"EXCLUDE")</f>
        <v>EXCLUDE</v>
      </c>
      <c r="H2764" s="158" t="str">
        <f t="shared" si="434"/>
        <v/>
      </c>
      <c r="I2764" s="158" t="str">
        <f>TRANSAKTIONER!Z2764&amp;IF(regnskab_filter_periode_partner&gt;=AB2764,"INCLUDE"&amp;IF(regnskab_filter_land_partner&lt;&gt;"",IF(regnskab_filter_land_partner="EU",F2764,AD2764),""),"EXCLUDE")&amp;AC2764</f>
        <v>EXCLUDE</v>
      </c>
      <c r="J2764" s="158" t="e">
        <f t="shared" si="435"/>
        <v>#N/A</v>
      </c>
      <c r="L2764" s="158" t="str">
        <f t="shared" si="436"/>
        <v>_EU</v>
      </c>
      <c r="P2764" s="340"/>
      <c r="Q2764" s="340"/>
      <c r="R2764" s="341"/>
      <c r="S2764" s="342"/>
      <c r="T2764" s="342"/>
      <c r="U2764" s="340"/>
      <c r="V2764" s="368"/>
      <c r="W2764" s="341"/>
      <c r="X2764" s="343"/>
      <c r="Y2764" s="340"/>
      <c r="Z2764" s="341"/>
      <c r="AA2764" s="348" t="str">
        <f t="shared" si="437"/>
        <v/>
      </c>
      <c r="AB2764" s="349" t="str">
        <f t="shared" si="438"/>
        <v/>
      </c>
      <c r="AC2764" s="341"/>
      <c r="AD2764" s="350" t="str">
        <f t="shared" si="439"/>
        <v/>
      </c>
    </row>
    <row r="2765" spans="2:30" x14ac:dyDescent="0.45">
      <c r="B2765" s="145" t="str">
        <f t="shared" si="430"/>
        <v>NOT INCLUDED</v>
      </c>
      <c r="C2765" s="146" t="e">
        <f t="shared" si="431"/>
        <v>#N/A</v>
      </c>
      <c r="D2765" s="158" t="e">
        <f>AB2765&amp;"_"&amp;#REF!&amp;IF(afstemning_partner&lt;&gt;"","_"&amp;AC2765,"")</f>
        <v>#REF!</v>
      </c>
      <c r="E2765" s="158" t="str">
        <f t="shared" si="432"/>
        <v/>
      </c>
      <c r="F2765" s="158" t="e">
        <f t="shared" si="433"/>
        <v>#N/A</v>
      </c>
      <c r="G2765" s="158" t="str">
        <f>TRANSAKTIONER!Z2765&amp;IF(regnskab_filter_periode&gt;=AB2765,"INCLUDE"&amp;IF(regnskab_filter_land&lt;&gt;"",IF(regnskab_filter_land="EU",F2765,AD2765),""),"EXCLUDE")</f>
        <v>EXCLUDE</v>
      </c>
      <c r="H2765" s="158" t="str">
        <f t="shared" si="434"/>
        <v/>
      </c>
      <c r="I2765" s="158" t="str">
        <f>TRANSAKTIONER!Z2765&amp;IF(regnskab_filter_periode_partner&gt;=AB2765,"INCLUDE"&amp;IF(regnskab_filter_land_partner&lt;&gt;"",IF(regnskab_filter_land_partner="EU",F2765,AD2765),""),"EXCLUDE")&amp;AC2765</f>
        <v>EXCLUDE</v>
      </c>
      <c r="J2765" s="158" t="e">
        <f t="shared" si="435"/>
        <v>#N/A</v>
      </c>
      <c r="L2765" s="158" t="str">
        <f t="shared" si="436"/>
        <v>_EU</v>
      </c>
      <c r="P2765" s="340"/>
      <c r="Q2765" s="340"/>
      <c r="R2765" s="341"/>
      <c r="S2765" s="342"/>
      <c r="T2765" s="342"/>
      <c r="U2765" s="340"/>
      <c r="V2765" s="368"/>
      <c r="W2765" s="341"/>
      <c r="X2765" s="343"/>
      <c r="Y2765" s="340"/>
      <c r="Z2765" s="341"/>
      <c r="AA2765" s="348" t="str">
        <f t="shared" si="437"/>
        <v/>
      </c>
      <c r="AB2765" s="349" t="str">
        <f t="shared" si="438"/>
        <v/>
      </c>
      <c r="AC2765" s="341"/>
      <c r="AD2765" s="350" t="str">
        <f t="shared" si="439"/>
        <v/>
      </c>
    </row>
    <row r="2766" spans="2:30" x14ac:dyDescent="0.45">
      <c r="B2766" s="145" t="str">
        <f t="shared" si="430"/>
        <v>NOT INCLUDED</v>
      </c>
      <c r="C2766" s="146" t="e">
        <f t="shared" si="431"/>
        <v>#N/A</v>
      </c>
      <c r="D2766" s="158" t="e">
        <f>AB2766&amp;"_"&amp;#REF!&amp;IF(afstemning_partner&lt;&gt;"","_"&amp;AC2766,"")</f>
        <v>#REF!</v>
      </c>
      <c r="E2766" s="158" t="str">
        <f t="shared" si="432"/>
        <v/>
      </c>
      <c r="F2766" s="158" t="e">
        <f t="shared" si="433"/>
        <v>#N/A</v>
      </c>
      <c r="G2766" s="158" t="str">
        <f>TRANSAKTIONER!Z2766&amp;IF(regnskab_filter_periode&gt;=AB2766,"INCLUDE"&amp;IF(regnskab_filter_land&lt;&gt;"",IF(regnskab_filter_land="EU",F2766,AD2766),""),"EXCLUDE")</f>
        <v>EXCLUDE</v>
      </c>
      <c r="H2766" s="158" t="str">
        <f t="shared" si="434"/>
        <v/>
      </c>
      <c r="I2766" s="158" t="str">
        <f>TRANSAKTIONER!Z2766&amp;IF(regnskab_filter_periode_partner&gt;=AB2766,"INCLUDE"&amp;IF(regnskab_filter_land_partner&lt;&gt;"",IF(regnskab_filter_land_partner="EU",F2766,AD2766),""),"EXCLUDE")&amp;AC2766</f>
        <v>EXCLUDE</v>
      </c>
      <c r="J2766" s="158" t="e">
        <f t="shared" si="435"/>
        <v>#N/A</v>
      </c>
      <c r="L2766" s="158" t="str">
        <f t="shared" si="436"/>
        <v>_EU</v>
      </c>
      <c r="P2766" s="340"/>
      <c r="Q2766" s="340"/>
      <c r="R2766" s="341"/>
      <c r="S2766" s="342"/>
      <c r="T2766" s="342"/>
      <c r="U2766" s="340"/>
      <c r="V2766" s="368"/>
      <c r="W2766" s="341"/>
      <c r="X2766" s="343"/>
      <c r="Y2766" s="340"/>
      <c r="Z2766" s="341"/>
      <c r="AA2766" s="348" t="str">
        <f t="shared" si="437"/>
        <v/>
      </c>
      <c r="AB2766" s="349" t="str">
        <f t="shared" si="438"/>
        <v/>
      </c>
      <c r="AC2766" s="341"/>
      <c r="AD2766" s="350" t="str">
        <f t="shared" si="439"/>
        <v/>
      </c>
    </row>
    <row r="2767" spans="2:30" x14ac:dyDescent="0.45">
      <c r="B2767" s="145" t="str">
        <f t="shared" si="430"/>
        <v>NOT INCLUDED</v>
      </c>
      <c r="C2767" s="146" t="e">
        <f t="shared" si="431"/>
        <v>#N/A</v>
      </c>
      <c r="D2767" s="158" t="e">
        <f>AB2767&amp;"_"&amp;#REF!&amp;IF(afstemning_partner&lt;&gt;"","_"&amp;AC2767,"")</f>
        <v>#REF!</v>
      </c>
      <c r="E2767" s="158" t="str">
        <f t="shared" si="432"/>
        <v/>
      </c>
      <c r="F2767" s="158" t="e">
        <f t="shared" si="433"/>
        <v>#N/A</v>
      </c>
      <c r="G2767" s="158" t="str">
        <f>TRANSAKTIONER!Z2767&amp;IF(regnskab_filter_periode&gt;=AB2767,"INCLUDE"&amp;IF(regnskab_filter_land&lt;&gt;"",IF(regnskab_filter_land="EU",F2767,AD2767),""),"EXCLUDE")</f>
        <v>EXCLUDE</v>
      </c>
      <c r="H2767" s="158" t="str">
        <f t="shared" si="434"/>
        <v/>
      </c>
      <c r="I2767" s="158" t="str">
        <f>TRANSAKTIONER!Z2767&amp;IF(regnskab_filter_periode_partner&gt;=AB2767,"INCLUDE"&amp;IF(regnskab_filter_land_partner&lt;&gt;"",IF(regnskab_filter_land_partner="EU",F2767,AD2767),""),"EXCLUDE")&amp;AC2767</f>
        <v>EXCLUDE</v>
      </c>
      <c r="J2767" s="158" t="e">
        <f t="shared" si="435"/>
        <v>#N/A</v>
      </c>
      <c r="L2767" s="158" t="str">
        <f t="shared" si="436"/>
        <v>_EU</v>
      </c>
      <c r="P2767" s="340"/>
      <c r="Q2767" s="340"/>
      <c r="R2767" s="341"/>
      <c r="S2767" s="342"/>
      <c r="T2767" s="342"/>
      <c r="U2767" s="340"/>
      <c r="V2767" s="368"/>
      <c r="W2767" s="341"/>
      <c r="X2767" s="343"/>
      <c r="Y2767" s="340"/>
      <c r="Z2767" s="341"/>
      <c r="AA2767" s="348" t="str">
        <f t="shared" si="437"/>
        <v/>
      </c>
      <c r="AB2767" s="349" t="str">
        <f t="shared" si="438"/>
        <v/>
      </c>
      <c r="AC2767" s="341"/>
      <c r="AD2767" s="350" t="str">
        <f t="shared" si="439"/>
        <v/>
      </c>
    </row>
    <row r="2768" spans="2:30" x14ac:dyDescent="0.45">
      <c r="B2768" s="145" t="str">
        <f t="shared" si="430"/>
        <v>NOT INCLUDED</v>
      </c>
      <c r="C2768" s="146" t="e">
        <f t="shared" si="431"/>
        <v>#N/A</v>
      </c>
      <c r="D2768" s="158" t="e">
        <f>AB2768&amp;"_"&amp;#REF!&amp;IF(afstemning_partner&lt;&gt;"","_"&amp;AC2768,"")</f>
        <v>#REF!</v>
      </c>
      <c r="E2768" s="158" t="str">
        <f t="shared" si="432"/>
        <v/>
      </c>
      <c r="F2768" s="158" t="e">
        <f t="shared" si="433"/>
        <v>#N/A</v>
      </c>
      <c r="G2768" s="158" t="str">
        <f>TRANSAKTIONER!Z2768&amp;IF(regnskab_filter_periode&gt;=AB2768,"INCLUDE"&amp;IF(regnskab_filter_land&lt;&gt;"",IF(regnskab_filter_land="EU",F2768,AD2768),""),"EXCLUDE")</f>
        <v>EXCLUDE</v>
      </c>
      <c r="H2768" s="158" t="str">
        <f t="shared" si="434"/>
        <v/>
      </c>
      <c r="I2768" s="158" t="str">
        <f>TRANSAKTIONER!Z2768&amp;IF(regnskab_filter_periode_partner&gt;=AB2768,"INCLUDE"&amp;IF(regnskab_filter_land_partner&lt;&gt;"",IF(regnskab_filter_land_partner="EU",F2768,AD2768),""),"EXCLUDE")&amp;AC2768</f>
        <v>EXCLUDE</v>
      </c>
      <c r="J2768" s="158" t="e">
        <f t="shared" si="435"/>
        <v>#N/A</v>
      </c>
      <c r="L2768" s="158" t="str">
        <f t="shared" si="436"/>
        <v>_EU</v>
      </c>
      <c r="P2768" s="340"/>
      <c r="Q2768" s="340"/>
      <c r="R2768" s="341"/>
      <c r="S2768" s="342"/>
      <c r="T2768" s="342"/>
      <c r="U2768" s="340"/>
      <c r="V2768" s="368"/>
      <c r="W2768" s="341"/>
      <c r="X2768" s="343"/>
      <c r="Y2768" s="340"/>
      <c r="Z2768" s="341"/>
      <c r="AA2768" s="348" t="str">
        <f t="shared" si="437"/>
        <v/>
      </c>
      <c r="AB2768" s="349" t="str">
        <f t="shared" si="438"/>
        <v/>
      </c>
      <c r="AC2768" s="341"/>
      <c r="AD2768" s="350" t="str">
        <f t="shared" si="439"/>
        <v/>
      </c>
    </row>
    <row r="2769" spans="2:30" x14ac:dyDescent="0.45">
      <c r="B2769" s="145" t="str">
        <f t="shared" si="430"/>
        <v>NOT INCLUDED</v>
      </c>
      <c r="C2769" s="146" t="e">
        <f t="shared" si="431"/>
        <v>#N/A</v>
      </c>
      <c r="D2769" s="158" t="e">
        <f>AB2769&amp;"_"&amp;#REF!&amp;IF(afstemning_partner&lt;&gt;"","_"&amp;AC2769,"")</f>
        <v>#REF!</v>
      </c>
      <c r="E2769" s="158" t="str">
        <f t="shared" si="432"/>
        <v/>
      </c>
      <c r="F2769" s="158" t="e">
        <f t="shared" si="433"/>
        <v>#N/A</v>
      </c>
      <c r="G2769" s="158" t="str">
        <f>TRANSAKTIONER!Z2769&amp;IF(regnskab_filter_periode&gt;=AB2769,"INCLUDE"&amp;IF(regnskab_filter_land&lt;&gt;"",IF(regnskab_filter_land="EU",F2769,AD2769),""),"EXCLUDE")</f>
        <v>EXCLUDE</v>
      </c>
      <c r="H2769" s="158" t="str">
        <f t="shared" si="434"/>
        <v/>
      </c>
      <c r="I2769" s="158" t="str">
        <f>TRANSAKTIONER!Z2769&amp;IF(regnskab_filter_periode_partner&gt;=AB2769,"INCLUDE"&amp;IF(regnskab_filter_land_partner&lt;&gt;"",IF(regnskab_filter_land_partner="EU",F2769,AD2769),""),"EXCLUDE")&amp;AC2769</f>
        <v>EXCLUDE</v>
      </c>
      <c r="J2769" s="158" t="e">
        <f t="shared" si="435"/>
        <v>#N/A</v>
      </c>
      <c r="L2769" s="158" t="str">
        <f t="shared" si="436"/>
        <v>_EU</v>
      </c>
      <c r="P2769" s="340"/>
      <c r="Q2769" s="340"/>
      <c r="R2769" s="341"/>
      <c r="S2769" s="342"/>
      <c r="T2769" s="342"/>
      <c r="U2769" s="340"/>
      <c r="V2769" s="368"/>
      <c r="W2769" s="341"/>
      <c r="X2769" s="343"/>
      <c r="Y2769" s="340"/>
      <c r="Z2769" s="341"/>
      <c r="AA2769" s="348" t="str">
        <f t="shared" si="437"/>
        <v/>
      </c>
      <c r="AB2769" s="349" t="str">
        <f t="shared" si="438"/>
        <v/>
      </c>
      <c r="AC2769" s="341"/>
      <c r="AD2769" s="350" t="str">
        <f t="shared" si="439"/>
        <v/>
      </c>
    </row>
    <row r="2770" spans="2:30" x14ac:dyDescent="0.45">
      <c r="B2770" s="145" t="str">
        <f t="shared" si="430"/>
        <v>NOT INCLUDED</v>
      </c>
      <c r="C2770" s="146" t="e">
        <f t="shared" si="431"/>
        <v>#N/A</v>
      </c>
      <c r="D2770" s="158" t="e">
        <f>AB2770&amp;"_"&amp;#REF!&amp;IF(afstemning_partner&lt;&gt;"","_"&amp;AC2770,"")</f>
        <v>#REF!</v>
      </c>
      <c r="E2770" s="158" t="str">
        <f t="shared" si="432"/>
        <v/>
      </c>
      <c r="F2770" s="158" t="e">
        <f t="shared" si="433"/>
        <v>#N/A</v>
      </c>
      <c r="G2770" s="158" t="str">
        <f>TRANSAKTIONER!Z2770&amp;IF(regnskab_filter_periode&gt;=AB2770,"INCLUDE"&amp;IF(regnskab_filter_land&lt;&gt;"",IF(regnskab_filter_land="EU",F2770,AD2770),""),"EXCLUDE")</f>
        <v>EXCLUDE</v>
      </c>
      <c r="H2770" s="158" t="str">
        <f t="shared" si="434"/>
        <v/>
      </c>
      <c r="I2770" s="158" t="str">
        <f>TRANSAKTIONER!Z2770&amp;IF(regnskab_filter_periode_partner&gt;=AB2770,"INCLUDE"&amp;IF(regnskab_filter_land_partner&lt;&gt;"",IF(regnskab_filter_land_partner="EU",F2770,AD2770),""),"EXCLUDE")&amp;AC2770</f>
        <v>EXCLUDE</v>
      </c>
      <c r="J2770" s="158" t="e">
        <f t="shared" si="435"/>
        <v>#N/A</v>
      </c>
      <c r="L2770" s="158" t="str">
        <f t="shared" si="436"/>
        <v>_EU</v>
      </c>
      <c r="P2770" s="340"/>
      <c r="Q2770" s="340"/>
      <c r="R2770" s="341"/>
      <c r="S2770" s="342"/>
      <c r="T2770" s="342"/>
      <c r="U2770" s="340"/>
      <c r="V2770" s="368"/>
      <c r="W2770" s="341"/>
      <c r="X2770" s="343"/>
      <c r="Y2770" s="340"/>
      <c r="Z2770" s="341"/>
      <c r="AA2770" s="348" t="str">
        <f t="shared" si="437"/>
        <v/>
      </c>
      <c r="AB2770" s="349" t="str">
        <f t="shared" si="438"/>
        <v/>
      </c>
      <c r="AC2770" s="341"/>
      <c r="AD2770" s="350" t="str">
        <f t="shared" si="439"/>
        <v/>
      </c>
    </row>
    <row r="2771" spans="2:30" x14ac:dyDescent="0.45">
      <c r="B2771" s="145" t="str">
        <f t="shared" si="430"/>
        <v>NOT INCLUDED</v>
      </c>
      <c r="C2771" s="146" t="e">
        <f t="shared" si="431"/>
        <v>#N/A</v>
      </c>
      <c r="D2771" s="158" t="e">
        <f>AB2771&amp;"_"&amp;#REF!&amp;IF(afstemning_partner&lt;&gt;"","_"&amp;AC2771,"")</f>
        <v>#REF!</v>
      </c>
      <c r="E2771" s="158" t="str">
        <f t="shared" si="432"/>
        <v/>
      </c>
      <c r="F2771" s="158" t="e">
        <f t="shared" si="433"/>
        <v>#N/A</v>
      </c>
      <c r="G2771" s="158" t="str">
        <f>TRANSAKTIONER!Z2771&amp;IF(regnskab_filter_periode&gt;=AB2771,"INCLUDE"&amp;IF(regnskab_filter_land&lt;&gt;"",IF(regnskab_filter_land="EU",F2771,AD2771),""),"EXCLUDE")</f>
        <v>EXCLUDE</v>
      </c>
      <c r="H2771" s="158" t="str">
        <f t="shared" si="434"/>
        <v/>
      </c>
      <c r="I2771" s="158" t="str">
        <f>TRANSAKTIONER!Z2771&amp;IF(regnskab_filter_periode_partner&gt;=AB2771,"INCLUDE"&amp;IF(regnskab_filter_land_partner&lt;&gt;"",IF(regnskab_filter_land_partner="EU",F2771,AD2771),""),"EXCLUDE")&amp;AC2771</f>
        <v>EXCLUDE</v>
      </c>
      <c r="J2771" s="158" t="e">
        <f t="shared" si="435"/>
        <v>#N/A</v>
      </c>
      <c r="L2771" s="158" t="str">
        <f t="shared" si="436"/>
        <v>_EU</v>
      </c>
      <c r="P2771" s="340"/>
      <c r="Q2771" s="340"/>
      <c r="R2771" s="341"/>
      <c r="S2771" s="342"/>
      <c r="T2771" s="342"/>
      <c r="U2771" s="340"/>
      <c r="V2771" s="368"/>
      <c r="W2771" s="341"/>
      <c r="X2771" s="343"/>
      <c r="Y2771" s="340"/>
      <c r="Z2771" s="341"/>
      <c r="AA2771" s="348" t="str">
        <f t="shared" si="437"/>
        <v/>
      </c>
      <c r="AB2771" s="349" t="str">
        <f t="shared" si="438"/>
        <v/>
      </c>
      <c r="AC2771" s="341"/>
      <c r="AD2771" s="350" t="str">
        <f t="shared" si="439"/>
        <v/>
      </c>
    </row>
    <row r="2772" spans="2:30" x14ac:dyDescent="0.45">
      <c r="B2772" s="145" t="str">
        <f t="shared" si="430"/>
        <v>NOT INCLUDED</v>
      </c>
      <c r="C2772" s="146" t="e">
        <f t="shared" si="431"/>
        <v>#N/A</v>
      </c>
      <c r="D2772" s="158" t="e">
        <f>AB2772&amp;"_"&amp;#REF!&amp;IF(afstemning_partner&lt;&gt;"","_"&amp;AC2772,"")</f>
        <v>#REF!</v>
      </c>
      <c r="E2772" s="158" t="str">
        <f t="shared" si="432"/>
        <v/>
      </c>
      <c r="F2772" s="158" t="e">
        <f t="shared" si="433"/>
        <v>#N/A</v>
      </c>
      <c r="G2772" s="158" t="str">
        <f>TRANSAKTIONER!Z2772&amp;IF(regnskab_filter_periode&gt;=AB2772,"INCLUDE"&amp;IF(regnskab_filter_land&lt;&gt;"",IF(regnskab_filter_land="EU",F2772,AD2772),""),"EXCLUDE")</f>
        <v>EXCLUDE</v>
      </c>
      <c r="H2772" s="158" t="str">
        <f t="shared" si="434"/>
        <v/>
      </c>
      <c r="I2772" s="158" t="str">
        <f>TRANSAKTIONER!Z2772&amp;IF(regnskab_filter_periode_partner&gt;=AB2772,"INCLUDE"&amp;IF(regnskab_filter_land_partner&lt;&gt;"",IF(regnskab_filter_land_partner="EU",F2772,AD2772),""),"EXCLUDE")&amp;AC2772</f>
        <v>EXCLUDE</v>
      </c>
      <c r="J2772" s="158" t="e">
        <f t="shared" si="435"/>
        <v>#N/A</v>
      </c>
      <c r="L2772" s="158" t="str">
        <f t="shared" si="436"/>
        <v>_EU</v>
      </c>
      <c r="P2772" s="340"/>
      <c r="Q2772" s="340"/>
      <c r="R2772" s="341"/>
      <c r="S2772" s="342"/>
      <c r="T2772" s="342"/>
      <c r="U2772" s="340"/>
      <c r="V2772" s="368"/>
      <c r="W2772" s="341"/>
      <c r="X2772" s="343"/>
      <c r="Y2772" s="340"/>
      <c r="Z2772" s="341"/>
      <c r="AA2772" s="348" t="str">
        <f t="shared" si="437"/>
        <v/>
      </c>
      <c r="AB2772" s="349" t="str">
        <f t="shared" si="438"/>
        <v/>
      </c>
      <c r="AC2772" s="341"/>
      <c r="AD2772" s="350" t="str">
        <f t="shared" si="439"/>
        <v/>
      </c>
    </row>
    <row r="2773" spans="2:30" x14ac:dyDescent="0.45">
      <c r="B2773" s="145" t="str">
        <f t="shared" si="430"/>
        <v>NOT INCLUDED</v>
      </c>
      <c r="C2773" s="146" t="e">
        <f t="shared" si="431"/>
        <v>#N/A</v>
      </c>
      <c r="D2773" s="158" t="e">
        <f>AB2773&amp;"_"&amp;#REF!&amp;IF(afstemning_partner&lt;&gt;"","_"&amp;AC2773,"")</f>
        <v>#REF!</v>
      </c>
      <c r="E2773" s="158" t="str">
        <f t="shared" si="432"/>
        <v/>
      </c>
      <c r="F2773" s="158" t="e">
        <f t="shared" si="433"/>
        <v>#N/A</v>
      </c>
      <c r="G2773" s="158" t="str">
        <f>TRANSAKTIONER!Z2773&amp;IF(regnskab_filter_periode&gt;=AB2773,"INCLUDE"&amp;IF(regnskab_filter_land&lt;&gt;"",IF(regnskab_filter_land="EU",F2773,AD2773),""),"EXCLUDE")</f>
        <v>EXCLUDE</v>
      </c>
      <c r="H2773" s="158" t="str">
        <f t="shared" si="434"/>
        <v/>
      </c>
      <c r="I2773" s="158" t="str">
        <f>TRANSAKTIONER!Z2773&amp;IF(regnskab_filter_periode_partner&gt;=AB2773,"INCLUDE"&amp;IF(regnskab_filter_land_partner&lt;&gt;"",IF(regnskab_filter_land_partner="EU",F2773,AD2773),""),"EXCLUDE")&amp;AC2773</f>
        <v>EXCLUDE</v>
      </c>
      <c r="J2773" s="158" t="e">
        <f t="shared" si="435"/>
        <v>#N/A</v>
      </c>
      <c r="L2773" s="158" t="str">
        <f t="shared" si="436"/>
        <v>_EU</v>
      </c>
      <c r="P2773" s="340"/>
      <c r="Q2773" s="340"/>
      <c r="R2773" s="341"/>
      <c r="S2773" s="342"/>
      <c r="T2773" s="342"/>
      <c r="U2773" s="340"/>
      <c r="V2773" s="368"/>
      <c r="W2773" s="341"/>
      <c r="X2773" s="343"/>
      <c r="Y2773" s="340"/>
      <c r="Z2773" s="341"/>
      <c r="AA2773" s="348" t="str">
        <f t="shared" si="437"/>
        <v/>
      </c>
      <c r="AB2773" s="349" t="str">
        <f t="shared" si="438"/>
        <v/>
      </c>
      <c r="AC2773" s="341"/>
      <c r="AD2773" s="350" t="str">
        <f t="shared" si="439"/>
        <v/>
      </c>
    </row>
    <row r="2774" spans="2:30" x14ac:dyDescent="0.45">
      <c r="B2774" s="145" t="str">
        <f t="shared" si="430"/>
        <v>NOT INCLUDED</v>
      </c>
      <c r="C2774" s="146" t="e">
        <f t="shared" si="431"/>
        <v>#N/A</v>
      </c>
      <c r="D2774" s="158" t="e">
        <f>AB2774&amp;"_"&amp;#REF!&amp;IF(afstemning_partner&lt;&gt;"","_"&amp;AC2774,"")</f>
        <v>#REF!</v>
      </c>
      <c r="E2774" s="158" t="str">
        <f t="shared" si="432"/>
        <v/>
      </c>
      <c r="F2774" s="158" t="e">
        <f t="shared" si="433"/>
        <v>#N/A</v>
      </c>
      <c r="G2774" s="158" t="str">
        <f>TRANSAKTIONER!Z2774&amp;IF(regnskab_filter_periode&gt;=AB2774,"INCLUDE"&amp;IF(regnskab_filter_land&lt;&gt;"",IF(regnskab_filter_land="EU",F2774,AD2774),""),"EXCLUDE")</f>
        <v>EXCLUDE</v>
      </c>
      <c r="H2774" s="158" t="str">
        <f t="shared" si="434"/>
        <v/>
      </c>
      <c r="I2774" s="158" t="str">
        <f>TRANSAKTIONER!Z2774&amp;IF(regnskab_filter_periode_partner&gt;=AB2774,"INCLUDE"&amp;IF(regnskab_filter_land_partner&lt;&gt;"",IF(regnskab_filter_land_partner="EU",F2774,AD2774),""),"EXCLUDE")&amp;AC2774</f>
        <v>EXCLUDE</v>
      </c>
      <c r="J2774" s="158" t="e">
        <f t="shared" si="435"/>
        <v>#N/A</v>
      </c>
      <c r="L2774" s="158" t="str">
        <f t="shared" si="436"/>
        <v>_EU</v>
      </c>
      <c r="P2774" s="340"/>
      <c r="Q2774" s="340"/>
      <c r="R2774" s="341"/>
      <c r="S2774" s="342"/>
      <c r="T2774" s="342"/>
      <c r="U2774" s="340"/>
      <c r="V2774" s="368"/>
      <c r="W2774" s="341"/>
      <c r="X2774" s="343"/>
      <c r="Y2774" s="340"/>
      <c r="Z2774" s="341"/>
      <c r="AA2774" s="348" t="str">
        <f t="shared" si="437"/>
        <v/>
      </c>
      <c r="AB2774" s="349" t="str">
        <f t="shared" si="438"/>
        <v/>
      </c>
      <c r="AC2774" s="341"/>
      <c r="AD2774" s="350" t="str">
        <f t="shared" si="439"/>
        <v/>
      </c>
    </row>
    <row r="2775" spans="2:30" x14ac:dyDescent="0.45">
      <c r="B2775" s="145" t="str">
        <f t="shared" si="430"/>
        <v>NOT INCLUDED</v>
      </c>
      <c r="C2775" s="146" t="e">
        <f t="shared" si="431"/>
        <v>#N/A</v>
      </c>
      <c r="D2775" s="158" t="e">
        <f>AB2775&amp;"_"&amp;#REF!&amp;IF(afstemning_partner&lt;&gt;"","_"&amp;AC2775,"")</f>
        <v>#REF!</v>
      </c>
      <c r="E2775" s="158" t="str">
        <f t="shared" si="432"/>
        <v/>
      </c>
      <c r="F2775" s="158" t="e">
        <f t="shared" si="433"/>
        <v>#N/A</v>
      </c>
      <c r="G2775" s="158" t="str">
        <f>TRANSAKTIONER!Z2775&amp;IF(regnskab_filter_periode&gt;=AB2775,"INCLUDE"&amp;IF(regnskab_filter_land&lt;&gt;"",IF(regnskab_filter_land="EU",F2775,AD2775),""),"EXCLUDE")</f>
        <v>EXCLUDE</v>
      </c>
      <c r="H2775" s="158" t="str">
        <f t="shared" si="434"/>
        <v/>
      </c>
      <c r="I2775" s="158" t="str">
        <f>TRANSAKTIONER!Z2775&amp;IF(regnskab_filter_periode_partner&gt;=AB2775,"INCLUDE"&amp;IF(regnskab_filter_land_partner&lt;&gt;"",IF(regnskab_filter_land_partner="EU",F2775,AD2775),""),"EXCLUDE")&amp;AC2775</f>
        <v>EXCLUDE</v>
      </c>
      <c r="J2775" s="158" t="e">
        <f t="shared" si="435"/>
        <v>#N/A</v>
      </c>
      <c r="L2775" s="158" t="str">
        <f t="shared" si="436"/>
        <v>_EU</v>
      </c>
      <c r="P2775" s="340"/>
      <c r="Q2775" s="340"/>
      <c r="R2775" s="341"/>
      <c r="S2775" s="342"/>
      <c r="T2775" s="342"/>
      <c r="U2775" s="340"/>
      <c r="V2775" s="368"/>
      <c r="W2775" s="341"/>
      <c r="X2775" s="343"/>
      <c r="Y2775" s="340"/>
      <c r="Z2775" s="341"/>
      <c r="AA2775" s="348" t="str">
        <f t="shared" si="437"/>
        <v/>
      </c>
      <c r="AB2775" s="349" t="str">
        <f t="shared" si="438"/>
        <v/>
      </c>
      <c r="AC2775" s="341"/>
      <c r="AD2775" s="350" t="str">
        <f t="shared" si="439"/>
        <v/>
      </c>
    </row>
    <row r="2776" spans="2:30" x14ac:dyDescent="0.45">
      <c r="B2776" s="145" t="str">
        <f t="shared" si="430"/>
        <v>NOT INCLUDED</v>
      </c>
      <c r="C2776" s="146" t="e">
        <f t="shared" si="431"/>
        <v>#N/A</v>
      </c>
      <c r="D2776" s="158" t="e">
        <f>AB2776&amp;"_"&amp;#REF!&amp;IF(afstemning_partner&lt;&gt;"","_"&amp;AC2776,"")</f>
        <v>#REF!</v>
      </c>
      <c r="E2776" s="158" t="str">
        <f t="shared" si="432"/>
        <v/>
      </c>
      <c r="F2776" s="158" t="e">
        <f t="shared" si="433"/>
        <v>#N/A</v>
      </c>
      <c r="G2776" s="158" t="str">
        <f>TRANSAKTIONER!Z2776&amp;IF(regnskab_filter_periode&gt;=AB2776,"INCLUDE"&amp;IF(regnskab_filter_land&lt;&gt;"",IF(regnskab_filter_land="EU",F2776,AD2776),""),"EXCLUDE")</f>
        <v>EXCLUDE</v>
      </c>
      <c r="H2776" s="158" t="str">
        <f t="shared" si="434"/>
        <v/>
      </c>
      <c r="I2776" s="158" t="str">
        <f>TRANSAKTIONER!Z2776&amp;IF(regnskab_filter_periode_partner&gt;=AB2776,"INCLUDE"&amp;IF(regnskab_filter_land_partner&lt;&gt;"",IF(regnskab_filter_land_partner="EU",F2776,AD2776),""),"EXCLUDE")&amp;AC2776</f>
        <v>EXCLUDE</v>
      </c>
      <c r="J2776" s="158" t="e">
        <f t="shared" si="435"/>
        <v>#N/A</v>
      </c>
      <c r="L2776" s="158" t="str">
        <f t="shared" si="436"/>
        <v>_EU</v>
      </c>
      <c r="P2776" s="340"/>
      <c r="Q2776" s="340"/>
      <c r="R2776" s="341"/>
      <c r="S2776" s="342"/>
      <c r="T2776" s="342"/>
      <c r="U2776" s="340"/>
      <c r="V2776" s="368"/>
      <c r="W2776" s="341"/>
      <c r="X2776" s="343"/>
      <c r="Y2776" s="340"/>
      <c r="Z2776" s="341"/>
      <c r="AA2776" s="348" t="str">
        <f t="shared" si="437"/>
        <v/>
      </c>
      <c r="AB2776" s="349" t="str">
        <f t="shared" si="438"/>
        <v/>
      </c>
      <c r="AC2776" s="341"/>
      <c r="AD2776" s="350" t="str">
        <f t="shared" si="439"/>
        <v/>
      </c>
    </row>
    <row r="2777" spans="2:30" x14ac:dyDescent="0.45">
      <c r="B2777" s="145" t="str">
        <f t="shared" si="430"/>
        <v>NOT INCLUDED</v>
      </c>
      <c r="C2777" s="146" t="e">
        <f t="shared" si="431"/>
        <v>#N/A</v>
      </c>
      <c r="D2777" s="158" t="e">
        <f>AB2777&amp;"_"&amp;#REF!&amp;IF(afstemning_partner&lt;&gt;"","_"&amp;AC2777,"")</f>
        <v>#REF!</v>
      </c>
      <c r="E2777" s="158" t="str">
        <f t="shared" si="432"/>
        <v/>
      </c>
      <c r="F2777" s="158" t="e">
        <f t="shared" si="433"/>
        <v>#N/A</v>
      </c>
      <c r="G2777" s="158" t="str">
        <f>TRANSAKTIONER!Z2777&amp;IF(regnskab_filter_periode&gt;=AB2777,"INCLUDE"&amp;IF(regnskab_filter_land&lt;&gt;"",IF(regnskab_filter_land="EU",F2777,AD2777),""),"EXCLUDE")</f>
        <v>EXCLUDE</v>
      </c>
      <c r="H2777" s="158" t="str">
        <f t="shared" si="434"/>
        <v/>
      </c>
      <c r="I2777" s="158" t="str">
        <f>TRANSAKTIONER!Z2777&amp;IF(regnskab_filter_periode_partner&gt;=AB2777,"INCLUDE"&amp;IF(regnskab_filter_land_partner&lt;&gt;"",IF(regnskab_filter_land_partner="EU",F2777,AD2777),""),"EXCLUDE")&amp;AC2777</f>
        <v>EXCLUDE</v>
      </c>
      <c r="J2777" s="158" t="e">
        <f t="shared" si="435"/>
        <v>#N/A</v>
      </c>
      <c r="L2777" s="158" t="str">
        <f t="shared" si="436"/>
        <v>_EU</v>
      </c>
      <c r="P2777" s="340"/>
      <c r="Q2777" s="340"/>
      <c r="R2777" s="341"/>
      <c r="S2777" s="342"/>
      <c r="T2777" s="342"/>
      <c r="U2777" s="340"/>
      <c r="V2777" s="368"/>
      <c r="W2777" s="341"/>
      <c r="X2777" s="343"/>
      <c r="Y2777" s="340"/>
      <c r="Z2777" s="341"/>
      <c r="AA2777" s="348" t="str">
        <f t="shared" si="437"/>
        <v/>
      </c>
      <c r="AB2777" s="349" t="str">
        <f t="shared" si="438"/>
        <v/>
      </c>
      <c r="AC2777" s="341"/>
      <c r="AD2777" s="350" t="str">
        <f t="shared" si="439"/>
        <v/>
      </c>
    </row>
    <row r="2778" spans="2:30" x14ac:dyDescent="0.45">
      <c r="B2778" s="145" t="str">
        <f t="shared" si="430"/>
        <v>NOT INCLUDED</v>
      </c>
      <c r="C2778" s="146" t="e">
        <f t="shared" si="431"/>
        <v>#N/A</v>
      </c>
      <c r="D2778" s="158" t="e">
        <f>AB2778&amp;"_"&amp;#REF!&amp;IF(afstemning_partner&lt;&gt;"","_"&amp;AC2778,"")</f>
        <v>#REF!</v>
      </c>
      <c r="E2778" s="158" t="str">
        <f t="shared" si="432"/>
        <v/>
      </c>
      <c r="F2778" s="158" t="e">
        <f t="shared" si="433"/>
        <v>#N/A</v>
      </c>
      <c r="G2778" s="158" t="str">
        <f>TRANSAKTIONER!Z2778&amp;IF(regnskab_filter_periode&gt;=AB2778,"INCLUDE"&amp;IF(regnskab_filter_land&lt;&gt;"",IF(regnskab_filter_land="EU",F2778,AD2778),""),"EXCLUDE")</f>
        <v>EXCLUDE</v>
      </c>
      <c r="H2778" s="158" t="str">
        <f t="shared" si="434"/>
        <v/>
      </c>
      <c r="I2778" s="158" t="str">
        <f>TRANSAKTIONER!Z2778&amp;IF(regnskab_filter_periode_partner&gt;=AB2778,"INCLUDE"&amp;IF(regnskab_filter_land_partner&lt;&gt;"",IF(regnskab_filter_land_partner="EU",F2778,AD2778),""),"EXCLUDE")&amp;AC2778</f>
        <v>EXCLUDE</v>
      </c>
      <c r="J2778" s="158" t="e">
        <f t="shared" si="435"/>
        <v>#N/A</v>
      </c>
      <c r="L2778" s="158" t="str">
        <f t="shared" si="436"/>
        <v>_EU</v>
      </c>
      <c r="P2778" s="340"/>
      <c r="Q2778" s="340"/>
      <c r="R2778" s="341"/>
      <c r="S2778" s="342"/>
      <c r="T2778" s="342"/>
      <c r="U2778" s="340"/>
      <c r="V2778" s="368"/>
      <c r="W2778" s="341"/>
      <c r="X2778" s="343"/>
      <c r="Y2778" s="340"/>
      <c r="Z2778" s="341"/>
      <c r="AA2778" s="348" t="str">
        <f t="shared" si="437"/>
        <v/>
      </c>
      <c r="AB2778" s="349" t="str">
        <f t="shared" si="438"/>
        <v/>
      </c>
      <c r="AC2778" s="341"/>
      <c r="AD2778" s="350" t="str">
        <f t="shared" si="439"/>
        <v/>
      </c>
    </row>
    <row r="2779" spans="2:30" x14ac:dyDescent="0.45">
      <c r="B2779" s="145" t="str">
        <f t="shared" si="430"/>
        <v>NOT INCLUDED</v>
      </c>
      <c r="C2779" s="146" t="e">
        <f t="shared" si="431"/>
        <v>#N/A</v>
      </c>
      <c r="D2779" s="158" t="e">
        <f>AB2779&amp;"_"&amp;#REF!&amp;IF(afstemning_partner&lt;&gt;"","_"&amp;AC2779,"")</f>
        <v>#REF!</v>
      </c>
      <c r="E2779" s="158" t="str">
        <f t="shared" si="432"/>
        <v/>
      </c>
      <c r="F2779" s="158" t="e">
        <f t="shared" si="433"/>
        <v>#N/A</v>
      </c>
      <c r="G2779" s="158" t="str">
        <f>TRANSAKTIONER!Z2779&amp;IF(regnskab_filter_periode&gt;=AB2779,"INCLUDE"&amp;IF(regnskab_filter_land&lt;&gt;"",IF(regnskab_filter_land="EU",F2779,AD2779),""),"EXCLUDE")</f>
        <v>EXCLUDE</v>
      </c>
      <c r="H2779" s="158" t="str">
        <f t="shared" si="434"/>
        <v/>
      </c>
      <c r="I2779" s="158" t="str">
        <f>TRANSAKTIONER!Z2779&amp;IF(regnskab_filter_periode_partner&gt;=AB2779,"INCLUDE"&amp;IF(regnskab_filter_land_partner&lt;&gt;"",IF(regnskab_filter_land_partner="EU",F2779,AD2779),""),"EXCLUDE")&amp;AC2779</f>
        <v>EXCLUDE</v>
      </c>
      <c r="J2779" s="158" t="e">
        <f t="shared" si="435"/>
        <v>#N/A</v>
      </c>
      <c r="L2779" s="158" t="str">
        <f t="shared" si="436"/>
        <v>_EU</v>
      </c>
      <c r="P2779" s="340"/>
      <c r="Q2779" s="340"/>
      <c r="R2779" s="341"/>
      <c r="S2779" s="342"/>
      <c r="T2779" s="342"/>
      <c r="U2779" s="340"/>
      <c r="V2779" s="368"/>
      <c r="W2779" s="341"/>
      <c r="X2779" s="343"/>
      <c r="Y2779" s="340"/>
      <c r="Z2779" s="341"/>
      <c r="AA2779" s="348" t="str">
        <f t="shared" si="437"/>
        <v/>
      </c>
      <c r="AB2779" s="349" t="str">
        <f t="shared" si="438"/>
        <v/>
      </c>
      <c r="AC2779" s="341"/>
      <c r="AD2779" s="350" t="str">
        <f t="shared" si="439"/>
        <v/>
      </c>
    </row>
    <row r="2780" spans="2:30" x14ac:dyDescent="0.45">
      <c r="B2780" s="145" t="str">
        <f t="shared" si="430"/>
        <v>NOT INCLUDED</v>
      </c>
      <c r="C2780" s="146" t="e">
        <f t="shared" si="431"/>
        <v>#N/A</v>
      </c>
      <c r="D2780" s="158" t="e">
        <f>AB2780&amp;"_"&amp;#REF!&amp;IF(afstemning_partner&lt;&gt;"","_"&amp;AC2780,"")</f>
        <v>#REF!</v>
      </c>
      <c r="E2780" s="158" t="str">
        <f t="shared" si="432"/>
        <v/>
      </c>
      <c r="F2780" s="158" t="e">
        <f t="shared" si="433"/>
        <v>#N/A</v>
      </c>
      <c r="G2780" s="158" t="str">
        <f>TRANSAKTIONER!Z2780&amp;IF(regnskab_filter_periode&gt;=AB2780,"INCLUDE"&amp;IF(regnskab_filter_land&lt;&gt;"",IF(regnskab_filter_land="EU",F2780,AD2780),""),"EXCLUDE")</f>
        <v>EXCLUDE</v>
      </c>
      <c r="H2780" s="158" t="str">
        <f t="shared" si="434"/>
        <v/>
      </c>
      <c r="I2780" s="158" t="str">
        <f>TRANSAKTIONER!Z2780&amp;IF(regnskab_filter_periode_partner&gt;=AB2780,"INCLUDE"&amp;IF(regnskab_filter_land_partner&lt;&gt;"",IF(regnskab_filter_land_partner="EU",F2780,AD2780),""),"EXCLUDE")&amp;AC2780</f>
        <v>EXCLUDE</v>
      </c>
      <c r="J2780" s="158" t="e">
        <f t="shared" si="435"/>
        <v>#N/A</v>
      </c>
      <c r="L2780" s="158" t="str">
        <f t="shared" si="436"/>
        <v>_EU</v>
      </c>
      <c r="P2780" s="340"/>
      <c r="Q2780" s="340"/>
      <c r="R2780" s="341"/>
      <c r="S2780" s="342"/>
      <c r="T2780" s="342"/>
      <c r="U2780" s="340"/>
      <c r="V2780" s="368"/>
      <c r="W2780" s="341"/>
      <c r="X2780" s="343"/>
      <c r="Y2780" s="340"/>
      <c r="Z2780" s="341"/>
      <c r="AA2780" s="348" t="str">
        <f t="shared" si="437"/>
        <v/>
      </c>
      <c r="AB2780" s="349" t="str">
        <f t="shared" si="438"/>
        <v/>
      </c>
      <c r="AC2780" s="341"/>
      <c r="AD2780" s="350" t="str">
        <f t="shared" si="439"/>
        <v/>
      </c>
    </row>
    <row r="2781" spans="2:30" x14ac:dyDescent="0.45">
      <c r="B2781" s="145" t="str">
        <f t="shared" si="430"/>
        <v>NOT INCLUDED</v>
      </c>
      <c r="C2781" s="146" t="e">
        <f t="shared" si="431"/>
        <v>#N/A</v>
      </c>
      <c r="D2781" s="158" t="e">
        <f>AB2781&amp;"_"&amp;#REF!&amp;IF(afstemning_partner&lt;&gt;"","_"&amp;AC2781,"")</f>
        <v>#REF!</v>
      </c>
      <c r="E2781" s="158" t="str">
        <f t="shared" si="432"/>
        <v/>
      </c>
      <c r="F2781" s="158" t="e">
        <f t="shared" si="433"/>
        <v>#N/A</v>
      </c>
      <c r="G2781" s="158" t="str">
        <f>TRANSAKTIONER!Z2781&amp;IF(regnskab_filter_periode&gt;=AB2781,"INCLUDE"&amp;IF(regnskab_filter_land&lt;&gt;"",IF(regnskab_filter_land="EU",F2781,AD2781),""),"EXCLUDE")</f>
        <v>EXCLUDE</v>
      </c>
      <c r="H2781" s="158" t="str">
        <f t="shared" si="434"/>
        <v/>
      </c>
      <c r="I2781" s="158" t="str">
        <f>TRANSAKTIONER!Z2781&amp;IF(regnskab_filter_periode_partner&gt;=AB2781,"INCLUDE"&amp;IF(regnskab_filter_land_partner&lt;&gt;"",IF(regnskab_filter_land_partner="EU",F2781,AD2781),""),"EXCLUDE")&amp;AC2781</f>
        <v>EXCLUDE</v>
      </c>
      <c r="J2781" s="158" t="e">
        <f t="shared" si="435"/>
        <v>#N/A</v>
      </c>
      <c r="L2781" s="158" t="str">
        <f t="shared" si="436"/>
        <v>_EU</v>
      </c>
      <c r="P2781" s="340"/>
      <c r="Q2781" s="340"/>
      <c r="R2781" s="341"/>
      <c r="S2781" s="342"/>
      <c r="T2781" s="342"/>
      <c r="U2781" s="340"/>
      <c r="V2781" s="368"/>
      <c r="W2781" s="341"/>
      <c r="X2781" s="343"/>
      <c r="Y2781" s="340"/>
      <c r="Z2781" s="341"/>
      <c r="AA2781" s="348" t="str">
        <f t="shared" si="437"/>
        <v/>
      </c>
      <c r="AB2781" s="349" t="str">
        <f t="shared" si="438"/>
        <v/>
      </c>
      <c r="AC2781" s="341"/>
      <c r="AD2781" s="350" t="str">
        <f t="shared" si="439"/>
        <v/>
      </c>
    </row>
    <row r="2782" spans="2:30" x14ac:dyDescent="0.45">
      <c r="B2782" s="145" t="str">
        <f t="shared" si="430"/>
        <v>NOT INCLUDED</v>
      </c>
      <c r="C2782" s="146" t="e">
        <f t="shared" si="431"/>
        <v>#N/A</v>
      </c>
      <c r="D2782" s="158" t="e">
        <f>AB2782&amp;"_"&amp;#REF!&amp;IF(afstemning_partner&lt;&gt;"","_"&amp;AC2782,"")</f>
        <v>#REF!</v>
      </c>
      <c r="E2782" s="158" t="str">
        <f t="shared" si="432"/>
        <v/>
      </c>
      <c r="F2782" s="158" t="e">
        <f t="shared" si="433"/>
        <v>#N/A</v>
      </c>
      <c r="G2782" s="158" t="str">
        <f>TRANSAKTIONER!Z2782&amp;IF(regnskab_filter_periode&gt;=AB2782,"INCLUDE"&amp;IF(regnskab_filter_land&lt;&gt;"",IF(regnskab_filter_land="EU",F2782,AD2782),""),"EXCLUDE")</f>
        <v>EXCLUDE</v>
      </c>
      <c r="H2782" s="158" t="str">
        <f t="shared" si="434"/>
        <v/>
      </c>
      <c r="I2782" s="158" t="str">
        <f>TRANSAKTIONER!Z2782&amp;IF(regnskab_filter_periode_partner&gt;=AB2782,"INCLUDE"&amp;IF(regnskab_filter_land_partner&lt;&gt;"",IF(regnskab_filter_land_partner="EU",F2782,AD2782),""),"EXCLUDE")&amp;AC2782</f>
        <v>EXCLUDE</v>
      </c>
      <c r="J2782" s="158" t="e">
        <f t="shared" si="435"/>
        <v>#N/A</v>
      </c>
      <c r="L2782" s="158" t="str">
        <f t="shared" si="436"/>
        <v>_EU</v>
      </c>
      <c r="P2782" s="340"/>
      <c r="Q2782" s="340"/>
      <c r="R2782" s="341"/>
      <c r="S2782" s="342"/>
      <c r="T2782" s="342"/>
      <c r="U2782" s="340"/>
      <c r="V2782" s="368"/>
      <c r="W2782" s="341"/>
      <c r="X2782" s="343"/>
      <c r="Y2782" s="340"/>
      <c r="Z2782" s="341"/>
      <c r="AA2782" s="348" t="str">
        <f t="shared" si="437"/>
        <v/>
      </c>
      <c r="AB2782" s="349" t="str">
        <f t="shared" si="438"/>
        <v/>
      </c>
      <c r="AC2782" s="341"/>
      <c r="AD2782" s="350" t="str">
        <f t="shared" si="439"/>
        <v/>
      </c>
    </row>
    <row r="2783" spans="2:30" x14ac:dyDescent="0.45">
      <c r="B2783" s="145" t="str">
        <f t="shared" si="430"/>
        <v>NOT INCLUDED</v>
      </c>
      <c r="C2783" s="146" t="e">
        <f t="shared" si="431"/>
        <v>#N/A</v>
      </c>
      <c r="D2783" s="158" t="e">
        <f>AB2783&amp;"_"&amp;#REF!&amp;IF(afstemning_partner&lt;&gt;"","_"&amp;AC2783,"")</f>
        <v>#REF!</v>
      </c>
      <c r="E2783" s="158" t="str">
        <f t="shared" si="432"/>
        <v/>
      </c>
      <c r="F2783" s="158" t="e">
        <f t="shared" si="433"/>
        <v>#N/A</v>
      </c>
      <c r="G2783" s="158" t="str">
        <f>TRANSAKTIONER!Z2783&amp;IF(regnskab_filter_periode&gt;=AB2783,"INCLUDE"&amp;IF(regnskab_filter_land&lt;&gt;"",IF(regnskab_filter_land="EU",F2783,AD2783),""),"EXCLUDE")</f>
        <v>EXCLUDE</v>
      </c>
      <c r="H2783" s="158" t="str">
        <f t="shared" si="434"/>
        <v/>
      </c>
      <c r="I2783" s="158" t="str">
        <f>TRANSAKTIONER!Z2783&amp;IF(regnskab_filter_periode_partner&gt;=AB2783,"INCLUDE"&amp;IF(regnskab_filter_land_partner&lt;&gt;"",IF(regnskab_filter_land_partner="EU",F2783,AD2783),""),"EXCLUDE")&amp;AC2783</f>
        <v>EXCLUDE</v>
      </c>
      <c r="J2783" s="158" t="e">
        <f t="shared" si="435"/>
        <v>#N/A</v>
      </c>
      <c r="L2783" s="158" t="str">
        <f t="shared" si="436"/>
        <v>_EU</v>
      </c>
      <c r="P2783" s="340"/>
      <c r="Q2783" s="340"/>
      <c r="R2783" s="341"/>
      <c r="S2783" s="342"/>
      <c r="T2783" s="342"/>
      <c r="U2783" s="340"/>
      <c r="V2783" s="368"/>
      <c r="W2783" s="341"/>
      <c r="X2783" s="343"/>
      <c r="Y2783" s="340"/>
      <c r="Z2783" s="341"/>
      <c r="AA2783" s="348" t="str">
        <f t="shared" si="437"/>
        <v/>
      </c>
      <c r="AB2783" s="349" t="str">
        <f t="shared" si="438"/>
        <v/>
      </c>
      <c r="AC2783" s="341"/>
      <c r="AD2783" s="350" t="str">
        <f t="shared" si="439"/>
        <v/>
      </c>
    </row>
    <row r="2784" spans="2:30" x14ac:dyDescent="0.45">
      <c r="B2784" s="145" t="str">
        <f t="shared" si="430"/>
        <v>NOT INCLUDED</v>
      </c>
      <c r="C2784" s="146" t="e">
        <f t="shared" si="431"/>
        <v>#N/A</v>
      </c>
      <c r="D2784" s="158" t="e">
        <f>AB2784&amp;"_"&amp;#REF!&amp;IF(afstemning_partner&lt;&gt;"","_"&amp;AC2784,"")</f>
        <v>#REF!</v>
      </c>
      <c r="E2784" s="158" t="str">
        <f t="shared" si="432"/>
        <v/>
      </c>
      <c r="F2784" s="158" t="e">
        <f t="shared" si="433"/>
        <v>#N/A</v>
      </c>
      <c r="G2784" s="158" t="str">
        <f>TRANSAKTIONER!Z2784&amp;IF(regnskab_filter_periode&gt;=AB2784,"INCLUDE"&amp;IF(regnskab_filter_land&lt;&gt;"",IF(regnskab_filter_land="EU",F2784,AD2784),""),"EXCLUDE")</f>
        <v>EXCLUDE</v>
      </c>
      <c r="H2784" s="158" t="str">
        <f t="shared" si="434"/>
        <v/>
      </c>
      <c r="I2784" s="158" t="str">
        <f>TRANSAKTIONER!Z2784&amp;IF(regnskab_filter_periode_partner&gt;=AB2784,"INCLUDE"&amp;IF(regnskab_filter_land_partner&lt;&gt;"",IF(regnskab_filter_land_partner="EU",F2784,AD2784),""),"EXCLUDE")&amp;AC2784</f>
        <v>EXCLUDE</v>
      </c>
      <c r="J2784" s="158" t="e">
        <f t="shared" si="435"/>
        <v>#N/A</v>
      </c>
      <c r="L2784" s="158" t="str">
        <f t="shared" si="436"/>
        <v>_EU</v>
      </c>
      <c r="P2784" s="340"/>
      <c r="Q2784" s="340"/>
      <c r="R2784" s="341"/>
      <c r="S2784" s="342"/>
      <c r="T2784" s="342"/>
      <c r="U2784" s="340"/>
      <c r="V2784" s="368"/>
      <c r="W2784" s="341"/>
      <c r="X2784" s="343"/>
      <c r="Y2784" s="340"/>
      <c r="Z2784" s="341"/>
      <c r="AA2784" s="348" t="str">
        <f t="shared" si="437"/>
        <v/>
      </c>
      <c r="AB2784" s="349" t="str">
        <f t="shared" si="438"/>
        <v/>
      </c>
      <c r="AC2784" s="341"/>
      <c r="AD2784" s="350" t="str">
        <f t="shared" si="439"/>
        <v/>
      </c>
    </row>
    <row r="2785" spans="2:30" x14ac:dyDescent="0.45">
      <c r="B2785" s="145" t="str">
        <f t="shared" si="430"/>
        <v>NOT INCLUDED</v>
      </c>
      <c r="C2785" s="146" t="e">
        <f t="shared" si="431"/>
        <v>#N/A</v>
      </c>
      <c r="D2785" s="158" t="e">
        <f>AB2785&amp;"_"&amp;#REF!&amp;IF(afstemning_partner&lt;&gt;"","_"&amp;AC2785,"")</f>
        <v>#REF!</v>
      </c>
      <c r="E2785" s="158" t="str">
        <f t="shared" si="432"/>
        <v/>
      </c>
      <c r="F2785" s="158" t="e">
        <f t="shared" si="433"/>
        <v>#N/A</v>
      </c>
      <c r="G2785" s="158" t="str">
        <f>TRANSAKTIONER!Z2785&amp;IF(regnskab_filter_periode&gt;=AB2785,"INCLUDE"&amp;IF(regnskab_filter_land&lt;&gt;"",IF(regnskab_filter_land="EU",F2785,AD2785),""),"EXCLUDE")</f>
        <v>EXCLUDE</v>
      </c>
      <c r="H2785" s="158" t="str">
        <f t="shared" si="434"/>
        <v/>
      </c>
      <c r="I2785" s="158" t="str">
        <f>TRANSAKTIONER!Z2785&amp;IF(regnskab_filter_periode_partner&gt;=AB2785,"INCLUDE"&amp;IF(regnskab_filter_land_partner&lt;&gt;"",IF(regnskab_filter_land_partner="EU",F2785,AD2785),""),"EXCLUDE")&amp;AC2785</f>
        <v>EXCLUDE</v>
      </c>
      <c r="J2785" s="158" t="e">
        <f t="shared" si="435"/>
        <v>#N/A</v>
      </c>
      <c r="L2785" s="158" t="str">
        <f t="shared" si="436"/>
        <v>_EU</v>
      </c>
      <c r="P2785" s="340"/>
      <c r="Q2785" s="340"/>
      <c r="R2785" s="341"/>
      <c r="S2785" s="342"/>
      <c r="T2785" s="342"/>
      <c r="U2785" s="340"/>
      <c r="V2785" s="368"/>
      <c r="W2785" s="341"/>
      <c r="X2785" s="343"/>
      <c r="Y2785" s="340"/>
      <c r="Z2785" s="341"/>
      <c r="AA2785" s="348" t="str">
        <f t="shared" si="437"/>
        <v/>
      </c>
      <c r="AB2785" s="349" t="str">
        <f t="shared" si="438"/>
        <v/>
      </c>
      <c r="AC2785" s="341"/>
      <c r="AD2785" s="350" t="str">
        <f t="shared" si="439"/>
        <v/>
      </c>
    </row>
    <row r="2786" spans="2:30" x14ac:dyDescent="0.45">
      <c r="B2786" s="145" t="str">
        <f t="shared" si="430"/>
        <v>NOT INCLUDED</v>
      </c>
      <c r="C2786" s="146" t="e">
        <f t="shared" si="431"/>
        <v>#N/A</v>
      </c>
      <c r="D2786" s="158" t="e">
        <f>AB2786&amp;"_"&amp;#REF!&amp;IF(afstemning_partner&lt;&gt;"","_"&amp;AC2786,"")</f>
        <v>#REF!</v>
      </c>
      <c r="E2786" s="158" t="str">
        <f t="shared" si="432"/>
        <v/>
      </c>
      <c r="F2786" s="158" t="e">
        <f t="shared" si="433"/>
        <v>#N/A</v>
      </c>
      <c r="G2786" s="158" t="str">
        <f>TRANSAKTIONER!Z2786&amp;IF(regnskab_filter_periode&gt;=AB2786,"INCLUDE"&amp;IF(regnskab_filter_land&lt;&gt;"",IF(regnskab_filter_land="EU",F2786,AD2786),""),"EXCLUDE")</f>
        <v>EXCLUDE</v>
      </c>
      <c r="H2786" s="158" t="str">
        <f t="shared" si="434"/>
        <v/>
      </c>
      <c r="I2786" s="158" t="str">
        <f>TRANSAKTIONER!Z2786&amp;IF(regnskab_filter_periode_partner&gt;=AB2786,"INCLUDE"&amp;IF(regnskab_filter_land_partner&lt;&gt;"",IF(regnskab_filter_land_partner="EU",F2786,AD2786),""),"EXCLUDE")&amp;AC2786</f>
        <v>EXCLUDE</v>
      </c>
      <c r="J2786" s="158" t="e">
        <f t="shared" si="435"/>
        <v>#N/A</v>
      </c>
      <c r="L2786" s="158" t="str">
        <f t="shared" si="436"/>
        <v>_EU</v>
      </c>
      <c r="P2786" s="340"/>
      <c r="Q2786" s="340"/>
      <c r="R2786" s="341"/>
      <c r="S2786" s="342"/>
      <c r="T2786" s="342"/>
      <c r="U2786" s="340"/>
      <c r="V2786" s="368"/>
      <c r="W2786" s="341"/>
      <c r="X2786" s="343"/>
      <c r="Y2786" s="340"/>
      <c r="Z2786" s="341"/>
      <c r="AA2786" s="348" t="str">
        <f t="shared" si="437"/>
        <v/>
      </c>
      <c r="AB2786" s="349" t="str">
        <f t="shared" si="438"/>
        <v/>
      </c>
      <c r="AC2786" s="341"/>
      <c r="AD2786" s="350" t="str">
        <f t="shared" si="439"/>
        <v/>
      </c>
    </row>
    <row r="2787" spans="2:30" x14ac:dyDescent="0.45">
      <c r="B2787" s="145" t="str">
        <f t="shared" si="430"/>
        <v>NOT INCLUDED</v>
      </c>
      <c r="C2787" s="146" t="e">
        <f t="shared" si="431"/>
        <v>#N/A</v>
      </c>
      <c r="D2787" s="158" t="e">
        <f>AB2787&amp;"_"&amp;#REF!&amp;IF(afstemning_partner&lt;&gt;"","_"&amp;AC2787,"")</f>
        <v>#REF!</v>
      </c>
      <c r="E2787" s="158" t="str">
        <f t="shared" si="432"/>
        <v/>
      </c>
      <c r="F2787" s="158" t="e">
        <f t="shared" si="433"/>
        <v>#N/A</v>
      </c>
      <c r="G2787" s="158" t="str">
        <f>TRANSAKTIONER!Z2787&amp;IF(regnskab_filter_periode&gt;=AB2787,"INCLUDE"&amp;IF(regnskab_filter_land&lt;&gt;"",IF(regnskab_filter_land="EU",F2787,AD2787),""),"EXCLUDE")</f>
        <v>EXCLUDE</v>
      </c>
      <c r="H2787" s="158" t="str">
        <f t="shared" si="434"/>
        <v/>
      </c>
      <c r="I2787" s="158" t="str">
        <f>TRANSAKTIONER!Z2787&amp;IF(regnskab_filter_periode_partner&gt;=AB2787,"INCLUDE"&amp;IF(regnskab_filter_land_partner&lt;&gt;"",IF(regnskab_filter_land_partner="EU",F2787,AD2787),""),"EXCLUDE")&amp;AC2787</f>
        <v>EXCLUDE</v>
      </c>
      <c r="J2787" s="158" t="e">
        <f t="shared" si="435"/>
        <v>#N/A</v>
      </c>
      <c r="L2787" s="158" t="str">
        <f t="shared" si="436"/>
        <v>_EU</v>
      </c>
      <c r="P2787" s="340"/>
      <c r="Q2787" s="340"/>
      <c r="R2787" s="341"/>
      <c r="S2787" s="342"/>
      <c r="T2787" s="342"/>
      <c r="U2787" s="340"/>
      <c r="V2787" s="368"/>
      <c r="W2787" s="341"/>
      <c r="X2787" s="343"/>
      <c r="Y2787" s="340"/>
      <c r="Z2787" s="341"/>
      <c r="AA2787" s="348" t="str">
        <f t="shared" si="437"/>
        <v/>
      </c>
      <c r="AB2787" s="349" t="str">
        <f t="shared" si="438"/>
        <v/>
      </c>
      <c r="AC2787" s="341"/>
      <c r="AD2787" s="350" t="str">
        <f t="shared" si="439"/>
        <v/>
      </c>
    </row>
    <row r="2788" spans="2:30" x14ac:dyDescent="0.45">
      <c r="B2788" s="145" t="str">
        <f t="shared" si="430"/>
        <v>NOT INCLUDED</v>
      </c>
      <c r="C2788" s="146" t="e">
        <f t="shared" si="431"/>
        <v>#N/A</v>
      </c>
      <c r="D2788" s="158" t="e">
        <f>AB2788&amp;"_"&amp;#REF!&amp;IF(afstemning_partner&lt;&gt;"","_"&amp;AC2788,"")</f>
        <v>#REF!</v>
      </c>
      <c r="E2788" s="158" t="str">
        <f t="shared" si="432"/>
        <v/>
      </c>
      <c r="F2788" s="158" t="e">
        <f t="shared" si="433"/>
        <v>#N/A</v>
      </c>
      <c r="G2788" s="158" t="str">
        <f>TRANSAKTIONER!Z2788&amp;IF(regnskab_filter_periode&gt;=AB2788,"INCLUDE"&amp;IF(regnskab_filter_land&lt;&gt;"",IF(regnskab_filter_land="EU",F2788,AD2788),""),"EXCLUDE")</f>
        <v>EXCLUDE</v>
      </c>
      <c r="H2788" s="158" t="str">
        <f t="shared" si="434"/>
        <v/>
      </c>
      <c r="I2788" s="158" t="str">
        <f>TRANSAKTIONER!Z2788&amp;IF(regnskab_filter_periode_partner&gt;=AB2788,"INCLUDE"&amp;IF(regnskab_filter_land_partner&lt;&gt;"",IF(regnskab_filter_land_partner="EU",F2788,AD2788),""),"EXCLUDE")&amp;AC2788</f>
        <v>EXCLUDE</v>
      </c>
      <c r="J2788" s="158" t="e">
        <f t="shared" si="435"/>
        <v>#N/A</v>
      </c>
      <c r="L2788" s="158" t="str">
        <f t="shared" si="436"/>
        <v>_EU</v>
      </c>
      <c r="P2788" s="340"/>
      <c r="Q2788" s="340"/>
      <c r="R2788" s="341"/>
      <c r="S2788" s="342"/>
      <c r="T2788" s="342"/>
      <c r="U2788" s="340"/>
      <c r="V2788" s="368"/>
      <c r="W2788" s="341"/>
      <c r="X2788" s="343"/>
      <c r="Y2788" s="340"/>
      <c r="Z2788" s="341"/>
      <c r="AA2788" s="348" t="str">
        <f t="shared" si="437"/>
        <v/>
      </c>
      <c r="AB2788" s="349" t="str">
        <f t="shared" si="438"/>
        <v/>
      </c>
      <c r="AC2788" s="341"/>
      <c r="AD2788" s="350" t="str">
        <f t="shared" si="439"/>
        <v/>
      </c>
    </row>
    <row r="2789" spans="2:30" x14ac:dyDescent="0.45">
      <c r="B2789" s="145" t="str">
        <f t="shared" si="430"/>
        <v>NOT INCLUDED</v>
      </c>
      <c r="C2789" s="146" t="e">
        <f t="shared" si="431"/>
        <v>#N/A</v>
      </c>
      <c r="D2789" s="158" t="e">
        <f>AB2789&amp;"_"&amp;#REF!&amp;IF(afstemning_partner&lt;&gt;"","_"&amp;AC2789,"")</f>
        <v>#REF!</v>
      </c>
      <c r="E2789" s="158" t="str">
        <f t="shared" si="432"/>
        <v/>
      </c>
      <c r="F2789" s="158" t="e">
        <f t="shared" si="433"/>
        <v>#N/A</v>
      </c>
      <c r="G2789" s="158" t="str">
        <f>TRANSAKTIONER!Z2789&amp;IF(regnskab_filter_periode&gt;=AB2789,"INCLUDE"&amp;IF(regnskab_filter_land&lt;&gt;"",IF(regnskab_filter_land="EU",F2789,AD2789),""),"EXCLUDE")</f>
        <v>EXCLUDE</v>
      </c>
      <c r="H2789" s="158" t="str">
        <f t="shared" si="434"/>
        <v/>
      </c>
      <c r="I2789" s="158" t="str">
        <f>TRANSAKTIONER!Z2789&amp;IF(regnskab_filter_periode_partner&gt;=AB2789,"INCLUDE"&amp;IF(regnskab_filter_land_partner&lt;&gt;"",IF(regnskab_filter_land_partner="EU",F2789,AD2789),""),"EXCLUDE")&amp;AC2789</f>
        <v>EXCLUDE</v>
      </c>
      <c r="J2789" s="158" t="e">
        <f t="shared" si="435"/>
        <v>#N/A</v>
      </c>
      <c r="L2789" s="158" t="str">
        <f t="shared" si="436"/>
        <v>_EU</v>
      </c>
      <c r="P2789" s="340"/>
      <c r="Q2789" s="340"/>
      <c r="R2789" s="341"/>
      <c r="S2789" s="342"/>
      <c r="T2789" s="342"/>
      <c r="U2789" s="340"/>
      <c r="V2789" s="368"/>
      <c r="W2789" s="341"/>
      <c r="X2789" s="343"/>
      <c r="Y2789" s="340"/>
      <c r="Z2789" s="341"/>
      <c r="AA2789" s="348" t="str">
        <f t="shared" si="437"/>
        <v/>
      </c>
      <c r="AB2789" s="349" t="str">
        <f t="shared" si="438"/>
        <v/>
      </c>
      <c r="AC2789" s="341"/>
      <c r="AD2789" s="350" t="str">
        <f t="shared" si="439"/>
        <v/>
      </c>
    </row>
    <row r="2790" spans="2:30" x14ac:dyDescent="0.45">
      <c r="B2790" s="145" t="str">
        <f t="shared" si="430"/>
        <v>NOT INCLUDED</v>
      </c>
      <c r="C2790" s="146" t="e">
        <f t="shared" si="431"/>
        <v>#N/A</v>
      </c>
      <c r="D2790" s="158" t="e">
        <f>AB2790&amp;"_"&amp;#REF!&amp;IF(afstemning_partner&lt;&gt;"","_"&amp;AC2790,"")</f>
        <v>#REF!</v>
      </c>
      <c r="E2790" s="158" t="str">
        <f t="shared" si="432"/>
        <v/>
      </c>
      <c r="F2790" s="158" t="e">
        <f t="shared" si="433"/>
        <v>#N/A</v>
      </c>
      <c r="G2790" s="158" t="str">
        <f>TRANSAKTIONER!Z2790&amp;IF(regnskab_filter_periode&gt;=AB2790,"INCLUDE"&amp;IF(regnskab_filter_land&lt;&gt;"",IF(regnskab_filter_land="EU",F2790,AD2790),""),"EXCLUDE")</f>
        <v>EXCLUDE</v>
      </c>
      <c r="H2790" s="158" t="str">
        <f t="shared" si="434"/>
        <v/>
      </c>
      <c r="I2790" s="158" t="str">
        <f>TRANSAKTIONER!Z2790&amp;IF(regnskab_filter_periode_partner&gt;=AB2790,"INCLUDE"&amp;IF(regnskab_filter_land_partner&lt;&gt;"",IF(regnskab_filter_land_partner="EU",F2790,AD2790),""),"EXCLUDE")&amp;AC2790</f>
        <v>EXCLUDE</v>
      </c>
      <c r="J2790" s="158" t="e">
        <f t="shared" si="435"/>
        <v>#N/A</v>
      </c>
      <c r="L2790" s="158" t="str">
        <f t="shared" si="436"/>
        <v>_EU</v>
      </c>
      <c r="P2790" s="340"/>
      <c r="Q2790" s="340"/>
      <c r="R2790" s="341"/>
      <c r="S2790" s="342"/>
      <c r="T2790" s="342"/>
      <c r="U2790" s="340"/>
      <c r="V2790" s="368"/>
      <c r="W2790" s="341"/>
      <c r="X2790" s="343"/>
      <c r="Y2790" s="340"/>
      <c r="Z2790" s="341"/>
      <c r="AA2790" s="348" t="str">
        <f t="shared" si="437"/>
        <v/>
      </c>
      <c r="AB2790" s="349" t="str">
        <f t="shared" si="438"/>
        <v/>
      </c>
      <c r="AC2790" s="341"/>
      <c r="AD2790" s="350" t="str">
        <f t="shared" si="439"/>
        <v/>
      </c>
    </row>
    <row r="2791" spans="2:30" x14ac:dyDescent="0.45">
      <c r="B2791" s="145" t="str">
        <f t="shared" si="430"/>
        <v>NOT INCLUDED</v>
      </c>
      <c r="C2791" s="146" t="e">
        <f t="shared" si="431"/>
        <v>#N/A</v>
      </c>
      <c r="D2791" s="158" t="e">
        <f>AB2791&amp;"_"&amp;#REF!&amp;IF(afstemning_partner&lt;&gt;"","_"&amp;AC2791,"")</f>
        <v>#REF!</v>
      </c>
      <c r="E2791" s="158" t="str">
        <f t="shared" si="432"/>
        <v/>
      </c>
      <c r="F2791" s="158" t="e">
        <f t="shared" si="433"/>
        <v>#N/A</v>
      </c>
      <c r="G2791" s="158" t="str">
        <f>TRANSAKTIONER!Z2791&amp;IF(regnskab_filter_periode&gt;=AB2791,"INCLUDE"&amp;IF(regnskab_filter_land&lt;&gt;"",IF(regnskab_filter_land="EU",F2791,AD2791),""),"EXCLUDE")</f>
        <v>EXCLUDE</v>
      </c>
      <c r="H2791" s="158" t="str">
        <f t="shared" si="434"/>
        <v/>
      </c>
      <c r="I2791" s="158" t="str">
        <f>TRANSAKTIONER!Z2791&amp;IF(regnskab_filter_periode_partner&gt;=AB2791,"INCLUDE"&amp;IF(regnskab_filter_land_partner&lt;&gt;"",IF(regnskab_filter_land_partner="EU",F2791,AD2791),""),"EXCLUDE")&amp;AC2791</f>
        <v>EXCLUDE</v>
      </c>
      <c r="J2791" s="158" t="e">
        <f t="shared" si="435"/>
        <v>#N/A</v>
      </c>
      <c r="L2791" s="158" t="str">
        <f t="shared" si="436"/>
        <v>_EU</v>
      </c>
      <c r="P2791" s="340"/>
      <c r="Q2791" s="340"/>
      <c r="R2791" s="341"/>
      <c r="S2791" s="342"/>
      <c r="T2791" s="342"/>
      <c r="U2791" s="340"/>
      <c r="V2791" s="368"/>
      <c r="W2791" s="341"/>
      <c r="X2791" s="343"/>
      <c r="Y2791" s="340"/>
      <c r="Z2791" s="341"/>
      <c r="AA2791" s="348" t="str">
        <f t="shared" si="437"/>
        <v/>
      </c>
      <c r="AB2791" s="349" t="str">
        <f t="shared" si="438"/>
        <v/>
      </c>
      <c r="AC2791" s="341"/>
      <c r="AD2791" s="350" t="str">
        <f t="shared" si="439"/>
        <v/>
      </c>
    </row>
    <row r="2792" spans="2:30" x14ac:dyDescent="0.45">
      <c r="B2792" s="145" t="str">
        <f t="shared" si="430"/>
        <v>NOT INCLUDED</v>
      </c>
      <c r="C2792" s="146" t="e">
        <f t="shared" si="431"/>
        <v>#N/A</v>
      </c>
      <c r="D2792" s="158" t="e">
        <f>AB2792&amp;"_"&amp;#REF!&amp;IF(afstemning_partner&lt;&gt;"","_"&amp;AC2792,"")</f>
        <v>#REF!</v>
      </c>
      <c r="E2792" s="158" t="str">
        <f t="shared" si="432"/>
        <v/>
      </c>
      <c r="F2792" s="158" t="e">
        <f t="shared" si="433"/>
        <v>#N/A</v>
      </c>
      <c r="G2792" s="158" t="str">
        <f>TRANSAKTIONER!Z2792&amp;IF(regnskab_filter_periode&gt;=AB2792,"INCLUDE"&amp;IF(regnskab_filter_land&lt;&gt;"",IF(regnskab_filter_land="EU",F2792,AD2792),""),"EXCLUDE")</f>
        <v>EXCLUDE</v>
      </c>
      <c r="H2792" s="158" t="str">
        <f t="shared" si="434"/>
        <v/>
      </c>
      <c r="I2792" s="158" t="str">
        <f>TRANSAKTIONER!Z2792&amp;IF(regnskab_filter_periode_partner&gt;=AB2792,"INCLUDE"&amp;IF(regnskab_filter_land_partner&lt;&gt;"",IF(regnskab_filter_land_partner="EU",F2792,AD2792),""),"EXCLUDE")&amp;AC2792</f>
        <v>EXCLUDE</v>
      </c>
      <c r="J2792" s="158" t="e">
        <f t="shared" si="435"/>
        <v>#N/A</v>
      </c>
      <c r="L2792" s="158" t="str">
        <f t="shared" si="436"/>
        <v>_EU</v>
      </c>
      <c r="P2792" s="340"/>
      <c r="Q2792" s="340"/>
      <c r="R2792" s="341"/>
      <c r="S2792" s="342"/>
      <c r="T2792" s="342"/>
      <c r="U2792" s="340"/>
      <c r="V2792" s="368"/>
      <c r="W2792" s="341"/>
      <c r="X2792" s="343"/>
      <c r="Y2792" s="340"/>
      <c r="Z2792" s="341"/>
      <c r="AA2792" s="348" t="str">
        <f t="shared" si="437"/>
        <v/>
      </c>
      <c r="AB2792" s="349" t="str">
        <f t="shared" si="438"/>
        <v/>
      </c>
      <c r="AC2792" s="341"/>
      <c r="AD2792" s="350" t="str">
        <f t="shared" si="439"/>
        <v/>
      </c>
    </row>
    <row r="2793" spans="2:30" x14ac:dyDescent="0.45">
      <c r="B2793" s="145" t="str">
        <f t="shared" si="430"/>
        <v>NOT INCLUDED</v>
      </c>
      <c r="C2793" s="146" t="e">
        <f t="shared" si="431"/>
        <v>#N/A</v>
      </c>
      <c r="D2793" s="158" t="e">
        <f>AB2793&amp;"_"&amp;#REF!&amp;IF(afstemning_partner&lt;&gt;"","_"&amp;AC2793,"")</f>
        <v>#REF!</v>
      </c>
      <c r="E2793" s="158" t="str">
        <f t="shared" si="432"/>
        <v/>
      </c>
      <c r="F2793" s="158" t="e">
        <f t="shared" si="433"/>
        <v>#N/A</v>
      </c>
      <c r="G2793" s="158" t="str">
        <f>TRANSAKTIONER!Z2793&amp;IF(regnskab_filter_periode&gt;=AB2793,"INCLUDE"&amp;IF(regnskab_filter_land&lt;&gt;"",IF(regnskab_filter_land="EU",F2793,AD2793),""),"EXCLUDE")</f>
        <v>EXCLUDE</v>
      </c>
      <c r="H2793" s="158" t="str">
        <f t="shared" si="434"/>
        <v/>
      </c>
      <c r="I2793" s="158" t="str">
        <f>TRANSAKTIONER!Z2793&amp;IF(regnskab_filter_periode_partner&gt;=AB2793,"INCLUDE"&amp;IF(regnskab_filter_land_partner&lt;&gt;"",IF(regnskab_filter_land_partner="EU",F2793,AD2793),""),"EXCLUDE")&amp;AC2793</f>
        <v>EXCLUDE</v>
      </c>
      <c r="J2793" s="158" t="e">
        <f t="shared" si="435"/>
        <v>#N/A</v>
      </c>
      <c r="L2793" s="158" t="str">
        <f t="shared" si="436"/>
        <v>_EU</v>
      </c>
      <c r="P2793" s="340"/>
      <c r="Q2793" s="340"/>
      <c r="R2793" s="341"/>
      <c r="S2793" s="342"/>
      <c r="T2793" s="342"/>
      <c r="U2793" s="340"/>
      <c r="V2793" s="368"/>
      <c r="W2793" s="341"/>
      <c r="X2793" s="343"/>
      <c r="Y2793" s="340"/>
      <c r="Z2793" s="341"/>
      <c r="AA2793" s="348" t="str">
        <f t="shared" si="437"/>
        <v/>
      </c>
      <c r="AB2793" s="349" t="str">
        <f t="shared" si="438"/>
        <v/>
      </c>
      <c r="AC2793" s="341"/>
      <c r="AD2793" s="350" t="str">
        <f t="shared" si="439"/>
        <v/>
      </c>
    </row>
    <row r="2794" spans="2:30" x14ac:dyDescent="0.45">
      <c r="B2794" s="145" t="str">
        <f t="shared" si="430"/>
        <v>NOT INCLUDED</v>
      </c>
      <c r="C2794" s="146" t="e">
        <f t="shared" si="431"/>
        <v>#N/A</v>
      </c>
      <c r="D2794" s="158" t="e">
        <f>AB2794&amp;"_"&amp;#REF!&amp;IF(afstemning_partner&lt;&gt;"","_"&amp;AC2794,"")</f>
        <v>#REF!</v>
      </c>
      <c r="E2794" s="158" t="str">
        <f t="shared" si="432"/>
        <v/>
      </c>
      <c r="F2794" s="158" t="e">
        <f t="shared" si="433"/>
        <v>#N/A</v>
      </c>
      <c r="G2794" s="158" t="str">
        <f>TRANSAKTIONER!Z2794&amp;IF(regnskab_filter_periode&gt;=AB2794,"INCLUDE"&amp;IF(regnskab_filter_land&lt;&gt;"",IF(regnskab_filter_land="EU",F2794,AD2794),""),"EXCLUDE")</f>
        <v>EXCLUDE</v>
      </c>
      <c r="H2794" s="158" t="str">
        <f t="shared" si="434"/>
        <v/>
      </c>
      <c r="I2794" s="158" t="str">
        <f>TRANSAKTIONER!Z2794&amp;IF(regnskab_filter_periode_partner&gt;=AB2794,"INCLUDE"&amp;IF(regnskab_filter_land_partner&lt;&gt;"",IF(regnskab_filter_land_partner="EU",F2794,AD2794),""),"EXCLUDE")&amp;AC2794</f>
        <v>EXCLUDE</v>
      </c>
      <c r="J2794" s="158" t="e">
        <f t="shared" si="435"/>
        <v>#N/A</v>
      </c>
      <c r="L2794" s="158" t="str">
        <f t="shared" si="436"/>
        <v>_EU</v>
      </c>
      <c r="P2794" s="340"/>
      <c r="Q2794" s="340"/>
      <c r="R2794" s="341"/>
      <c r="S2794" s="342"/>
      <c r="T2794" s="342"/>
      <c r="U2794" s="340"/>
      <c r="V2794" s="368"/>
      <c r="W2794" s="341"/>
      <c r="X2794" s="343"/>
      <c r="Y2794" s="340"/>
      <c r="Z2794" s="341"/>
      <c r="AA2794" s="348" t="str">
        <f t="shared" si="437"/>
        <v/>
      </c>
      <c r="AB2794" s="349" t="str">
        <f t="shared" si="438"/>
        <v/>
      </c>
      <c r="AC2794" s="341"/>
      <c r="AD2794" s="350" t="str">
        <f t="shared" si="439"/>
        <v/>
      </c>
    </row>
    <row r="2795" spans="2:30" x14ac:dyDescent="0.45">
      <c r="B2795" s="145" t="str">
        <f t="shared" si="430"/>
        <v>NOT INCLUDED</v>
      </c>
      <c r="C2795" s="146" t="e">
        <f t="shared" si="431"/>
        <v>#N/A</v>
      </c>
      <c r="D2795" s="158" t="e">
        <f>AB2795&amp;"_"&amp;#REF!&amp;IF(afstemning_partner&lt;&gt;"","_"&amp;AC2795,"")</f>
        <v>#REF!</v>
      </c>
      <c r="E2795" s="158" t="str">
        <f t="shared" si="432"/>
        <v/>
      </c>
      <c r="F2795" s="158" t="e">
        <f t="shared" si="433"/>
        <v>#N/A</v>
      </c>
      <c r="G2795" s="158" t="str">
        <f>TRANSAKTIONER!Z2795&amp;IF(regnskab_filter_periode&gt;=AB2795,"INCLUDE"&amp;IF(regnskab_filter_land&lt;&gt;"",IF(regnskab_filter_land="EU",F2795,AD2795),""),"EXCLUDE")</f>
        <v>EXCLUDE</v>
      </c>
      <c r="H2795" s="158" t="str">
        <f t="shared" si="434"/>
        <v/>
      </c>
      <c r="I2795" s="158" t="str">
        <f>TRANSAKTIONER!Z2795&amp;IF(regnskab_filter_periode_partner&gt;=AB2795,"INCLUDE"&amp;IF(regnskab_filter_land_partner&lt;&gt;"",IF(regnskab_filter_land_partner="EU",F2795,AD2795),""),"EXCLUDE")&amp;AC2795</f>
        <v>EXCLUDE</v>
      </c>
      <c r="J2795" s="158" t="e">
        <f t="shared" si="435"/>
        <v>#N/A</v>
      </c>
      <c r="L2795" s="158" t="str">
        <f t="shared" si="436"/>
        <v>_EU</v>
      </c>
      <c r="P2795" s="340"/>
      <c r="Q2795" s="340"/>
      <c r="R2795" s="341"/>
      <c r="S2795" s="342"/>
      <c r="T2795" s="342"/>
      <c r="U2795" s="340"/>
      <c r="V2795" s="368"/>
      <c r="W2795" s="341"/>
      <c r="X2795" s="343"/>
      <c r="Y2795" s="340"/>
      <c r="Z2795" s="341"/>
      <c r="AA2795" s="348" t="str">
        <f t="shared" si="437"/>
        <v/>
      </c>
      <c r="AB2795" s="349" t="str">
        <f t="shared" si="438"/>
        <v/>
      </c>
      <c r="AC2795" s="341"/>
      <c r="AD2795" s="350" t="str">
        <f t="shared" si="439"/>
        <v/>
      </c>
    </row>
    <row r="2796" spans="2:30" x14ac:dyDescent="0.45">
      <c r="B2796" s="145" t="str">
        <f t="shared" si="430"/>
        <v>NOT INCLUDED</v>
      </c>
      <c r="C2796" s="146" t="e">
        <f t="shared" si="431"/>
        <v>#N/A</v>
      </c>
      <c r="D2796" s="158" t="e">
        <f>AB2796&amp;"_"&amp;#REF!&amp;IF(afstemning_partner&lt;&gt;"","_"&amp;AC2796,"")</f>
        <v>#REF!</v>
      </c>
      <c r="E2796" s="158" t="str">
        <f t="shared" si="432"/>
        <v/>
      </c>
      <c r="F2796" s="158" t="e">
        <f t="shared" si="433"/>
        <v>#N/A</v>
      </c>
      <c r="G2796" s="158" t="str">
        <f>TRANSAKTIONER!Z2796&amp;IF(regnskab_filter_periode&gt;=AB2796,"INCLUDE"&amp;IF(regnskab_filter_land&lt;&gt;"",IF(regnskab_filter_land="EU",F2796,AD2796),""),"EXCLUDE")</f>
        <v>EXCLUDE</v>
      </c>
      <c r="H2796" s="158" t="str">
        <f t="shared" si="434"/>
        <v/>
      </c>
      <c r="I2796" s="158" t="str">
        <f>TRANSAKTIONER!Z2796&amp;IF(regnskab_filter_periode_partner&gt;=AB2796,"INCLUDE"&amp;IF(regnskab_filter_land_partner&lt;&gt;"",IF(regnskab_filter_land_partner="EU",F2796,AD2796),""),"EXCLUDE")&amp;AC2796</f>
        <v>EXCLUDE</v>
      </c>
      <c r="J2796" s="158" t="e">
        <f t="shared" si="435"/>
        <v>#N/A</v>
      </c>
      <c r="L2796" s="158" t="str">
        <f t="shared" si="436"/>
        <v>_EU</v>
      </c>
      <c r="P2796" s="340"/>
      <c r="Q2796" s="340"/>
      <c r="R2796" s="341"/>
      <c r="S2796" s="342"/>
      <c r="T2796" s="342"/>
      <c r="U2796" s="340"/>
      <c r="V2796" s="368"/>
      <c r="W2796" s="341"/>
      <c r="X2796" s="343"/>
      <c r="Y2796" s="340"/>
      <c r="Z2796" s="341"/>
      <c r="AA2796" s="348" t="str">
        <f t="shared" si="437"/>
        <v/>
      </c>
      <c r="AB2796" s="349" t="str">
        <f t="shared" si="438"/>
        <v/>
      </c>
      <c r="AC2796" s="341"/>
      <c r="AD2796" s="350" t="str">
        <f t="shared" si="439"/>
        <v/>
      </c>
    </row>
    <row r="2797" spans="2:30" x14ac:dyDescent="0.45">
      <c r="B2797" s="145" t="str">
        <f t="shared" si="430"/>
        <v>NOT INCLUDED</v>
      </c>
      <c r="C2797" s="146" t="e">
        <f t="shared" si="431"/>
        <v>#N/A</v>
      </c>
      <c r="D2797" s="158" t="e">
        <f>AB2797&amp;"_"&amp;#REF!&amp;IF(afstemning_partner&lt;&gt;"","_"&amp;AC2797,"")</f>
        <v>#REF!</v>
      </c>
      <c r="E2797" s="158" t="str">
        <f t="shared" si="432"/>
        <v/>
      </c>
      <c r="F2797" s="158" t="e">
        <f t="shared" si="433"/>
        <v>#N/A</v>
      </c>
      <c r="G2797" s="158" t="str">
        <f>TRANSAKTIONER!Z2797&amp;IF(regnskab_filter_periode&gt;=AB2797,"INCLUDE"&amp;IF(regnskab_filter_land&lt;&gt;"",IF(regnskab_filter_land="EU",F2797,AD2797),""),"EXCLUDE")</f>
        <v>EXCLUDE</v>
      </c>
      <c r="H2797" s="158" t="str">
        <f t="shared" si="434"/>
        <v/>
      </c>
      <c r="I2797" s="158" t="str">
        <f>TRANSAKTIONER!Z2797&amp;IF(regnskab_filter_periode_partner&gt;=AB2797,"INCLUDE"&amp;IF(regnskab_filter_land_partner&lt;&gt;"",IF(regnskab_filter_land_partner="EU",F2797,AD2797),""),"EXCLUDE")&amp;AC2797</f>
        <v>EXCLUDE</v>
      </c>
      <c r="J2797" s="158" t="e">
        <f t="shared" si="435"/>
        <v>#N/A</v>
      </c>
      <c r="L2797" s="158" t="str">
        <f t="shared" si="436"/>
        <v>_EU</v>
      </c>
      <c r="P2797" s="340"/>
      <c r="Q2797" s="340"/>
      <c r="R2797" s="341"/>
      <c r="S2797" s="342"/>
      <c r="T2797" s="342"/>
      <c r="U2797" s="340"/>
      <c r="V2797" s="368"/>
      <c r="W2797" s="341"/>
      <c r="X2797" s="343"/>
      <c r="Y2797" s="340"/>
      <c r="Z2797" s="341"/>
      <c r="AA2797" s="348" t="str">
        <f t="shared" si="437"/>
        <v/>
      </c>
      <c r="AB2797" s="349" t="str">
        <f t="shared" si="438"/>
        <v/>
      </c>
      <c r="AC2797" s="341"/>
      <c r="AD2797" s="350" t="str">
        <f t="shared" si="439"/>
        <v/>
      </c>
    </row>
    <row r="2798" spans="2:30" x14ac:dyDescent="0.45">
      <c r="B2798" s="145" t="str">
        <f t="shared" si="430"/>
        <v>NOT INCLUDED</v>
      </c>
      <c r="C2798" s="146" t="e">
        <f t="shared" si="431"/>
        <v>#N/A</v>
      </c>
      <c r="D2798" s="158" t="e">
        <f>AB2798&amp;"_"&amp;#REF!&amp;IF(afstemning_partner&lt;&gt;"","_"&amp;AC2798,"")</f>
        <v>#REF!</v>
      </c>
      <c r="E2798" s="158" t="str">
        <f t="shared" si="432"/>
        <v/>
      </c>
      <c r="F2798" s="158" t="e">
        <f t="shared" si="433"/>
        <v>#N/A</v>
      </c>
      <c r="G2798" s="158" t="str">
        <f>TRANSAKTIONER!Z2798&amp;IF(regnskab_filter_periode&gt;=AB2798,"INCLUDE"&amp;IF(regnskab_filter_land&lt;&gt;"",IF(regnskab_filter_land="EU",F2798,AD2798),""),"EXCLUDE")</f>
        <v>EXCLUDE</v>
      </c>
      <c r="H2798" s="158" t="str">
        <f t="shared" si="434"/>
        <v/>
      </c>
      <c r="I2798" s="158" t="str">
        <f>TRANSAKTIONER!Z2798&amp;IF(regnskab_filter_periode_partner&gt;=AB2798,"INCLUDE"&amp;IF(regnskab_filter_land_partner&lt;&gt;"",IF(regnskab_filter_land_partner="EU",F2798,AD2798),""),"EXCLUDE")&amp;AC2798</f>
        <v>EXCLUDE</v>
      </c>
      <c r="J2798" s="158" t="e">
        <f t="shared" si="435"/>
        <v>#N/A</v>
      </c>
      <c r="L2798" s="158" t="str">
        <f t="shared" si="436"/>
        <v>_EU</v>
      </c>
      <c r="P2798" s="340"/>
      <c r="Q2798" s="340"/>
      <c r="R2798" s="341"/>
      <c r="S2798" s="342"/>
      <c r="T2798" s="342"/>
      <c r="U2798" s="340"/>
      <c r="V2798" s="368"/>
      <c r="W2798" s="341"/>
      <c r="X2798" s="343"/>
      <c r="Y2798" s="340"/>
      <c r="Z2798" s="341"/>
      <c r="AA2798" s="348" t="str">
        <f t="shared" si="437"/>
        <v/>
      </c>
      <c r="AB2798" s="349" t="str">
        <f t="shared" si="438"/>
        <v/>
      </c>
      <c r="AC2798" s="341"/>
      <c r="AD2798" s="350" t="str">
        <f t="shared" si="439"/>
        <v/>
      </c>
    </row>
    <row r="2799" spans="2:30" x14ac:dyDescent="0.45">
      <c r="B2799" s="145" t="str">
        <f t="shared" si="430"/>
        <v>NOT INCLUDED</v>
      </c>
      <c r="C2799" s="146" t="e">
        <f t="shared" si="431"/>
        <v>#N/A</v>
      </c>
      <c r="D2799" s="158" t="e">
        <f>AB2799&amp;"_"&amp;#REF!&amp;IF(afstemning_partner&lt;&gt;"","_"&amp;AC2799,"")</f>
        <v>#REF!</v>
      </c>
      <c r="E2799" s="158" t="str">
        <f t="shared" si="432"/>
        <v/>
      </c>
      <c r="F2799" s="158" t="e">
        <f t="shared" si="433"/>
        <v>#N/A</v>
      </c>
      <c r="G2799" s="158" t="str">
        <f>TRANSAKTIONER!Z2799&amp;IF(regnskab_filter_periode&gt;=AB2799,"INCLUDE"&amp;IF(regnskab_filter_land&lt;&gt;"",IF(regnskab_filter_land="EU",F2799,AD2799),""),"EXCLUDE")</f>
        <v>EXCLUDE</v>
      </c>
      <c r="H2799" s="158" t="str">
        <f t="shared" si="434"/>
        <v/>
      </c>
      <c r="I2799" s="158" t="str">
        <f>TRANSAKTIONER!Z2799&amp;IF(regnskab_filter_periode_partner&gt;=AB2799,"INCLUDE"&amp;IF(regnskab_filter_land_partner&lt;&gt;"",IF(regnskab_filter_land_partner="EU",F2799,AD2799),""),"EXCLUDE")&amp;AC2799</f>
        <v>EXCLUDE</v>
      </c>
      <c r="J2799" s="158" t="e">
        <f t="shared" si="435"/>
        <v>#N/A</v>
      </c>
      <c r="L2799" s="158" t="str">
        <f t="shared" si="436"/>
        <v>_EU</v>
      </c>
      <c r="P2799" s="340"/>
      <c r="Q2799" s="340"/>
      <c r="R2799" s="341"/>
      <c r="S2799" s="342"/>
      <c r="T2799" s="342"/>
      <c r="U2799" s="340"/>
      <c r="V2799" s="368"/>
      <c r="W2799" s="341"/>
      <c r="X2799" s="343"/>
      <c r="Y2799" s="340"/>
      <c r="Z2799" s="341"/>
      <c r="AA2799" s="348" t="str">
        <f t="shared" si="437"/>
        <v/>
      </c>
      <c r="AB2799" s="349" t="str">
        <f t="shared" si="438"/>
        <v/>
      </c>
      <c r="AC2799" s="341"/>
      <c r="AD2799" s="350" t="str">
        <f t="shared" si="439"/>
        <v/>
      </c>
    </row>
    <row r="2800" spans="2:30" x14ac:dyDescent="0.45">
      <c r="B2800" s="145" t="str">
        <f t="shared" si="430"/>
        <v>NOT INCLUDED</v>
      </c>
      <c r="C2800" s="146" t="e">
        <f t="shared" si="431"/>
        <v>#N/A</v>
      </c>
      <c r="D2800" s="158" t="e">
        <f>AB2800&amp;"_"&amp;#REF!&amp;IF(afstemning_partner&lt;&gt;"","_"&amp;AC2800,"")</f>
        <v>#REF!</v>
      </c>
      <c r="E2800" s="158" t="str">
        <f t="shared" si="432"/>
        <v/>
      </c>
      <c r="F2800" s="158" t="e">
        <f t="shared" si="433"/>
        <v>#N/A</v>
      </c>
      <c r="G2800" s="158" t="str">
        <f>TRANSAKTIONER!Z2800&amp;IF(regnskab_filter_periode&gt;=AB2800,"INCLUDE"&amp;IF(regnskab_filter_land&lt;&gt;"",IF(regnskab_filter_land="EU",F2800,AD2800),""),"EXCLUDE")</f>
        <v>EXCLUDE</v>
      </c>
      <c r="H2800" s="158" t="str">
        <f t="shared" si="434"/>
        <v/>
      </c>
      <c r="I2800" s="158" t="str">
        <f>TRANSAKTIONER!Z2800&amp;IF(regnskab_filter_periode_partner&gt;=AB2800,"INCLUDE"&amp;IF(regnskab_filter_land_partner&lt;&gt;"",IF(regnskab_filter_land_partner="EU",F2800,AD2800),""),"EXCLUDE")&amp;AC2800</f>
        <v>EXCLUDE</v>
      </c>
      <c r="J2800" s="158" t="e">
        <f t="shared" si="435"/>
        <v>#N/A</v>
      </c>
      <c r="L2800" s="158" t="str">
        <f t="shared" si="436"/>
        <v>_EU</v>
      </c>
      <c r="P2800" s="340"/>
      <c r="Q2800" s="340"/>
      <c r="R2800" s="341"/>
      <c r="S2800" s="342"/>
      <c r="T2800" s="342"/>
      <c r="U2800" s="340"/>
      <c r="V2800" s="368"/>
      <c r="W2800" s="341"/>
      <c r="X2800" s="343"/>
      <c r="Y2800" s="340"/>
      <c r="Z2800" s="341"/>
      <c r="AA2800" s="348" t="str">
        <f t="shared" si="437"/>
        <v/>
      </c>
      <c r="AB2800" s="349" t="str">
        <f t="shared" si="438"/>
        <v/>
      </c>
      <c r="AC2800" s="341"/>
      <c r="AD2800" s="350" t="str">
        <f t="shared" si="439"/>
        <v/>
      </c>
    </row>
    <row r="2801" spans="2:30" x14ac:dyDescent="0.45">
      <c r="B2801" s="145" t="str">
        <f t="shared" si="430"/>
        <v>NOT INCLUDED</v>
      </c>
      <c r="C2801" s="146" t="e">
        <f t="shared" si="431"/>
        <v>#N/A</v>
      </c>
      <c r="D2801" s="158" t="e">
        <f>AB2801&amp;"_"&amp;#REF!&amp;IF(afstemning_partner&lt;&gt;"","_"&amp;AC2801,"")</f>
        <v>#REF!</v>
      </c>
      <c r="E2801" s="158" t="str">
        <f t="shared" si="432"/>
        <v/>
      </c>
      <c r="F2801" s="158" t="e">
        <f t="shared" si="433"/>
        <v>#N/A</v>
      </c>
      <c r="G2801" s="158" t="str">
        <f>TRANSAKTIONER!Z2801&amp;IF(regnskab_filter_periode&gt;=AB2801,"INCLUDE"&amp;IF(regnskab_filter_land&lt;&gt;"",IF(regnskab_filter_land="EU",F2801,AD2801),""),"EXCLUDE")</f>
        <v>EXCLUDE</v>
      </c>
      <c r="H2801" s="158" t="str">
        <f t="shared" si="434"/>
        <v/>
      </c>
      <c r="I2801" s="158" t="str">
        <f>TRANSAKTIONER!Z2801&amp;IF(regnskab_filter_periode_partner&gt;=AB2801,"INCLUDE"&amp;IF(regnskab_filter_land_partner&lt;&gt;"",IF(regnskab_filter_land_partner="EU",F2801,AD2801),""),"EXCLUDE")&amp;AC2801</f>
        <v>EXCLUDE</v>
      </c>
      <c r="J2801" s="158" t="e">
        <f t="shared" si="435"/>
        <v>#N/A</v>
      </c>
      <c r="L2801" s="158" t="str">
        <f t="shared" si="436"/>
        <v>_EU</v>
      </c>
      <c r="P2801" s="340"/>
      <c r="Q2801" s="340"/>
      <c r="R2801" s="341"/>
      <c r="S2801" s="342"/>
      <c r="T2801" s="342"/>
      <c r="U2801" s="340"/>
      <c r="V2801" s="368"/>
      <c r="W2801" s="341"/>
      <c r="X2801" s="343"/>
      <c r="Y2801" s="340"/>
      <c r="Z2801" s="341"/>
      <c r="AA2801" s="348" t="str">
        <f t="shared" si="437"/>
        <v/>
      </c>
      <c r="AB2801" s="349" t="str">
        <f t="shared" si="438"/>
        <v/>
      </c>
      <c r="AC2801" s="341"/>
      <c r="AD2801" s="350" t="str">
        <f t="shared" si="439"/>
        <v/>
      </c>
    </row>
    <row r="2802" spans="2:30" x14ac:dyDescent="0.45">
      <c r="B2802" s="145" t="str">
        <f t="shared" si="430"/>
        <v>NOT INCLUDED</v>
      </c>
      <c r="C2802" s="146" t="e">
        <f t="shared" si="431"/>
        <v>#N/A</v>
      </c>
      <c r="D2802" s="158" t="e">
        <f>AB2802&amp;"_"&amp;#REF!&amp;IF(afstemning_partner&lt;&gt;"","_"&amp;AC2802,"")</f>
        <v>#REF!</v>
      </c>
      <c r="E2802" s="158" t="str">
        <f t="shared" si="432"/>
        <v/>
      </c>
      <c r="F2802" s="158" t="e">
        <f t="shared" si="433"/>
        <v>#N/A</v>
      </c>
      <c r="G2802" s="158" t="str">
        <f>TRANSAKTIONER!Z2802&amp;IF(regnskab_filter_periode&gt;=AB2802,"INCLUDE"&amp;IF(regnskab_filter_land&lt;&gt;"",IF(regnskab_filter_land="EU",F2802,AD2802),""),"EXCLUDE")</f>
        <v>EXCLUDE</v>
      </c>
      <c r="H2802" s="158" t="str">
        <f t="shared" si="434"/>
        <v/>
      </c>
      <c r="I2802" s="158" t="str">
        <f>TRANSAKTIONER!Z2802&amp;IF(regnskab_filter_periode_partner&gt;=AB2802,"INCLUDE"&amp;IF(regnskab_filter_land_partner&lt;&gt;"",IF(regnskab_filter_land_partner="EU",F2802,AD2802),""),"EXCLUDE")&amp;AC2802</f>
        <v>EXCLUDE</v>
      </c>
      <c r="J2802" s="158" t="e">
        <f t="shared" si="435"/>
        <v>#N/A</v>
      </c>
      <c r="L2802" s="158" t="str">
        <f t="shared" si="436"/>
        <v>_EU</v>
      </c>
      <c r="P2802" s="340"/>
      <c r="Q2802" s="340"/>
      <c r="R2802" s="341"/>
      <c r="S2802" s="342"/>
      <c r="T2802" s="342"/>
      <c r="U2802" s="340"/>
      <c r="V2802" s="368"/>
      <c r="W2802" s="341"/>
      <c r="X2802" s="343"/>
      <c r="Y2802" s="340"/>
      <c r="Z2802" s="341"/>
      <c r="AA2802" s="348" t="str">
        <f t="shared" si="437"/>
        <v/>
      </c>
      <c r="AB2802" s="349" t="str">
        <f t="shared" si="438"/>
        <v/>
      </c>
      <c r="AC2802" s="341"/>
      <c r="AD2802" s="350" t="str">
        <f t="shared" si="439"/>
        <v/>
      </c>
    </row>
    <row r="2803" spans="2:30" x14ac:dyDescent="0.45">
      <c r="B2803" s="145" t="str">
        <f t="shared" si="430"/>
        <v>NOT INCLUDED</v>
      </c>
      <c r="C2803" s="146" t="e">
        <f t="shared" si="431"/>
        <v>#N/A</v>
      </c>
      <c r="D2803" s="158" t="e">
        <f>AB2803&amp;"_"&amp;#REF!&amp;IF(afstemning_partner&lt;&gt;"","_"&amp;AC2803,"")</f>
        <v>#REF!</v>
      </c>
      <c r="E2803" s="158" t="str">
        <f t="shared" si="432"/>
        <v/>
      </c>
      <c r="F2803" s="158" t="e">
        <f t="shared" si="433"/>
        <v>#N/A</v>
      </c>
      <c r="G2803" s="158" t="str">
        <f>TRANSAKTIONER!Z2803&amp;IF(regnskab_filter_periode&gt;=AB2803,"INCLUDE"&amp;IF(regnskab_filter_land&lt;&gt;"",IF(regnskab_filter_land="EU",F2803,AD2803),""),"EXCLUDE")</f>
        <v>EXCLUDE</v>
      </c>
      <c r="H2803" s="158" t="str">
        <f t="shared" si="434"/>
        <v/>
      </c>
      <c r="I2803" s="158" t="str">
        <f>TRANSAKTIONER!Z2803&amp;IF(regnskab_filter_periode_partner&gt;=AB2803,"INCLUDE"&amp;IF(regnskab_filter_land_partner&lt;&gt;"",IF(regnskab_filter_land_partner="EU",F2803,AD2803),""),"EXCLUDE")&amp;AC2803</f>
        <v>EXCLUDE</v>
      </c>
      <c r="J2803" s="158" t="e">
        <f t="shared" si="435"/>
        <v>#N/A</v>
      </c>
      <c r="L2803" s="158" t="str">
        <f t="shared" si="436"/>
        <v>_EU</v>
      </c>
      <c r="P2803" s="340"/>
      <c r="Q2803" s="340"/>
      <c r="R2803" s="341"/>
      <c r="S2803" s="342"/>
      <c r="T2803" s="342"/>
      <c r="U2803" s="340"/>
      <c r="V2803" s="368"/>
      <c r="W2803" s="341"/>
      <c r="X2803" s="343"/>
      <c r="Y2803" s="340"/>
      <c r="Z2803" s="341"/>
      <c r="AA2803" s="348" t="str">
        <f t="shared" si="437"/>
        <v/>
      </c>
      <c r="AB2803" s="349" t="str">
        <f t="shared" si="438"/>
        <v/>
      </c>
      <c r="AC2803" s="341"/>
      <c r="AD2803" s="350" t="str">
        <f t="shared" si="439"/>
        <v/>
      </c>
    </row>
    <row r="2804" spans="2:30" x14ac:dyDescent="0.45">
      <c r="B2804" s="145" t="str">
        <f t="shared" si="430"/>
        <v>NOT INCLUDED</v>
      </c>
      <c r="C2804" s="146" t="e">
        <f t="shared" si="431"/>
        <v>#N/A</v>
      </c>
      <c r="D2804" s="158" t="e">
        <f>AB2804&amp;"_"&amp;#REF!&amp;IF(afstemning_partner&lt;&gt;"","_"&amp;AC2804,"")</f>
        <v>#REF!</v>
      </c>
      <c r="E2804" s="158" t="str">
        <f t="shared" si="432"/>
        <v/>
      </c>
      <c r="F2804" s="158" t="e">
        <f t="shared" si="433"/>
        <v>#N/A</v>
      </c>
      <c r="G2804" s="158" t="str">
        <f>TRANSAKTIONER!Z2804&amp;IF(regnskab_filter_periode&gt;=AB2804,"INCLUDE"&amp;IF(regnskab_filter_land&lt;&gt;"",IF(regnskab_filter_land="EU",F2804,AD2804),""),"EXCLUDE")</f>
        <v>EXCLUDE</v>
      </c>
      <c r="H2804" s="158" t="str">
        <f t="shared" si="434"/>
        <v/>
      </c>
      <c r="I2804" s="158" t="str">
        <f>TRANSAKTIONER!Z2804&amp;IF(regnskab_filter_periode_partner&gt;=AB2804,"INCLUDE"&amp;IF(regnskab_filter_land_partner&lt;&gt;"",IF(regnskab_filter_land_partner="EU",F2804,AD2804),""),"EXCLUDE")&amp;AC2804</f>
        <v>EXCLUDE</v>
      </c>
      <c r="J2804" s="158" t="e">
        <f t="shared" si="435"/>
        <v>#N/A</v>
      </c>
      <c r="L2804" s="158" t="str">
        <f t="shared" si="436"/>
        <v>_EU</v>
      </c>
      <c r="P2804" s="340"/>
      <c r="Q2804" s="340"/>
      <c r="R2804" s="341"/>
      <c r="S2804" s="342"/>
      <c r="T2804" s="342"/>
      <c r="U2804" s="340"/>
      <c r="V2804" s="368"/>
      <c r="W2804" s="341"/>
      <c r="X2804" s="343"/>
      <c r="Y2804" s="340"/>
      <c r="Z2804" s="341"/>
      <c r="AA2804" s="348" t="str">
        <f t="shared" si="437"/>
        <v/>
      </c>
      <c r="AB2804" s="349" t="str">
        <f t="shared" si="438"/>
        <v/>
      </c>
      <c r="AC2804" s="341"/>
      <c r="AD2804" s="350" t="str">
        <f t="shared" si="439"/>
        <v/>
      </c>
    </row>
    <row r="2805" spans="2:30" x14ac:dyDescent="0.45">
      <c r="B2805" s="145" t="str">
        <f t="shared" si="430"/>
        <v>NOT INCLUDED</v>
      </c>
      <c r="C2805" s="146" t="e">
        <f t="shared" si="431"/>
        <v>#N/A</v>
      </c>
      <c r="D2805" s="158" t="e">
        <f>AB2805&amp;"_"&amp;#REF!&amp;IF(afstemning_partner&lt;&gt;"","_"&amp;AC2805,"")</f>
        <v>#REF!</v>
      </c>
      <c r="E2805" s="158" t="str">
        <f t="shared" si="432"/>
        <v/>
      </c>
      <c r="F2805" s="158" t="e">
        <f t="shared" si="433"/>
        <v>#N/A</v>
      </c>
      <c r="G2805" s="158" t="str">
        <f>TRANSAKTIONER!Z2805&amp;IF(regnskab_filter_periode&gt;=AB2805,"INCLUDE"&amp;IF(regnskab_filter_land&lt;&gt;"",IF(regnskab_filter_land="EU",F2805,AD2805),""),"EXCLUDE")</f>
        <v>EXCLUDE</v>
      </c>
      <c r="H2805" s="158" t="str">
        <f t="shared" si="434"/>
        <v/>
      </c>
      <c r="I2805" s="158" t="str">
        <f>TRANSAKTIONER!Z2805&amp;IF(regnskab_filter_periode_partner&gt;=AB2805,"INCLUDE"&amp;IF(regnskab_filter_land_partner&lt;&gt;"",IF(regnskab_filter_land_partner="EU",F2805,AD2805),""),"EXCLUDE")&amp;AC2805</f>
        <v>EXCLUDE</v>
      </c>
      <c r="J2805" s="158" t="e">
        <f t="shared" si="435"/>
        <v>#N/A</v>
      </c>
      <c r="L2805" s="158" t="str">
        <f t="shared" si="436"/>
        <v>_EU</v>
      </c>
      <c r="P2805" s="340"/>
      <c r="Q2805" s="340"/>
      <c r="R2805" s="341"/>
      <c r="S2805" s="342"/>
      <c r="T2805" s="342"/>
      <c r="U2805" s="340"/>
      <c r="V2805" s="368"/>
      <c r="W2805" s="341"/>
      <c r="X2805" s="343"/>
      <c r="Y2805" s="340"/>
      <c r="Z2805" s="341"/>
      <c r="AA2805" s="348" t="str">
        <f t="shared" si="437"/>
        <v/>
      </c>
      <c r="AB2805" s="349" t="str">
        <f t="shared" si="438"/>
        <v/>
      </c>
      <c r="AC2805" s="341"/>
      <c r="AD2805" s="350" t="str">
        <f t="shared" si="439"/>
        <v/>
      </c>
    </row>
    <row r="2806" spans="2:30" x14ac:dyDescent="0.45">
      <c r="B2806" s="145" t="str">
        <f t="shared" si="430"/>
        <v>NOT INCLUDED</v>
      </c>
      <c r="C2806" s="146" t="e">
        <f t="shared" si="431"/>
        <v>#N/A</v>
      </c>
      <c r="D2806" s="158" t="e">
        <f>AB2806&amp;"_"&amp;#REF!&amp;IF(afstemning_partner&lt;&gt;"","_"&amp;AC2806,"")</f>
        <v>#REF!</v>
      </c>
      <c r="E2806" s="158" t="str">
        <f t="shared" si="432"/>
        <v/>
      </c>
      <c r="F2806" s="158" t="e">
        <f t="shared" si="433"/>
        <v>#N/A</v>
      </c>
      <c r="G2806" s="158" t="str">
        <f>TRANSAKTIONER!Z2806&amp;IF(regnskab_filter_periode&gt;=AB2806,"INCLUDE"&amp;IF(regnskab_filter_land&lt;&gt;"",IF(regnskab_filter_land="EU",F2806,AD2806),""),"EXCLUDE")</f>
        <v>EXCLUDE</v>
      </c>
      <c r="H2806" s="158" t="str">
        <f t="shared" si="434"/>
        <v/>
      </c>
      <c r="I2806" s="158" t="str">
        <f>TRANSAKTIONER!Z2806&amp;IF(regnskab_filter_periode_partner&gt;=AB2806,"INCLUDE"&amp;IF(regnskab_filter_land_partner&lt;&gt;"",IF(regnskab_filter_land_partner="EU",F2806,AD2806),""),"EXCLUDE")&amp;AC2806</f>
        <v>EXCLUDE</v>
      </c>
      <c r="J2806" s="158" t="e">
        <f t="shared" si="435"/>
        <v>#N/A</v>
      </c>
      <c r="L2806" s="158" t="str">
        <f t="shared" si="436"/>
        <v>_EU</v>
      </c>
      <c r="P2806" s="340"/>
      <c r="Q2806" s="340"/>
      <c r="R2806" s="341"/>
      <c r="S2806" s="342"/>
      <c r="T2806" s="342"/>
      <c r="U2806" s="340"/>
      <c r="V2806" s="368"/>
      <c r="W2806" s="341"/>
      <c r="X2806" s="343"/>
      <c r="Y2806" s="340"/>
      <c r="Z2806" s="341"/>
      <c r="AA2806" s="348" t="str">
        <f t="shared" si="437"/>
        <v/>
      </c>
      <c r="AB2806" s="349" t="str">
        <f t="shared" si="438"/>
        <v/>
      </c>
      <c r="AC2806" s="341"/>
      <c r="AD2806" s="350" t="str">
        <f t="shared" si="439"/>
        <v/>
      </c>
    </row>
    <row r="2807" spans="2:30" x14ac:dyDescent="0.45">
      <c r="B2807" s="145" t="str">
        <f t="shared" si="430"/>
        <v>NOT INCLUDED</v>
      </c>
      <c r="C2807" s="146" t="e">
        <f t="shared" si="431"/>
        <v>#N/A</v>
      </c>
      <c r="D2807" s="158" t="e">
        <f>AB2807&amp;"_"&amp;#REF!&amp;IF(afstemning_partner&lt;&gt;"","_"&amp;AC2807,"")</f>
        <v>#REF!</v>
      </c>
      <c r="E2807" s="158" t="str">
        <f t="shared" si="432"/>
        <v/>
      </c>
      <c r="F2807" s="158" t="e">
        <f t="shared" si="433"/>
        <v>#N/A</v>
      </c>
      <c r="G2807" s="158" t="str">
        <f>TRANSAKTIONER!Z2807&amp;IF(regnskab_filter_periode&gt;=AB2807,"INCLUDE"&amp;IF(regnskab_filter_land&lt;&gt;"",IF(regnskab_filter_land="EU",F2807,AD2807),""),"EXCLUDE")</f>
        <v>EXCLUDE</v>
      </c>
      <c r="H2807" s="158" t="str">
        <f t="shared" si="434"/>
        <v/>
      </c>
      <c r="I2807" s="158" t="str">
        <f>TRANSAKTIONER!Z2807&amp;IF(regnskab_filter_periode_partner&gt;=AB2807,"INCLUDE"&amp;IF(regnskab_filter_land_partner&lt;&gt;"",IF(regnskab_filter_land_partner="EU",F2807,AD2807),""),"EXCLUDE")&amp;AC2807</f>
        <v>EXCLUDE</v>
      </c>
      <c r="J2807" s="158" t="e">
        <f t="shared" si="435"/>
        <v>#N/A</v>
      </c>
      <c r="L2807" s="158" t="str">
        <f t="shared" si="436"/>
        <v>_EU</v>
      </c>
      <c r="P2807" s="340"/>
      <c r="Q2807" s="340"/>
      <c r="R2807" s="341"/>
      <c r="S2807" s="342"/>
      <c r="T2807" s="342"/>
      <c r="U2807" s="340"/>
      <c r="V2807" s="368"/>
      <c r="W2807" s="341"/>
      <c r="X2807" s="343"/>
      <c r="Y2807" s="340"/>
      <c r="Z2807" s="341"/>
      <c r="AA2807" s="348" t="str">
        <f t="shared" si="437"/>
        <v/>
      </c>
      <c r="AB2807" s="349" t="str">
        <f t="shared" si="438"/>
        <v/>
      </c>
      <c r="AC2807" s="341"/>
      <c r="AD2807" s="350" t="str">
        <f t="shared" si="439"/>
        <v/>
      </c>
    </row>
    <row r="2808" spans="2:30" x14ac:dyDescent="0.45">
      <c r="B2808" s="145" t="str">
        <f t="shared" si="430"/>
        <v>NOT INCLUDED</v>
      </c>
      <c r="C2808" s="146" t="e">
        <f t="shared" si="431"/>
        <v>#N/A</v>
      </c>
      <c r="D2808" s="158" t="e">
        <f>AB2808&amp;"_"&amp;#REF!&amp;IF(afstemning_partner&lt;&gt;"","_"&amp;AC2808,"")</f>
        <v>#REF!</v>
      </c>
      <c r="E2808" s="158" t="str">
        <f t="shared" si="432"/>
        <v/>
      </c>
      <c r="F2808" s="158" t="e">
        <f t="shared" si="433"/>
        <v>#N/A</v>
      </c>
      <c r="G2808" s="158" t="str">
        <f>TRANSAKTIONER!Z2808&amp;IF(regnskab_filter_periode&gt;=AB2808,"INCLUDE"&amp;IF(regnskab_filter_land&lt;&gt;"",IF(regnskab_filter_land="EU",F2808,AD2808),""),"EXCLUDE")</f>
        <v>EXCLUDE</v>
      </c>
      <c r="H2808" s="158" t="str">
        <f t="shared" si="434"/>
        <v/>
      </c>
      <c r="I2808" s="158" t="str">
        <f>TRANSAKTIONER!Z2808&amp;IF(regnskab_filter_periode_partner&gt;=AB2808,"INCLUDE"&amp;IF(regnskab_filter_land_partner&lt;&gt;"",IF(regnskab_filter_land_partner="EU",F2808,AD2808),""),"EXCLUDE")&amp;AC2808</f>
        <v>EXCLUDE</v>
      </c>
      <c r="J2808" s="158" t="e">
        <f t="shared" si="435"/>
        <v>#N/A</v>
      </c>
      <c r="L2808" s="158" t="str">
        <f t="shared" si="436"/>
        <v>_EU</v>
      </c>
      <c r="P2808" s="340"/>
      <c r="Q2808" s="340"/>
      <c r="R2808" s="341"/>
      <c r="S2808" s="342"/>
      <c r="T2808" s="342"/>
      <c r="U2808" s="340"/>
      <c r="V2808" s="368"/>
      <c r="W2808" s="341"/>
      <c r="X2808" s="343"/>
      <c r="Y2808" s="340"/>
      <c r="Z2808" s="341"/>
      <c r="AA2808" s="348" t="str">
        <f t="shared" si="437"/>
        <v/>
      </c>
      <c r="AB2808" s="349" t="str">
        <f t="shared" si="438"/>
        <v/>
      </c>
      <c r="AC2808" s="341"/>
      <c r="AD2808" s="350" t="str">
        <f t="shared" si="439"/>
        <v/>
      </c>
    </row>
    <row r="2809" spans="2:30" x14ac:dyDescent="0.45">
      <c r="B2809" s="145" t="str">
        <f t="shared" si="430"/>
        <v>NOT INCLUDED</v>
      </c>
      <c r="C2809" s="146" t="e">
        <f t="shared" si="431"/>
        <v>#N/A</v>
      </c>
      <c r="D2809" s="158" t="e">
        <f>AB2809&amp;"_"&amp;#REF!&amp;IF(afstemning_partner&lt;&gt;"","_"&amp;AC2809,"")</f>
        <v>#REF!</v>
      </c>
      <c r="E2809" s="158" t="str">
        <f t="shared" si="432"/>
        <v/>
      </c>
      <c r="F2809" s="158" t="e">
        <f t="shared" si="433"/>
        <v>#N/A</v>
      </c>
      <c r="G2809" s="158" t="str">
        <f>TRANSAKTIONER!Z2809&amp;IF(regnskab_filter_periode&gt;=AB2809,"INCLUDE"&amp;IF(regnskab_filter_land&lt;&gt;"",IF(regnskab_filter_land="EU",F2809,AD2809),""),"EXCLUDE")</f>
        <v>EXCLUDE</v>
      </c>
      <c r="H2809" s="158" t="str">
        <f t="shared" si="434"/>
        <v/>
      </c>
      <c r="I2809" s="158" t="str">
        <f>TRANSAKTIONER!Z2809&amp;IF(regnskab_filter_periode_partner&gt;=AB2809,"INCLUDE"&amp;IF(regnskab_filter_land_partner&lt;&gt;"",IF(regnskab_filter_land_partner="EU",F2809,AD2809),""),"EXCLUDE")&amp;AC2809</f>
        <v>EXCLUDE</v>
      </c>
      <c r="J2809" s="158" t="e">
        <f t="shared" si="435"/>
        <v>#N/A</v>
      </c>
      <c r="L2809" s="158" t="str">
        <f t="shared" si="436"/>
        <v>_EU</v>
      </c>
      <c r="P2809" s="340"/>
      <c r="Q2809" s="340"/>
      <c r="R2809" s="341"/>
      <c r="S2809" s="342"/>
      <c r="T2809" s="342"/>
      <c r="U2809" s="340"/>
      <c r="V2809" s="368"/>
      <c r="W2809" s="341"/>
      <c r="X2809" s="343"/>
      <c r="Y2809" s="340"/>
      <c r="Z2809" s="341"/>
      <c r="AA2809" s="348" t="str">
        <f t="shared" si="437"/>
        <v/>
      </c>
      <c r="AB2809" s="349" t="str">
        <f t="shared" si="438"/>
        <v/>
      </c>
      <c r="AC2809" s="341"/>
      <c r="AD2809" s="350" t="str">
        <f t="shared" si="439"/>
        <v/>
      </c>
    </row>
    <row r="2810" spans="2:30" x14ac:dyDescent="0.45">
      <c r="B2810" s="145" t="str">
        <f t="shared" si="430"/>
        <v>NOT INCLUDED</v>
      </c>
      <c r="C2810" s="146" t="e">
        <f t="shared" si="431"/>
        <v>#N/A</v>
      </c>
      <c r="D2810" s="158" t="e">
        <f>AB2810&amp;"_"&amp;#REF!&amp;IF(afstemning_partner&lt;&gt;"","_"&amp;AC2810,"")</f>
        <v>#REF!</v>
      </c>
      <c r="E2810" s="158" t="str">
        <f t="shared" si="432"/>
        <v/>
      </c>
      <c r="F2810" s="158" t="e">
        <f t="shared" si="433"/>
        <v>#N/A</v>
      </c>
      <c r="G2810" s="158" t="str">
        <f>TRANSAKTIONER!Z2810&amp;IF(regnskab_filter_periode&gt;=AB2810,"INCLUDE"&amp;IF(regnskab_filter_land&lt;&gt;"",IF(regnskab_filter_land="EU",F2810,AD2810),""),"EXCLUDE")</f>
        <v>EXCLUDE</v>
      </c>
      <c r="H2810" s="158" t="str">
        <f t="shared" si="434"/>
        <v/>
      </c>
      <c r="I2810" s="158" t="str">
        <f>TRANSAKTIONER!Z2810&amp;IF(regnskab_filter_periode_partner&gt;=AB2810,"INCLUDE"&amp;IF(regnskab_filter_land_partner&lt;&gt;"",IF(regnskab_filter_land_partner="EU",F2810,AD2810),""),"EXCLUDE")&amp;AC2810</f>
        <v>EXCLUDE</v>
      </c>
      <c r="J2810" s="158" t="e">
        <f t="shared" si="435"/>
        <v>#N/A</v>
      </c>
      <c r="L2810" s="158" t="str">
        <f t="shared" si="436"/>
        <v>_EU</v>
      </c>
      <c r="P2810" s="340"/>
      <c r="Q2810" s="340"/>
      <c r="R2810" s="341"/>
      <c r="S2810" s="342"/>
      <c r="T2810" s="342"/>
      <c r="U2810" s="340"/>
      <c r="V2810" s="368"/>
      <c r="W2810" s="341"/>
      <c r="X2810" s="343"/>
      <c r="Y2810" s="340"/>
      <c r="Z2810" s="341"/>
      <c r="AA2810" s="348" t="str">
        <f t="shared" si="437"/>
        <v/>
      </c>
      <c r="AB2810" s="349" t="str">
        <f t="shared" si="438"/>
        <v/>
      </c>
      <c r="AC2810" s="341"/>
      <c r="AD2810" s="350" t="str">
        <f t="shared" si="439"/>
        <v/>
      </c>
    </row>
    <row r="2811" spans="2:30" x14ac:dyDescent="0.45">
      <c r="B2811" s="145" t="str">
        <f t="shared" si="430"/>
        <v>NOT INCLUDED</v>
      </c>
      <c r="C2811" s="146" t="e">
        <f t="shared" si="431"/>
        <v>#N/A</v>
      </c>
      <c r="D2811" s="158" t="e">
        <f>AB2811&amp;"_"&amp;#REF!&amp;IF(afstemning_partner&lt;&gt;"","_"&amp;AC2811,"")</f>
        <v>#REF!</v>
      </c>
      <c r="E2811" s="158" t="str">
        <f t="shared" si="432"/>
        <v/>
      </c>
      <c r="F2811" s="158" t="e">
        <f t="shared" si="433"/>
        <v>#N/A</v>
      </c>
      <c r="G2811" s="158" t="str">
        <f>TRANSAKTIONER!Z2811&amp;IF(regnskab_filter_periode&gt;=AB2811,"INCLUDE"&amp;IF(regnskab_filter_land&lt;&gt;"",IF(regnskab_filter_land="EU",F2811,AD2811),""),"EXCLUDE")</f>
        <v>EXCLUDE</v>
      </c>
      <c r="H2811" s="158" t="str">
        <f t="shared" si="434"/>
        <v/>
      </c>
      <c r="I2811" s="158" t="str">
        <f>TRANSAKTIONER!Z2811&amp;IF(regnskab_filter_periode_partner&gt;=AB2811,"INCLUDE"&amp;IF(regnskab_filter_land_partner&lt;&gt;"",IF(regnskab_filter_land_partner="EU",F2811,AD2811),""),"EXCLUDE")&amp;AC2811</f>
        <v>EXCLUDE</v>
      </c>
      <c r="J2811" s="158" t="e">
        <f t="shared" si="435"/>
        <v>#N/A</v>
      </c>
      <c r="L2811" s="158" t="str">
        <f t="shared" si="436"/>
        <v>_EU</v>
      </c>
      <c r="P2811" s="340"/>
      <c r="Q2811" s="340"/>
      <c r="R2811" s="341"/>
      <c r="S2811" s="342"/>
      <c r="T2811" s="342"/>
      <c r="U2811" s="340"/>
      <c r="V2811" s="368"/>
      <c r="W2811" s="341"/>
      <c r="X2811" s="343"/>
      <c r="Y2811" s="340"/>
      <c r="Z2811" s="341"/>
      <c r="AA2811" s="348" t="str">
        <f t="shared" si="437"/>
        <v/>
      </c>
      <c r="AB2811" s="349" t="str">
        <f t="shared" si="438"/>
        <v/>
      </c>
      <c r="AC2811" s="341"/>
      <c r="AD2811" s="350" t="str">
        <f t="shared" si="439"/>
        <v/>
      </c>
    </row>
    <row r="2812" spans="2:30" x14ac:dyDescent="0.45">
      <c r="B2812" s="145" t="str">
        <f t="shared" si="430"/>
        <v>NOT INCLUDED</v>
      </c>
      <c r="C2812" s="146" t="e">
        <f t="shared" si="431"/>
        <v>#N/A</v>
      </c>
      <c r="D2812" s="158" t="e">
        <f>AB2812&amp;"_"&amp;#REF!&amp;IF(afstemning_partner&lt;&gt;"","_"&amp;AC2812,"")</f>
        <v>#REF!</v>
      </c>
      <c r="E2812" s="158" t="str">
        <f t="shared" si="432"/>
        <v/>
      </c>
      <c r="F2812" s="158" t="e">
        <f t="shared" si="433"/>
        <v>#N/A</v>
      </c>
      <c r="G2812" s="158" t="str">
        <f>TRANSAKTIONER!Z2812&amp;IF(regnskab_filter_periode&gt;=AB2812,"INCLUDE"&amp;IF(regnskab_filter_land&lt;&gt;"",IF(regnskab_filter_land="EU",F2812,AD2812),""),"EXCLUDE")</f>
        <v>EXCLUDE</v>
      </c>
      <c r="H2812" s="158" t="str">
        <f t="shared" si="434"/>
        <v/>
      </c>
      <c r="I2812" s="158" t="str">
        <f>TRANSAKTIONER!Z2812&amp;IF(regnskab_filter_periode_partner&gt;=AB2812,"INCLUDE"&amp;IF(regnskab_filter_land_partner&lt;&gt;"",IF(regnskab_filter_land_partner="EU",F2812,AD2812),""),"EXCLUDE")&amp;AC2812</f>
        <v>EXCLUDE</v>
      </c>
      <c r="J2812" s="158" t="e">
        <f t="shared" si="435"/>
        <v>#N/A</v>
      </c>
      <c r="L2812" s="158" t="str">
        <f t="shared" si="436"/>
        <v>_EU</v>
      </c>
      <c r="P2812" s="340"/>
      <c r="Q2812" s="340"/>
      <c r="R2812" s="341"/>
      <c r="S2812" s="342"/>
      <c r="T2812" s="342"/>
      <c r="U2812" s="340"/>
      <c r="V2812" s="368"/>
      <c r="W2812" s="341"/>
      <c r="X2812" s="343"/>
      <c r="Y2812" s="340"/>
      <c r="Z2812" s="341"/>
      <c r="AA2812" s="348" t="str">
        <f t="shared" si="437"/>
        <v/>
      </c>
      <c r="AB2812" s="349" t="str">
        <f t="shared" si="438"/>
        <v/>
      </c>
      <c r="AC2812" s="341"/>
      <c r="AD2812" s="350" t="str">
        <f t="shared" si="439"/>
        <v/>
      </c>
    </row>
    <row r="2813" spans="2:30" x14ac:dyDescent="0.45">
      <c r="B2813" s="145" t="str">
        <f t="shared" si="430"/>
        <v>NOT INCLUDED</v>
      </c>
      <c r="C2813" s="146" t="e">
        <f t="shared" si="431"/>
        <v>#N/A</v>
      </c>
      <c r="D2813" s="158" t="e">
        <f>AB2813&amp;"_"&amp;#REF!&amp;IF(afstemning_partner&lt;&gt;"","_"&amp;AC2813,"")</f>
        <v>#REF!</v>
      </c>
      <c r="E2813" s="158" t="str">
        <f t="shared" si="432"/>
        <v/>
      </c>
      <c r="F2813" s="158" t="e">
        <f t="shared" si="433"/>
        <v>#N/A</v>
      </c>
      <c r="G2813" s="158" t="str">
        <f>TRANSAKTIONER!Z2813&amp;IF(regnskab_filter_periode&gt;=AB2813,"INCLUDE"&amp;IF(regnskab_filter_land&lt;&gt;"",IF(regnskab_filter_land="EU",F2813,AD2813),""),"EXCLUDE")</f>
        <v>EXCLUDE</v>
      </c>
      <c r="H2813" s="158" t="str">
        <f t="shared" si="434"/>
        <v/>
      </c>
      <c r="I2813" s="158" t="str">
        <f>TRANSAKTIONER!Z2813&amp;IF(regnskab_filter_periode_partner&gt;=AB2813,"INCLUDE"&amp;IF(regnskab_filter_land_partner&lt;&gt;"",IF(regnskab_filter_land_partner="EU",F2813,AD2813),""),"EXCLUDE")&amp;AC2813</f>
        <v>EXCLUDE</v>
      </c>
      <c r="J2813" s="158" t="e">
        <f t="shared" si="435"/>
        <v>#N/A</v>
      </c>
      <c r="L2813" s="158" t="str">
        <f t="shared" si="436"/>
        <v>_EU</v>
      </c>
      <c r="P2813" s="340"/>
      <c r="Q2813" s="340"/>
      <c r="R2813" s="341"/>
      <c r="S2813" s="342"/>
      <c r="T2813" s="342"/>
      <c r="U2813" s="340"/>
      <c r="V2813" s="368"/>
      <c r="W2813" s="341"/>
      <c r="X2813" s="343"/>
      <c r="Y2813" s="340"/>
      <c r="Z2813" s="341"/>
      <c r="AA2813" s="348" t="str">
        <f t="shared" si="437"/>
        <v/>
      </c>
      <c r="AB2813" s="349" t="str">
        <f t="shared" si="438"/>
        <v/>
      </c>
      <c r="AC2813" s="341"/>
      <c r="AD2813" s="350" t="str">
        <f t="shared" si="439"/>
        <v/>
      </c>
    </row>
    <row r="2814" spans="2:30" x14ac:dyDescent="0.45">
      <c r="B2814" s="145" t="str">
        <f t="shared" si="430"/>
        <v>NOT INCLUDED</v>
      </c>
      <c r="C2814" s="146" t="e">
        <f t="shared" si="431"/>
        <v>#N/A</v>
      </c>
      <c r="D2814" s="158" t="e">
        <f>AB2814&amp;"_"&amp;#REF!&amp;IF(afstemning_partner&lt;&gt;"","_"&amp;AC2814,"")</f>
        <v>#REF!</v>
      </c>
      <c r="E2814" s="158" t="str">
        <f t="shared" si="432"/>
        <v/>
      </c>
      <c r="F2814" s="158" t="e">
        <f t="shared" si="433"/>
        <v>#N/A</v>
      </c>
      <c r="G2814" s="158" t="str">
        <f>TRANSAKTIONER!Z2814&amp;IF(regnskab_filter_periode&gt;=AB2814,"INCLUDE"&amp;IF(regnskab_filter_land&lt;&gt;"",IF(regnskab_filter_land="EU",F2814,AD2814),""),"EXCLUDE")</f>
        <v>EXCLUDE</v>
      </c>
      <c r="H2814" s="158" t="str">
        <f t="shared" si="434"/>
        <v/>
      </c>
      <c r="I2814" s="158" t="str">
        <f>TRANSAKTIONER!Z2814&amp;IF(regnskab_filter_periode_partner&gt;=AB2814,"INCLUDE"&amp;IF(regnskab_filter_land_partner&lt;&gt;"",IF(regnskab_filter_land_partner="EU",F2814,AD2814),""),"EXCLUDE")&amp;AC2814</f>
        <v>EXCLUDE</v>
      </c>
      <c r="J2814" s="158" t="e">
        <f t="shared" si="435"/>
        <v>#N/A</v>
      </c>
      <c r="L2814" s="158" t="str">
        <f t="shared" si="436"/>
        <v>_EU</v>
      </c>
      <c r="P2814" s="340"/>
      <c r="Q2814" s="340"/>
      <c r="R2814" s="341"/>
      <c r="S2814" s="342"/>
      <c r="T2814" s="342"/>
      <c r="U2814" s="340"/>
      <c r="V2814" s="368"/>
      <c r="W2814" s="341"/>
      <c r="X2814" s="343"/>
      <c r="Y2814" s="340"/>
      <c r="Z2814" s="341"/>
      <c r="AA2814" s="348" t="str">
        <f t="shared" si="437"/>
        <v/>
      </c>
      <c r="AB2814" s="349" t="str">
        <f t="shared" si="438"/>
        <v/>
      </c>
      <c r="AC2814" s="341"/>
      <c r="AD2814" s="350" t="str">
        <f t="shared" si="439"/>
        <v/>
      </c>
    </row>
    <row r="2815" spans="2:30" x14ac:dyDescent="0.45">
      <c r="B2815" s="145" t="str">
        <f t="shared" si="430"/>
        <v>NOT INCLUDED</v>
      </c>
      <c r="C2815" s="146" t="e">
        <f t="shared" si="431"/>
        <v>#N/A</v>
      </c>
      <c r="D2815" s="158" t="e">
        <f>AB2815&amp;"_"&amp;#REF!&amp;IF(afstemning_partner&lt;&gt;"","_"&amp;AC2815,"")</f>
        <v>#REF!</v>
      </c>
      <c r="E2815" s="158" t="str">
        <f t="shared" si="432"/>
        <v/>
      </c>
      <c r="F2815" s="158" t="e">
        <f t="shared" si="433"/>
        <v>#N/A</v>
      </c>
      <c r="G2815" s="158" t="str">
        <f>TRANSAKTIONER!Z2815&amp;IF(regnskab_filter_periode&gt;=AB2815,"INCLUDE"&amp;IF(regnskab_filter_land&lt;&gt;"",IF(regnskab_filter_land="EU",F2815,AD2815),""),"EXCLUDE")</f>
        <v>EXCLUDE</v>
      </c>
      <c r="H2815" s="158" t="str">
        <f t="shared" si="434"/>
        <v/>
      </c>
      <c r="I2815" s="158" t="str">
        <f>TRANSAKTIONER!Z2815&amp;IF(regnskab_filter_periode_partner&gt;=AB2815,"INCLUDE"&amp;IF(regnskab_filter_land_partner&lt;&gt;"",IF(regnskab_filter_land_partner="EU",F2815,AD2815),""),"EXCLUDE")&amp;AC2815</f>
        <v>EXCLUDE</v>
      </c>
      <c r="J2815" s="158" t="e">
        <f t="shared" si="435"/>
        <v>#N/A</v>
      </c>
      <c r="L2815" s="158" t="str">
        <f t="shared" si="436"/>
        <v>_EU</v>
      </c>
      <c r="P2815" s="340"/>
      <c r="Q2815" s="340"/>
      <c r="R2815" s="341"/>
      <c r="S2815" s="342"/>
      <c r="T2815" s="342"/>
      <c r="U2815" s="340"/>
      <c r="V2815" s="368"/>
      <c r="W2815" s="341"/>
      <c r="X2815" s="343"/>
      <c r="Y2815" s="340"/>
      <c r="Z2815" s="341"/>
      <c r="AA2815" s="348" t="str">
        <f t="shared" si="437"/>
        <v/>
      </c>
      <c r="AB2815" s="349" t="str">
        <f t="shared" si="438"/>
        <v/>
      </c>
      <c r="AC2815" s="341"/>
      <c r="AD2815" s="350" t="str">
        <f t="shared" si="439"/>
        <v/>
      </c>
    </row>
    <row r="2816" spans="2:30" x14ac:dyDescent="0.45">
      <c r="B2816" s="145" t="str">
        <f t="shared" si="430"/>
        <v>NOT INCLUDED</v>
      </c>
      <c r="C2816" s="146" t="e">
        <f t="shared" si="431"/>
        <v>#N/A</v>
      </c>
      <c r="D2816" s="158" t="e">
        <f>AB2816&amp;"_"&amp;#REF!&amp;IF(afstemning_partner&lt;&gt;"","_"&amp;AC2816,"")</f>
        <v>#REF!</v>
      </c>
      <c r="E2816" s="158" t="str">
        <f t="shared" si="432"/>
        <v/>
      </c>
      <c r="F2816" s="158" t="e">
        <f t="shared" si="433"/>
        <v>#N/A</v>
      </c>
      <c r="G2816" s="158" t="str">
        <f>TRANSAKTIONER!Z2816&amp;IF(regnskab_filter_periode&gt;=AB2816,"INCLUDE"&amp;IF(regnskab_filter_land&lt;&gt;"",IF(regnskab_filter_land="EU",F2816,AD2816),""),"EXCLUDE")</f>
        <v>EXCLUDE</v>
      </c>
      <c r="H2816" s="158" t="str">
        <f t="shared" si="434"/>
        <v/>
      </c>
      <c r="I2816" s="158" t="str">
        <f>TRANSAKTIONER!Z2816&amp;IF(regnskab_filter_periode_partner&gt;=AB2816,"INCLUDE"&amp;IF(regnskab_filter_land_partner&lt;&gt;"",IF(regnskab_filter_land_partner="EU",F2816,AD2816),""),"EXCLUDE")&amp;AC2816</f>
        <v>EXCLUDE</v>
      </c>
      <c r="J2816" s="158" t="e">
        <f t="shared" si="435"/>
        <v>#N/A</v>
      </c>
      <c r="L2816" s="158" t="str">
        <f t="shared" si="436"/>
        <v>_EU</v>
      </c>
      <c r="P2816" s="340"/>
      <c r="Q2816" s="340"/>
      <c r="R2816" s="341"/>
      <c r="S2816" s="342"/>
      <c r="T2816" s="342"/>
      <c r="U2816" s="340"/>
      <c r="V2816" s="368"/>
      <c r="W2816" s="341"/>
      <c r="X2816" s="343"/>
      <c r="Y2816" s="340"/>
      <c r="Z2816" s="341"/>
      <c r="AA2816" s="348" t="str">
        <f t="shared" si="437"/>
        <v/>
      </c>
      <c r="AB2816" s="349" t="str">
        <f t="shared" si="438"/>
        <v/>
      </c>
      <c r="AC2816" s="341"/>
      <c r="AD2816" s="350" t="str">
        <f t="shared" si="439"/>
        <v/>
      </c>
    </row>
    <row r="2817" spans="2:30" x14ac:dyDescent="0.45">
      <c r="B2817" s="145" t="str">
        <f t="shared" si="430"/>
        <v>NOT INCLUDED</v>
      </c>
      <c r="C2817" s="146" t="e">
        <f t="shared" si="431"/>
        <v>#N/A</v>
      </c>
      <c r="D2817" s="158" t="e">
        <f>AB2817&amp;"_"&amp;#REF!&amp;IF(afstemning_partner&lt;&gt;"","_"&amp;AC2817,"")</f>
        <v>#REF!</v>
      </c>
      <c r="E2817" s="158" t="str">
        <f t="shared" si="432"/>
        <v/>
      </c>
      <c r="F2817" s="158" t="e">
        <f t="shared" si="433"/>
        <v>#N/A</v>
      </c>
      <c r="G2817" s="158" t="str">
        <f>TRANSAKTIONER!Z2817&amp;IF(regnskab_filter_periode&gt;=AB2817,"INCLUDE"&amp;IF(regnskab_filter_land&lt;&gt;"",IF(regnskab_filter_land="EU",F2817,AD2817),""),"EXCLUDE")</f>
        <v>EXCLUDE</v>
      </c>
      <c r="H2817" s="158" t="str">
        <f t="shared" si="434"/>
        <v/>
      </c>
      <c r="I2817" s="158" t="str">
        <f>TRANSAKTIONER!Z2817&amp;IF(regnskab_filter_periode_partner&gt;=AB2817,"INCLUDE"&amp;IF(regnskab_filter_land_partner&lt;&gt;"",IF(regnskab_filter_land_partner="EU",F2817,AD2817),""),"EXCLUDE")&amp;AC2817</f>
        <v>EXCLUDE</v>
      </c>
      <c r="J2817" s="158" t="e">
        <f t="shared" si="435"/>
        <v>#N/A</v>
      </c>
      <c r="L2817" s="158" t="str">
        <f t="shared" si="436"/>
        <v>_EU</v>
      </c>
      <c r="P2817" s="340"/>
      <c r="Q2817" s="340"/>
      <c r="R2817" s="341"/>
      <c r="S2817" s="342"/>
      <c r="T2817" s="342"/>
      <c r="U2817" s="340"/>
      <c r="V2817" s="368"/>
      <c r="W2817" s="341"/>
      <c r="X2817" s="343"/>
      <c r="Y2817" s="340"/>
      <c r="Z2817" s="341"/>
      <c r="AA2817" s="348" t="str">
        <f t="shared" si="437"/>
        <v/>
      </c>
      <c r="AB2817" s="349" t="str">
        <f t="shared" si="438"/>
        <v/>
      </c>
      <c r="AC2817" s="341"/>
      <c r="AD2817" s="350" t="str">
        <f t="shared" si="439"/>
        <v/>
      </c>
    </row>
    <row r="2818" spans="2:30" x14ac:dyDescent="0.45">
      <c r="B2818" s="145" t="str">
        <f t="shared" si="430"/>
        <v>NOT INCLUDED</v>
      </c>
      <c r="C2818" s="146" t="e">
        <f t="shared" si="431"/>
        <v>#N/A</v>
      </c>
      <c r="D2818" s="158" t="e">
        <f>AB2818&amp;"_"&amp;#REF!&amp;IF(afstemning_partner&lt;&gt;"","_"&amp;AC2818,"")</f>
        <v>#REF!</v>
      </c>
      <c r="E2818" s="158" t="str">
        <f t="shared" si="432"/>
        <v/>
      </c>
      <c r="F2818" s="158" t="e">
        <f t="shared" si="433"/>
        <v>#N/A</v>
      </c>
      <c r="G2818" s="158" t="str">
        <f>TRANSAKTIONER!Z2818&amp;IF(regnskab_filter_periode&gt;=AB2818,"INCLUDE"&amp;IF(regnskab_filter_land&lt;&gt;"",IF(regnskab_filter_land="EU",F2818,AD2818),""),"EXCLUDE")</f>
        <v>EXCLUDE</v>
      </c>
      <c r="H2818" s="158" t="str">
        <f t="shared" si="434"/>
        <v/>
      </c>
      <c r="I2818" s="158" t="str">
        <f>TRANSAKTIONER!Z2818&amp;IF(regnskab_filter_periode_partner&gt;=AB2818,"INCLUDE"&amp;IF(regnskab_filter_land_partner&lt;&gt;"",IF(regnskab_filter_land_partner="EU",F2818,AD2818),""),"EXCLUDE")&amp;AC2818</f>
        <v>EXCLUDE</v>
      </c>
      <c r="J2818" s="158" t="e">
        <f t="shared" si="435"/>
        <v>#N/A</v>
      </c>
      <c r="L2818" s="158" t="str">
        <f t="shared" si="436"/>
        <v>_EU</v>
      </c>
      <c r="P2818" s="340"/>
      <c r="Q2818" s="340"/>
      <c r="R2818" s="341"/>
      <c r="S2818" s="342"/>
      <c r="T2818" s="342"/>
      <c r="U2818" s="340"/>
      <c r="V2818" s="368"/>
      <c r="W2818" s="341"/>
      <c r="X2818" s="343"/>
      <c r="Y2818" s="340"/>
      <c r="Z2818" s="341"/>
      <c r="AA2818" s="348" t="str">
        <f t="shared" si="437"/>
        <v/>
      </c>
      <c r="AB2818" s="349" t="str">
        <f t="shared" si="438"/>
        <v/>
      </c>
      <c r="AC2818" s="341"/>
      <c r="AD2818" s="350" t="str">
        <f t="shared" si="439"/>
        <v/>
      </c>
    </row>
    <row r="2819" spans="2:30" x14ac:dyDescent="0.45">
      <c r="B2819" s="145" t="str">
        <f t="shared" si="430"/>
        <v>NOT INCLUDED</v>
      </c>
      <c r="C2819" s="146" t="e">
        <f t="shared" si="431"/>
        <v>#N/A</v>
      </c>
      <c r="D2819" s="158" t="e">
        <f>AB2819&amp;"_"&amp;#REF!&amp;IF(afstemning_partner&lt;&gt;"","_"&amp;AC2819,"")</f>
        <v>#REF!</v>
      </c>
      <c r="E2819" s="158" t="str">
        <f t="shared" si="432"/>
        <v/>
      </c>
      <c r="F2819" s="158" t="e">
        <f t="shared" si="433"/>
        <v>#N/A</v>
      </c>
      <c r="G2819" s="158" t="str">
        <f>TRANSAKTIONER!Z2819&amp;IF(regnskab_filter_periode&gt;=AB2819,"INCLUDE"&amp;IF(regnskab_filter_land&lt;&gt;"",IF(regnskab_filter_land="EU",F2819,AD2819),""),"EXCLUDE")</f>
        <v>EXCLUDE</v>
      </c>
      <c r="H2819" s="158" t="str">
        <f t="shared" si="434"/>
        <v/>
      </c>
      <c r="I2819" s="158" t="str">
        <f>TRANSAKTIONER!Z2819&amp;IF(regnskab_filter_periode_partner&gt;=AB2819,"INCLUDE"&amp;IF(regnskab_filter_land_partner&lt;&gt;"",IF(regnskab_filter_land_partner="EU",F2819,AD2819),""),"EXCLUDE")&amp;AC2819</f>
        <v>EXCLUDE</v>
      </c>
      <c r="J2819" s="158" t="e">
        <f t="shared" si="435"/>
        <v>#N/A</v>
      </c>
      <c r="L2819" s="158" t="str">
        <f t="shared" si="436"/>
        <v>_EU</v>
      </c>
      <c r="P2819" s="340"/>
      <c r="Q2819" s="340"/>
      <c r="R2819" s="341"/>
      <c r="S2819" s="342"/>
      <c r="T2819" s="342"/>
      <c r="U2819" s="340"/>
      <c r="V2819" s="368"/>
      <c r="W2819" s="341"/>
      <c r="X2819" s="343"/>
      <c r="Y2819" s="340"/>
      <c r="Z2819" s="341"/>
      <c r="AA2819" s="348" t="str">
        <f t="shared" si="437"/>
        <v/>
      </c>
      <c r="AB2819" s="349" t="str">
        <f t="shared" si="438"/>
        <v/>
      </c>
      <c r="AC2819" s="341"/>
      <c r="AD2819" s="350" t="str">
        <f t="shared" si="439"/>
        <v/>
      </c>
    </row>
    <row r="2820" spans="2:30" x14ac:dyDescent="0.45">
      <c r="B2820" s="145" t="str">
        <f t="shared" si="430"/>
        <v>NOT INCLUDED</v>
      </c>
      <c r="C2820" s="146" t="e">
        <f t="shared" si="431"/>
        <v>#N/A</v>
      </c>
      <c r="D2820" s="158" t="e">
        <f>AB2820&amp;"_"&amp;#REF!&amp;IF(afstemning_partner&lt;&gt;"","_"&amp;AC2820,"")</f>
        <v>#REF!</v>
      </c>
      <c r="E2820" s="158" t="str">
        <f t="shared" si="432"/>
        <v/>
      </c>
      <c r="F2820" s="158" t="e">
        <f t="shared" si="433"/>
        <v>#N/A</v>
      </c>
      <c r="G2820" s="158" t="str">
        <f>TRANSAKTIONER!Z2820&amp;IF(regnskab_filter_periode&gt;=AB2820,"INCLUDE"&amp;IF(regnskab_filter_land&lt;&gt;"",IF(regnskab_filter_land="EU",F2820,AD2820),""),"EXCLUDE")</f>
        <v>EXCLUDE</v>
      </c>
      <c r="H2820" s="158" t="str">
        <f t="shared" si="434"/>
        <v/>
      </c>
      <c r="I2820" s="158" t="str">
        <f>TRANSAKTIONER!Z2820&amp;IF(regnskab_filter_periode_partner&gt;=AB2820,"INCLUDE"&amp;IF(regnskab_filter_land_partner&lt;&gt;"",IF(regnskab_filter_land_partner="EU",F2820,AD2820),""),"EXCLUDE")&amp;AC2820</f>
        <v>EXCLUDE</v>
      </c>
      <c r="J2820" s="158" t="e">
        <f t="shared" si="435"/>
        <v>#N/A</v>
      </c>
      <c r="L2820" s="158" t="str">
        <f t="shared" si="436"/>
        <v>_EU</v>
      </c>
      <c r="P2820" s="340"/>
      <c r="Q2820" s="340"/>
      <c r="R2820" s="341"/>
      <c r="S2820" s="342"/>
      <c r="T2820" s="342"/>
      <c r="U2820" s="340"/>
      <c r="V2820" s="368"/>
      <c r="W2820" s="341"/>
      <c r="X2820" s="343"/>
      <c r="Y2820" s="340"/>
      <c r="Z2820" s="341"/>
      <c r="AA2820" s="348" t="str">
        <f t="shared" si="437"/>
        <v/>
      </c>
      <c r="AB2820" s="349" t="str">
        <f t="shared" si="438"/>
        <v/>
      </c>
      <c r="AC2820" s="341"/>
      <c r="AD2820" s="350" t="str">
        <f t="shared" si="439"/>
        <v/>
      </c>
    </row>
    <row r="2821" spans="2:30" x14ac:dyDescent="0.45">
      <c r="B2821" s="145" t="str">
        <f t="shared" si="430"/>
        <v>NOT INCLUDED</v>
      </c>
      <c r="C2821" s="146" t="e">
        <f t="shared" si="431"/>
        <v>#N/A</v>
      </c>
      <c r="D2821" s="158" t="e">
        <f>AB2821&amp;"_"&amp;#REF!&amp;IF(afstemning_partner&lt;&gt;"","_"&amp;AC2821,"")</f>
        <v>#REF!</v>
      </c>
      <c r="E2821" s="158" t="str">
        <f t="shared" si="432"/>
        <v/>
      </c>
      <c r="F2821" s="158" t="e">
        <f t="shared" si="433"/>
        <v>#N/A</v>
      </c>
      <c r="G2821" s="158" t="str">
        <f>TRANSAKTIONER!Z2821&amp;IF(regnskab_filter_periode&gt;=AB2821,"INCLUDE"&amp;IF(regnskab_filter_land&lt;&gt;"",IF(regnskab_filter_land="EU",F2821,AD2821),""),"EXCLUDE")</f>
        <v>EXCLUDE</v>
      </c>
      <c r="H2821" s="158" t="str">
        <f t="shared" si="434"/>
        <v/>
      </c>
      <c r="I2821" s="158" t="str">
        <f>TRANSAKTIONER!Z2821&amp;IF(regnskab_filter_periode_partner&gt;=AB2821,"INCLUDE"&amp;IF(regnskab_filter_land_partner&lt;&gt;"",IF(regnskab_filter_land_partner="EU",F2821,AD2821),""),"EXCLUDE")&amp;AC2821</f>
        <v>EXCLUDE</v>
      </c>
      <c r="J2821" s="158" t="e">
        <f t="shared" si="435"/>
        <v>#N/A</v>
      </c>
      <c r="L2821" s="158" t="str">
        <f t="shared" si="436"/>
        <v>_EU</v>
      </c>
      <c r="P2821" s="340"/>
      <c r="Q2821" s="340"/>
      <c r="R2821" s="341"/>
      <c r="S2821" s="342"/>
      <c r="T2821" s="342"/>
      <c r="U2821" s="340"/>
      <c r="V2821" s="368"/>
      <c r="W2821" s="341"/>
      <c r="X2821" s="343"/>
      <c r="Y2821" s="340"/>
      <c r="Z2821" s="341"/>
      <c r="AA2821" s="348" t="str">
        <f t="shared" si="437"/>
        <v/>
      </c>
      <c r="AB2821" s="349" t="str">
        <f t="shared" si="438"/>
        <v/>
      </c>
      <c r="AC2821" s="341"/>
      <c r="AD2821" s="350" t="str">
        <f t="shared" si="439"/>
        <v/>
      </c>
    </row>
    <row r="2822" spans="2:30" x14ac:dyDescent="0.45">
      <c r="B2822" s="145" t="str">
        <f t="shared" si="430"/>
        <v>NOT INCLUDED</v>
      </c>
      <c r="C2822" s="146" t="e">
        <f t="shared" si="431"/>
        <v>#N/A</v>
      </c>
      <c r="D2822" s="158" t="e">
        <f>AB2822&amp;"_"&amp;#REF!&amp;IF(afstemning_partner&lt;&gt;"","_"&amp;AC2822,"")</f>
        <v>#REF!</v>
      </c>
      <c r="E2822" s="158" t="str">
        <f t="shared" si="432"/>
        <v/>
      </c>
      <c r="F2822" s="158" t="e">
        <f t="shared" si="433"/>
        <v>#N/A</v>
      </c>
      <c r="G2822" s="158" t="str">
        <f>TRANSAKTIONER!Z2822&amp;IF(regnskab_filter_periode&gt;=AB2822,"INCLUDE"&amp;IF(regnskab_filter_land&lt;&gt;"",IF(regnskab_filter_land="EU",F2822,AD2822),""),"EXCLUDE")</f>
        <v>EXCLUDE</v>
      </c>
      <c r="H2822" s="158" t="str">
        <f t="shared" si="434"/>
        <v/>
      </c>
      <c r="I2822" s="158" t="str">
        <f>TRANSAKTIONER!Z2822&amp;IF(regnskab_filter_periode_partner&gt;=AB2822,"INCLUDE"&amp;IF(regnskab_filter_land_partner&lt;&gt;"",IF(regnskab_filter_land_partner="EU",F2822,AD2822),""),"EXCLUDE")&amp;AC2822</f>
        <v>EXCLUDE</v>
      </c>
      <c r="J2822" s="158" t="e">
        <f t="shared" si="435"/>
        <v>#N/A</v>
      </c>
      <c r="L2822" s="158" t="str">
        <f t="shared" si="436"/>
        <v>_EU</v>
      </c>
      <c r="P2822" s="340"/>
      <c r="Q2822" s="340"/>
      <c r="R2822" s="341"/>
      <c r="S2822" s="342"/>
      <c r="T2822" s="342"/>
      <c r="U2822" s="340"/>
      <c r="V2822" s="368"/>
      <c r="W2822" s="341"/>
      <c r="X2822" s="343"/>
      <c r="Y2822" s="340"/>
      <c r="Z2822" s="341"/>
      <c r="AA2822" s="348" t="str">
        <f t="shared" si="437"/>
        <v/>
      </c>
      <c r="AB2822" s="349" t="str">
        <f t="shared" si="438"/>
        <v/>
      </c>
      <c r="AC2822" s="341"/>
      <c r="AD2822" s="350" t="str">
        <f t="shared" si="439"/>
        <v/>
      </c>
    </row>
    <row r="2823" spans="2:30" x14ac:dyDescent="0.45">
      <c r="B2823" s="145" t="str">
        <f t="shared" ref="B2823:B2886" si="440">IF(AB2823=report_period,"INCLUDE_CURRENT",IF(AB2823&lt;report_period,"INCLUDE_PREVIOUS","NOT INCLUDED"))</f>
        <v>NOT INCLUDED</v>
      </c>
      <c r="C2823" s="146" t="e">
        <f t="shared" ref="C2823:C2886" si="441">B2823&amp;"_"&amp;VLOOKUP(AD2823,setup_country_group,3,FALSE)&amp;"_"&amp;Z2823</f>
        <v>#N/A</v>
      </c>
      <c r="D2823" s="158" t="e">
        <f>AB2823&amp;"_"&amp;#REF!&amp;IF(afstemning_partner&lt;&gt;"","_"&amp;AC2823,"")</f>
        <v>#REF!</v>
      </c>
      <c r="E2823" s="158" t="str">
        <f t="shared" ref="E2823:E2886" si="442">Z2823&amp;IF(regnskab_filter_periode&lt;&gt;"",AB2823,"")&amp;IF(regnskab_filter_land&lt;&gt;"",IF(regnskab_filter_land="EU",F2823,AD2823),"")</f>
        <v/>
      </c>
      <c r="F2823" s="158" t="e">
        <f t="shared" ref="F2823:F2886" si="443">VLOOKUP(AD2823,setup_country_group,3,FALSE)</f>
        <v>#N/A</v>
      </c>
      <c r="G2823" s="158" t="str">
        <f>TRANSAKTIONER!Z2823&amp;IF(regnskab_filter_periode&gt;=AB2823,"INCLUDE"&amp;IF(regnskab_filter_land&lt;&gt;"",IF(regnskab_filter_land="EU",F2823,AD2823),""),"EXCLUDE")</f>
        <v>EXCLUDE</v>
      </c>
      <c r="H2823" s="158" t="str">
        <f t="shared" ref="H2823:H2886" si="444">Z2823&amp;IF(regnskab_filter_periode_partner&lt;&gt;"",AB2823,"")&amp;IF(regnskab_filter_land_partner&lt;&gt;"",IF(regnskab_filter_land_partner="EU",F2823,AD2823),"")&amp;AC2823</f>
        <v/>
      </c>
      <c r="I2823" s="158" t="str">
        <f>TRANSAKTIONER!Z2823&amp;IF(regnskab_filter_periode_partner&gt;=AB2823,"INCLUDE"&amp;IF(regnskab_filter_land_partner&lt;&gt;"",IF(regnskab_filter_land_partner="EU",F2823,AD2823),""),"EXCLUDE")&amp;AC2823</f>
        <v>EXCLUDE</v>
      </c>
      <c r="J2823" s="158" t="e">
        <f t="shared" ref="J2823:J2886" si="445">C2823&amp;"_"&amp;AC2823</f>
        <v>#N/A</v>
      </c>
      <c r="L2823" s="158" t="str">
        <f t="shared" ref="L2823:L2886" si="446">Z2823&amp;"_"&amp;IF(AD2823&lt;&gt;"Norge","EU","Norge")</f>
        <v>_EU</v>
      </c>
      <c r="P2823" s="340"/>
      <c r="Q2823" s="340"/>
      <c r="R2823" s="341"/>
      <c r="S2823" s="342"/>
      <c r="T2823" s="342"/>
      <c r="U2823" s="340"/>
      <c r="V2823" s="368"/>
      <c r="W2823" s="341"/>
      <c r="X2823" s="343"/>
      <c r="Y2823" s="340"/>
      <c r="Z2823" s="341"/>
      <c r="AA2823" s="348" t="str">
        <f t="shared" ref="AA2823:AA2886" si="447">IF(OR(AB2823="",Y2823="",X2823=""),"",ROUND(X2823/VLOOKUP(AB2823,setup_currency,MATCH(Y2823&amp;"/EUR",setup_currency_header,0),FALSE),2))</f>
        <v/>
      </c>
      <c r="AB2823" s="349" t="str">
        <f t="shared" ref="AB2823:AB2886" si="448">IF(T2823="","",IF(OR(T2823&lt;setup_start_date,T2823&gt;setup_end_date),"INVALID DATE",VLOOKUP(T2823,setup_periods,2,TRUE)))</f>
        <v/>
      </c>
      <c r="AC2823" s="341"/>
      <c r="AD2823" s="350" t="str">
        <f t="shared" ref="AD2823:AD2886" si="449">IF(AC2823="","",VLOOKUP(AC2823,setup_partners,2,FALSE))</f>
        <v/>
      </c>
    </row>
    <row r="2824" spans="2:30" x14ac:dyDescent="0.45">
      <c r="B2824" s="145" t="str">
        <f t="shared" si="440"/>
        <v>NOT INCLUDED</v>
      </c>
      <c r="C2824" s="146" t="e">
        <f t="shared" si="441"/>
        <v>#N/A</v>
      </c>
      <c r="D2824" s="158" t="e">
        <f>AB2824&amp;"_"&amp;#REF!&amp;IF(afstemning_partner&lt;&gt;"","_"&amp;AC2824,"")</f>
        <v>#REF!</v>
      </c>
      <c r="E2824" s="158" t="str">
        <f t="shared" si="442"/>
        <v/>
      </c>
      <c r="F2824" s="158" t="e">
        <f t="shared" si="443"/>
        <v>#N/A</v>
      </c>
      <c r="G2824" s="158" t="str">
        <f>TRANSAKTIONER!Z2824&amp;IF(regnskab_filter_periode&gt;=AB2824,"INCLUDE"&amp;IF(regnskab_filter_land&lt;&gt;"",IF(regnskab_filter_land="EU",F2824,AD2824),""),"EXCLUDE")</f>
        <v>EXCLUDE</v>
      </c>
      <c r="H2824" s="158" t="str">
        <f t="shared" si="444"/>
        <v/>
      </c>
      <c r="I2824" s="158" t="str">
        <f>TRANSAKTIONER!Z2824&amp;IF(regnskab_filter_periode_partner&gt;=AB2824,"INCLUDE"&amp;IF(regnskab_filter_land_partner&lt;&gt;"",IF(regnskab_filter_land_partner="EU",F2824,AD2824),""),"EXCLUDE")&amp;AC2824</f>
        <v>EXCLUDE</v>
      </c>
      <c r="J2824" s="158" t="e">
        <f t="shared" si="445"/>
        <v>#N/A</v>
      </c>
      <c r="L2824" s="158" t="str">
        <f t="shared" si="446"/>
        <v>_EU</v>
      </c>
      <c r="P2824" s="340"/>
      <c r="Q2824" s="340"/>
      <c r="R2824" s="341"/>
      <c r="S2824" s="342"/>
      <c r="T2824" s="342"/>
      <c r="U2824" s="340"/>
      <c r="V2824" s="368"/>
      <c r="W2824" s="341"/>
      <c r="X2824" s="343"/>
      <c r="Y2824" s="340"/>
      <c r="Z2824" s="341"/>
      <c r="AA2824" s="348" t="str">
        <f t="shared" si="447"/>
        <v/>
      </c>
      <c r="AB2824" s="349" t="str">
        <f t="shared" si="448"/>
        <v/>
      </c>
      <c r="AC2824" s="341"/>
      <c r="AD2824" s="350" t="str">
        <f t="shared" si="449"/>
        <v/>
      </c>
    </row>
    <row r="2825" spans="2:30" x14ac:dyDescent="0.45">
      <c r="B2825" s="145" t="str">
        <f t="shared" si="440"/>
        <v>NOT INCLUDED</v>
      </c>
      <c r="C2825" s="146" t="e">
        <f t="shared" si="441"/>
        <v>#N/A</v>
      </c>
      <c r="D2825" s="158" t="e">
        <f>AB2825&amp;"_"&amp;#REF!&amp;IF(afstemning_partner&lt;&gt;"","_"&amp;AC2825,"")</f>
        <v>#REF!</v>
      </c>
      <c r="E2825" s="158" t="str">
        <f t="shared" si="442"/>
        <v/>
      </c>
      <c r="F2825" s="158" t="e">
        <f t="shared" si="443"/>
        <v>#N/A</v>
      </c>
      <c r="G2825" s="158" t="str">
        <f>TRANSAKTIONER!Z2825&amp;IF(regnskab_filter_periode&gt;=AB2825,"INCLUDE"&amp;IF(regnskab_filter_land&lt;&gt;"",IF(regnskab_filter_land="EU",F2825,AD2825),""),"EXCLUDE")</f>
        <v>EXCLUDE</v>
      </c>
      <c r="H2825" s="158" t="str">
        <f t="shared" si="444"/>
        <v/>
      </c>
      <c r="I2825" s="158" t="str">
        <f>TRANSAKTIONER!Z2825&amp;IF(regnskab_filter_periode_partner&gt;=AB2825,"INCLUDE"&amp;IF(regnskab_filter_land_partner&lt;&gt;"",IF(regnskab_filter_land_partner="EU",F2825,AD2825),""),"EXCLUDE")&amp;AC2825</f>
        <v>EXCLUDE</v>
      </c>
      <c r="J2825" s="158" t="e">
        <f t="shared" si="445"/>
        <v>#N/A</v>
      </c>
      <c r="L2825" s="158" t="str">
        <f t="shared" si="446"/>
        <v>_EU</v>
      </c>
      <c r="P2825" s="340"/>
      <c r="Q2825" s="340"/>
      <c r="R2825" s="341"/>
      <c r="S2825" s="342"/>
      <c r="T2825" s="342"/>
      <c r="U2825" s="340"/>
      <c r="V2825" s="368"/>
      <c r="W2825" s="341"/>
      <c r="X2825" s="343"/>
      <c r="Y2825" s="340"/>
      <c r="Z2825" s="341"/>
      <c r="AA2825" s="348" t="str">
        <f t="shared" si="447"/>
        <v/>
      </c>
      <c r="AB2825" s="349" t="str">
        <f t="shared" si="448"/>
        <v/>
      </c>
      <c r="AC2825" s="341"/>
      <c r="AD2825" s="350" t="str">
        <f t="shared" si="449"/>
        <v/>
      </c>
    </row>
    <row r="2826" spans="2:30" x14ac:dyDescent="0.45">
      <c r="B2826" s="145" t="str">
        <f t="shared" si="440"/>
        <v>NOT INCLUDED</v>
      </c>
      <c r="C2826" s="146" t="e">
        <f t="shared" si="441"/>
        <v>#N/A</v>
      </c>
      <c r="D2826" s="158" t="e">
        <f>AB2826&amp;"_"&amp;#REF!&amp;IF(afstemning_partner&lt;&gt;"","_"&amp;AC2826,"")</f>
        <v>#REF!</v>
      </c>
      <c r="E2826" s="158" t="str">
        <f t="shared" si="442"/>
        <v/>
      </c>
      <c r="F2826" s="158" t="e">
        <f t="shared" si="443"/>
        <v>#N/A</v>
      </c>
      <c r="G2826" s="158" t="str">
        <f>TRANSAKTIONER!Z2826&amp;IF(regnskab_filter_periode&gt;=AB2826,"INCLUDE"&amp;IF(regnskab_filter_land&lt;&gt;"",IF(regnskab_filter_land="EU",F2826,AD2826),""),"EXCLUDE")</f>
        <v>EXCLUDE</v>
      </c>
      <c r="H2826" s="158" t="str">
        <f t="shared" si="444"/>
        <v/>
      </c>
      <c r="I2826" s="158" t="str">
        <f>TRANSAKTIONER!Z2826&amp;IF(regnskab_filter_periode_partner&gt;=AB2826,"INCLUDE"&amp;IF(regnskab_filter_land_partner&lt;&gt;"",IF(regnskab_filter_land_partner="EU",F2826,AD2826),""),"EXCLUDE")&amp;AC2826</f>
        <v>EXCLUDE</v>
      </c>
      <c r="J2826" s="158" t="e">
        <f t="shared" si="445"/>
        <v>#N/A</v>
      </c>
      <c r="L2826" s="158" t="str">
        <f t="shared" si="446"/>
        <v>_EU</v>
      </c>
      <c r="P2826" s="340"/>
      <c r="Q2826" s="340"/>
      <c r="R2826" s="341"/>
      <c r="S2826" s="342"/>
      <c r="T2826" s="342"/>
      <c r="U2826" s="340"/>
      <c r="V2826" s="368"/>
      <c r="W2826" s="341"/>
      <c r="X2826" s="343"/>
      <c r="Y2826" s="340"/>
      <c r="Z2826" s="341"/>
      <c r="AA2826" s="348" t="str">
        <f t="shared" si="447"/>
        <v/>
      </c>
      <c r="AB2826" s="349" t="str">
        <f t="shared" si="448"/>
        <v/>
      </c>
      <c r="AC2826" s="341"/>
      <c r="AD2826" s="350" t="str">
        <f t="shared" si="449"/>
        <v/>
      </c>
    </row>
    <row r="2827" spans="2:30" x14ac:dyDescent="0.45">
      <c r="B2827" s="145" t="str">
        <f t="shared" si="440"/>
        <v>NOT INCLUDED</v>
      </c>
      <c r="C2827" s="146" t="e">
        <f t="shared" si="441"/>
        <v>#N/A</v>
      </c>
      <c r="D2827" s="158" t="e">
        <f>AB2827&amp;"_"&amp;#REF!&amp;IF(afstemning_partner&lt;&gt;"","_"&amp;AC2827,"")</f>
        <v>#REF!</v>
      </c>
      <c r="E2827" s="158" t="str">
        <f t="shared" si="442"/>
        <v/>
      </c>
      <c r="F2827" s="158" t="e">
        <f t="shared" si="443"/>
        <v>#N/A</v>
      </c>
      <c r="G2827" s="158" t="str">
        <f>TRANSAKTIONER!Z2827&amp;IF(regnskab_filter_periode&gt;=AB2827,"INCLUDE"&amp;IF(regnskab_filter_land&lt;&gt;"",IF(regnskab_filter_land="EU",F2827,AD2827),""),"EXCLUDE")</f>
        <v>EXCLUDE</v>
      </c>
      <c r="H2827" s="158" t="str">
        <f t="shared" si="444"/>
        <v/>
      </c>
      <c r="I2827" s="158" t="str">
        <f>TRANSAKTIONER!Z2827&amp;IF(regnskab_filter_periode_partner&gt;=AB2827,"INCLUDE"&amp;IF(regnskab_filter_land_partner&lt;&gt;"",IF(regnskab_filter_land_partner="EU",F2827,AD2827),""),"EXCLUDE")&amp;AC2827</f>
        <v>EXCLUDE</v>
      </c>
      <c r="J2827" s="158" t="e">
        <f t="shared" si="445"/>
        <v>#N/A</v>
      </c>
      <c r="L2827" s="158" t="str">
        <f t="shared" si="446"/>
        <v>_EU</v>
      </c>
      <c r="P2827" s="340"/>
      <c r="Q2827" s="340"/>
      <c r="R2827" s="341"/>
      <c r="S2827" s="342"/>
      <c r="T2827" s="342"/>
      <c r="U2827" s="340"/>
      <c r="V2827" s="368"/>
      <c r="W2827" s="341"/>
      <c r="X2827" s="343"/>
      <c r="Y2827" s="340"/>
      <c r="Z2827" s="341"/>
      <c r="AA2827" s="348" t="str">
        <f t="shared" si="447"/>
        <v/>
      </c>
      <c r="AB2827" s="349" t="str">
        <f t="shared" si="448"/>
        <v/>
      </c>
      <c r="AC2827" s="341"/>
      <c r="AD2827" s="350" t="str">
        <f t="shared" si="449"/>
        <v/>
      </c>
    </row>
    <row r="2828" spans="2:30" x14ac:dyDescent="0.45">
      <c r="B2828" s="145" t="str">
        <f t="shared" si="440"/>
        <v>NOT INCLUDED</v>
      </c>
      <c r="C2828" s="146" t="e">
        <f t="shared" si="441"/>
        <v>#N/A</v>
      </c>
      <c r="D2828" s="158" t="e">
        <f>AB2828&amp;"_"&amp;#REF!&amp;IF(afstemning_partner&lt;&gt;"","_"&amp;AC2828,"")</f>
        <v>#REF!</v>
      </c>
      <c r="E2828" s="158" t="str">
        <f t="shared" si="442"/>
        <v/>
      </c>
      <c r="F2828" s="158" t="e">
        <f t="shared" si="443"/>
        <v>#N/A</v>
      </c>
      <c r="G2828" s="158" t="str">
        <f>TRANSAKTIONER!Z2828&amp;IF(regnskab_filter_periode&gt;=AB2828,"INCLUDE"&amp;IF(regnskab_filter_land&lt;&gt;"",IF(regnskab_filter_land="EU",F2828,AD2828),""),"EXCLUDE")</f>
        <v>EXCLUDE</v>
      </c>
      <c r="H2828" s="158" t="str">
        <f t="shared" si="444"/>
        <v/>
      </c>
      <c r="I2828" s="158" t="str">
        <f>TRANSAKTIONER!Z2828&amp;IF(regnskab_filter_periode_partner&gt;=AB2828,"INCLUDE"&amp;IF(regnskab_filter_land_partner&lt;&gt;"",IF(regnskab_filter_land_partner="EU",F2828,AD2828),""),"EXCLUDE")&amp;AC2828</f>
        <v>EXCLUDE</v>
      </c>
      <c r="J2828" s="158" t="e">
        <f t="shared" si="445"/>
        <v>#N/A</v>
      </c>
      <c r="L2828" s="158" t="str">
        <f t="shared" si="446"/>
        <v>_EU</v>
      </c>
      <c r="P2828" s="340"/>
      <c r="Q2828" s="340"/>
      <c r="R2828" s="341"/>
      <c r="S2828" s="342"/>
      <c r="T2828" s="342"/>
      <c r="U2828" s="340"/>
      <c r="V2828" s="368"/>
      <c r="W2828" s="341"/>
      <c r="X2828" s="343"/>
      <c r="Y2828" s="340"/>
      <c r="Z2828" s="341"/>
      <c r="AA2828" s="348" t="str">
        <f t="shared" si="447"/>
        <v/>
      </c>
      <c r="AB2828" s="349" t="str">
        <f t="shared" si="448"/>
        <v/>
      </c>
      <c r="AC2828" s="341"/>
      <c r="AD2828" s="350" t="str">
        <f t="shared" si="449"/>
        <v/>
      </c>
    </row>
    <row r="2829" spans="2:30" x14ac:dyDescent="0.45">
      <c r="B2829" s="145" t="str">
        <f t="shared" si="440"/>
        <v>NOT INCLUDED</v>
      </c>
      <c r="C2829" s="146" t="e">
        <f t="shared" si="441"/>
        <v>#N/A</v>
      </c>
      <c r="D2829" s="158" t="e">
        <f>AB2829&amp;"_"&amp;#REF!&amp;IF(afstemning_partner&lt;&gt;"","_"&amp;AC2829,"")</f>
        <v>#REF!</v>
      </c>
      <c r="E2829" s="158" t="str">
        <f t="shared" si="442"/>
        <v/>
      </c>
      <c r="F2829" s="158" t="e">
        <f t="shared" si="443"/>
        <v>#N/A</v>
      </c>
      <c r="G2829" s="158" t="str">
        <f>TRANSAKTIONER!Z2829&amp;IF(regnskab_filter_periode&gt;=AB2829,"INCLUDE"&amp;IF(regnskab_filter_land&lt;&gt;"",IF(regnskab_filter_land="EU",F2829,AD2829),""),"EXCLUDE")</f>
        <v>EXCLUDE</v>
      </c>
      <c r="H2829" s="158" t="str">
        <f t="shared" si="444"/>
        <v/>
      </c>
      <c r="I2829" s="158" t="str">
        <f>TRANSAKTIONER!Z2829&amp;IF(regnskab_filter_periode_partner&gt;=AB2829,"INCLUDE"&amp;IF(regnskab_filter_land_partner&lt;&gt;"",IF(regnskab_filter_land_partner="EU",F2829,AD2829),""),"EXCLUDE")&amp;AC2829</f>
        <v>EXCLUDE</v>
      </c>
      <c r="J2829" s="158" t="e">
        <f t="shared" si="445"/>
        <v>#N/A</v>
      </c>
      <c r="L2829" s="158" t="str">
        <f t="shared" si="446"/>
        <v>_EU</v>
      </c>
      <c r="P2829" s="340"/>
      <c r="Q2829" s="340"/>
      <c r="R2829" s="341"/>
      <c r="S2829" s="342"/>
      <c r="T2829" s="342"/>
      <c r="U2829" s="340"/>
      <c r="V2829" s="368"/>
      <c r="W2829" s="341"/>
      <c r="X2829" s="343"/>
      <c r="Y2829" s="340"/>
      <c r="Z2829" s="341"/>
      <c r="AA2829" s="348" t="str">
        <f t="shared" si="447"/>
        <v/>
      </c>
      <c r="AB2829" s="349" t="str">
        <f t="shared" si="448"/>
        <v/>
      </c>
      <c r="AC2829" s="341"/>
      <c r="AD2829" s="350" t="str">
        <f t="shared" si="449"/>
        <v/>
      </c>
    </row>
    <row r="2830" spans="2:30" x14ac:dyDescent="0.45">
      <c r="B2830" s="145" t="str">
        <f t="shared" si="440"/>
        <v>NOT INCLUDED</v>
      </c>
      <c r="C2830" s="146" t="e">
        <f t="shared" si="441"/>
        <v>#N/A</v>
      </c>
      <c r="D2830" s="158" t="e">
        <f>AB2830&amp;"_"&amp;#REF!&amp;IF(afstemning_partner&lt;&gt;"","_"&amp;AC2830,"")</f>
        <v>#REF!</v>
      </c>
      <c r="E2830" s="158" t="str">
        <f t="shared" si="442"/>
        <v/>
      </c>
      <c r="F2830" s="158" t="e">
        <f t="shared" si="443"/>
        <v>#N/A</v>
      </c>
      <c r="G2830" s="158" t="str">
        <f>TRANSAKTIONER!Z2830&amp;IF(regnskab_filter_periode&gt;=AB2830,"INCLUDE"&amp;IF(regnskab_filter_land&lt;&gt;"",IF(regnskab_filter_land="EU",F2830,AD2830),""),"EXCLUDE")</f>
        <v>EXCLUDE</v>
      </c>
      <c r="H2830" s="158" t="str">
        <f t="shared" si="444"/>
        <v/>
      </c>
      <c r="I2830" s="158" t="str">
        <f>TRANSAKTIONER!Z2830&amp;IF(regnskab_filter_periode_partner&gt;=AB2830,"INCLUDE"&amp;IF(regnskab_filter_land_partner&lt;&gt;"",IF(regnskab_filter_land_partner="EU",F2830,AD2830),""),"EXCLUDE")&amp;AC2830</f>
        <v>EXCLUDE</v>
      </c>
      <c r="J2830" s="158" t="e">
        <f t="shared" si="445"/>
        <v>#N/A</v>
      </c>
      <c r="L2830" s="158" t="str">
        <f t="shared" si="446"/>
        <v>_EU</v>
      </c>
      <c r="P2830" s="340"/>
      <c r="Q2830" s="340"/>
      <c r="R2830" s="341"/>
      <c r="S2830" s="342"/>
      <c r="T2830" s="342"/>
      <c r="U2830" s="340"/>
      <c r="V2830" s="368"/>
      <c r="W2830" s="341"/>
      <c r="X2830" s="343"/>
      <c r="Y2830" s="340"/>
      <c r="Z2830" s="341"/>
      <c r="AA2830" s="348" t="str">
        <f t="shared" si="447"/>
        <v/>
      </c>
      <c r="AB2830" s="349" t="str">
        <f t="shared" si="448"/>
        <v/>
      </c>
      <c r="AC2830" s="341"/>
      <c r="AD2830" s="350" t="str">
        <f t="shared" si="449"/>
        <v/>
      </c>
    </row>
    <row r="2831" spans="2:30" x14ac:dyDescent="0.45">
      <c r="B2831" s="145" t="str">
        <f t="shared" si="440"/>
        <v>NOT INCLUDED</v>
      </c>
      <c r="C2831" s="146" t="e">
        <f t="shared" si="441"/>
        <v>#N/A</v>
      </c>
      <c r="D2831" s="158" t="e">
        <f>AB2831&amp;"_"&amp;#REF!&amp;IF(afstemning_partner&lt;&gt;"","_"&amp;AC2831,"")</f>
        <v>#REF!</v>
      </c>
      <c r="E2831" s="158" t="str">
        <f t="shared" si="442"/>
        <v/>
      </c>
      <c r="F2831" s="158" t="e">
        <f t="shared" si="443"/>
        <v>#N/A</v>
      </c>
      <c r="G2831" s="158" t="str">
        <f>TRANSAKTIONER!Z2831&amp;IF(regnskab_filter_periode&gt;=AB2831,"INCLUDE"&amp;IF(regnskab_filter_land&lt;&gt;"",IF(regnskab_filter_land="EU",F2831,AD2831),""),"EXCLUDE")</f>
        <v>EXCLUDE</v>
      </c>
      <c r="H2831" s="158" t="str">
        <f t="shared" si="444"/>
        <v/>
      </c>
      <c r="I2831" s="158" t="str">
        <f>TRANSAKTIONER!Z2831&amp;IF(regnskab_filter_periode_partner&gt;=AB2831,"INCLUDE"&amp;IF(regnskab_filter_land_partner&lt;&gt;"",IF(regnskab_filter_land_partner="EU",F2831,AD2831),""),"EXCLUDE")&amp;AC2831</f>
        <v>EXCLUDE</v>
      </c>
      <c r="J2831" s="158" t="e">
        <f t="shared" si="445"/>
        <v>#N/A</v>
      </c>
      <c r="L2831" s="158" t="str">
        <f t="shared" si="446"/>
        <v>_EU</v>
      </c>
      <c r="P2831" s="340"/>
      <c r="Q2831" s="340"/>
      <c r="R2831" s="341"/>
      <c r="S2831" s="342"/>
      <c r="T2831" s="342"/>
      <c r="U2831" s="340"/>
      <c r="V2831" s="368"/>
      <c r="W2831" s="341"/>
      <c r="X2831" s="343"/>
      <c r="Y2831" s="340"/>
      <c r="Z2831" s="341"/>
      <c r="AA2831" s="348" t="str">
        <f t="shared" si="447"/>
        <v/>
      </c>
      <c r="AB2831" s="349" t="str">
        <f t="shared" si="448"/>
        <v/>
      </c>
      <c r="AC2831" s="341"/>
      <c r="AD2831" s="350" t="str">
        <f t="shared" si="449"/>
        <v/>
      </c>
    </row>
    <row r="2832" spans="2:30" x14ac:dyDescent="0.45">
      <c r="B2832" s="145" t="str">
        <f t="shared" si="440"/>
        <v>NOT INCLUDED</v>
      </c>
      <c r="C2832" s="146" t="e">
        <f t="shared" si="441"/>
        <v>#N/A</v>
      </c>
      <c r="D2832" s="158" t="e">
        <f>AB2832&amp;"_"&amp;#REF!&amp;IF(afstemning_partner&lt;&gt;"","_"&amp;AC2832,"")</f>
        <v>#REF!</v>
      </c>
      <c r="E2832" s="158" t="str">
        <f t="shared" si="442"/>
        <v/>
      </c>
      <c r="F2832" s="158" t="e">
        <f t="shared" si="443"/>
        <v>#N/A</v>
      </c>
      <c r="G2832" s="158" t="str">
        <f>TRANSAKTIONER!Z2832&amp;IF(regnskab_filter_periode&gt;=AB2832,"INCLUDE"&amp;IF(regnskab_filter_land&lt;&gt;"",IF(regnskab_filter_land="EU",F2832,AD2832),""),"EXCLUDE")</f>
        <v>EXCLUDE</v>
      </c>
      <c r="H2832" s="158" t="str">
        <f t="shared" si="444"/>
        <v/>
      </c>
      <c r="I2832" s="158" t="str">
        <f>TRANSAKTIONER!Z2832&amp;IF(regnskab_filter_periode_partner&gt;=AB2832,"INCLUDE"&amp;IF(regnskab_filter_land_partner&lt;&gt;"",IF(regnskab_filter_land_partner="EU",F2832,AD2832),""),"EXCLUDE")&amp;AC2832</f>
        <v>EXCLUDE</v>
      </c>
      <c r="J2832" s="158" t="e">
        <f t="shared" si="445"/>
        <v>#N/A</v>
      </c>
      <c r="L2832" s="158" t="str">
        <f t="shared" si="446"/>
        <v>_EU</v>
      </c>
      <c r="P2832" s="340"/>
      <c r="Q2832" s="340"/>
      <c r="R2832" s="341"/>
      <c r="S2832" s="342"/>
      <c r="T2832" s="342"/>
      <c r="U2832" s="340"/>
      <c r="V2832" s="368"/>
      <c r="W2832" s="341"/>
      <c r="X2832" s="343"/>
      <c r="Y2832" s="340"/>
      <c r="Z2832" s="341"/>
      <c r="AA2832" s="348" t="str">
        <f t="shared" si="447"/>
        <v/>
      </c>
      <c r="AB2832" s="349" t="str">
        <f t="shared" si="448"/>
        <v/>
      </c>
      <c r="AC2832" s="341"/>
      <c r="AD2832" s="350" t="str">
        <f t="shared" si="449"/>
        <v/>
      </c>
    </row>
    <row r="2833" spans="2:30" x14ac:dyDescent="0.45">
      <c r="B2833" s="145" t="str">
        <f t="shared" si="440"/>
        <v>NOT INCLUDED</v>
      </c>
      <c r="C2833" s="146" t="e">
        <f t="shared" si="441"/>
        <v>#N/A</v>
      </c>
      <c r="D2833" s="158" t="e">
        <f>AB2833&amp;"_"&amp;#REF!&amp;IF(afstemning_partner&lt;&gt;"","_"&amp;AC2833,"")</f>
        <v>#REF!</v>
      </c>
      <c r="E2833" s="158" t="str">
        <f t="shared" si="442"/>
        <v/>
      </c>
      <c r="F2833" s="158" t="e">
        <f t="shared" si="443"/>
        <v>#N/A</v>
      </c>
      <c r="G2833" s="158" t="str">
        <f>TRANSAKTIONER!Z2833&amp;IF(regnskab_filter_periode&gt;=AB2833,"INCLUDE"&amp;IF(regnskab_filter_land&lt;&gt;"",IF(regnskab_filter_land="EU",F2833,AD2833),""),"EXCLUDE")</f>
        <v>EXCLUDE</v>
      </c>
      <c r="H2833" s="158" t="str">
        <f t="shared" si="444"/>
        <v/>
      </c>
      <c r="I2833" s="158" t="str">
        <f>TRANSAKTIONER!Z2833&amp;IF(regnskab_filter_periode_partner&gt;=AB2833,"INCLUDE"&amp;IF(regnskab_filter_land_partner&lt;&gt;"",IF(regnskab_filter_land_partner="EU",F2833,AD2833),""),"EXCLUDE")&amp;AC2833</f>
        <v>EXCLUDE</v>
      </c>
      <c r="J2833" s="158" t="e">
        <f t="shared" si="445"/>
        <v>#N/A</v>
      </c>
      <c r="L2833" s="158" t="str">
        <f t="shared" si="446"/>
        <v>_EU</v>
      </c>
      <c r="P2833" s="340"/>
      <c r="Q2833" s="340"/>
      <c r="R2833" s="341"/>
      <c r="S2833" s="342"/>
      <c r="T2833" s="342"/>
      <c r="U2833" s="340"/>
      <c r="V2833" s="368"/>
      <c r="W2833" s="341"/>
      <c r="X2833" s="343"/>
      <c r="Y2833" s="340"/>
      <c r="Z2833" s="341"/>
      <c r="AA2833" s="348" t="str">
        <f t="shared" si="447"/>
        <v/>
      </c>
      <c r="AB2833" s="349" t="str">
        <f t="shared" si="448"/>
        <v/>
      </c>
      <c r="AC2833" s="341"/>
      <c r="AD2833" s="350" t="str">
        <f t="shared" si="449"/>
        <v/>
      </c>
    </row>
    <row r="2834" spans="2:30" x14ac:dyDescent="0.45">
      <c r="B2834" s="145" t="str">
        <f t="shared" si="440"/>
        <v>NOT INCLUDED</v>
      </c>
      <c r="C2834" s="146" t="e">
        <f t="shared" si="441"/>
        <v>#N/A</v>
      </c>
      <c r="D2834" s="158" t="e">
        <f>AB2834&amp;"_"&amp;#REF!&amp;IF(afstemning_partner&lt;&gt;"","_"&amp;AC2834,"")</f>
        <v>#REF!</v>
      </c>
      <c r="E2834" s="158" t="str">
        <f t="shared" si="442"/>
        <v/>
      </c>
      <c r="F2834" s="158" t="e">
        <f t="shared" si="443"/>
        <v>#N/A</v>
      </c>
      <c r="G2834" s="158" t="str">
        <f>TRANSAKTIONER!Z2834&amp;IF(regnskab_filter_periode&gt;=AB2834,"INCLUDE"&amp;IF(regnskab_filter_land&lt;&gt;"",IF(regnskab_filter_land="EU",F2834,AD2834),""),"EXCLUDE")</f>
        <v>EXCLUDE</v>
      </c>
      <c r="H2834" s="158" t="str">
        <f t="shared" si="444"/>
        <v/>
      </c>
      <c r="I2834" s="158" t="str">
        <f>TRANSAKTIONER!Z2834&amp;IF(regnskab_filter_periode_partner&gt;=AB2834,"INCLUDE"&amp;IF(regnskab_filter_land_partner&lt;&gt;"",IF(regnskab_filter_land_partner="EU",F2834,AD2834),""),"EXCLUDE")&amp;AC2834</f>
        <v>EXCLUDE</v>
      </c>
      <c r="J2834" s="158" t="e">
        <f t="shared" si="445"/>
        <v>#N/A</v>
      </c>
      <c r="L2834" s="158" t="str">
        <f t="shared" si="446"/>
        <v>_EU</v>
      </c>
      <c r="P2834" s="340"/>
      <c r="Q2834" s="340"/>
      <c r="R2834" s="341"/>
      <c r="S2834" s="342"/>
      <c r="T2834" s="342"/>
      <c r="U2834" s="340"/>
      <c r="V2834" s="368"/>
      <c r="W2834" s="341"/>
      <c r="X2834" s="343"/>
      <c r="Y2834" s="340"/>
      <c r="Z2834" s="341"/>
      <c r="AA2834" s="348" t="str">
        <f t="shared" si="447"/>
        <v/>
      </c>
      <c r="AB2834" s="349" t="str">
        <f t="shared" si="448"/>
        <v/>
      </c>
      <c r="AC2834" s="341"/>
      <c r="AD2834" s="350" t="str">
        <f t="shared" si="449"/>
        <v/>
      </c>
    </row>
    <row r="2835" spans="2:30" x14ac:dyDescent="0.45">
      <c r="B2835" s="145" t="str">
        <f t="shared" si="440"/>
        <v>NOT INCLUDED</v>
      </c>
      <c r="C2835" s="146" t="e">
        <f t="shared" si="441"/>
        <v>#N/A</v>
      </c>
      <c r="D2835" s="158" t="e">
        <f>AB2835&amp;"_"&amp;#REF!&amp;IF(afstemning_partner&lt;&gt;"","_"&amp;AC2835,"")</f>
        <v>#REF!</v>
      </c>
      <c r="E2835" s="158" t="str">
        <f t="shared" si="442"/>
        <v/>
      </c>
      <c r="F2835" s="158" t="e">
        <f t="shared" si="443"/>
        <v>#N/A</v>
      </c>
      <c r="G2835" s="158" t="str">
        <f>TRANSAKTIONER!Z2835&amp;IF(regnskab_filter_periode&gt;=AB2835,"INCLUDE"&amp;IF(regnskab_filter_land&lt;&gt;"",IF(regnskab_filter_land="EU",F2835,AD2835),""),"EXCLUDE")</f>
        <v>EXCLUDE</v>
      </c>
      <c r="H2835" s="158" t="str">
        <f t="shared" si="444"/>
        <v/>
      </c>
      <c r="I2835" s="158" t="str">
        <f>TRANSAKTIONER!Z2835&amp;IF(regnskab_filter_periode_partner&gt;=AB2835,"INCLUDE"&amp;IF(regnskab_filter_land_partner&lt;&gt;"",IF(regnskab_filter_land_partner="EU",F2835,AD2835),""),"EXCLUDE")&amp;AC2835</f>
        <v>EXCLUDE</v>
      </c>
      <c r="J2835" s="158" t="e">
        <f t="shared" si="445"/>
        <v>#N/A</v>
      </c>
      <c r="L2835" s="158" t="str">
        <f t="shared" si="446"/>
        <v>_EU</v>
      </c>
      <c r="P2835" s="340"/>
      <c r="Q2835" s="340"/>
      <c r="R2835" s="341"/>
      <c r="S2835" s="342"/>
      <c r="T2835" s="342"/>
      <c r="U2835" s="340"/>
      <c r="V2835" s="368"/>
      <c r="W2835" s="341"/>
      <c r="X2835" s="343"/>
      <c r="Y2835" s="340"/>
      <c r="Z2835" s="341"/>
      <c r="AA2835" s="348" t="str">
        <f t="shared" si="447"/>
        <v/>
      </c>
      <c r="AB2835" s="349" t="str">
        <f t="shared" si="448"/>
        <v/>
      </c>
      <c r="AC2835" s="341"/>
      <c r="AD2835" s="350" t="str">
        <f t="shared" si="449"/>
        <v/>
      </c>
    </row>
    <row r="2836" spans="2:30" x14ac:dyDescent="0.45">
      <c r="B2836" s="145" t="str">
        <f t="shared" si="440"/>
        <v>NOT INCLUDED</v>
      </c>
      <c r="C2836" s="146" t="e">
        <f t="shared" si="441"/>
        <v>#N/A</v>
      </c>
      <c r="D2836" s="158" t="e">
        <f>AB2836&amp;"_"&amp;#REF!&amp;IF(afstemning_partner&lt;&gt;"","_"&amp;AC2836,"")</f>
        <v>#REF!</v>
      </c>
      <c r="E2836" s="158" t="str">
        <f t="shared" si="442"/>
        <v/>
      </c>
      <c r="F2836" s="158" t="e">
        <f t="shared" si="443"/>
        <v>#N/A</v>
      </c>
      <c r="G2836" s="158" t="str">
        <f>TRANSAKTIONER!Z2836&amp;IF(regnskab_filter_periode&gt;=AB2836,"INCLUDE"&amp;IF(regnskab_filter_land&lt;&gt;"",IF(regnskab_filter_land="EU",F2836,AD2836),""),"EXCLUDE")</f>
        <v>EXCLUDE</v>
      </c>
      <c r="H2836" s="158" t="str">
        <f t="shared" si="444"/>
        <v/>
      </c>
      <c r="I2836" s="158" t="str">
        <f>TRANSAKTIONER!Z2836&amp;IF(regnskab_filter_periode_partner&gt;=AB2836,"INCLUDE"&amp;IF(regnskab_filter_land_partner&lt;&gt;"",IF(regnskab_filter_land_partner="EU",F2836,AD2836),""),"EXCLUDE")&amp;AC2836</f>
        <v>EXCLUDE</v>
      </c>
      <c r="J2836" s="158" t="e">
        <f t="shared" si="445"/>
        <v>#N/A</v>
      </c>
      <c r="L2836" s="158" t="str">
        <f t="shared" si="446"/>
        <v>_EU</v>
      </c>
      <c r="P2836" s="340"/>
      <c r="Q2836" s="340"/>
      <c r="R2836" s="341"/>
      <c r="S2836" s="342"/>
      <c r="T2836" s="342"/>
      <c r="U2836" s="340"/>
      <c r="V2836" s="368"/>
      <c r="W2836" s="341"/>
      <c r="X2836" s="343"/>
      <c r="Y2836" s="340"/>
      <c r="Z2836" s="341"/>
      <c r="AA2836" s="348" t="str">
        <f t="shared" si="447"/>
        <v/>
      </c>
      <c r="AB2836" s="349" t="str">
        <f t="shared" si="448"/>
        <v/>
      </c>
      <c r="AC2836" s="341"/>
      <c r="AD2836" s="350" t="str">
        <f t="shared" si="449"/>
        <v/>
      </c>
    </row>
    <row r="2837" spans="2:30" x14ac:dyDescent="0.45">
      <c r="B2837" s="145" t="str">
        <f t="shared" si="440"/>
        <v>NOT INCLUDED</v>
      </c>
      <c r="C2837" s="146" t="e">
        <f t="shared" si="441"/>
        <v>#N/A</v>
      </c>
      <c r="D2837" s="158" t="e">
        <f>AB2837&amp;"_"&amp;#REF!&amp;IF(afstemning_partner&lt;&gt;"","_"&amp;AC2837,"")</f>
        <v>#REF!</v>
      </c>
      <c r="E2837" s="158" t="str">
        <f t="shared" si="442"/>
        <v/>
      </c>
      <c r="F2837" s="158" t="e">
        <f t="shared" si="443"/>
        <v>#N/A</v>
      </c>
      <c r="G2837" s="158" t="str">
        <f>TRANSAKTIONER!Z2837&amp;IF(regnskab_filter_periode&gt;=AB2837,"INCLUDE"&amp;IF(regnskab_filter_land&lt;&gt;"",IF(regnskab_filter_land="EU",F2837,AD2837),""),"EXCLUDE")</f>
        <v>EXCLUDE</v>
      </c>
      <c r="H2837" s="158" t="str">
        <f t="shared" si="444"/>
        <v/>
      </c>
      <c r="I2837" s="158" t="str">
        <f>TRANSAKTIONER!Z2837&amp;IF(regnskab_filter_periode_partner&gt;=AB2837,"INCLUDE"&amp;IF(regnskab_filter_land_partner&lt;&gt;"",IF(regnskab_filter_land_partner="EU",F2837,AD2837),""),"EXCLUDE")&amp;AC2837</f>
        <v>EXCLUDE</v>
      </c>
      <c r="J2837" s="158" t="e">
        <f t="shared" si="445"/>
        <v>#N/A</v>
      </c>
      <c r="L2837" s="158" t="str">
        <f t="shared" si="446"/>
        <v>_EU</v>
      </c>
      <c r="P2837" s="340"/>
      <c r="Q2837" s="340"/>
      <c r="R2837" s="341"/>
      <c r="S2837" s="342"/>
      <c r="T2837" s="342"/>
      <c r="U2837" s="340"/>
      <c r="V2837" s="368"/>
      <c r="W2837" s="341"/>
      <c r="X2837" s="343"/>
      <c r="Y2837" s="340"/>
      <c r="Z2837" s="341"/>
      <c r="AA2837" s="348" t="str">
        <f t="shared" si="447"/>
        <v/>
      </c>
      <c r="AB2837" s="349" t="str">
        <f t="shared" si="448"/>
        <v/>
      </c>
      <c r="AC2837" s="341"/>
      <c r="AD2837" s="350" t="str">
        <f t="shared" si="449"/>
        <v/>
      </c>
    </row>
    <row r="2838" spans="2:30" x14ac:dyDescent="0.45">
      <c r="B2838" s="145" t="str">
        <f t="shared" si="440"/>
        <v>NOT INCLUDED</v>
      </c>
      <c r="C2838" s="146" t="e">
        <f t="shared" si="441"/>
        <v>#N/A</v>
      </c>
      <c r="D2838" s="158" t="e">
        <f>AB2838&amp;"_"&amp;#REF!&amp;IF(afstemning_partner&lt;&gt;"","_"&amp;AC2838,"")</f>
        <v>#REF!</v>
      </c>
      <c r="E2838" s="158" t="str">
        <f t="shared" si="442"/>
        <v/>
      </c>
      <c r="F2838" s="158" t="e">
        <f t="shared" si="443"/>
        <v>#N/A</v>
      </c>
      <c r="G2838" s="158" t="str">
        <f>TRANSAKTIONER!Z2838&amp;IF(regnskab_filter_periode&gt;=AB2838,"INCLUDE"&amp;IF(regnskab_filter_land&lt;&gt;"",IF(regnskab_filter_land="EU",F2838,AD2838),""),"EXCLUDE")</f>
        <v>EXCLUDE</v>
      </c>
      <c r="H2838" s="158" t="str">
        <f t="shared" si="444"/>
        <v/>
      </c>
      <c r="I2838" s="158" t="str">
        <f>TRANSAKTIONER!Z2838&amp;IF(regnskab_filter_periode_partner&gt;=AB2838,"INCLUDE"&amp;IF(regnskab_filter_land_partner&lt;&gt;"",IF(regnskab_filter_land_partner="EU",F2838,AD2838),""),"EXCLUDE")&amp;AC2838</f>
        <v>EXCLUDE</v>
      </c>
      <c r="J2838" s="158" t="e">
        <f t="shared" si="445"/>
        <v>#N/A</v>
      </c>
      <c r="L2838" s="158" t="str">
        <f t="shared" si="446"/>
        <v>_EU</v>
      </c>
      <c r="P2838" s="340"/>
      <c r="Q2838" s="340"/>
      <c r="R2838" s="341"/>
      <c r="S2838" s="342"/>
      <c r="T2838" s="342"/>
      <c r="U2838" s="340"/>
      <c r="V2838" s="368"/>
      <c r="W2838" s="341"/>
      <c r="X2838" s="343"/>
      <c r="Y2838" s="340"/>
      <c r="Z2838" s="341"/>
      <c r="AA2838" s="348" t="str">
        <f t="shared" si="447"/>
        <v/>
      </c>
      <c r="AB2838" s="349" t="str">
        <f t="shared" si="448"/>
        <v/>
      </c>
      <c r="AC2838" s="341"/>
      <c r="AD2838" s="350" t="str">
        <f t="shared" si="449"/>
        <v/>
      </c>
    </row>
    <row r="2839" spans="2:30" x14ac:dyDescent="0.45">
      <c r="B2839" s="145" t="str">
        <f t="shared" si="440"/>
        <v>NOT INCLUDED</v>
      </c>
      <c r="C2839" s="146" t="e">
        <f t="shared" si="441"/>
        <v>#N/A</v>
      </c>
      <c r="D2839" s="158" t="e">
        <f>AB2839&amp;"_"&amp;#REF!&amp;IF(afstemning_partner&lt;&gt;"","_"&amp;AC2839,"")</f>
        <v>#REF!</v>
      </c>
      <c r="E2839" s="158" t="str">
        <f t="shared" si="442"/>
        <v/>
      </c>
      <c r="F2839" s="158" t="e">
        <f t="shared" si="443"/>
        <v>#N/A</v>
      </c>
      <c r="G2839" s="158" t="str">
        <f>TRANSAKTIONER!Z2839&amp;IF(regnskab_filter_periode&gt;=AB2839,"INCLUDE"&amp;IF(regnskab_filter_land&lt;&gt;"",IF(regnskab_filter_land="EU",F2839,AD2839),""),"EXCLUDE")</f>
        <v>EXCLUDE</v>
      </c>
      <c r="H2839" s="158" t="str">
        <f t="shared" si="444"/>
        <v/>
      </c>
      <c r="I2839" s="158" t="str">
        <f>TRANSAKTIONER!Z2839&amp;IF(regnskab_filter_periode_partner&gt;=AB2839,"INCLUDE"&amp;IF(regnskab_filter_land_partner&lt;&gt;"",IF(regnskab_filter_land_partner="EU",F2839,AD2839),""),"EXCLUDE")&amp;AC2839</f>
        <v>EXCLUDE</v>
      </c>
      <c r="J2839" s="158" t="e">
        <f t="shared" si="445"/>
        <v>#N/A</v>
      </c>
      <c r="L2839" s="158" t="str">
        <f t="shared" si="446"/>
        <v>_EU</v>
      </c>
      <c r="P2839" s="340"/>
      <c r="Q2839" s="340"/>
      <c r="R2839" s="341"/>
      <c r="S2839" s="342"/>
      <c r="T2839" s="342"/>
      <c r="U2839" s="340"/>
      <c r="V2839" s="368"/>
      <c r="W2839" s="341"/>
      <c r="X2839" s="343"/>
      <c r="Y2839" s="340"/>
      <c r="Z2839" s="341"/>
      <c r="AA2839" s="348" t="str">
        <f t="shared" si="447"/>
        <v/>
      </c>
      <c r="AB2839" s="349" t="str">
        <f t="shared" si="448"/>
        <v/>
      </c>
      <c r="AC2839" s="341"/>
      <c r="AD2839" s="350" t="str">
        <f t="shared" si="449"/>
        <v/>
      </c>
    </row>
    <row r="2840" spans="2:30" x14ac:dyDescent="0.45">
      <c r="B2840" s="145" t="str">
        <f t="shared" si="440"/>
        <v>NOT INCLUDED</v>
      </c>
      <c r="C2840" s="146" t="e">
        <f t="shared" si="441"/>
        <v>#N/A</v>
      </c>
      <c r="D2840" s="158" t="e">
        <f>AB2840&amp;"_"&amp;#REF!&amp;IF(afstemning_partner&lt;&gt;"","_"&amp;AC2840,"")</f>
        <v>#REF!</v>
      </c>
      <c r="E2840" s="158" t="str">
        <f t="shared" si="442"/>
        <v/>
      </c>
      <c r="F2840" s="158" t="e">
        <f t="shared" si="443"/>
        <v>#N/A</v>
      </c>
      <c r="G2840" s="158" t="str">
        <f>TRANSAKTIONER!Z2840&amp;IF(regnskab_filter_periode&gt;=AB2840,"INCLUDE"&amp;IF(regnskab_filter_land&lt;&gt;"",IF(regnskab_filter_land="EU",F2840,AD2840),""),"EXCLUDE")</f>
        <v>EXCLUDE</v>
      </c>
      <c r="H2840" s="158" t="str">
        <f t="shared" si="444"/>
        <v/>
      </c>
      <c r="I2840" s="158" t="str">
        <f>TRANSAKTIONER!Z2840&amp;IF(regnskab_filter_periode_partner&gt;=AB2840,"INCLUDE"&amp;IF(regnskab_filter_land_partner&lt;&gt;"",IF(regnskab_filter_land_partner="EU",F2840,AD2840),""),"EXCLUDE")&amp;AC2840</f>
        <v>EXCLUDE</v>
      </c>
      <c r="J2840" s="158" t="e">
        <f t="shared" si="445"/>
        <v>#N/A</v>
      </c>
      <c r="L2840" s="158" t="str">
        <f t="shared" si="446"/>
        <v>_EU</v>
      </c>
      <c r="P2840" s="340"/>
      <c r="Q2840" s="340"/>
      <c r="R2840" s="341"/>
      <c r="S2840" s="342"/>
      <c r="T2840" s="342"/>
      <c r="U2840" s="340"/>
      <c r="V2840" s="368"/>
      <c r="W2840" s="341"/>
      <c r="X2840" s="343"/>
      <c r="Y2840" s="340"/>
      <c r="Z2840" s="341"/>
      <c r="AA2840" s="348" t="str">
        <f t="shared" si="447"/>
        <v/>
      </c>
      <c r="AB2840" s="349" t="str">
        <f t="shared" si="448"/>
        <v/>
      </c>
      <c r="AC2840" s="341"/>
      <c r="AD2840" s="350" t="str">
        <f t="shared" si="449"/>
        <v/>
      </c>
    </row>
    <row r="2841" spans="2:30" x14ac:dyDescent="0.45">
      <c r="B2841" s="145" t="str">
        <f t="shared" si="440"/>
        <v>NOT INCLUDED</v>
      </c>
      <c r="C2841" s="146" t="e">
        <f t="shared" si="441"/>
        <v>#N/A</v>
      </c>
      <c r="D2841" s="158" t="e">
        <f>AB2841&amp;"_"&amp;#REF!&amp;IF(afstemning_partner&lt;&gt;"","_"&amp;AC2841,"")</f>
        <v>#REF!</v>
      </c>
      <c r="E2841" s="158" t="str">
        <f t="shared" si="442"/>
        <v/>
      </c>
      <c r="F2841" s="158" t="e">
        <f t="shared" si="443"/>
        <v>#N/A</v>
      </c>
      <c r="G2841" s="158" t="str">
        <f>TRANSAKTIONER!Z2841&amp;IF(regnskab_filter_periode&gt;=AB2841,"INCLUDE"&amp;IF(regnskab_filter_land&lt;&gt;"",IF(regnskab_filter_land="EU",F2841,AD2841),""),"EXCLUDE")</f>
        <v>EXCLUDE</v>
      </c>
      <c r="H2841" s="158" t="str">
        <f t="shared" si="444"/>
        <v/>
      </c>
      <c r="I2841" s="158" t="str">
        <f>TRANSAKTIONER!Z2841&amp;IF(regnskab_filter_periode_partner&gt;=AB2841,"INCLUDE"&amp;IF(regnskab_filter_land_partner&lt;&gt;"",IF(regnskab_filter_land_partner="EU",F2841,AD2841),""),"EXCLUDE")&amp;AC2841</f>
        <v>EXCLUDE</v>
      </c>
      <c r="J2841" s="158" t="e">
        <f t="shared" si="445"/>
        <v>#N/A</v>
      </c>
      <c r="L2841" s="158" t="str">
        <f t="shared" si="446"/>
        <v>_EU</v>
      </c>
      <c r="P2841" s="340"/>
      <c r="Q2841" s="340"/>
      <c r="R2841" s="341"/>
      <c r="S2841" s="342"/>
      <c r="T2841" s="342"/>
      <c r="U2841" s="340"/>
      <c r="V2841" s="368"/>
      <c r="W2841" s="341"/>
      <c r="X2841" s="343"/>
      <c r="Y2841" s="340"/>
      <c r="Z2841" s="341"/>
      <c r="AA2841" s="348" t="str">
        <f t="shared" si="447"/>
        <v/>
      </c>
      <c r="AB2841" s="349" t="str">
        <f t="shared" si="448"/>
        <v/>
      </c>
      <c r="AC2841" s="341"/>
      <c r="AD2841" s="350" t="str">
        <f t="shared" si="449"/>
        <v/>
      </c>
    </row>
    <row r="2842" spans="2:30" x14ac:dyDescent="0.45">
      <c r="B2842" s="145" t="str">
        <f t="shared" si="440"/>
        <v>NOT INCLUDED</v>
      </c>
      <c r="C2842" s="146" t="e">
        <f t="shared" si="441"/>
        <v>#N/A</v>
      </c>
      <c r="D2842" s="158" t="e">
        <f>AB2842&amp;"_"&amp;#REF!&amp;IF(afstemning_partner&lt;&gt;"","_"&amp;AC2842,"")</f>
        <v>#REF!</v>
      </c>
      <c r="E2842" s="158" t="str">
        <f t="shared" si="442"/>
        <v/>
      </c>
      <c r="F2842" s="158" t="e">
        <f t="shared" si="443"/>
        <v>#N/A</v>
      </c>
      <c r="G2842" s="158" t="str">
        <f>TRANSAKTIONER!Z2842&amp;IF(regnskab_filter_periode&gt;=AB2842,"INCLUDE"&amp;IF(regnskab_filter_land&lt;&gt;"",IF(regnskab_filter_land="EU",F2842,AD2842),""),"EXCLUDE")</f>
        <v>EXCLUDE</v>
      </c>
      <c r="H2842" s="158" t="str">
        <f t="shared" si="444"/>
        <v/>
      </c>
      <c r="I2842" s="158" t="str">
        <f>TRANSAKTIONER!Z2842&amp;IF(regnskab_filter_periode_partner&gt;=AB2842,"INCLUDE"&amp;IF(regnskab_filter_land_partner&lt;&gt;"",IF(regnskab_filter_land_partner="EU",F2842,AD2842),""),"EXCLUDE")&amp;AC2842</f>
        <v>EXCLUDE</v>
      </c>
      <c r="J2842" s="158" t="e">
        <f t="shared" si="445"/>
        <v>#N/A</v>
      </c>
      <c r="L2842" s="158" t="str">
        <f t="shared" si="446"/>
        <v>_EU</v>
      </c>
      <c r="P2842" s="340"/>
      <c r="Q2842" s="340"/>
      <c r="R2842" s="341"/>
      <c r="S2842" s="342"/>
      <c r="T2842" s="342"/>
      <c r="U2842" s="340"/>
      <c r="V2842" s="368"/>
      <c r="W2842" s="341"/>
      <c r="X2842" s="343"/>
      <c r="Y2842" s="340"/>
      <c r="Z2842" s="341"/>
      <c r="AA2842" s="348" t="str">
        <f t="shared" si="447"/>
        <v/>
      </c>
      <c r="AB2842" s="349" t="str">
        <f t="shared" si="448"/>
        <v/>
      </c>
      <c r="AC2842" s="341"/>
      <c r="AD2842" s="350" t="str">
        <f t="shared" si="449"/>
        <v/>
      </c>
    </row>
    <row r="2843" spans="2:30" x14ac:dyDescent="0.45">
      <c r="B2843" s="145" t="str">
        <f t="shared" si="440"/>
        <v>NOT INCLUDED</v>
      </c>
      <c r="C2843" s="146" t="e">
        <f t="shared" si="441"/>
        <v>#N/A</v>
      </c>
      <c r="D2843" s="158" t="e">
        <f>AB2843&amp;"_"&amp;#REF!&amp;IF(afstemning_partner&lt;&gt;"","_"&amp;AC2843,"")</f>
        <v>#REF!</v>
      </c>
      <c r="E2843" s="158" t="str">
        <f t="shared" si="442"/>
        <v/>
      </c>
      <c r="F2843" s="158" t="e">
        <f t="shared" si="443"/>
        <v>#N/A</v>
      </c>
      <c r="G2843" s="158" t="str">
        <f>TRANSAKTIONER!Z2843&amp;IF(regnskab_filter_periode&gt;=AB2843,"INCLUDE"&amp;IF(regnskab_filter_land&lt;&gt;"",IF(regnskab_filter_land="EU",F2843,AD2843),""),"EXCLUDE")</f>
        <v>EXCLUDE</v>
      </c>
      <c r="H2843" s="158" t="str">
        <f t="shared" si="444"/>
        <v/>
      </c>
      <c r="I2843" s="158" t="str">
        <f>TRANSAKTIONER!Z2843&amp;IF(regnskab_filter_periode_partner&gt;=AB2843,"INCLUDE"&amp;IF(regnskab_filter_land_partner&lt;&gt;"",IF(regnskab_filter_land_partner="EU",F2843,AD2843),""),"EXCLUDE")&amp;AC2843</f>
        <v>EXCLUDE</v>
      </c>
      <c r="J2843" s="158" t="e">
        <f t="shared" si="445"/>
        <v>#N/A</v>
      </c>
      <c r="L2843" s="158" t="str">
        <f t="shared" si="446"/>
        <v>_EU</v>
      </c>
      <c r="P2843" s="340"/>
      <c r="Q2843" s="340"/>
      <c r="R2843" s="341"/>
      <c r="S2843" s="342"/>
      <c r="T2843" s="342"/>
      <c r="U2843" s="340"/>
      <c r="V2843" s="368"/>
      <c r="W2843" s="341"/>
      <c r="X2843" s="343"/>
      <c r="Y2843" s="340"/>
      <c r="Z2843" s="341"/>
      <c r="AA2843" s="348" t="str">
        <f t="shared" si="447"/>
        <v/>
      </c>
      <c r="AB2843" s="349" t="str">
        <f t="shared" si="448"/>
        <v/>
      </c>
      <c r="AC2843" s="341"/>
      <c r="AD2843" s="350" t="str">
        <f t="shared" si="449"/>
        <v/>
      </c>
    </row>
    <row r="2844" spans="2:30" x14ac:dyDescent="0.45">
      <c r="B2844" s="145" t="str">
        <f t="shared" si="440"/>
        <v>NOT INCLUDED</v>
      </c>
      <c r="C2844" s="146" t="e">
        <f t="shared" si="441"/>
        <v>#N/A</v>
      </c>
      <c r="D2844" s="158" t="e">
        <f>AB2844&amp;"_"&amp;#REF!&amp;IF(afstemning_partner&lt;&gt;"","_"&amp;AC2844,"")</f>
        <v>#REF!</v>
      </c>
      <c r="E2844" s="158" t="str">
        <f t="shared" si="442"/>
        <v/>
      </c>
      <c r="F2844" s="158" t="e">
        <f t="shared" si="443"/>
        <v>#N/A</v>
      </c>
      <c r="G2844" s="158" t="str">
        <f>TRANSAKTIONER!Z2844&amp;IF(regnskab_filter_periode&gt;=AB2844,"INCLUDE"&amp;IF(regnskab_filter_land&lt;&gt;"",IF(regnskab_filter_land="EU",F2844,AD2844),""),"EXCLUDE")</f>
        <v>EXCLUDE</v>
      </c>
      <c r="H2844" s="158" t="str">
        <f t="shared" si="444"/>
        <v/>
      </c>
      <c r="I2844" s="158" t="str">
        <f>TRANSAKTIONER!Z2844&amp;IF(regnskab_filter_periode_partner&gt;=AB2844,"INCLUDE"&amp;IF(regnskab_filter_land_partner&lt;&gt;"",IF(regnskab_filter_land_partner="EU",F2844,AD2844),""),"EXCLUDE")&amp;AC2844</f>
        <v>EXCLUDE</v>
      </c>
      <c r="J2844" s="158" t="e">
        <f t="shared" si="445"/>
        <v>#N/A</v>
      </c>
      <c r="L2844" s="158" t="str">
        <f t="shared" si="446"/>
        <v>_EU</v>
      </c>
      <c r="P2844" s="340"/>
      <c r="Q2844" s="340"/>
      <c r="R2844" s="341"/>
      <c r="S2844" s="342"/>
      <c r="T2844" s="342"/>
      <c r="U2844" s="340"/>
      <c r="V2844" s="368"/>
      <c r="W2844" s="341"/>
      <c r="X2844" s="343"/>
      <c r="Y2844" s="340"/>
      <c r="Z2844" s="341"/>
      <c r="AA2844" s="348" t="str">
        <f t="shared" si="447"/>
        <v/>
      </c>
      <c r="AB2844" s="349" t="str">
        <f t="shared" si="448"/>
        <v/>
      </c>
      <c r="AC2844" s="341"/>
      <c r="AD2844" s="350" t="str">
        <f t="shared" si="449"/>
        <v/>
      </c>
    </row>
    <row r="2845" spans="2:30" x14ac:dyDescent="0.45">
      <c r="B2845" s="145" t="str">
        <f t="shared" si="440"/>
        <v>NOT INCLUDED</v>
      </c>
      <c r="C2845" s="146" t="e">
        <f t="shared" si="441"/>
        <v>#N/A</v>
      </c>
      <c r="D2845" s="158" t="e">
        <f>AB2845&amp;"_"&amp;#REF!&amp;IF(afstemning_partner&lt;&gt;"","_"&amp;AC2845,"")</f>
        <v>#REF!</v>
      </c>
      <c r="E2845" s="158" t="str">
        <f t="shared" si="442"/>
        <v/>
      </c>
      <c r="F2845" s="158" t="e">
        <f t="shared" si="443"/>
        <v>#N/A</v>
      </c>
      <c r="G2845" s="158" t="str">
        <f>TRANSAKTIONER!Z2845&amp;IF(regnskab_filter_periode&gt;=AB2845,"INCLUDE"&amp;IF(regnskab_filter_land&lt;&gt;"",IF(regnskab_filter_land="EU",F2845,AD2845),""),"EXCLUDE")</f>
        <v>EXCLUDE</v>
      </c>
      <c r="H2845" s="158" t="str">
        <f t="shared" si="444"/>
        <v/>
      </c>
      <c r="I2845" s="158" t="str">
        <f>TRANSAKTIONER!Z2845&amp;IF(regnskab_filter_periode_partner&gt;=AB2845,"INCLUDE"&amp;IF(regnskab_filter_land_partner&lt;&gt;"",IF(regnskab_filter_land_partner="EU",F2845,AD2845),""),"EXCLUDE")&amp;AC2845</f>
        <v>EXCLUDE</v>
      </c>
      <c r="J2845" s="158" t="e">
        <f t="shared" si="445"/>
        <v>#N/A</v>
      </c>
      <c r="L2845" s="158" t="str">
        <f t="shared" si="446"/>
        <v>_EU</v>
      </c>
      <c r="P2845" s="340"/>
      <c r="Q2845" s="340"/>
      <c r="R2845" s="341"/>
      <c r="S2845" s="342"/>
      <c r="T2845" s="342"/>
      <c r="U2845" s="340"/>
      <c r="V2845" s="368"/>
      <c r="W2845" s="341"/>
      <c r="X2845" s="343"/>
      <c r="Y2845" s="340"/>
      <c r="Z2845" s="341"/>
      <c r="AA2845" s="348" t="str">
        <f t="shared" si="447"/>
        <v/>
      </c>
      <c r="AB2845" s="349" t="str">
        <f t="shared" si="448"/>
        <v/>
      </c>
      <c r="AC2845" s="341"/>
      <c r="AD2845" s="350" t="str">
        <f t="shared" si="449"/>
        <v/>
      </c>
    </row>
    <row r="2846" spans="2:30" x14ac:dyDescent="0.45">
      <c r="B2846" s="145" t="str">
        <f t="shared" si="440"/>
        <v>NOT INCLUDED</v>
      </c>
      <c r="C2846" s="146" t="e">
        <f t="shared" si="441"/>
        <v>#N/A</v>
      </c>
      <c r="D2846" s="158" t="e">
        <f>AB2846&amp;"_"&amp;#REF!&amp;IF(afstemning_partner&lt;&gt;"","_"&amp;AC2846,"")</f>
        <v>#REF!</v>
      </c>
      <c r="E2846" s="158" t="str">
        <f t="shared" si="442"/>
        <v/>
      </c>
      <c r="F2846" s="158" t="e">
        <f t="shared" si="443"/>
        <v>#N/A</v>
      </c>
      <c r="G2846" s="158" t="str">
        <f>TRANSAKTIONER!Z2846&amp;IF(regnskab_filter_periode&gt;=AB2846,"INCLUDE"&amp;IF(regnskab_filter_land&lt;&gt;"",IF(regnskab_filter_land="EU",F2846,AD2846),""),"EXCLUDE")</f>
        <v>EXCLUDE</v>
      </c>
      <c r="H2846" s="158" t="str">
        <f t="shared" si="444"/>
        <v/>
      </c>
      <c r="I2846" s="158" t="str">
        <f>TRANSAKTIONER!Z2846&amp;IF(regnskab_filter_periode_partner&gt;=AB2846,"INCLUDE"&amp;IF(regnskab_filter_land_partner&lt;&gt;"",IF(regnskab_filter_land_partner="EU",F2846,AD2846),""),"EXCLUDE")&amp;AC2846</f>
        <v>EXCLUDE</v>
      </c>
      <c r="J2846" s="158" t="e">
        <f t="shared" si="445"/>
        <v>#N/A</v>
      </c>
      <c r="L2846" s="158" t="str">
        <f t="shared" si="446"/>
        <v>_EU</v>
      </c>
      <c r="P2846" s="340"/>
      <c r="Q2846" s="340"/>
      <c r="R2846" s="341"/>
      <c r="S2846" s="342"/>
      <c r="T2846" s="342"/>
      <c r="U2846" s="340"/>
      <c r="V2846" s="368"/>
      <c r="W2846" s="341"/>
      <c r="X2846" s="343"/>
      <c r="Y2846" s="340"/>
      <c r="Z2846" s="341"/>
      <c r="AA2846" s="348" t="str">
        <f t="shared" si="447"/>
        <v/>
      </c>
      <c r="AB2846" s="349" t="str">
        <f t="shared" si="448"/>
        <v/>
      </c>
      <c r="AC2846" s="341"/>
      <c r="AD2846" s="350" t="str">
        <f t="shared" si="449"/>
        <v/>
      </c>
    </row>
    <row r="2847" spans="2:30" x14ac:dyDescent="0.45">
      <c r="B2847" s="145" t="str">
        <f t="shared" si="440"/>
        <v>NOT INCLUDED</v>
      </c>
      <c r="C2847" s="146" t="e">
        <f t="shared" si="441"/>
        <v>#N/A</v>
      </c>
      <c r="D2847" s="158" t="e">
        <f>AB2847&amp;"_"&amp;#REF!&amp;IF(afstemning_partner&lt;&gt;"","_"&amp;AC2847,"")</f>
        <v>#REF!</v>
      </c>
      <c r="E2847" s="158" t="str">
        <f t="shared" si="442"/>
        <v/>
      </c>
      <c r="F2847" s="158" t="e">
        <f t="shared" si="443"/>
        <v>#N/A</v>
      </c>
      <c r="G2847" s="158" t="str">
        <f>TRANSAKTIONER!Z2847&amp;IF(regnskab_filter_periode&gt;=AB2847,"INCLUDE"&amp;IF(regnskab_filter_land&lt;&gt;"",IF(regnskab_filter_land="EU",F2847,AD2847),""),"EXCLUDE")</f>
        <v>EXCLUDE</v>
      </c>
      <c r="H2847" s="158" t="str">
        <f t="shared" si="444"/>
        <v/>
      </c>
      <c r="I2847" s="158" t="str">
        <f>TRANSAKTIONER!Z2847&amp;IF(regnskab_filter_periode_partner&gt;=AB2847,"INCLUDE"&amp;IF(regnskab_filter_land_partner&lt;&gt;"",IF(regnskab_filter_land_partner="EU",F2847,AD2847),""),"EXCLUDE")&amp;AC2847</f>
        <v>EXCLUDE</v>
      </c>
      <c r="J2847" s="158" t="e">
        <f t="shared" si="445"/>
        <v>#N/A</v>
      </c>
      <c r="L2847" s="158" t="str">
        <f t="shared" si="446"/>
        <v>_EU</v>
      </c>
      <c r="P2847" s="340"/>
      <c r="Q2847" s="340"/>
      <c r="R2847" s="341"/>
      <c r="S2847" s="342"/>
      <c r="T2847" s="342"/>
      <c r="U2847" s="340"/>
      <c r="V2847" s="368"/>
      <c r="W2847" s="341"/>
      <c r="X2847" s="343"/>
      <c r="Y2847" s="340"/>
      <c r="Z2847" s="341"/>
      <c r="AA2847" s="348" t="str">
        <f t="shared" si="447"/>
        <v/>
      </c>
      <c r="AB2847" s="349" t="str">
        <f t="shared" si="448"/>
        <v/>
      </c>
      <c r="AC2847" s="341"/>
      <c r="AD2847" s="350" t="str">
        <f t="shared" si="449"/>
        <v/>
      </c>
    </row>
    <row r="2848" spans="2:30" x14ac:dyDescent="0.45">
      <c r="B2848" s="145" t="str">
        <f t="shared" si="440"/>
        <v>NOT INCLUDED</v>
      </c>
      <c r="C2848" s="146" t="e">
        <f t="shared" si="441"/>
        <v>#N/A</v>
      </c>
      <c r="D2848" s="158" t="e">
        <f>AB2848&amp;"_"&amp;#REF!&amp;IF(afstemning_partner&lt;&gt;"","_"&amp;AC2848,"")</f>
        <v>#REF!</v>
      </c>
      <c r="E2848" s="158" t="str">
        <f t="shared" si="442"/>
        <v/>
      </c>
      <c r="F2848" s="158" t="e">
        <f t="shared" si="443"/>
        <v>#N/A</v>
      </c>
      <c r="G2848" s="158" t="str">
        <f>TRANSAKTIONER!Z2848&amp;IF(regnskab_filter_periode&gt;=AB2848,"INCLUDE"&amp;IF(regnskab_filter_land&lt;&gt;"",IF(regnskab_filter_land="EU",F2848,AD2848),""),"EXCLUDE")</f>
        <v>EXCLUDE</v>
      </c>
      <c r="H2848" s="158" t="str">
        <f t="shared" si="444"/>
        <v/>
      </c>
      <c r="I2848" s="158" t="str">
        <f>TRANSAKTIONER!Z2848&amp;IF(regnskab_filter_periode_partner&gt;=AB2848,"INCLUDE"&amp;IF(regnskab_filter_land_partner&lt;&gt;"",IF(regnskab_filter_land_partner="EU",F2848,AD2848),""),"EXCLUDE")&amp;AC2848</f>
        <v>EXCLUDE</v>
      </c>
      <c r="J2848" s="158" t="e">
        <f t="shared" si="445"/>
        <v>#N/A</v>
      </c>
      <c r="L2848" s="158" t="str">
        <f t="shared" si="446"/>
        <v>_EU</v>
      </c>
      <c r="P2848" s="340"/>
      <c r="Q2848" s="340"/>
      <c r="R2848" s="341"/>
      <c r="S2848" s="342"/>
      <c r="T2848" s="342"/>
      <c r="U2848" s="340"/>
      <c r="V2848" s="368"/>
      <c r="W2848" s="341"/>
      <c r="X2848" s="343"/>
      <c r="Y2848" s="340"/>
      <c r="Z2848" s="341"/>
      <c r="AA2848" s="348" t="str">
        <f t="shared" si="447"/>
        <v/>
      </c>
      <c r="AB2848" s="349" t="str">
        <f t="shared" si="448"/>
        <v/>
      </c>
      <c r="AC2848" s="341"/>
      <c r="AD2848" s="350" t="str">
        <f t="shared" si="449"/>
        <v/>
      </c>
    </row>
    <row r="2849" spans="2:30" x14ac:dyDescent="0.45">
      <c r="B2849" s="145" t="str">
        <f t="shared" si="440"/>
        <v>NOT INCLUDED</v>
      </c>
      <c r="C2849" s="146" t="e">
        <f t="shared" si="441"/>
        <v>#N/A</v>
      </c>
      <c r="D2849" s="158" t="e">
        <f>AB2849&amp;"_"&amp;#REF!&amp;IF(afstemning_partner&lt;&gt;"","_"&amp;AC2849,"")</f>
        <v>#REF!</v>
      </c>
      <c r="E2849" s="158" t="str">
        <f t="shared" si="442"/>
        <v/>
      </c>
      <c r="F2849" s="158" t="e">
        <f t="shared" si="443"/>
        <v>#N/A</v>
      </c>
      <c r="G2849" s="158" t="str">
        <f>TRANSAKTIONER!Z2849&amp;IF(regnskab_filter_periode&gt;=AB2849,"INCLUDE"&amp;IF(regnskab_filter_land&lt;&gt;"",IF(regnskab_filter_land="EU",F2849,AD2849),""),"EXCLUDE")</f>
        <v>EXCLUDE</v>
      </c>
      <c r="H2849" s="158" t="str">
        <f t="shared" si="444"/>
        <v/>
      </c>
      <c r="I2849" s="158" t="str">
        <f>TRANSAKTIONER!Z2849&amp;IF(regnskab_filter_periode_partner&gt;=AB2849,"INCLUDE"&amp;IF(regnskab_filter_land_partner&lt;&gt;"",IF(regnskab_filter_land_partner="EU",F2849,AD2849),""),"EXCLUDE")&amp;AC2849</f>
        <v>EXCLUDE</v>
      </c>
      <c r="J2849" s="158" t="e">
        <f t="shared" si="445"/>
        <v>#N/A</v>
      </c>
      <c r="L2849" s="158" t="str">
        <f t="shared" si="446"/>
        <v>_EU</v>
      </c>
      <c r="P2849" s="340"/>
      <c r="Q2849" s="340"/>
      <c r="R2849" s="341"/>
      <c r="S2849" s="342"/>
      <c r="T2849" s="342"/>
      <c r="U2849" s="340"/>
      <c r="V2849" s="368"/>
      <c r="W2849" s="341"/>
      <c r="X2849" s="343"/>
      <c r="Y2849" s="340"/>
      <c r="Z2849" s="341"/>
      <c r="AA2849" s="348" t="str">
        <f t="shared" si="447"/>
        <v/>
      </c>
      <c r="AB2849" s="349" t="str">
        <f t="shared" si="448"/>
        <v/>
      </c>
      <c r="AC2849" s="341"/>
      <c r="AD2849" s="350" t="str">
        <f t="shared" si="449"/>
        <v/>
      </c>
    </row>
    <row r="2850" spans="2:30" x14ac:dyDescent="0.45">
      <c r="B2850" s="145" t="str">
        <f t="shared" si="440"/>
        <v>NOT INCLUDED</v>
      </c>
      <c r="C2850" s="146" t="e">
        <f t="shared" si="441"/>
        <v>#N/A</v>
      </c>
      <c r="D2850" s="158" t="e">
        <f>AB2850&amp;"_"&amp;#REF!&amp;IF(afstemning_partner&lt;&gt;"","_"&amp;AC2850,"")</f>
        <v>#REF!</v>
      </c>
      <c r="E2850" s="158" t="str">
        <f t="shared" si="442"/>
        <v/>
      </c>
      <c r="F2850" s="158" t="e">
        <f t="shared" si="443"/>
        <v>#N/A</v>
      </c>
      <c r="G2850" s="158" t="str">
        <f>TRANSAKTIONER!Z2850&amp;IF(regnskab_filter_periode&gt;=AB2850,"INCLUDE"&amp;IF(regnskab_filter_land&lt;&gt;"",IF(regnskab_filter_land="EU",F2850,AD2850),""),"EXCLUDE")</f>
        <v>EXCLUDE</v>
      </c>
      <c r="H2850" s="158" t="str">
        <f t="shared" si="444"/>
        <v/>
      </c>
      <c r="I2850" s="158" t="str">
        <f>TRANSAKTIONER!Z2850&amp;IF(regnskab_filter_periode_partner&gt;=AB2850,"INCLUDE"&amp;IF(regnskab_filter_land_partner&lt;&gt;"",IF(regnskab_filter_land_partner="EU",F2850,AD2850),""),"EXCLUDE")&amp;AC2850</f>
        <v>EXCLUDE</v>
      </c>
      <c r="J2850" s="158" t="e">
        <f t="shared" si="445"/>
        <v>#N/A</v>
      </c>
      <c r="L2850" s="158" t="str">
        <f t="shared" si="446"/>
        <v>_EU</v>
      </c>
      <c r="P2850" s="340"/>
      <c r="Q2850" s="340"/>
      <c r="R2850" s="341"/>
      <c r="S2850" s="342"/>
      <c r="T2850" s="342"/>
      <c r="U2850" s="340"/>
      <c r="V2850" s="368"/>
      <c r="W2850" s="341"/>
      <c r="X2850" s="343"/>
      <c r="Y2850" s="340"/>
      <c r="Z2850" s="341"/>
      <c r="AA2850" s="348" t="str">
        <f t="shared" si="447"/>
        <v/>
      </c>
      <c r="AB2850" s="349" t="str">
        <f t="shared" si="448"/>
        <v/>
      </c>
      <c r="AC2850" s="341"/>
      <c r="AD2850" s="350" t="str">
        <f t="shared" si="449"/>
        <v/>
      </c>
    </row>
    <row r="2851" spans="2:30" x14ac:dyDescent="0.45">
      <c r="B2851" s="145" t="str">
        <f t="shared" si="440"/>
        <v>NOT INCLUDED</v>
      </c>
      <c r="C2851" s="146" t="e">
        <f t="shared" si="441"/>
        <v>#N/A</v>
      </c>
      <c r="D2851" s="158" t="e">
        <f>AB2851&amp;"_"&amp;#REF!&amp;IF(afstemning_partner&lt;&gt;"","_"&amp;AC2851,"")</f>
        <v>#REF!</v>
      </c>
      <c r="E2851" s="158" t="str">
        <f t="shared" si="442"/>
        <v/>
      </c>
      <c r="F2851" s="158" t="e">
        <f t="shared" si="443"/>
        <v>#N/A</v>
      </c>
      <c r="G2851" s="158" t="str">
        <f>TRANSAKTIONER!Z2851&amp;IF(regnskab_filter_periode&gt;=AB2851,"INCLUDE"&amp;IF(regnskab_filter_land&lt;&gt;"",IF(regnskab_filter_land="EU",F2851,AD2851),""),"EXCLUDE")</f>
        <v>EXCLUDE</v>
      </c>
      <c r="H2851" s="158" t="str">
        <f t="shared" si="444"/>
        <v/>
      </c>
      <c r="I2851" s="158" t="str">
        <f>TRANSAKTIONER!Z2851&amp;IF(regnskab_filter_periode_partner&gt;=AB2851,"INCLUDE"&amp;IF(regnskab_filter_land_partner&lt;&gt;"",IF(regnskab_filter_land_partner="EU",F2851,AD2851),""),"EXCLUDE")&amp;AC2851</f>
        <v>EXCLUDE</v>
      </c>
      <c r="J2851" s="158" t="e">
        <f t="shared" si="445"/>
        <v>#N/A</v>
      </c>
      <c r="L2851" s="158" t="str">
        <f t="shared" si="446"/>
        <v>_EU</v>
      </c>
      <c r="P2851" s="340"/>
      <c r="Q2851" s="340"/>
      <c r="R2851" s="341"/>
      <c r="S2851" s="342"/>
      <c r="T2851" s="342"/>
      <c r="U2851" s="340"/>
      <c r="V2851" s="368"/>
      <c r="W2851" s="341"/>
      <c r="X2851" s="343"/>
      <c r="Y2851" s="340"/>
      <c r="Z2851" s="341"/>
      <c r="AA2851" s="348" t="str">
        <f t="shared" si="447"/>
        <v/>
      </c>
      <c r="AB2851" s="349" t="str">
        <f t="shared" si="448"/>
        <v/>
      </c>
      <c r="AC2851" s="341"/>
      <c r="AD2851" s="350" t="str">
        <f t="shared" si="449"/>
        <v/>
      </c>
    </row>
    <row r="2852" spans="2:30" x14ac:dyDescent="0.45">
      <c r="B2852" s="145" t="str">
        <f t="shared" si="440"/>
        <v>NOT INCLUDED</v>
      </c>
      <c r="C2852" s="146" t="e">
        <f t="shared" si="441"/>
        <v>#N/A</v>
      </c>
      <c r="D2852" s="158" t="e">
        <f>AB2852&amp;"_"&amp;#REF!&amp;IF(afstemning_partner&lt;&gt;"","_"&amp;AC2852,"")</f>
        <v>#REF!</v>
      </c>
      <c r="E2852" s="158" t="str">
        <f t="shared" si="442"/>
        <v/>
      </c>
      <c r="F2852" s="158" t="e">
        <f t="shared" si="443"/>
        <v>#N/A</v>
      </c>
      <c r="G2852" s="158" t="str">
        <f>TRANSAKTIONER!Z2852&amp;IF(regnskab_filter_periode&gt;=AB2852,"INCLUDE"&amp;IF(regnskab_filter_land&lt;&gt;"",IF(regnskab_filter_land="EU",F2852,AD2852),""),"EXCLUDE")</f>
        <v>EXCLUDE</v>
      </c>
      <c r="H2852" s="158" t="str">
        <f t="shared" si="444"/>
        <v/>
      </c>
      <c r="I2852" s="158" t="str">
        <f>TRANSAKTIONER!Z2852&amp;IF(regnskab_filter_periode_partner&gt;=AB2852,"INCLUDE"&amp;IF(regnskab_filter_land_partner&lt;&gt;"",IF(regnskab_filter_land_partner="EU",F2852,AD2852),""),"EXCLUDE")&amp;AC2852</f>
        <v>EXCLUDE</v>
      </c>
      <c r="J2852" s="158" t="e">
        <f t="shared" si="445"/>
        <v>#N/A</v>
      </c>
      <c r="L2852" s="158" t="str">
        <f t="shared" si="446"/>
        <v>_EU</v>
      </c>
      <c r="P2852" s="340"/>
      <c r="Q2852" s="340"/>
      <c r="R2852" s="341"/>
      <c r="S2852" s="342"/>
      <c r="T2852" s="342"/>
      <c r="U2852" s="340"/>
      <c r="V2852" s="368"/>
      <c r="W2852" s="341"/>
      <c r="X2852" s="343"/>
      <c r="Y2852" s="340"/>
      <c r="Z2852" s="341"/>
      <c r="AA2852" s="348" t="str">
        <f t="shared" si="447"/>
        <v/>
      </c>
      <c r="AB2852" s="349" t="str">
        <f t="shared" si="448"/>
        <v/>
      </c>
      <c r="AC2852" s="341"/>
      <c r="AD2852" s="350" t="str">
        <f t="shared" si="449"/>
        <v/>
      </c>
    </row>
    <row r="2853" spans="2:30" x14ac:dyDescent="0.45">
      <c r="B2853" s="145" t="str">
        <f t="shared" si="440"/>
        <v>NOT INCLUDED</v>
      </c>
      <c r="C2853" s="146" t="e">
        <f t="shared" si="441"/>
        <v>#N/A</v>
      </c>
      <c r="D2853" s="158" t="e">
        <f>AB2853&amp;"_"&amp;#REF!&amp;IF(afstemning_partner&lt;&gt;"","_"&amp;AC2853,"")</f>
        <v>#REF!</v>
      </c>
      <c r="E2853" s="158" t="str">
        <f t="shared" si="442"/>
        <v/>
      </c>
      <c r="F2853" s="158" t="e">
        <f t="shared" si="443"/>
        <v>#N/A</v>
      </c>
      <c r="G2853" s="158" t="str">
        <f>TRANSAKTIONER!Z2853&amp;IF(regnskab_filter_periode&gt;=AB2853,"INCLUDE"&amp;IF(regnskab_filter_land&lt;&gt;"",IF(regnskab_filter_land="EU",F2853,AD2853),""),"EXCLUDE")</f>
        <v>EXCLUDE</v>
      </c>
      <c r="H2853" s="158" t="str">
        <f t="shared" si="444"/>
        <v/>
      </c>
      <c r="I2853" s="158" t="str">
        <f>TRANSAKTIONER!Z2853&amp;IF(regnskab_filter_periode_partner&gt;=AB2853,"INCLUDE"&amp;IF(regnskab_filter_land_partner&lt;&gt;"",IF(regnskab_filter_land_partner="EU",F2853,AD2853),""),"EXCLUDE")&amp;AC2853</f>
        <v>EXCLUDE</v>
      </c>
      <c r="J2853" s="158" t="e">
        <f t="shared" si="445"/>
        <v>#N/A</v>
      </c>
      <c r="L2853" s="158" t="str">
        <f t="shared" si="446"/>
        <v>_EU</v>
      </c>
      <c r="P2853" s="340"/>
      <c r="Q2853" s="340"/>
      <c r="R2853" s="341"/>
      <c r="S2853" s="342"/>
      <c r="T2853" s="342"/>
      <c r="U2853" s="340"/>
      <c r="V2853" s="368"/>
      <c r="W2853" s="341"/>
      <c r="X2853" s="343"/>
      <c r="Y2853" s="340"/>
      <c r="Z2853" s="341"/>
      <c r="AA2853" s="348" t="str">
        <f t="shared" si="447"/>
        <v/>
      </c>
      <c r="AB2853" s="349" t="str">
        <f t="shared" si="448"/>
        <v/>
      </c>
      <c r="AC2853" s="341"/>
      <c r="AD2853" s="350" t="str">
        <f t="shared" si="449"/>
        <v/>
      </c>
    </row>
    <row r="2854" spans="2:30" x14ac:dyDescent="0.45">
      <c r="B2854" s="145" t="str">
        <f t="shared" si="440"/>
        <v>NOT INCLUDED</v>
      </c>
      <c r="C2854" s="146" t="e">
        <f t="shared" si="441"/>
        <v>#N/A</v>
      </c>
      <c r="D2854" s="158" t="e">
        <f>AB2854&amp;"_"&amp;#REF!&amp;IF(afstemning_partner&lt;&gt;"","_"&amp;AC2854,"")</f>
        <v>#REF!</v>
      </c>
      <c r="E2854" s="158" t="str">
        <f t="shared" si="442"/>
        <v/>
      </c>
      <c r="F2854" s="158" t="e">
        <f t="shared" si="443"/>
        <v>#N/A</v>
      </c>
      <c r="G2854" s="158" t="str">
        <f>TRANSAKTIONER!Z2854&amp;IF(regnskab_filter_periode&gt;=AB2854,"INCLUDE"&amp;IF(regnskab_filter_land&lt;&gt;"",IF(regnskab_filter_land="EU",F2854,AD2854),""),"EXCLUDE")</f>
        <v>EXCLUDE</v>
      </c>
      <c r="H2854" s="158" t="str">
        <f t="shared" si="444"/>
        <v/>
      </c>
      <c r="I2854" s="158" t="str">
        <f>TRANSAKTIONER!Z2854&amp;IF(regnskab_filter_periode_partner&gt;=AB2854,"INCLUDE"&amp;IF(regnskab_filter_land_partner&lt;&gt;"",IF(regnskab_filter_land_partner="EU",F2854,AD2854),""),"EXCLUDE")&amp;AC2854</f>
        <v>EXCLUDE</v>
      </c>
      <c r="J2854" s="158" t="e">
        <f t="shared" si="445"/>
        <v>#N/A</v>
      </c>
      <c r="L2854" s="158" t="str">
        <f t="shared" si="446"/>
        <v>_EU</v>
      </c>
      <c r="P2854" s="340"/>
      <c r="Q2854" s="340"/>
      <c r="R2854" s="341"/>
      <c r="S2854" s="342"/>
      <c r="T2854" s="342"/>
      <c r="U2854" s="340"/>
      <c r="V2854" s="368"/>
      <c r="W2854" s="341"/>
      <c r="X2854" s="343"/>
      <c r="Y2854" s="340"/>
      <c r="Z2854" s="341"/>
      <c r="AA2854" s="348" t="str">
        <f t="shared" si="447"/>
        <v/>
      </c>
      <c r="AB2854" s="349" t="str">
        <f t="shared" si="448"/>
        <v/>
      </c>
      <c r="AC2854" s="341"/>
      <c r="AD2854" s="350" t="str">
        <f t="shared" si="449"/>
        <v/>
      </c>
    </row>
    <row r="2855" spans="2:30" x14ac:dyDescent="0.45">
      <c r="B2855" s="145" t="str">
        <f t="shared" si="440"/>
        <v>NOT INCLUDED</v>
      </c>
      <c r="C2855" s="146" t="e">
        <f t="shared" si="441"/>
        <v>#N/A</v>
      </c>
      <c r="D2855" s="158" t="e">
        <f>AB2855&amp;"_"&amp;#REF!&amp;IF(afstemning_partner&lt;&gt;"","_"&amp;AC2855,"")</f>
        <v>#REF!</v>
      </c>
      <c r="E2855" s="158" t="str">
        <f t="shared" si="442"/>
        <v/>
      </c>
      <c r="F2855" s="158" t="e">
        <f t="shared" si="443"/>
        <v>#N/A</v>
      </c>
      <c r="G2855" s="158" t="str">
        <f>TRANSAKTIONER!Z2855&amp;IF(regnskab_filter_periode&gt;=AB2855,"INCLUDE"&amp;IF(regnskab_filter_land&lt;&gt;"",IF(regnskab_filter_land="EU",F2855,AD2855),""),"EXCLUDE")</f>
        <v>EXCLUDE</v>
      </c>
      <c r="H2855" s="158" t="str">
        <f t="shared" si="444"/>
        <v/>
      </c>
      <c r="I2855" s="158" t="str">
        <f>TRANSAKTIONER!Z2855&amp;IF(regnskab_filter_periode_partner&gt;=AB2855,"INCLUDE"&amp;IF(regnskab_filter_land_partner&lt;&gt;"",IF(regnskab_filter_land_partner="EU",F2855,AD2855),""),"EXCLUDE")&amp;AC2855</f>
        <v>EXCLUDE</v>
      </c>
      <c r="J2855" s="158" t="e">
        <f t="shared" si="445"/>
        <v>#N/A</v>
      </c>
      <c r="L2855" s="158" t="str">
        <f t="shared" si="446"/>
        <v>_EU</v>
      </c>
      <c r="P2855" s="340"/>
      <c r="Q2855" s="340"/>
      <c r="R2855" s="341"/>
      <c r="S2855" s="342"/>
      <c r="T2855" s="342"/>
      <c r="U2855" s="340"/>
      <c r="V2855" s="368"/>
      <c r="W2855" s="341"/>
      <c r="X2855" s="343"/>
      <c r="Y2855" s="340"/>
      <c r="Z2855" s="341"/>
      <c r="AA2855" s="348" t="str">
        <f t="shared" si="447"/>
        <v/>
      </c>
      <c r="AB2855" s="349" t="str">
        <f t="shared" si="448"/>
        <v/>
      </c>
      <c r="AC2855" s="341"/>
      <c r="AD2855" s="350" t="str">
        <f t="shared" si="449"/>
        <v/>
      </c>
    </row>
    <row r="2856" spans="2:30" x14ac:dyDescent="0.45">
      <c r="B2856" s="145" t="str">
        <f t="shared" si="440"/>
        <v>NOT INCLUDED</v>
      </c>
      <c r="C2856" s="146" t="e">
        <f t="shared" si="441"/>
        <v>#N/A</v>
      </c>
      <c r="D2856" s="158" t="e">
        <f>AB2856&amp;"_"&amp;#REF!&amp;IF(afstemning_partner&lt;&gt;"","_"&amp;AC2856,"")</f>
        <v>#REF!</v>
      </c>
      <c r="E2856" s="158" t="str">
        <f t="shared" si="442"/>
        <v/>
      </c>
      <c r="F2856" s="158" t="e">
        <f t="shared" si="443"/>
        <v>#N/A</v>
      </c>
      <c r="G2856" s="158" t="str">
        <f>TRANSAKTIONER!Z2856&amp;IF(regnskab_filter_periode&gt;=AB2856,"INCLUDE"&amp;IF(regnskab_filter_land&lt;&gt;"",IF(regnskab_filter_land="EU",F2856,AD2856),""),"EXCLUDE")</f>
        <v>EXCLUDE</v>
      </c>
      <c r="H2856" s="158" t="str">
        <f t="shared" si="444"/>
        <v/>
      </c>
      <c r="I2856" s="158" t="str">
        <f>TRANSAKTIONER!Z2856&amp;IF(regnskab_filter_periode_partner&gt;=AB2856,"INCLUDE"&amp;IF(regnskab_filter_land_partner&lt;&gt;"",IF(regnskab_filter_land_partner="EU",F2856,AD2856),""),"EXCLUDE")&amp;AC2856</f>
        <v>EXCLUDE</v>
      </c>
      <c r="J2856" s="158" t="e">
        <f t="shared" si="445"/>
        <v>#N/A</v>
      </c>
      <c r="L2856" s="158" t="str">
        <f t="shared" si="446"/>
        <v>_EU</v>
      </c>
      <c r="P2856" s="340"/>
      <c r="Q2856" s="340"/>
      <c r="R2856" s="341"/>
      <c r="S2856" s="342"/>
      <c r="T2856" s="342"/>
      <c r="U2856" s="340"/>
      <c r="V2856" s="368"/>
      <c r="W2856" s="341"/>
      <c r="X2856" s="343"/>
      <c r="Y2856" s="340"/>
      <c r="Z2856" s="341"/>
      <c r="AA2856" s="348" t="str">
        <f t="shared" si="447"/>
        <v/>
      </c>
      <c r="AB2856" s="349" t="str">
        <f t="shared" si="448"/>
        <v/>
      </c>
      <c r="AC2856" s="341"/>
      <c r="AD2856" s="350" t="str">
        <f t="shared" si="449"/>
        <v/>
      </c>
    </row>
    <row r="2857" spans="2:30" x14ac:dyDescent="0.45">
      <c r="B2857" s="145" t="str">
        <f t="shared" si="440"/>
        <v>NOT INCLUDED</v>
      </c>
      <c r="C2857" s="146" t="e">
        <f t="shared" si="441"/>
        <v>#N/A</v>
      </c>
      <c r="D2857" s="158" t="e">
        <f>AB2857&amp;"_"&amp;#REF!&amp;IF(afstemning_partner&lt;&gt;"","_"&amp;AC2857,"")</f>
        <v>#REF!</v>
      </c>
      <c r="E2857" s="158" t="str">
        <f t="shared" si="442"/>
        <v/>
      </c>
      <c r="F2857" s="158" t="e">
        <f t="shared" si="443"/>
        <v>#N/A</v>
      </c>
      <c r="G2857" s="158" t="str">
        <f>TRANSAKTIONER!Z2857&amp;IF(regnskab_filter_periode&gt;=AB2857,"INCLUDE"&amp;IF(regnskab_filter_land&lt;&gt;"",IF(regnskab_filter_land="EU",F2857,AD2857),""),"EXCLUDE")</f>
        <v>EXCLUDE</v>
      </c>
      <c r="H2857" s="158" t="str">
        <f t="shared" si="444"/>
        <v/>
      </c>
      <c r="I2857" s="158" t="str">
        <f>TRANSAKTIONER!Z2857&amp;IF(regnskab_filter_periode_partner&gt;=AB2857,"INCLUDE"&amp;IF(regnskab_filter_land_partner&lt;&gt;"",IF(regnskab_filter_land_partner="EU",F2857,AD2857),""),"EXCLUDE")&amp;AC2857</f>
        <v>EXCLUDE</v>
      </c>
      <c r="J2857" s="158" t="e">
        <f t="shared" si="445"/>
        <v>#N/A</v>
      </c>
      <c r="L2857" s="158" t="str">
        <f t="shared" si="446"/>
        <v>_EU</v>
      </c>
      <c r="P2857" s="340"/>
      <c r="Q2857" s="340"/>
      <c r="R2857" s="341"/>
      <c r="S2857" s="342"/>
      <c r="T2857" s="342"/>
      <c r="U2857" s="340"/>
      <c r="V2857" s="368"/>
      <c r="W2857" s="341"/>
      <c r="X2857" s="343"/>
      <c r="Y2857" s="340"/>
      <c r="Z2857" s="341"/>
      <c r="AA2857" s="348" t="str">
        <f t="shared" si="447"/>
        <v/>
      </c>
      <c r="AB2857" s="349" t="str">
        <f t="shared" si="448"/>
        <v/>
      </c>
      <c r="AC2857" s="341"/>
      <c r="AD2857" s="350" t="str">
        <f t="shared" si="449"/>
        <v/>
      </c>
    </row>
    <row r="2858" spans="2:30" x14ac:dyDescent="0.45">
      <c r="B2858" s="145" t="str">
        <f t="shared" si="440"/>
        <v>NOT INCLUDED</v>
      </c>
      <c r="C2858" s="146" t="e">
        <f t="shared" si="441"/>
        <v>#N/A</v>
      </c>
      <c r="D2858" s="158" t="e">
        <f>AB2858&amp;"_"&amp;#REF!&amp;IF(afstemning_partner&lt;&gt;"","_"&amp;AC2858,"")</f>
        <v>#REF!</v>
      </c>
      <c r="E2858" s="158" t="str">
        <f t="shared" si="442"/>
        <v/>
      </c>
      <c r="F2858" s="158" t="e">
        <f t="shared" si="443"/>
        <v>#N/A</v>
      </c>
      <c r="G2858" s="158" t="str">
        <f>TRANSAKTIONER!Z2858&amp;IF(regnskab_filter_periode&gt;=AB2858,"INCLUDE"&amp;IF(regnskab_filter_land&lt;&gt;"",IF(regnskab_filter_land="EU",F2858,AD2858),""),"EXCLUDE")</f>
        <v>EXCLUDE</v>
      </c>
      <c r="H2858" s="158" t="str">
        <f t="shared" si="444"/>
        <v/>
      </c>
      <c r="I2858" s="158" t="str">
        <f>TRANSAKTIONER!Z2858&amp;IF(regnskab_filter_periode_partner&gt;=AB2858,"INCLUDE"&amp;IF(regnskab_filter_land_partner&lt;&gt;"",IF(regnskab_filter_land_partner="EU",F2858,AD2858),""),"EXCLUDE")&amp;AC2858</f>
        <v>EXCLUDE</v>
      </c>
      <c r="J2858" s="158" t="e">
        <f t="shared" si="445"/>
        <v>#N/A</v>
      </c>
      <c r="L2858" s="158" t="str">
        <f t="shared" si="446"/>
        <v>_EU</v>
      </c>
      <c r="P2858" s="340"/>
      <c r="Q2858" s="340"/>
      <c r="R2858" s="341"/>
      <c r="S2858" s="342"/>
      <c r="T2858" s="342"/>
      <c r="U2858" s="340"/>
      <c r="V2858" s="368"/>
      <c r="W2858" s="341"/>
      <c r="X2858" s="343"/>
      <c r="Y2858" s="340"/>
      <c r="Z2858" s="341"/>
      <c r="AA2858" s="348" t="str">
        <f t="shared" si="447"/>
        <v/>
      </c>
      <c r="AB2858" s="349" t="str">
        <f t="shared" si="448"/>
        <v/>
      </c>
      <c r="AC2858" s="341"/>
      <c r="AD2858" s="350" t="str">
        <f t="shared" si="449"/>
        <v/>
      </c>
    </row>
    <row r="2859" spans="2:30" x14ac:dyDescent="0.45">
      <c r="B2859" s="145" t="str">
        <f t="shared" si="440"/>
        <v>NOT INCLUDED</v>
      </c>
      <c r="C2859" s="146" t="e">
        <f t="shared" si="441"/>
        <v>#N/A</v>
      </c>
      <c r="D2859" s="158" t="e">
        <f>AB2859&amp;"_"&amp;#REF!&amp;IF(afstemning_partner&lt;&gt;"","_"&amp;AC2859,"")</f>
        <v>#REF!</v>
      </c>
      <c r="E2859" s="158" t="str">
        <f t="shared" si="442"/>
        <v/>
      </c>
      <c r="F2859" s="158" t="e">
        <f t="shared" si="443"/>
        <v>#N/A</v>
      </c>
      <c r="G2859" s="158" t="str">
        <f>TRANSAKTIONER!Z2859&amp;IF(regnskab_filter_periode&gt;=AB2859,"INCLUDE"&amp;IF(regnskab_filter_land&lt;&gt;"",IF(regnskab_filter_land="EU",F2859,AD2859),""),"EXCLUDE")</f>
        <v>EXCLUDE</v>
      </c>
      <c r="H2859" s="158" t="str">
        <f t="shared" si="444"/>
        <v/>
      </c>
      <c r="I2859" s="158" t="str">
        <f>TRANSAKTIONER!Z2859&amp;IF(regnskab_filter_periode_partner&gt;=AB2859,"INCLUDE"&amp;IF(regnskab_filter_land_partner&lt;&gt;"",IF(regnskab_filter_land_partner="EU",F2859,AD2859),""),"EXCLUDE")&amp;AC2859</f>
        <v>EXCLUDE</v>
      </c>
      <c r="J2859" s="158" t="e">
        <f t="shared" si="445"/>
        <v>#N/A</v>
      </c>
      <c r="L2859" s="158" t="str">
        <f t="shared" si="446"/>
        <v>_EU</v>
      </c>
      <c r="P2859" s="340"/>
      <c r="Q2859" s="340"/>
      <c r="R2859" s="341"/>
      <c r="S2859" s="342"/>
      <c r="T2859" s="342"/>
      <c r="U2859" s="340"/>
      <c r="V2859" s="368"/>
      <c r="W2859" s="341"/>
      <c r="X2859" s="343"/>
      <c r="Y2859" s="340"/>
      <c r="Z2859" s="341"/>
      <c r="AA2859" s="348" t="str">
        <f t="shared" si="447"/>
        <v/>
      </c>
      <c r="AB2859" s="349" t="str">
        <f t="shared" si="448"/>
        <v/>
      </c>
      <c r="AC2859" s="341"/>
      <c r="AD2859" s="350" t="str">
        <f t="shared" si="449"/>
        <v/>
      </c>
    </row>
    <row r="2860" spans="2:30" x14ac:dyDescent="0.45">
      <c r="B2860" s="145" t="str">
        <f t="shared" si="440"/>
        <v>NOT INCLUDED</v>
      </c>
      <c r="C2860" s="146" t="e">
        <f t="shared" si="441"/>
        <v>#N/A</v>
      </c>
      <c r="D2860" s="158" t="e">
        <f>AB2860&amp;"_"&amp;#REF!&amp;IF(afstemning_partner&lt;&gt;"","_"&amp;AC2860,"")</f>
        <v>#REF!</v>
      </c>
      <c r="E2860" s="158" t="str">
        <f t="shared" si="442"/>
        <v/>
      </c>
      <c r="F2860" s="158" t="e">
        <f t="shared" si="443"/>
        <v>#N/A</v>
      </c>
      <c r="G2860" s="158" t="str">
        <f>TRANSAKTIONER!Z2860&amp;IF(regnskab_filter_periode&gt;=AB2860,"INCLUDE"&amp;IF(regnskab_filter_land&lt;&gt;"",IF(regnskab_filter_land="EU",F2860,AD2860),""),"EXCLUDE")</f>
        <v>EXCLUDE</v>
      </c>
      <c r="H2860" s="158" t="str">
        <f t="shared" si="444"/>
        <v/>
      </c>
      <c r="I2860" s="158" t="str">
        <f>TRANSAKTIONER!Z2860&amp;IF(regnskab_filter_periode_partner&gt;=AB2860,"INCLUDE"&amp;IF(regnskab_filter_land_partner&lt;&gt;"",IF(regnskab_filter_land_partner="EU",F2860,AD2860),""),"EXCLUDE")&amp;AC2860</f>
        <v>EXCLUDE</v>
      </c>
      <c r="J2860" s="158" t="e">
        <f t="shared" si="445"/>
        <v>#N/A</v>
      </c>
      <c r="L2860" s="158" t="str">
        <f t="shared" si="446"/>
        <v>_EU</v>
      </c>
      <c r="P2860" s="340"/>
      <c r="Q2860" s="340"/>
      <c r="R2860" s="341"/>
      <c r="S2860" s="342"/>
      <c r="T2860" s="342"/>
      <c r="U2860" s="340"/>
      <c r="V2860" s="368"/>
      <c r="W2860" s="341"/>
      <c r="X2860" s="343"/>
      <c r="Y2860" s="340"/>
      <c r="Z2860" s="341"/>
      <c r="AA2860" s="348" t="str">
        <f t="shared" si="447"/>
        <v/>
      </c>
      <c r="AB2860" s="349" t="str">
        <f t="shared" si="448"/>
        <v/>
      </c>
      <c r="AC2860" s="341"/>
      <c r="AD2860" s="350" t="str">
        <f t="shared" si="449"/>
        <v/>
      </c>
    </row>
    <row r="2861" spans="2:30" x14ac:dyDescent="0.45">
      <c r="B2861" s="145" t="str">
        <f t="shared" si="440"/>
        <v>NOT INCLUDED</v>
      </c>
      <c r="C2861" s="146" t="e">
        <f t="shared" si="441"/>
        <v>#N/A</v>
      </c>
      <c r="D2861" s="158" t="e">
        <f>AB2861&amp;"_"&amp;#REF!&amp;IF(afstemning_partner&lt;&gt;"","_"&amp;AC2861,"")</f>
        <v>#REF!</v>
      </c>
      <c r="E2861" s="158" t="str">
        <f t="shared" si="442"/>
        <v/>
      </c>
      <c r="F2861" s="158" t="e">
        <f t="shared" si="443"/>
        <v>#N/A</v>
      </c>
      <c r="G2861" s="158" t="str">
        <f>TRANSAKTIONER!Z2861&amp;IF(regnskab_filter_periode&gt;=AB2861,"INCLUDE"&amp;IF(regnskab_filter_land&lt;&gt;"",IF(regnskab_filter_land="EU",F2861,AD2861),""),"EXCLUDE")</f>
        <v>EXCLUDE</v>
      </c>
      <c r="H2861" s="158" t="str">
        <f t="shared" si="444"/>
        <v/>
      </c>
      <c r="I2861" s="158" t="str">
        <f>TRANSAKTIONER!Z2861&amp;IF(regnskab_filter_periode_partner&gt;=AB2861,"INCLUDE"&amp;IF(regnskab_filter_land_partner&lt;&gt;"",IF(regnskab_filter_land_partner="EU",F2861,AD2861),""),"EXCLUDE")&amp;AC2861</f>
        <v>EXCLUDE</v>
      </c>
      <c r="J2861" s="158" t="e">
        <f t="shared" si="445"/>
        <v>#N/A</v>
      </c>
      <c r="L2861" s="158" t="str">
        <f t="shared" si="446"/>
        <v>_EU</v>
      </c>
      <c r="P2861" s="340"/>
      <c r="Q2861" s="340"/>
      <c r="R2861" s="341"/>
      <c r="S2861" s="342"/>
      <c r="T2861" s="342"/>
      <c r="U2861" s="340"/>
      <c r="V2861" s="368"/>
      <c r="W2861" s="341"/>
      <c r="X2861" s="343"/>
      <c r="Y2861" s="340"/>
      <c r="Z2861" s="341"/>
      <c r="AA2861" s="348" t="str">
        <f t="shared" si="447"/>
        <v/>
      </c>
      <c r="AB2861" s="349" t="str">
        <f t="shared" si="448"/>
        <v/>
      </c>
      <c r="AC2861" s="341"/>
      <c r="AD2861" s="350" t="str">
        <f t="shared" si="449"/>
        <v/>
      </c>
    </row>
    <row r="2862" spans="2:30" x14ac:dyDescent="0.45">
      <c r="B2862" s="145" t="str">
        <f t="shared" si="440"/>
        <v>NOT INCLUDED</v>
      </c>
      <c r="C2862" s="146" t="e">
        <f t="shared" si="441"/>
        <v>#N/A</v>
      </c>
      <c r="D2862" s="158" t="e">
        <f>AB2862&amp;"_"&amp;#REF!&amp;IF(afstemning_partner&lt;&gt;"","_"&amp;AC2862,"")</f>
        <v>#REF!</v>
      </c>
      <c r="E2862" s="158" t="str">
        <f t="shared" si="442"/>
        <v/>
      </c>
      <c r="F2862" s="158" t="e">
        <f t="shared" si="443"/>
        <v>#N/A</v>
      </c>
      <c r="G2862" s="158" t="str">
        <f>TRANSAKTIONER!Z2862&amp;IF(regnskab_filter_periode&gt;=AB2862,"INCLUDE"&amp;IF(regnskab_filter_land&lt;&gt;"",IF(regnskab_filter_land="EU",F2862,AD2862),""),"EXCLUDE")</f>
        <v>EXCLUDE</v>
      </c>
      <c r="H2862" s="158" t="str">
        <f t="shared" si="444"/>
        <v/>
      </c>
      <c r="I2862" s="158" t="str">
        <f>TRANSAKTIONER!Z2862&amp;IF(regnskab_filter_periode_partner&gt;=AB2862,"INCLUDE"&amp;IF(regnskab_filter_land_partner&lt;&gt;"",IF(regnskab_filter_land_partner="EU",F2862,AD2862),""),"EXCLUDE")&amp;AC2862</f>
        <v>EXCLUDE</v>
      </c>
      <c r="J2862" s="158" t="e">
        <f t="shared" si="445"/>
        <v>#N/A</v>
      </c>
      <c r="L2862" s="158" t="str">
        <f t="shared" si="446"/>
        <v>_EU</v>
      </c>
      <c r="P2862" s="340"/>
      <c r="Q2862" s="340"/>
      <c r="R2862" s="341"/>
      <c r="S2862" s="342"/>
      <c r="T2862" s="342"/>
      <c r="U2862" s="340"/>
      <c r="V2862" s="368"/>
      <c r="W2862" s="341"/>
      <c r="X2862" s="343"/>
      <c r="Y2862" s="340"/>
      <c r="Z2862" s="341"/>
      <c r="AA2862" s="348" t="str">
        <f t="shared" si="447"/>
        <v/>
      </c>
      <c r="AB2862" s="349" t="str">
        <f t="shared" si="448"/>
        <v/>
      </c>
      <c r="AC2862" s="341"/>
      <c r="AD2862" s="350" t="str">
        <f t="shared" si="449"/>
        <v/>
      </c>
    </row>
    <row r="2863" spans="2:30" x14ac:dyDescent="0.45">
      <c r="B2863" s="145" t="str">
        <f t="shared" si="440"/>
        <v>NOT INCLUDED</v>
      </c>
      <c r="C2863" s="146" t="e">
        <f t="shared" si="441"/>
        <v>#N/A</v>
      </c>
      <c r="D2863" s="158" t="e">
        <f>AB2863&amp;"_"&amp;#REF!&amp;IF(afstemning_partner&lt;&gt;"","_"&amp;AC2863,"")</f>
        <v>#REF!</v>
      </c>
      <c r="E2863" s="158" t="str">
        <f t="shared" si="442"/>
        <v/>
      </c>
      <c r="F2863" s="158" t="e">
        <f t="shared" si="443"/>
        <v>#N/A</v>
      </c>
      <c r="G2863" s="158" t="str">
        <f>TRANSAKTIONER!Z2863&amp;IF(regnskab_filter_periode&gt;=AB2863,"INCLUDE"&amp;IF(regnskab_filter_land&lt;&gt;"",IF(regnskab_filter_land="EU",F2863,AD2863),""),"EXCLUDE")</f>
        <v>EXCLUDE</v>
      </c>
      <c r="H2863" s="158" t="str">
        <f t="shared" si="444"/>
        <v/>
      </c>
      <c r="I2863" s="158" t="str">
        <f>TRANSAKTIONER!Z2863&amp;IF(regnskab_filter_periode_partner&gt;=AB2863,"INCLUDE"&amp;IF(regnskab_filter_land_partner&lt;&gt;"",IF(regnskab_filter_land_partner="EU",F2863,AD2863),""),"EXCLUDE")&amp;AC2863</f>
        <v>EXCLUDE</v>
      </c>
      <c r="J2863" s="158" t="e">
        <f t="shared" si="445"/>
        <v>#N/A</v>
      </c>
      <c r="L2863" s="158" t="str">
        <f t="shared" si="446"/>
        <v>_EU</v>
      </c>
      <c r="P2863" s="340"/>
      <c r="Q2863" s="340"/>
      <c r="R2863" s="341"/>
      <c r="S2863" s="342"/>
      <c r="T2863" s="342"/>
      <c r="U2863" s="340"/>
      <c r="V2863" s="368"/>
      <c r="W2863" s="341"/>
      <c r="X2863" s="343"/>
      <c r="Y2863" s="340"/>
      <c r="Z2863" s="341"/>
      <c r="AA2863" s="348" t="str">
        <f t="shared" si="447"/>
        <v/>
      </c>
      <c r="AB2863" s="349" t="str">
        <f t="shared" si="448"/>
        <v/>
      </c>
      <c r="AC2863" s="341"/>
      <c r="AD2863" s="350" t="str">
        <f t="shared" si="449"/>
        <v/>
      </c>
    </row>
    <row r="2864" spans="2:30" x14ac:dyDescent="0.45">
      <c r="B2864" s="145" t="str">
        <f t="shared" si="440"/>
        <v>NOT INCLUDED</v>
      </c>
      <c r="C2864" s="146" t="e">
        <f t="shared" si="441"/>
        <v>#N/A</v>
      </c>
      <c r="D2864" s="158" t="e">
        <f>AB2864&amp;"_"&amp;#REF!&amp;IF(afstemning_partner&lt;&gt;"","_"&amp;AC2864,"")</f>
        <v>#REF!</v>
      </c>
      <c r="E2864" s="158" t="str">
        <f t="shared" si="442"/>
        <v/>
      </c>
      <c r="F2864" s="158" t="e">
        <f t="shared" si="443"/>
        <v>#N/A</v>
      </c>
      <c r="G2864" s="158" t="str">
        <f>TRANSAKTIONER!Z2864&amp;IF(regnskab_filter_periode&gt;=AB2864,"INCLUDE"&amp;IF(regnskab_filter_land&lt;&gt;"",IF(regnskab_filter_land="EU",F2864,AD2864),""),"EXCLUDE")</f>
        <v>EXCLUDE</v>
      </c>
      <c r="H2864" s="158" t="str">
        <f t="shared" si="444"/>
        <v/>
      </c>
      <c r="I2864" s="158" t="str">
        <f>TRANSAKTIONER!Z2864&amp;IF(regnskab_filter_periode_partner&gt;=AB2864,"INCLUDE"&amp;IF(regnskab_filter_land_partner&lt;&gt;"",IF(regnskab_filter_land_partner="EU",F2864,AD2864),""),"EXCLUDE")&amp;AC2864</f>
        <v>EXCLUDE</v>
      </c>
      <c r="J2864" s="158" t="e">
        <f t="shared" si="445"/>
        <v>#N/A</v>
      </c>
      <c r="L2864" s="158" t="str">
        <f t="shared" si="446"/>
        <v>_EU</v>
      </c>
      <c r="P2864" s="340"/>
      <c r="Q2864" s="340"/>
      <c r="R2864" s="341"/>
      <c r="S2864" s="342"/>
      <c r="T2864" s="342"/>
      <c r="U2864" s="340"/>
      <c r="V2864" s="368"/>
      <c r="W2864" s="341"/>
      <c r="X2864" s="343"/>
      <c r="Y2864" s="340"/>
      <c r="Z2864" s="341"/>
      <c r="AA2864" s="348" t="str">
        <f t="shared" si="447"/>
        <v/>
      </c>
      <c r="AB2864" s="349" t="str">
        <f t="shared" si="448"/>
        <v/>
      </c>
      <c r="AC2864" s="341"/>
      <c r="AD2864" s="350" t="str">
        <f t="shared" si="449"/>
        <v/>
      </c>
    </row>
    <row r="2865" spans="2:30" x14ac:dyDescent="0.45">
      <c r="B2865" s="145" t="str">
        <f t="shared" si="440"/>
        <v>NOT INCLUDED</v>
      </c>
      <c r="C2865" s="146" t="e">
        <f t="shared" si="441"/>
        <v>#N/A</v>
      </c>
      <c r="D2865" s="158" t="e">
        <f>AB2865&amp;"_"&amp;#REF!&amp;IF(afstemning_partner&lt;&gt;"","_"&amp;AC2865,"")</f>
        <v>#REF!</v>
      </c>
      <c r="E2865" s="158" t="str">
        <f t="shared" si="442"/>
        <v/>
      </c>
      <c r="F2865" s="158" t="e">
        <f t="shared" si="443"/>
        <v>#N/A</v>
      </c>
      <c r="G2865" s="158" t="str">
        <f>TRANSAKTIONER!Z2865&amp;IF(regnskab_filter_periode&gt;=AB2865,"INCLUDE"&amp;IF(regnskab_filter_land&lt;&gt;"",IF(regnskab_filter_land="EU",F2865,AD2865),""),"EXCLUDE")</f>
        <v>EXCLUDE</v>
      </c>
      <c r="H2865" s="158" t="str">
        <f t="shared" si="444"/>
        <v/>
      </c>
      <c r="I2865" s="158" t="str">
        <f>TRANSAKTIONER!Z2865&amp;IF(regnskab_filter_periode_partner&gt;=AB2865,"INCLUDE"&amp;IF(regnskab_filter_land_partner&lt;&gt;"",IF(regnskab_filter_land_partner="EU",F2865,AD2865),""),"EXCLUDE")&amp;AC2865</f>
        <v>EXCLUDE</v>
      </c>
      <c r="J2865" s="158" t="e">
        <f t="shared" si="445"/>
        <v>#N/A</v>
      </c>
      <c r="L2865" s="158" t="str">
        <f t="shared" si="446"/>
        <v>_EU</v>
      </c>
      <c r="P2865" s="340"/>
      <c r="Q2865" s="340"/>
      <c r="R2865" s="341"/>
      <c r="S2865" s="342"/>
      <c r="T2865" s="342"/>
      <c r="U2865" s="340"/>
      <c r="V2865" s="368"/>
      <c r="W2865" s="341"/>
      <c r="X2865" s="343"/>
      <c r="Y2865" s="340"/>
      <c r="Z2865" s="341"/>
      <c r="AA2865" s="348" t="str">
        <f t="shared" si="447"/>
        <v/>
      </c>
      <c r="AB2865" s="349" t="str">
        <f t="shared" si="448"/>
        <v/>
      </c>
      <c r="AC2865" s="341"/>
      <c r="AD2865" s="350" t="str">
        <f t="shared" si="449"/>
        <v/>
      </c>
    </row>
    <row r="2866" spans="2:30" x14ac:dyDescent="0.45">
      <c r="B2866" s="145" t="str">
        <f t="shared" si="440"/>
        <v>NOT INCLUDED</v>
      </c>
      <c r="C2866" s="146" t="e">
        <f t="shared" si="441"/>
        <v>#N/A</v>
      </c>
      <c r="D2866" s="158" t="e">
        <f>AB2866&amp;"_"&amp;#REF!&amp;IF(afstemning_partner&lt;&gt;"","_"&amp;AC2866,"")</f>
        <v>#REF!</v>
      </c>
      <c r="E2866" s="158" t="str">
        <f t="shared" si="442"/>
        <v/>
      </c>
      <c r="F2866" s="158" t="e">
        <f t="shared" si="443"/>
        <v>#N/A</v>
      </c>
      <c r="G2866" s="158" t="str">
        <f>TRANSAKTIONER!Z2866&amp;IF(regnskab_filter_periode&gt;=AB2866,"INCLUDE"&amp;IF(regnskab_filter_land&lt;&gt;"",IF(regnskab_filter_land="EU",F2866,AD2866),""),"EXCLUDE")</f>
        <v>EXCLUDE</v>
      </c>
      <c r="H2866" s="158" t="str">
        <f t="shared" si="444"/>
        <v/>
      </c>
      <c r="I2866" s="158" t="str">
        <f>TRANSAKTIONER!Z2866&amp;IF(regnskab_filter_periode_partner&gt;=AB2866,"INCLUDE"&amp;IF(regnskab_filter_land_partner&lt;&gt;"",IF(regnskab_filter_land_partner="EU",F2866,AD2866),""),"EXCLUDE")&amp;AC2866</f>
        <v>EXCLUDE</v>
      </c>
      <c r="J2866" s="158" t="e">
        <f t="shared" si="445"/>
        <v>#N/A</v>
      </c>
      <c r="L2866" s="158" t="str">
        <f t="shared" si="446"/>
        <v>_EU</v>
      </c>
      <c r="P2866" s="340"/>
      <c r="Q2866" s="340"/>
      <c r="R2866" s="341"/>
      <c r="S2866" s="342"/>
      <c r="T2866" s="342"/>
      <c r="U2866" s="340"/>
      <c r="V2866" s="368"/>
      <c r="W2866" s="341"/>
      <c r="X2866" s="343"/>
      <c r="Y2866" s="340"/>
      <c r="Z2866" s="341"/>
      <c r="AA2866" s="348" t="str">
        <f t="shared" si="447"/>
        <v/>
      </c>
      <c r="AB2866" s="349" t="str">
        <f t="shared" si="448"/>
        <v/>
      </c>
      <c r="AC2866" s="341"/>
      <c r="AD2866" s="350" t="str">
        <f t="shared" si="449"/>
        <v/>
      </c>
    </row>
    <row r="2867" spans="2:30" x14ac:dyDescent="0.45">
      <c r="B2867" s="145" t="str">
        <f t="shared" si="440"/>
        <v>NOT INCLUDED</v>
      </c>
      <c r="C2867" s="146" t="e">
        <f t="shared" si="441"/>
        <v>#N/A</v>
      </c>
      <c r="D2867" s="158" t="e">
        <f>AB2867&amp;"_"&amp;#REF!&amp;IF(afstemning_partner&lt;&gt;"","_"&amp;AC2867,"")</f>
        <v>#REF!</v>
      </c>
      <c r="E2867" s="158" t="str">
        <f t="shared" si="442"/>
        <v/>
      </c>
      <c r="F2867" s="158" t="e">
        <f t="shared" si="443"/>
        <v>#N/A</v>
      </c>
      <c r="G2867" s="158" t="str">
        <f>TRANSAKTIONER!Z2867&amp;IF(regnskab_filter_periode&gt;=AB2867,"INCLUDE"&amp;IF(regnskab_filter_land&lt;&gt;"",IF(regnskab_filter_land="EU",F2867,AD2867),""),"EXCLUDE")</f>
        <v>EXCLUDE</v>
      </c>
      <c r="H2867" s="158" t="str">
        <f t="shared" si="444"/>
        <v/>
      </c>
      <c r="I2867" s="158" t="str">
        <f>TRANSAKTIONER!Z2867&amp;IF(regnskab_filter_periode_partner&gt;=AB2867,"INCLUDE"&amp;IF(regnskab_filter_land_partner&lt;&gt;"",IF(regnskab_filter_land_partner="EU",F2867,AD2867),""),"EXCLUDE")&amp;AC2867</f>
        <v>EXCLUDE</v>
      </c>
      <c r="J2867" s="158" t="e">
        <f t="shared" si="445"/>
        <v>#N/A</v>
      </c>
      <c r="L2867" s="158" t="str">
        <f t="shared" si="446"/>
        <v>_EU</v>
      </c>
      <c r="P2867" s="340"/>
      <c r="Q2867" s="340"/>
      <c r="R2867" s="341"/>
      <c r="S2867" s="342"/>
      <c r="T2867" s="342"/>
      <c r="U2867" s="340"/>
      <c r="V2867" s="368"/>
      <c r="W2867" s="341"/>
      <c r="X2867" s="343"/>
      <c r="Y2867" s="340"/>
      <c r="Z2867" s="341"/>
      <c r="AA2867" s="348" t="str">
        <f t="shared" si="447"/>
        <v/>
      </c>
      <c r="AB2867" s="349" t="str">
        <f t="shared" si="448"/>
        <v/>
      </c>
      <c r="AC2867" s="341"/>
      <c r="AD2867" s="350" t="str">
        <f t="shared" si="449"/>
        <v/>
      </c>
    </row>
    <row r="2868" spans="2:30" x14ac:dyDescent="0.45">
      <c r="B2868" s="145" t="str">
        <f t="shared" si="440"/>
        <v>NOT INCLUDED</v>
      </c>
      <c r="C2868" s="146" t="e">
        <f t="shared" si="441"/>
        <v>#N/A</v>
      </c>
      <c r="D2868" s="158" t="e">
        <f>AB2868&amp;"_"&amp;#REF!&amp;IF(afstemning_partner&lt;&gt;"","_"&amp;AC2868,"")</f>
        <v>#REF!</v>
      </c>
      <c r="E2868" s="158" t="str">
        <f t="shared" si="442"/>
        <v/>
      </c>
      <c r="F2868" s="158" t="e">
        <f t="shared" si="443"/>
        <v>#N/A</v>
      </c>
      <c r="G2868" s="158" t="str">
        <f>TRANSAKTIONER!Z2868&amp;IF(regnskab_filter_periode&gt;=AB2868,"INCLUDE"&amp;IF(regnskab_filter_land&lt;&gt;"",IF(regnskab_filter_land="EU",F2868,AD2868),""),"EXCLUDE")</f>
        <v>EXCLUDE</v>
      </c>
      <c r="H2868" s="158" t="str">
        <f t="shared" si="444"/>
        <v/>
      </c>
      <c r="I2868" s="158" t="str">
        <f>TRANSAKTIONER!Z2868&amp;IF(regnskab_filter_periode_partner&gt;=AB2868,"INCLUDE"&amp;IF(regnskab_filter_land_partner&lt;&gt;"",IF(regnskab_filter_land_partner="EU",F2868,AD2868),""),"EXCLUDE")&amp;AC2868</f>
        <v>EXCLUDE</v>
      </c>
      <c r="J2868" s="158" t="e">
        <f t="shared" si="445"/>
        <v>#N/A</v>
      </c>
      <c r="L2868" s="158" t="str">
        <f t="shared" si="446"/>
        <v>_EU</v>
      </c>
      <c r="P2868" s="340"/>
      <c r="Q2868" s="340"/>
      <c r="R2868" s="341"/>
      <c r="S2868" s="342"/>
      <c r="T2868" s="342"/>
      <c r="U2868" s="340"/>
      <c r="V2868" s="368"/>
      <c r="W2868" s="341"/>
      <c r="X2868" s="343"/>
      <c r="Y2868" s="340"/>
      <c r="Z2868" s="341"/>
      <c r="AA2868" s="348" t="str">
        <f t="shared" si="447"/>
        <v/>
      </c>
      <c r="AB2868" s="349" t="str">
        <f t="shared" si="448"/>
        <v/>
      </c>
      <c r="AC2868" s="341"/>
      <c r="AD2868" s="350" t="str">
        <f t="shared" si="449"/>
        <v/>
      </c>
    </row>
    <row r="2869" spans="2:30" x14ac:dyDescent="0.45">
      <c r="B2869" s="145" t="str">
        <f t="shared" si="440"/>
        <v>NOT INCLUDED</v>
      </c>
      <c r="C2869" s="146" t="e">
        <f t="shared" si="441"/>
        <v>#N/A</v>
      </c>
      <c r="D2869" s="158" t="e">
        <f>AB2869&amp;"_"&amp;#REF!&amp;IF(afstemning_partner&lt;&gt;"","_"&amp;AC2869,"")</f>
        <v>#REF!</v>
      </c>
      <c r="E2869" s="158" t="str">
        <f t="shared" si="442"/>
        <v/>
      </c>
      <c r="F2869" s="158" t="e">
        <f t="shared" si="443"/>
        <v>#N/A</v>
      </c>
      <c r="G2869" s="158" t="str">
        <f>TRANSAKTIONER!Z2869&amp;IF(regnskab_filter_periode&gt;=AB2869,"INCLUDE"&amp;IF(regnskab_filter_land&lt;&gt;"",IF(regnskab_filter_land="EU",F2869,AD2869),""),"EXCLUDE")</f>
        <v>EXCLUDE</v>
      </c>
      <c r="H2869" s="158" t="str">
        <f t="shared" si="444"/>
        <v/>
      </c>
      <c r="I2869" s="158" t="str">
        <f>TRANSAKTIONER!Z2869&amp;IF(regnskab_filter_periode_partner&gt;=AB2869,"INCLUDE"&amp;IF(regnskab_filter_land_partner&lt;&gt;"",IF(regnskab_filter_land_partner="EU",F2869,AD2869),""),"EXCLUDE")&amp;AC2869</f>
        <v>EXCLUDE</v>
      </c>
      <c r="J2869" s="158" t="e">
        <f t="shared" si="445"/>
        <v>#N/A</v>
      </c>
      <c r="L2869" s="158" t="str">
        <f t="shared" si="446"/>
        <v>_EU</v>
      </c>
      <c r="P2869" s="340"/>
      <c r="Q2869" s="340"/>
      <c r="R2869" s="341"/>
      <c r="S2869" s="342"/>
      <c r="T2869" s="342"/>
      <c r="U2869" s="340"/>
      <c r="V2869" s="368"/>
      <c r="W2869" s="341"/>
      <c r="X2869" s="343"/>
      <c r="Y2869" s="340"/>
      <c r="Z2869" s="341"/>
      <c r="AA2869" s="348" t="str">
        <f t="shared" si="447"/>
        <v/>
      </c>
      <c r="AB2869" s="349" t="str">
        <f t="shared" si="448"/>
        <v/>
      </c>
      <c r="AC2869" s="341"/>
      <c r="AD2869" s="350" t="str">
        <f t="shared" si="449"/>
        <v/>
      </c>
    </row>
    <row r="2870" spans="2:30" x14ac:dyDescent="0.45">
      <c r="B2870" s="145" t="str">
        <f t="shared" si="440"/>
        <v>NOT INCLUDED</v>
      </c>
      <c r="C2870" s="146" t="e">
        <f t="shared" si="441"/>
        <v>#N/A</v>
      </c>
      <c r="D2870" s="158" t="e">
        <f>AB2870&amp;"_"&amp;#REF!&amp;IF(afstemning_partner&lt;&gt;"","_"&amp;AC2870,"")</f>
        <v>#REF!</v>
      </c>
      <c r="E2870" s="158" t="str">
        <f t="shared" si="442"/>
        <v/>
      </c>
      <c r="F2870" s="158" t="e">
        <f t="shared" si="443"/>
        <v>#N/A</v>
      </c>
      <c r="G2870" s="158" t="str">
        <f>TRANSAKTIONER!Z2870&amp;IF(regnskab_filter_periode&gt;=AB2870,"INCLUDE"&amp;IF(regnskab_filter_land&lt;&gt;"",IF(regnskab_filter_land="EU",F2870,AD2870),""),"EXCLUDE")</f>
        <v>EXCLUDE</v>
      </c>
      <c r="H2870" s="158" t="str">
        <f t="shared" si="444"/>
        <v/>
      </c>
      <c r="I2870" s="158" t="str">
        <f>TRANSAKTIONER!Z2870&amp;IF(regnskab_filter_periode_partner&gt;=AB2870,"INCLUDE"&amp;IF(regnskab_filter_land_partner&lt;&gt;"",IF(regnskab_filter_land_partner="EU",F2870,AD2870),""),"EXCLUDE")&amp;AC2870</f>
        <v>EXCLUDE</v>
      </c>
      <c r="J2870" s="158" t="e">
        <f t="shared" si="445"/>
        <v>#N/A</v>
      </c>
      <c r="L2870" s="158" t="str">
        <f t="shared" si="446"/>
        <v>_EU</v>
      </c>
      <c r="P2870" s="340"/>
      <c r="Q2870" s="340"/>
      <c r="R2870" s="341"/>
      <c r="S2870" s="342"/>
      <c r="T2870" s="342"/>
      <c r="U2870" s="340"/>
      <c r="V2870" s="368"/>
      <c r="W2870" s="341"/>
      <c r="X2870" s="343"/>
      <c r="Y2870" s="340"/>
      <c r="Z2870" s="341"/>
      <c r="AA2870" s="348" t="str">
        <f t="shared" si="447"/>
        <v/>
      </c>
      <c r="AB2870" s="349" t="str">
        <f t="shared" si="448"/>
        <v/>
      </c>
      <c r="AC2870" s="341"/>
      <c r="AD2870" s="350" t="str">
        <f t="shared" si="449"/>
        <v/>
      </c>
    </row>
    <row r="2871" spans="2:30" x14ac:dyDescent="0.45">
      <c r="B2871" s="145" t="str">
        <f t="shared" si="440"/>
        <v>NOT INCLUDED</v>
      </c>
      <c r="C2871" s="146" t="e">
        <f t="shared" si="441"/>
        <v>#N/A</v>
      </c>
      <c r="D2871" s="158" t="e">
        <f>AB2871&amp;"_"&amp;#REF!&amp;IF(afstemning_partner&lt;&gt;"","_"&amp;AC2871,"")</f>
        <v>#REF!</v>
      </c>
      <c r="E2871" s="158" t="str">
        <f t="shared" si="442"/>
        <v/>
      </c>
      <c r="F2871" s="158" t="e">
        <f t="shared" si="443"/>
        <v>#N/A</v>
      </c>
      <c r="G2871" s="158" t="str">
        <f>TRANSAKTIONER!Z2871&amp;IF(regnskab_filter_periode&gt;=AB2871,"INCLUDE"&amp;IF(regnskab_filter_land&lt;&gt;"",IF(regnskab_filter_land="EU",F2871,AD2871),""),"EXCLUDE")</f>
        <v>EXCLUDE</v>
      </c>
      <c r="H2871" s="158" t="str">
        <f t="shared" si="444"/>
        <v/>
      </c>
      <c r="I2871" s="158" t="str">
        <f>TRANSAKTIONER!Z2871&amp;IF(regnskab_filter_periode_partner&gt;=AB2871,"INCLUDE"&amp;IF(regnskab_filter_land_partner&lt;&gt;"",IF(regnskab_filter_land_partner="EU",F2871,AD2871),""),"EXCLUDE")&amp;AC2871</f>
        <v>EXCLUDE</v>
      </c>
      <c r="J2871" s="158" t="e">
        <f t="shared" si="445"/>
        <v>#N/A</v>
      </c>
      <c r="L2871" s="158" t="str">
        <f t="shared" si="446"/>
        <v>_EU</v>
      </c>
      <c r="P2871" s="340"/>
      <c r="Q2871" s="340"/>
      <c r="R2871" s="341"/>
      <c r="S2871" s="342"/>
      <c r="T2871" s="342"/>
      <c r="U2871" s="340"/>
      <c r="V2871" s="368"/>
      <c r="W2871" s="341"/>
      <c r="X2871" s="343"/>
      <c r="Y2871" s="340"/>
      <c r="Z2871" s="341"/>
      <c r="AA2871" s="348" t="str">
        <f t="shared" si="447"/>
        <v/>
      </c>
      <c r="AB2871" s="349" t="str">
        <f t="shared" si="448"/>
        <v/>
      </c>
      <c r="AC2871" s="341"/>
      <c r="AD2871" s="350" t="str">
        <f t="shared" si="449"/>
        <v/>
      </c>
    </row>
    <row r="2872" spans="2:30" x14ac:dyDescent="0.45">
      <c r="B2872" s="145" t="str">
        <f t="shared" si="440"/>
        <v>NOT INCLUDED</v>
      </c>
      <c r="C2872" s="146" t="e">
        <f t="shared" si="441"/>
        <v>#N/A</v>
      </c>
      <c r="D2872" s="158" t="e">
        <f>AB2872&amp;"_"&amp;#REF!&amp;IF(afstemning_partner&lt;&gt;"","_"&amp;AC2872,"")</f>
        <v>#REF!</v>
      </c>
      <c r="E2872" s="158" t="str">
        <f t="shared" si="442"/>
        <v/>
      </c>
      <c r="F2872" s="158" t="e">
        <f t="shared" si="443"/>
        <v>#N/A</v>
      </c>
      <c r="G2872" s="158" t="str">
        <f>TRANSAKTIONER!Z2872&amp;IF(regnskab_filter_periode&gt;=AB2872,"INCLUDE"&amp;IF(regnskab_filter_land&lt;&gt;"",IF(regnskab_filter_land="EU",F2872,AD2872),""),"EXCLUDE")</f>
        <v>EXCLUDE</v>
      </c>
      <c r="H2872" s="158" t="str">
        <f t="shared" si="444"/>
        <v/>
      </c>
      <c r="I2872" s="158" t="str">
        <f>TRANSAKTIONER!Z2872&amp;IF(regnskab_filter_periode_partner&gt;=AB2872,"INCLUDE"&amp;IF(regnskab_filter_land_partner&lt;&gt;"",IF(regnskab_filter_land_partner="EU",F2872,AD2872),""),"EXCLUDE")&amp;AC2872</f>
        <v>EXCLUDE</v>
      </c>
      <c r="J2872" s="158" t="e">
        <f t="shared" si="445"/>
        <v>#N/A</v>
      </c>
      <c r="L2872" s="158" t="str">
        <f t="shared" si="446"/>
        <v>_EU</v>
      </c>
      <c r="P2872" s="340"/>
      <c r="Q2872" s="340"/>
      <c r="R2872" s="341"/>
      <c r="S2872" s="342"/>
      <c r="T2872" s="342"/>
      <c r="U2872" s="340"/>
      <c r="V2872" s="368"/>
      <c r="W2872" s="341"/>
      <c r="X2872" s="343"/>
      <c r="Y2872" s="340"/>
      <c r="Z2872" s="341"/>
      <c r="AA2872" s="348" t="str">
        <f t="shared" si="447"/>
        <v/>
      </c>
      <c r="AB2872" s="349" t="str">
        <f t="shared" si="448"/>
        <v/>
      </c>
      <c r="AC2872" s="341"/>
      <c r="AD2872" s="350" t="str">
        <f t="shared" si="449"/>
        <v/>
      </c>
    </row>
    <row r="2873" spans="2:30" x14ac:dyDescent="0.45">
      <c r="B2873" s="145" t="str">
        <f t="shared" si="440"/>
        <v>NOT INCLUDED</v>
      </c>
      <c r="C2873" s="146" t="e">
        <f t="shared" si="441"/>
        <v>#N/A</v>
      </c>
      <c r="D2873" s="158" t="e">
        <f>AB2873&amp;"_"&amp;#REF!&amp;IF(afstemning_partner&lt;&gt;"","_"&amp;AC2873,"")</f>
        <v>#REF!</v>
      </c>
      <c r="E2873" s="158" t="str">
        <f t="shared" si="442"/>
        <v/>
      </c>
      <c r="F2873" s="158" t="e">
        <f t="shared" si="443"/>
        <v>#N/A</v>
      </c>
      <c r="G2873" s="158" t="str">
        <f>TRANSAKTIONER!Z2873&amp;IF(regnskab_filter_periode&gt;=AB2873,"INCLUDE"&amp;IF(regnskab_filter_land&lt;&gt;"",IF(regnskab_filter_land="EU",F2873,AD2873),""),"EXCLUDE")</f>
        <v>EXCLUDE</v>
      </c>
      <c r="H2873" s="158" t="str">
        <f t="shared" si="444"/>
        <v/>
      </c>
      <c r="I2873" s="158" t="str">
        <f>TRANSAKTIONER!Z2873&amp;IF(regnskab_filter_periode_partner&gt;=AB2873,"INCLUDE"&amp;IF(regnskab_filter_land_partner&lt;&gt;"",IF(regnskab_filter_land_partner="EU",F2873,AD2873),""),"EXCLUDE")&amp;AC2873</f>
        <v>EXCLUDE</v>
      </c>
      <c r="J2873" s="158" t="e">
        <f t="shared" si="445"/>
        <v>#N/A</v>
      </c>
      <c r="L2873" s="158" t="str">
        <f t="shared" si="446"/>
        <v>_EU</v>
      </c>
      <c r="P2873" s="340"/>
      <c r="Q2873" s="340"/>
      <c r="R2873" s="341"/>
      <c r="S2873" s="342"/>
      <c r="T2873" s="342"/>
      <c r="U2873" s="340"/>
      <c r="V2873" s="368"/>
      <c r="W2873" s="341"/>
      <c r="X2873" s="343"/>
      <c r="Y2873" s="340"/>
      <c r="Z2873" s="341"/>
      <c r="AA2873" s="348" t="str">
        <f t="shared" si="447"/>
        <v/>
      </c>
      <c r="AB2873" s="349" t="str">
        <f t="shared" si="448"/>
        <v/>
      </c>
      <c r="AC2873" s="341"/>
      <c r="AD2873" s="350" t="str">
        <f t="shared" si="449"/>
        <v/>
      </c>
    </row>
    <row r="2874" spans="2:30" x14ac:dyDescent="0.45">
      <c r="B2874" s="145" t="str">
        <f t="shared" si="440"/>
        <v>NOT INCLUDED</v>
      </c>
      <c r="C2874" s="146" t="e">
        <f t="shared" si="441"/>
        <v>#N/A</v>
      </c>
      <c r="D2874" s="158" t="e">
        <f>AB2874&amp;"_"&amp;#REF!&amp;IF(afstemning_partner&lt;&gt;"","_"&amp;AC2874,"")</f>
        <v>#REF!</v>
      </c>
      <c r="E2874" s="158" t="str">
        <f t="shared" si="442"/>
        <v/>
      </c>
      <c r="F2874" s="158" t="e">
        <f t="shared" si="443"/>
        <v>#N/A</v>
      </c>
      <c r="G2874" s="158" t="str">
        <f>TRANSAKTIONER!Z2874&amp;IF(regnskab_filter_periode&gt;=AB2874,"INCLUDE"&amp;IF(regnskab_filter_land&lt;&gt;"",IF(regnskab_filter_land="EU",F2874,AD2874),""),"EXCLUDE")</f>
        <v>EXCLUDE</v>
      </c>
      <c r="H2874" s="158" t="str">
        <f t="shared" si="444"/>
        <v/>
      </c>
      <c r="I2874" s="158" t="str">
        <f>TRANSAKTIONER!Z2874&amp;IF(regnskab_filter_periode_partner&gt;=AB2874,"INCLUDE"&amp;IF(regnskab_filter_land_partner&lt;&gt;"",IF(regnskab_filter_land_partner="EU",F2874,AD2874),""),"EXCLUDE")&amp;AC2874</f>
        <v>EXCLUDE</v>
      </c>
      <c r="J2874" s="158" t="e">
        <f t="shared" si="445"/>
        <v>#N/A</v>
      </c>
      <c r="L2874" s="158" t="str">
        <f t="shared" si="446"/>
        <v>_EU</v>
      </c>
      <c r="P2874" s="340"/>
      <c r="Q2874" s="340"/>
      <c r="R2874" s="341"/>
      <c r="S2874" s="342"/>
      <c r="T2874" s="342"/>
      <c r="U2874" s="340"/>
      <c r="V2874" s="368"/>
      <c r="W2874" s="341"/>
      <c r="X2874" s="343"/>
      <c r="Y2874" s="340"/>
      <c r="Z2874" s="341"/>
      <c r="AA2874" s="348" t="str">
        <f t="shared" si="447"/>
        <v/>
      </c>
      <c r="AB2874" s="349" t="str">
        <f t="shared" si="448"/>
        <v/>
      </c>
      <c r="AC2874" s="341"/>
      <c r="AD2874" s="350" t="str">
        <f t="shared" si="449"/>
        <v/>
      </c>
    </row>
    <row r="2875" spans="2:30" x14ac:dyDescent="0.45">
      <c r="B2875" s="145" t="str">
        <f t="shared" si="440"/>
        <v>NOT INCLUDED</v>
      </c>
      <c r="C2875" s="146" t="e">
        <f t="shared" si="441"/>
        <v>#N/A</v>
      </c>
      <c r="D2875" s="158" t="e">
        <f>AB2875&amp;"_"&amp;#REF!&amp;IF(afstemning_partner&lt;&gt;"","_"&amp;AC2875,"")</f>
        <v>#REF!</v>
      </c>
      <c r="E2875" s="158" t="str">
        <f t="shared" si="442"/>
        <v/>
      </c>
      <c r="F2875" s="158" t="e">
        <f t="shared" si="443"/>
        <v>#N/A</v>
      </c>
      <c r="G2875" s="158" t="str">
        <f>TRANSAKTIONER!Z2875&amp;IF(regnskab_filter_periode&gt;=AB2875,"INCLUDE"&amp;IF(regnskab_filter_land&lt;&gt;"",IF(regnskab_filter_land="EU",F2875,AD2875),""),"EXCLUDE")</f>
        <v>EXCLUDE</v>
      </c>
      <c r="H2875" s="158" t="str">
        <f t="shared" si="444"/>
        <v/>
      </c>
      <c r="I2875" s="158" t="str">
        <f>TRANSAKTIONER!Z2875&amp;IF(regnskab_filter_periode_partner&gt;=AB2875,"INCLUDE"&amp;IF(regnskab_filter_land_partner&lt;&gt;"",IF(regnskab_filter_land_partner="EU",F2875,AD2875),""),"EXCLUDE")&amp;AC2875</f>
        <v>EXCLUDE</v>
      </c>
      <c r="J2875" s="158" t="e">
        <f t="shared" si="445"/>
        <v>#N/A</v>
      </c>
      <c r="L2875" s="158" t="str">
        <f t="shared" si="446"/>
        <v>_EU</v>
      </c>
      <c r="P2875" s="340"/>
      <c r="Q2875" s="340"/>
      <c r="R2875" s="341"/>
      <c r="S2875" s="342"/>
      <c r="T2875" s="342"/>
      <c r="U2875" s="340"/>
      <c r="V2875" s="368"/>
      <c r="W2875" s="341"/>
      <c r="X2875" s="343"/>
      <c r="Y2875" s="340"/>
      <c r="Z2875" s="341"/>
      <c r="AA2875" s="348" t="str">
        <f t="shared" si="447"/>
        <v/>
      </c>
      <c r="AB2875" s="349" t="str">
        <f t="shared" si="448"/>
        <v/>
      </c>
      <c r="AC2875" s="341"/>
      <c r="AD2875" s="350" t="str">
        <f t="shared" si="449"/>
        <v/>
      </c>
    </row>
    <row r="2876" spans="2:30" x14ac:dyDescent="0.45">
      <c r="B2876" s="145" t="str">
        <f t="shared" si="440"/>
        <v>NOT INCLUDED</v>
      </c>
      <c r="C2876" s="146" t="e">
        <f t="shared" si="441"/>
        <v>#N/A</v>
      </c>
      <c r="D2876" s="158" t="e">
        <f>AB2876&amp;"_"&amp;#REF!&amp;IF(afstemning_partner&lt;&gt;"","_"&amp;AC2876,"")</f>
        <v>#REF!</v>
      </c>
      <c r="E2876" s="158" t="str">
        <f t="shared" si="442"/>
        <v/>
      </c>
      <c r="F2876" s="158" t="e">
        <f t="shared" si="443"/>
        <v>#N/A</v>
      </c>
      <c r="G2876" s="158" t="str">
        <f>TRANSAKTIONER!Z2876&amp;IF(regnskab_filter_periode&gt;=AB2876,"INCLUDE"&amp;IF(regnskab_filter_land&lt;&gt;"",IF(regnskab_filter_land="EU",F2876,AD2876),""),"EXCLUDE")</f>
        <v>EXCLUDE</v>
      </c>
      <c r="H2876" s="158" t="str">
        <f t="shared" si="444"/>
        <v/>
      </c>
      <c r="I2876" s="158" t="str">
        <f>TRANSAKTIONER!Z2876&amp;IF(regnskab_filter_periode_partner&gt;=AB2876,"INCLUDE"&amp;IF(regnskab_filter_land_partner&lt;&gt;"",IF(regnskab_filter_land_partner="EU",F2876,AD2876),""),"EXCLUDE")&amp;AC2876</f>
        <v>EXCLUDE</v>
      </c>
      <c r="J2876" s="158" t="e">
        <f t="shared" si="445"/>
        <v>#N/A</v>
      </c>
      <c r="L2876" s="158" t="str">
        <f t="shared" si="446"/>
        <v>_EU</v>
      </c>
      <c r="P2876" s="340"/>
      <c r="Q2876" s="340"/>
      <c r="R2876" s="341"/>
      <c r="S2876" s="342"/>
      <c r="T2876" s="342"/>
      <c r="U2876" s="340"/>
      <c r="V2876" s="368"/>
      <c r="W2876" s="341"/>
      <c r="X2876" s="343"/>
      <c r="Y2876" s="340"/>
      <c r="Z2876" s="341"/>
      <c r="AA2876" s="348" t="str">
        <f t="shared" si="447"/>
        <v/>
      </c>
      <c r="AB2876" s="349" t="str">
        <f t="shared" si="448"/>
        <v/>
      </c>
      <c r="AC2876" s="341"/>
      <c r="AD2876" s="350" t="str">
        <f t="shared" si="449"/>
        <v/>
      </c>
    </row>
    <row r="2877" spans="2:30" x14ac:dyDescent="0.45">
      <c r="B2877" s="145" t="str">
        <f t="shared" si="440"/>
        <v>NOT INCLUDED</v>
      </c>
      <c r="C2877" s="146" t="e">
        <f t="shared" si="441"/>
        <v>#N/A</v>
      </c>
      <c r="D2877" s="158" t="e">
        <f>AB2877&amp;"_"&amp;#REF!&amp;IF(afstemning_partner&lt;&gt;"","_"&amp;AC2877,"")</f>
        <v>#REF!</v>
      </c>
      <c r="E2877" s="158" t="str">
        <f t="shared" si="442"/>
        <v/>
      </c>
      <c r="F2877" s="158" t="e">
        <f t="shared" si="443"/>
        <v>#N/A</v>
      </c>
      <c r="G2877" s="158" t="str">
        <f>TRANSAKTIONER!Z2877&amp;IF(regnskab_filter_periode&gt;=AB2877,"INCLUDE"&amp;IF(regnskab_filter_land&lt;&gt;"",IF(regnskab_filter_land="EU",F2877,AD2877),""),"EXCLUDE")</f>
        <v>EXCLUDE</v>
      </c>
      <c r="H2877" s="158" t="str">
        <f t="shared" si="444"/>
        <v/>
      </c>
      <c r="I2877" s="158" t="str">
        <f>TRANSAKTIONER!Z2877&amp;IF(regnskab_filter_periode_partner&gt;=AB2877,"INCLUDE"&amp;IF(regnskab_filter_land_partner&lt;&gt;"",IF(regnskab_filter_land_partner="EU",F2877,AD2877),""),"EXCLUDE")&amp;AC2877</f>
        <v>EXCLUDE</v>
      </c>
      <c r="J2877" s="158" t="e">
        <f t="shared" si="445"/>
        <v>#N/A</v>
      </c>
      <c r="L2877" s="158" t="str">
        <f t="shared" si="446"/>
        <v>_EU</v>
      </c>
      <c r="P2877" s="340"/>
      <c r="Q2877" s="340"/>
      <c r="R2877" s="341"/>
      <c r="S2877" s="342"/>
      <c r="T2877" s="342"/>
      <c r="U2877" s="340"/>
      <c r="V2877" s="368"/>
      <c r="W2877" s="341"/>
      <c r="X2877" s="343"/>
      <c r="Y2877" s="340"/>
      <c r="Z2877" s="341"/>
      <c r="AA2877" s="348" t="str">
        <f t="shared" si="447"/>
        <v/>
      </c>
      <c r="AB2877" s="349" t="str">
        <f t="shared" si="448"/>
        <v/>
      </c>
      <c r="AC2877" s="341"/>
      <c r="AD2877" s="350" t="str">
        <f t="shared" si="449"/>
        <v/>
      </c>
    </row>
    <row r="2878" spans="2:30" x14ac:dyDescent="0.45">
      <c r="B2878" s="145" t="str">
        <f t="shared" si="440"/>
        <v>NOT INCLUDED</v>
      </c>
      <c r="C2878" s="146" t="e">
        <f t="shared" si="441"/>
        <v>#N/A</v>
      </c>
      <c r="D2878" s="158" t="e">
        <f>AB2878&amp;"_"&amp;#REF!&amp;IF(afstemning_partner&lt;&gt;"","_"&amp;AC2878,"")</f>
        <v>#REF!</v>
      </c>
      <c r="E2878" s="158" t="str">
        <f t="shared" si="442"/>
        <v/>
      </c>
      <c r="F2878" s="158" t="e">
        <f t="shared" si="443"/>
        <v>#N/A</v>
      </c>
      <c r="G2878" s="158" t="str">
        <f>TRANSAKTIONER!Z2878&amp;IF(regnskab_filter_periode&gt;=AB2878,"INCLUDE"&amp;IF(regnskab_filter_land&lt;&gt;"",IF(regnskab_filter_land="EU",F2878,AD2878),""),"EXCLUDE")</f>
        <v>EXCLUDE</v>
      </c>
      <c r="H2878" s="158" t="str">
        <f t="shared" si="444"/>
        <v/>
      </c>
      <c r="I2878" s="158" t="str">
        <f>TRANSAKTIONER!Z2878&amp;IF(regnskab_filter_periode_partner&gt;=AB2878,"INCLUDE"&amp;IF(regnskab_filter_land_partner&lt;&gt;"",IF(regnskab_filter_land_partner="EU",F2878,AD2878),""),"EXCLUDE")&amp;AC2878</f>
        <v>EXCLUDE</v>
      </c>
      <c r="J2878" s="158" t="e">
        <f t="shared" si="445"/>
        <v>#N/A</v>
      </c>
      <c r="L2878" s="158" t="str">
        <f t="shared" si="446"/>
        <v>_EU</v>
      </c>
      <c r="P2878" s="340"/>
      <c r="Q2878" s="340"/>
      <c r="R2878" s="341"/>
      <c r="S2878" s="342"/>
      <c r="T2878" s="342"/>
      <c r="U2878" s="340"/>
      <c r="V2878" s="368"/>
      <c r="W2878" s="341"/>
      <c r="X2878" s="343"/>
      <c r="Y2878" s="340"/>
      <c r="Z2878" s="341"/>
      <c r="AA2878" s="348" t="str">
        <f t="shared" si="447"/>
        <v/>
      </c>
      <c r="AB2878" s="349" t="str">
        <f t="shared" si="448"/>
        <v/>
      </c>
      <c r="AC2878" s="341"/>
      <c r="AD2878" s="350" t="str">
        <f t="shared" si="449"/>
        <v/>
      </c>
    </row>
    <row r="2879" spans="2:30" x14ac:dyDescent="0.45">
      <c r="B2879" s="145" t="str">
        <f t="shared" si="440"/>
        <v>NOT INCLUDED</v>
      </c>
      <c r="C2879" s="146" t="e">
        <f t="shared" si="441"/>
        <v>#N/A</v>
      </c>
      <c r="D2879" s="158" t="e">
        <f>AB2879&amp;"_"&amp;#REF!&amp;IF(afstemning_partner&lt;&gt;"","_"&amp;AC2879,"")</f>
        <v>#REF!</v>
      </c>
      <c r="E2879" s="158" t="str">
        <f t="shared" si="442"/>
        <v/>
      </c>
      <c r="F2879" s="158" t="e">
        <f t="shared" si="443"/>
        <v>#N/A</v>
      </c>
      <c r="G2879" s="158" t="str">
        <f>TRANSAKTIONER!Z2879&amp;IF(regnskab_filter_periode&gt;=AB2879,"INCLUDE"&amp;IF(regnskab_filter_land&lt;&gt;"",IF(regnskab_filter_land="EU",F2879,AD2879),""),"EXCLUDE")</f>
        <v>EXCLUDE</v>
      </c>
      <c r="H2879" s="158" t="str">
        <f t="shared" si="444"/>
        <v/>
      </c>
      <c r="I2879" s="158" t="str">
        <f>TRANSAKTIONER!Z2879&amp;IF(regnskab_filter_periode_partner&gt;=AB2879,"INCLUDE"&amp;IF(regnskab_filter_land_partner&lt;&gt;"",IF(regnskab_filter_land_partner="EU",F2879,AD2879),""),"EXCLUDE")&amp;AC2879</f>
        <v>EXCLUDE</v>
      </c>
      <c r="J2879" s="158" t="e">
        <f t="shared" si="445"/>
        <v>#N/A</v>
      </c>
      <c r="L2879" s="158" t="str">
        <f t="shared" si="446"/>
        <v>_EU</v>
      </c>
      <c r="P2879" s="340"/>
      <c r="Q2879" s="340"/>
      <c r="R2879" s="341"/>
      <c r="S2879" s="342"/>
      <c r="T2879" s="342"/>
      <c r="U2879" s="340"/>
      <c r="V2879" s="368"/>
      <c r="W2879" s="341"/>
      <c r="X2879" s="343"/>
      <c r="Y2879" s="340"/>
      <c r="Z2879" s="341"/>
      <c r="AA2879" s="348" t="str">
        <f t="shared" si="447"/>
        <v/>
      </c>
      <c r="AB2879" s="349" t="str">
        <f t="shared" si="448"/>
        <v/>
      </c>
      <c r="AC2879" s="341"/>
      <c r="AD2879" s="350" t="str">
        <f t="shared" si="449"/>
        <v/>
      </c>
    </row>
    <row r="2880" spans="2:30" x14ac:dyDescent="0.45">
      <c r="B2880" s="145" t="str">
        <f t="shared" si="440"/>
        <v>NOT INCLUDED</v>
      </c>
      <c r="C2880" s="146" t="e">
        <f t="shared" si="441"/>
        <v>#N/A</v>
      </c>
      <c r="D2880" s="158" t="e">
        <f>AB2880&amp;"_"&amp;#REF!&amp;IF(afstemning_partner&lt;&gt;"","_"&amp;AC2880,"")</f>
        <v>#REF!</v>
      </c>
      <c r="E2880" s="158" t="str">
        <f t="shared" si="442"/>
        <v/>
      </c>
      <c r="F2880" s="158" t="e">
        <f t="shared" si="443"/>
        <v>#N/A</v>
      </c>
      <c r="G2880" s="158" t="str">
        <f>TRANSAKTIONER!Z2880&amp;IF(regnskab_filter_periode&gt;=AB2880,"INCLUDE"&amp;IF(regnskab_filter_land&lt;&gt;"",IF(regnskab_filter_land="EU",F2880,AD2880),""),"EXCLUDE")</f>
        <v>EXCLUDE</v>
      </c>
      <c r="H2880" s="158" t="str">
        <f t="shared" si="444"/>
        <v/>
      </c>
      <c r="I2880" s="158" t="str">
        <f>TRANSAKTIONER!Z2880&amp;IF(regnskab_filter_periode_partner&gt;=AB2880,"INCLUDE"&amp;IF(regnskab_filter_land_partner&lt;&gt;"",IF(regnskab_filter_land_partner="EU",F2880,AD2880),""),"EXCLUDE")&amp;AC2880</f>
        <v>EXCLUDE</v>
      </c>
      <c r="J2880" s="158" t="e">
        <f t="shared" si="445"/>
        <v>#N/A</v>
      </c>
      <c r="L2880" s="158" t="str">
        <f t="shared" si="446"/>
        <v>_EU</v>
      </c>
      <c r="P2880" s="340"/>
      <c r="Q2880" s="340"/>
      <c r="R2880" s="341"/>
      <c r="S2880" s="342"/>
      <c r="T2880" s="342"/>
      <c r="U2880" s="340"/>
      <c r="V2880" s="368"/>
      <c r="W2880" s="341"/>
      <c r="X2880" s="343"/>
      <c r="Y2880" s="340"/>
      <c r="Z2880" s="341"/>
      <c r="AA2880" s="348" t="str">
        <f t="shared" si="447"/>
        <v/>
      </c>
      <c r="AB2880" s="349" t="str">
        <f t="shared" si="448"/>
        <v/>
      </c>
      <c r="AC2880" s="341"/>
      <c r="AD2880" s="350" t="str">
        <f t="shared" si="449"/>
        <v/>
      </c>
    </row>
    <row r="2881" spans="2:30" x14ac:dyDescent="0.45">
      <c r="B2881" s="145" t="str">
        <f t="shared" si="440"/>
        <v>NOT INCLUDED</v>
      </c>
      <c r="C2881" s="146" t="e">
        <f t="shared" si="441"/>
        <v>#N/A</v>
      </c>
      <c r="D2881" s="158" t="e">
        <f>AB2881&amp;"_"&amp;#REF!&amp;IF(afstemning_partner&lt;&gt;"","_"&amp;AC2881,"")</f>
        <v>#REF!</v>
      </c>
      <c r="E2881" s="158" t="str">
        <f t="shared" si="442"/>
        <v/>
      </c>
      <c r="F2881" s="158" t="e">
        <f t="shared" si="443"/>
        <v>#N/A</v>
      </c>
      <c r="G2881" s="158" t="str">
        <f>TRANSAKTIONER!Z2881&amp;IF(regnskab_filter_periode&gt;=AB2881,"INCLUDE"&amp;IF(regnskab_filter_land&lt;&gt;"",IF(regnskab_filter_land="EU",F2881,AD2881),""),"EXCLUDE")</f>
        <v>EXCLUDE</v>
      </c>
      <c r="H2881" s="158" t="str">
        <f t="shared" si="444"/>
        <v/>
      </c>
      <c r="I2881" s="158" t="str">
        <f>TRANSAKTIONER!Z2881&amp;IF(regnskab_filter_periode_partner&gt;=AB2881,"INCLUDE"&amp;IF(regnskab_filter_land_partner&lt;&gt;"",IF(regnskab_filter_land_partner="EU",F2881,AD2881),""),"EXCLUDE")&amp;AC2881</f>
        <v>EXCLUDE</v>
      </c>
      <c r="J2881" s="158" t="e">
        <f t="shared" si="445"/>
        <v>#N/A</v>
      </c>
      <c r="L2881" s="158" t="str">
        <f t="shared" si="446"/>
        <v>_EU</v>
      </c>
      <c r="P2881" s="340"/>
      <c r="Q2881" s="340"/>
      <c r="R2881" s="341"/>
      <c r="S2881" s="342"/>
      <c r="T2881" s="342"/>
      <c r="U2881" s="340"/>
      <c r="V2881" s="368"/>
      <c r="W2881" s="341"/>
      <c r="X2881" s="343"/>
      <c r="Y2881" s="340"/>
      <c r="Z2881" s="341"/>
      <c r="AA2881" s="348" t="str">
        <f t="shared" si="447"/>
        <v/>
      </c>
      <c r="AB2881" s="349" t="str">
        <f t="shared" si="448"/>
        <v/>
      </c>
      <c r="AC2881" s="341"/>
      <c r="AD2881" s="350" t="str">
        <f t="shared" si="449"/>
        <v/>
      </c>
    </row>
    <row r="2882" spans="2:30" x14ac:dyDescent="0.45">
      <c r="B2882" s="145" t="str">
        <f t="shared" si="440"/>
        <v>NOT INCLUDED</v>
      </c>
      <c r="C2882" s="146" t="e">
        <f t="shared" si="441"/>
        <v>#N/A</v>
      </c>
      <c r="D2882" s="158" t="e">
        <f>AB2882&amp;"_"&amp;#REF!&amp;IF(afstemning_partner&lt;&gt;"","_"&amp;AC2882,"")</f>
        <v>#REF!</v>
      </c>
      <c r="E2882" s="158" t="str">
        <f t="shared" si="442"/>
        <v/>
      </c>
      <c r="F2882" s="158" t="e">
        <f t="shared" si="443"/>
        <v>#N/A</v>
      </c>
      <c r="G2882" s="158" t="str">
        <f>TRANSAKTIONER!Z2882&amp;IF(regnskab_filter_periode&gt;=AB2882,"INCLUDE"&amp;IF(regnskab_filter_land&lt;&gt;"",IF(regnskab_filter_land="EU",F2882,AD2882),""),"EXCLUDE")</f>
        <v>EXCLUDE</v>
      </c>
      <c r="H2882" s="158" t="str">
        <f t="shared" si="444"/>
        <v/>
      </c>
      <c r="I2882" s="158" t="str">
        <f>TRANSAKTIONER!Z2882&amp;IF(regnskab_filter_periode_partner&gt;=AB2882,"INCLUDE"&amp;IF(regnskab_filter_land_partner&lt;&gt;"",IF(regnskab_filter_land_partner="EU",F2882,AD2882),""),"EXCLUDE")&amp;AC2882</f>
        <v>EXCLUDE</v>
      </c>
      <c r="J2882" s="158" t="e">
        <f t="shared" si="445"/>
        <v>#N/A</v>
      </c>
      <c r="L2882" s="158" t="str">
        <f t="shared" si="446"/>
        <v>_EU</v>
      </c>
      <c r="P2882" s="340"/>
      <c r="Q2882" s="340"/>
      <c r="R2882" s="341"/>
      <c r="S2882" s="342"/>
      <c r="T2882" s="342"/>
      <c r="U2882" s="340"/>
      <c r="V2882" s="368"/>
      <c r="W2882" s="341"/>
      <c r="X2882" s="343"/>
      <c r="Y2882" s="340"/>
      <c r="Z2882" s="341"/>
      <c r="AA2882" s="348" t="str">
        <f t="shared" si="447"/>
        <v/>
      </c>
      <c r="AB2882" s="349" t="str">
        <f t="shared" si="448"/>
        <v/>
      </c>
      <c r="AC2882" s="341"/>
      <c r="AD2882" s="350" t="str">
        <f t="shared" si="449"/>
        <v/>
      </c>
    </row>
    <row r="2883" spans="2:30" x14ac:dyDescent="0.45">
      <c r="B2883" s="145" t="str">
        <f t="shared" si="440"/>
        <v>NOT INCLUDED</v>
      </c>
      <c r="C2883" s="146" t="e">
        <f t="shared" si="441"/>
        <v>#N/A</v>
      </c>
      <c r="D2883" s="158" t="e">
        <f>AB2883&amp;"_"&amp;#REF!&amp;IF(afstemning_partner&lt;&gt;"","_"&amp;AC2883,"")</f>
        <v>#REF!</v>
      </c>
      <c r="E2883" s="158" t="str">
        <f t="shared" si="442"/>
        <v/>
      </c>
      <c r="F2883" s="158" t="e">
        <f t="shared" si="443"/>
        <v>#N/A</v>
      </c>
      <c r="G2883" s="158" t="str">
        <f>TRANSAKTIONER!Z2883&amp;IF(regnskab_filter_periode&gt;=AB2883,"INCLUDE"&amp;IF(regnskab_filter_land&lt;&gt;"",IF(regnskab_filter_land="EU",F2883,AD2883),""),"EXCLUDE")</f>
        <v>EXCLUDE</v>
      </c>
      <c r="H2883" s="158" t="str">
        <f t="shared" si="444"/>
        <v/>
      </c>
      <c r="I2883" s="158" t="str">
        <f>TRANSAKTIONER!Z2883&amp;IF(regnskab_filter_periode_partner&gt;=AB2883,"INCLUDE"&amp;IF(regnskab_filter_land_partner&lt;&gt;"",IF(regnskab_filter_land_partner="EU",F2883,AD2883),""),"EXCLUDE")&amp;AC2883</f>
        <v>EXCLUDE</v>
      </c>
      <c r="J2883" s="158" t="e">
        <f t="shared" si="445"/>
        <v>#N/A</v>
      </c>
      <c r="L2883" s="158" t="str">
        <f t="shared" si="446"/>
        <v>_EU</v>
      </c>
      <c r="P2883" s="340"/>
      <c r="Q2883" s="340"/>
      <c r="R2883" s="341"/>
      <c r="S2883" s="342"/>
      <c r="T2883" s="342"/>
      <c r="U2883" s="340"/>
      <c r="V2883" s="368"/>
      <c r="W2883" s="341"/>
      <c r="X2883" s="343"/>
      <c r="Y2883" s="340"/>
      <c r="Z2883" s="341"/>
      <c r="AA2883" s="348" t="str">
        <f t="shared" si="447"/>
        <v/>
      </c>
      <c r="AB2883" s="349" t="str">
        <f t="shared" si="448"/>
        <v/>
      </c>
      <c r="AC2883" s="341"/>
      <c r="AD2883" s="350" t="str">
        <f t="shared" si="449"/>
        <v/>
      </c>
    </row>
    <row r="2884" spans="2:30" x14ac:dyDescent="0.45">
      <c r="B2884" s="145" t="str">
        <f t="shared" si="440"/>
        <v>NOT INCLUDED</v>
      </c>
      <c r="C2884" s="146" t="e">
        <f t="shared" si="441"/>
        <v>#N/A</v>
      </c>
      <c r="D2884" s="158" t="e">
        <f>AB2884&amp;"_"&amp;#REF!&amp;IF(afstemning_partner&lt;&gt;"","_"&amp;AC2884,"")</f>
        <v>#REF!</v>
      </c>
      <c r="E2884" s="158" t="str">
        <f t="shared" si="442"/>
        <v/>
      </c>
      <c r="F2884" s="158" t="e">
        <f t="shared" si="443"/>
        <v>#N/A</v>
      </c>
      <c r="G2884" s="158" t="str">
        <f>TRANSAKTIONER!Z2884&amp;IF(regnskab_filter_periode&gt;=AB2884,"INCLUDE"&amp;IF(regnskab_filter_land&lt;&gt;"",IF(regnskab_filter_land="EU",F2884,AD2884),""),"EXCLUDE")</f>
        <v>EXCLUDE</v>
      </c>
      <c r="H2884" s="158" t="str">
        <f t="shared" si="444"/>
        <v/>
      </c>
      <c r="I2884" s="158" t="str">
        <f>TRANSAKTIONER!Z2884&amp;IF(regnskab_filter_periode_partner&gt;=AB2884,"INCLUDE"&amp;IF(regnskab_filter_land_partner&lt;&gt;"",IF(regnskab_filter_land_partner="EU",F2884,AD2884),""),"EXCLUDE")&amp;AC2884</f>
        <v>EXCLUDE</v>
      </c>
      <c r="J2884" s="158" t="e">
        <f t="shared" si="445"/>
        <v>#N/A</v>
      </c>
      <c r="L2884" s="158" t="str">
        <f t="shared" si="446"/>
        <v>_EU</v>
      </c>
      <c r="P2884" s="340"/>
      <c r="Q2884" s="340"/>
      <c r="R2884" s="341"/>
      <c r="S2884" s="342"/>
      <c r="T2884" s="342"/>
      <c r="U2884" s="340"/>
      <c r="V2884" s="368"/>
      <c r="W2884" s="341"/>
      <c r="X2884" s="343"/>
      <c r="Y2884" s="340"/>
      <c r="Z2884" s="341"/>
      <c r="AA2884" s="348" t="str">
        <f t="shared" si="447"/>
        <v/>
      </c>
      <c r="AB2884" s="349" t="str">
        <f t="shared" si="448"/>
        <v/>
      </c>
      <c r="AC2884" s="341"/>
      <c r="AD2884" s="350" t="str">
        <f t="shared" si="449"/>
        <v/>
      </c>
    </row>
    <row r="2885" spans="2:30" x14ac:dyDescent="0.45">
      <c r="B2885" s="145" t="str">
        <f t="shared" si="440"/>
        <v>NOT INCLUDED</v>
      </c>
      <c r="C2885" s="146" t="e">
        <f t="shared" si="441"/>
        <v>#N/A</v>
      </c>
      <c r="D2885" s="158" t="e">
        <f>AB2885&amp;"_"&amp;#REF!&amp;IF(afstemning_partner&lt;&gt;"","_"&amp;AC2885,"")</f>
        <v>#REF!</v>
      </c>
      <c r="E2885" s="158" t="str">
        <f t="shared" si="442"/>
        <v/>
      </c>
      <c r="F2885" s="158" t="e">
        <f t="shared" si="443"/>
        <v>#N/A</v>
      </c>
      <c r="G2885" s="158" t="str">
        <f>TRANSAKTIONER!Z2885&amp;IF(regnskab_filter_periode&gt;=AB2885,"INCLUDE"&amp;IF(regnskab_filter_land&lt;&gt;"",IF(regnskab_filter_land="EU",F2885,AD2885),""),"EXCLUDE")</f>
        <v>EXCLUDE</v>
      </c>
      <c r="H2885" s="158" t="str">
        <f t="shared" si="444"/>
        <v/>
      </c>
      <c r="I2885" s="158" t="str">
        <f>TRANSAKTIONER!Z2885&amp;IF(regnskab_filter_periode_partner&gt;=AB2885,"INCLUDE"&amp;IF(regnskab_filter_land_partner&lt;&gt;"",IF(regnskab_filter_land_partner="EU",F2885,AD2885),""),"EXCLUDE")&amp;AC2885</f>
        <v>EXCLUDE</v>
      </c>
      <c r="J2885" s="158" t="e">
        <f t="shared" si="445"/>
        <v>#N/A</v>
      </c>
      <c r="L2885" s="158" t="str">
        <f t="shared" si="446"/>
        <v>_EU</v>
      </c>
      <c r="P2885" s="340"/>
      <c r="Q2885" s="340"/>
      <c r="R2885" s="341"/>
      <c r="S2885" s="342"/>
      <c r="T2885" s="342"/>
      <c r="U2885" s="340"/>
      <c r="V2885" s="368"/>
      <c r="W2885" s="341"/>
      <c r="X2885" s="343"/>
      <c r="Y2885" s="340"/>
      <c r="Z2885" s="341"/>
      <c r="AA2885" s="348" t="str">
        <f t="shared" si="447"/>
        <v/>
      </c>
      <c r="AB2885" s="349" t="str">
        <f t="shared" si="448"/>
        <v/>
      </c>
      <c r="AC2885" s="341"/>
      <c r="AD2885" s="350" t="str">
        <f t="shared" si="449"/>
        <v/>
      </c>
    </row>
    <row r="2886" spans="2:30" x14ac:dyDescent="0.45">
      <c r="B2886" s="145" t="str">
        <f t="shared" si="440"/>
        <v>NOT INCLUDED</v>
      </c>
      <c r="C2886" s="146" t="e">
        <f t="shared" si="441"/>
        <v>#N/A</v>
      </c>
      <c r="D2886" s="158" t="e">
        <f>AB2886&amp;"_"&amp;#REF!&amp;IF(afstemning_partner&lt;&gt;"","_"&amp;AC2886,"")</f>
        <v>#REF!</v>
      </c>
      <c r="E2886" s="158" t="str">
        <f t="shared" si="442"/>
        <v/>
      </c>
      <c r="F2886" s="158" t="e">
        <f t="shared" si="443"/>
        <v>#N/A</v>
      </c>
      <c r="G2886" s="158" t="str">
        <f>TRANSAKTIONER!Z2886&amp;IF(regnskab_filter_periode&gt;=AB2886,"INCLUDE"&amp;IF(regnskab_filter_land&lt;&gt;"",IF(regnskab_filter_land="EU",F2886,AD2886),""),"EXCLUDE")</f>
        <v>EXCLUDE</v>
      </c>
      <c r="H2886" s="158" t="str">
        <f t="shared" si="444"/>
        <v/>
      </c>
      <c r="I2886" s="158" t="str">
        <f>TRANSAKTIONER!Z2886&amp;IF(regnskab_filter_periode_partner&gt;=AB2886,"INCLUDE"&amp;IF(regnskab_filter_land_partner&lt;&gt;"",IF(regnskab_filter_land_partner="EU",F2886,AD2886),""),"EXCLUDE")&amp;AC2886</f>
        <v>EXCLUDE</v>
      </c>
      <c r="J2886" s="158" t="e">
        <f t="shared" si="445"/>
        <v>#N/A</v>
      </c>
      <c r="L2886" s="158" t="str">
        <f t="shared" si="446"/>
        <v>_EU</v>
      </c>
      <c r="P2886" s="340"/>
      <c r="Q2886" s="340"/>
      <c r="R2886" s="341"/>
      <c r="S2886" s="342"/>
      <c r="T2886" s="342"/>
      <c r="U2886" s="340"/>
      <c r="V2886" s="368"/>
      <c r="W2886" s="341"/>
      <c r="X2886" s="343"/>
      <c r="Y2886" s="340"/>
      <c r="Z2886" s="341"/>
      <c r="AA2886" s="348" t="str">
        <f t="shared" si="447"/>
        <v/>
      </c>
      <c r="AB2886" s="349" t="str">
        <f t="shared" si="448"/>
        <v/>
      </c>
      <c r="AC2886" s="341"/>
      <c r="AD2886" s="350" t="str">
        <f t="shared" si="449"/>
        <v/>
      </c>
    </row>
    <row r="2887" spans="2:30" x14ac:dyDescent="0.45">
      <c r="B2887" s="145" t="str">
        <f t="shared" ref="B2887:B2950" si="450">IF(AB2887=report_period,"INCLUDE_CURRENT",IF(AB2887&lt;report_period,"INCLUDE_PREVIOUS","NOT INCLUDED"))</f>
        <v>NOT INCLUDED</v>
      </c>
      <c r="C2887" s="146" t="e">
        <f t="shared" ref="C2887:C2950" si="451">B2887&amp;"_"&amp;VLOOKUP(AD2887,setup_country_group,3,FALSE)&amp;"_"&amp;Z2887</f>
        <v>#N/A</v>
      </c>
      <c r="D2887" s="158" t="e">
        <f>AB2887&amp;"_"&amp;#REF!&amp;IF(afstemning_partner&lt;&gt;"","_"&amp;AC2887,"")</f>
        <v>#REF!</v>
      </c>
      <c r="E2887" s="158" t="str">
        <f t="shared" ref="E2887:E2950" si="452">Z2887&amp;IF(regnskab_filter_periode&lt;&gt;"",AB2887,"")&amp;IF(regnskab_filter_land&lt;&gt;"",IF(regnskab_filter_land="EU",F2887,AD2887),"")</f>
        <v/>
      </c>
      <c r="F2887" s="158" t="e">
        <f t="shared" ref="F2887:F2950" si="453">VLOOKUP(AD2887,setup_country_group,3,FALSE)</f>
        <v>#N/A</v>
      </c>
      <c r="G2887" s="158" t="str">
        <f>TRANSAKTIONER!Z2887&amp;IF(regnskab_filter_periode&gt;=AB2887,"INCLUDE"&amp;IF(regnskab_filter_land&lt;&gt;"",IF(regnskab_filter_land="EU",F2887,AD2887),""),"EXCLUDE")</f>
        <v>EXCLUDE</v>
      </c>
      <c r="H2887" s="158" t="str">
        <f t="shared" ref="H2887:H2950" si="454">Z2887&amp;IF(regnskab_filter_periode_partner&lt;&gt;"",AB2887,"")&amp;IF(regnskab_filter_land_partner&lt;&gt;"",IF(regnskab_filter_land_partner="EU",F2887,AD2887),"")&amp;AC2887</f>
        <v/>
      </c>
      <c r="I2887" s="158" t="str">
        <f>TRANSAKTIONER!Z2887&amp;IF(regnskab_filter_periode_partner&gt;=AB2887,"INCLUDE"&amp;IF(regnskab_filter_land_partner&lt;&gt;"",IF(regnskab_filter_land_partner="EU",F2887,AD2887),""),"EXCLUDE")&amp;AC2887</f>
        <v>EXCLUDE</v>
      </c>
      <c r="J2887" s="158" t="e">
        <f t="shared" ref="J2887:J2950" si="455">C2887&amp;"_"&amp;AC2887</f>
        <v>#N/A</v>
      </c>
      <c r="L2887" s="158" t="str">
        <f t="shared" ref="L2887:L2950" si="456">Z2887&amp;"_"&amp;IF(AD2887&lt;&gt;"Norge","EU","Norge")</f>
        <v>_EU</v>
      </c>
      <c r="P2887" s="340"/>
      <c r="Q2887" s="340"/>
      <c r="R2887" s="341"/>
      <c r="S2887" s="342"/>
      <c r="T2887" s="342"/>
      <c r="U2887" s="340"/>
      <c r="V2887" s="368"/>
      <c r="W2887" s="341"/>
      <c r="X2887" s="343"/>
      <c r="Y2887" s="340"/>
      <c r="Z2887" s="341"/>
      <c r="AA2887" s="348" t="str">
        <f t="shared" ref="AA2887:AA2950" si="457">IF(OR(AB2887="",Y2887="",X2887=""),"",ROUND(X2887/VLOOKUP(AB2887,setup_currency,MATCH(Y2887&amp;"/EUR",setup_currency_header,0),FALSE),2))</f>
        <v/>
      </c>
      <c r="AB2887" s="349" t="str">
        <f t="shared" ref="AB2887:AB2950" si="458">IF(T2887="","",IF(OR(T2887&lt;setup_start_date,T2887&gt;setup_end_date),"INVALID DATE",VLOOKUP(T2887,setup_periods,2,TRUE)))</f>
        <v/>
      </c>
      <c r="AC2887" s="341"/>
      <c r="AD2887" s="350" t="str">
        <f t="shared" ref="AD2887:AD2950" si="459">IF(AC2887="","",VLOOKUP(AC2887,setup_partners,2,FALSE))</f>
        <v/>
      </c>
    </row>
    <row r="2888" spans="2:30" x14ac:dyDescent="0.45">
      <c r="B2888" s="145" t="str">
        <f t="shared" si="450"/>
        <v>NOT INCLUDED</v>
      </c>
      <c r="C2888" s="146" t="e">
        <f t="shared" si="451"/>
        <v>#N/A</v>
      </c>
      <c r="D2888" s="158" t="e">
        <f>AB2888&amp;"_"&amp;#REF!&amp;IF(afstemning_partner&lt;&gt;"","_"&amp;AC2888,"")</f>
        <v>#REF!</v>
      </c>
      <c r="E2888" s="158" t="str">
        <f t="shared" si="452"/>
        <v/>
      </c>
      <c r="F2888" s="158" t="e">
        <f t="shared" si="453"/>
        <v>#N/A</v>
      </c>
      <c r="G2888" s="158" t="str">
        <f>TRANSAKTIONER!Z2888&amp;IF(regnskab_filter_periode&gt;=AB2888,"INCLUDE"&amp;IF(regnskab_filter_land&lt;&gt;"",IF(regnskab_filter_land="EU",F2888,AD2888),""),"EXCLUDE")</f>
        <v>EXCLUDE</v>
      </c>
      <c r="H2888" s="158" t="str">
        <f t="shared" si="454"/>
        <v/>
      </c>
      <c r="I2888" s="158" t="str">
        <f>TRANSAKTIONER!Z2888&amp;IF(regnskab_filter_periode_partner&gt;=AB2888,"INCLUDE"&amp;IF(regnskab_filter_land_partner&lt;&gt;"",IF(regnskab_filter_land_partner="EU",F2888,AD2888),""),"EXCLUDE")&amp;AC2888</f>
        <v>EXCLUDE</v>
      </c>
      <c r="J2888" s="158" t="e">
        <f t="shared" si="455"/>
        <v>#N/A</v>
      </c>
      <c r="L2888" s="158" t="str">
        <f t="shared" si="456"/>
        <v>_EU</v>
      </c>
      <c r="P2888" s="340"/>
      <c r="Q2888" s="340"/>
      <c r="R2888" s="341"/>
      <c r="S2888" s="342"/>
      <c r="T2888" s="342"/>
      <c r="U2888" s="340"/>
      <c r="V2888" s="368"/>
      <c r="W2888" s="341"/>
      <c r="X2888" s="343"/>
      <c r="Y2888" s="340"/>
      <c r="Z2888" s="341"/>
      <c r="AA2888" s="348" t="str">
        <f t="shared" si="457"/>
        <v/>
      </c>
      <c r="AB2888" s="349" t="str">
        <f t="shared" si="458"/>
        <v/>
      </c>
      <c r="AC2888" s="341"/>
      <c r="AD2888" s="350" t="str">
        <f t="shared" si="459"/>
        <v/>
      </c>
    </row>
    <row r="2889" spans="2:30" x14ac:dyDescent="0.45">
      <c r="B2889" s="145" t="str">
        <f t="shared" si="450"/>
        <v>NOT INCLUDED</v>
      </c>
      <c r="C2889" s="146" t="e">
        <f t="shared" si="451"/>
        <v>#N/A</v>
      </c>
      <c r="D2889" s="158" t="e">
        <f>AB2889&amp;"_"&amp;#REF!&amp;IF(afstemning_partner&lt;&gt;"","_"&amp;AC2889,"")</f>
        <v>#REF!</v>
      </c>
      <c r="E2889" s="158" t="str">
        <f t="shared" si="452"/>
        <v/>
      </c>
      <c r="F2889" s="158" t="e">
        <f t="shared" si="453"/>
        <v>#N/A</v>
      </c>
      <c r="G2889" s="158" t="str">
        <f>TRANSAKTIONER!Z2889&amp;IF(regnskab_filter_periode&gt;=AB2889,"INCLUDE"&amp;IF(regnskab_filter_land&lt;&gt;"",IF(regnskab_filter_land="EU",F2889,AD2889),""),"EXCLUDE")</f>
        <v>EXCLUDE</v>
      </c>
      <c r="H2889" s="158" t="str">
        <f t="shared" si="454"/>
        <v/>
      </c>
      <c r="I2889" s="158" t="str">
        <f>TRANSAKTIONER!Z2889&amp;IF(regnskab_filter_periode_partner&gt;=AB2889,"INCLUDE"&amp;IF(regnskab_filter_land_partner&lt;&gt;"",IF(regnskab_filter_land_partner="EU",F2889,AD2889),""),"EXCLUDE")&amp;AC2889</f>
        <v>EXCLUDE</v>
      </c>
      <c r="J2889" s="158" t="e">
        <f t="shared" si="455"/>
        <v>#N/A</v>
      </c>
      <c r="L2889" s="158" t="str">
        <f t="shared" si="456"/>
        <v>_EU</v>
      </c>
      <c r="P2889" s="340"/>
      <c r="Q2889" s="340"/>
      <c r="R2889" s="341"/>
      <c r="S2889" s="342"/>
      <c r="T2889" s="342"/>
      <c r="U2889" s="340"/>
      <c r="V2889" s="368"/>
      <c r="W2889" s="341"/>
      <c r="X2889" s="343"/>
      <c r="Y2889" s="340"/>
      <c r="Z2889" s="341"/>
      <c r="AA2889" s="348" t="str">
        <f t="shared" si="457"/>
        <v/>
      </c>
      <c r="AB2889" s="349" t="str">
        <f t="shared" si="458"/>
        <v/>
      </c>
      <c r="AC2889" s="341"/>
      <c r="AD2889" s="350" t="str">
        <f t="shared" si="459"/>
        <v/>
      </c>
    </row>
    <row r="2890" spans="2:30" x14ac:dyDescent="0.45">
      <c r="B2890" s="145" t="str">
        <f t="shared" si="450"/>
        <v>NOT INCLUDED</v>
      </c>
      <c r="C2890" s="146" t="e">
        <f t="shared" si="451"/>
        <v>#N/A</v>
      </c>
      <c r="D2890" s="158" t="e">
        <f>AB2890&amp;"_"&amp;#REF!&amp;IF(afstemning_partner&lt;&gt;"","_"&amp;AC2890,"")</f>
        <v>#REF!</v>
      </c>
      <c r="E2890" s="158" t="str">
        <f t="shared" si="452"/>
        <v/>
      </c>
      <c r="F2890" s="158" t="e">
        <f t="shared" si="453"/>
        <v>#N/A</v>
      </c>
      <c r="G2890" s="158" t="str">
        <f>TRANSAKTIONER!Z2890&amp;IF(regnskab_filter_periode&gt;=AB2890,"INCLUDE"&amp;IF(regnskab_filter_land&lt;&gt;"",IF(regnskab_filter_land="EU",F2890,AD2890),""),"EXCLUDE")</f>
        <v>EXCLUDE</v>
      </c>
      <c r="H2890" s="158" t="str">
        <f t="shared" si="454"/>
        <v/>
      </c>
      <c r="I2890" s="158" t="str">
        <f>TRANSAKTIONER!Z2890&amp;IF(regnskab_filter_periode_partner&gt;=AB2890,"INCLUDE"&amp;IF(regnskab_filter_land_partner&lt;&gt;"",IF(regnskab_filter_land_partner="EU",F2890,AD2890),""),"EXCLUDE")&amp;AC2890</f>
        <v>EXCLUDE</v>
      </c>
      <c r="J2890" s="158" t="e">
        <f t="shared" si="455"/>
        <v>#N/A</v>
      </c>
      <c r="L2890" s="158" t="str">
        <f t="shared" si="456"/>
        <v>_EU</v>
      </c>
      <c r="P2890" s="340"/>
      <c r="Q2890" s="340"/>
      <c r="R2890" s="341"/>
      <c r="S2890" s="342"/>
      <c r="T2890" s="342"/>
      <c r="U2890" s="340"/>
      <c r="V2890" s="368"/>
      <c r="W2890" s="341"/>
      <c r="X2890" s="343"/>
      <c r="Y2890" s="340"/>
      <c r="Z2890" s="341"/>
      <c r="AA2890" s="348" t="str">
        <f t="shared" si="457"/>
        <v/>
      </c>
      <c r="AB2890" s="349" t="str">
        <f t="shared" si="458"/>
        <v/>
      </c>
      <c r="AC2890" s="341"/>
      <c r="AD2890" s="350" t="str">
        <f t="shared" si="459"/>
        <v/>
      </c>
    </row>
    <row r="2891" spans="2:30" x14ac:dyDescent="0.45">
      <c r="B2891" s="145" t="str">
        <f t="shared" si="450"/>
        <v>NOT INCLUDED</v>
      </c>
      <c r="C2891" s="146" t="e">
        <f t="shared" si="451"/>
        <v>#N/A</v>
      </c>
      <c r="D2891" s="158" t="e">
        <f>AB2891&amp;"_"&amp;#REF!&amp;IF(afstemning_partner&lt;&gt;"","_"&amp;AC2891,"")</f>
        <v>#REF!</v>
      </c>
      <c r="E2891" s="158" t="str">
        <f t="shared" si="452"/>
        <v/>
      </c>
      <c r="F2891" s="158" t="e">
        <f t="shared" si="453"/>
        <v>#N/A</v>
      </c>
      <c r="G2891" s="158" t="str">
        <f>TRANSAKTIONER!Z2891&amp;IF(regnskab_filter_periode&gt;=AB2891,"INCLUDE"&amp;IF(regnskab_filter_land&lt;&gt;"",IF(regnskab_filter_land="EU",F2891,AD2891),""),"EXCLUDE")</f>
        <v>EXCLUDE</v>
      </c>
      <c r="H2891" s="158" t="str">
        <f t="shared" si="454"/>
        <v/>
      </c>
      <c r="I2891" s="158" t="str">
        <f>TRANSAKTIONER!Z2891&amp;IF(regnskab_filter_periode_partner&gt;=AB2891,"INCLUDE"&amp;IF(regnskab_filter_land_partner&lt;&gt;"",IF(regnskab_filter_land_partner="EU",F2891,AD2891),""),"EXCLUDE")&amp;AC2891</f>
        <v>EXCLUDE</v>
      </c>
      <c r="J2891" s="158" t="e">
        <f t="shared" si="455"/>
        <v>#N/A</v>
      </c>
      <c r="L2891" s="158" t="str">
        <f t="shared" si="456"/>
        <v>_EU</v>
      </c>
      <c r="P2891" s="340"/>
      <c r="Q2891" s="340"/>
      <c r="R2891" s="341"/>
      <c r="S2891" s="342"/>
      <c r="T2891" s="342"/>
      <c r="U2891" s="340"/>
      <c r="V2891" s="368"/>
      <c r="W2891" s="341"/>
      <c r="X2891" s="343"/>
      <c r="Y2891" s="340"/>
      <c r="Z2891" s="341"/>
      <c r="AA2891" s="348" t="str">
        <f t="shared" si="457"/>
        <v/>
      </c>
      <c r="AB2891" s="349" t="str">
        <f t="shared" si="458"/>
        <v/>
      </c>
      <c r="AC2891" s="341"/>
      <c r="AD2891" s="350" t="str">
        <f t="shared" si="459"/>
        <v/>
      </c>
    </row>
    <row r="2892" spans="2:30" x14ac:dyDescent="0.45">
      <c r="B2892" s="145" t="str">
        <f t="shared" si="450"/>
        <v>NOT INCLUDED</v>
      </c>
      <c r="C2892" s="146" t="e">
        <f t="shared" si="451"/>
        <v>#N/A</v>
      </c>
      <c r="D2892" s="158" t="e">
        <f>AB2892&amp;"_"&amp;#REF!&amp;IF(afstemning_partner&lt;&gt;"","_"&amp;AC2892,"")</f>
        <v>#REF!</v>
      </c>
      <c r="E2892" s="158" t="str">
        <f t="shared" si="452"/>
        <v/>
      </c>
      <c r="F2892" s="158" t="e">
        <f t="shared" si="453"/>
        <v>#N/A</v>
      </c>
      <c r="G2892" s="158" t="str">
        <f>TRANSAKTIONER!Z2892&amp;IF(regnskab_filter_periode&gt;=AB2892,"INCLUDE"&amp;IF(regnskab_filter_land&lt;&gt;"",IF(regnskab_filter_land="EU",F2892,AD2892),""),"EXCLUDE")</f>
        <v>EXCLUDE</v>
      </c>
      <c r="H2892" s="158" t="str">
        <f t="shared" si="454"/>
        <v/>
      </c>
      <c r="I2892" s="158" t="str">
        <f>TRANSAKTIONER!Z2892&amp;IF(regnskab_filter_periode_partner&gt;=AB2892,"INCLUDE"&amp;IF(regnskab_filter_land_partner&lt;&gt;"",IF(regnskab_filter_land_partner="EU",F2892,AD2892),""),"EXCLUDE")&amp;AC2892</f>
        <v>EXCLUDE</v>
      </c>
      <c r="J2892" s="158" t="e">
        <f t="shared" si="455"/>
        <v>#N/A</v>
      </c>
      <c r="L2892" s="158" t="str">
        <f t="shared" si="456"/>
        <v>_EU</v>
      </c>
      <c r="P2892" s="340"/>
      <c r="Q2892" s="340"/>
      <c r="R2892" s="341"/>
      <c r="S2892" s="342"/>
      <c r="T2892" s="342"/>
      <c r="U2892" s="340"/>
      <c r="V2892" s="368"/>
      <c r="W2892" s="341"/>
      <c r="X2892" s="343"/>
      <c r="Y2892" s="340"/>
      <c r="Z2892" s="341"/>
      <c r="AA2892" s="348" t="str">
        <f t="shared" si="457"/>
        <v/>
      </c>
      <c r="AB2892" s="349" t="str">
        <f t="shared" si="458"/>
        <v/>
      </c>
      <c r="AC2892" s="341"/>
      <c r="AD2892" s="350" t="str">
        <f t="shared" si="459"/>
        <v/>
      </c>
    </row>
    <row r="2893" spans="2:30" x14ac:dyDescent="0.45">
      <c r="B2893" s="145" t="str">
        <f t="shared" si="450"/>
        <v>NOT INCLUDED</v>
      </c>
      <c r="C2893" s="146" t="e">
        <f t="shared" si="451"/>
        <v>#N/A</v>
      </c>
      <c r="D2893" s="158" t="e">
        <f>AB2893&amp;"_"&amp;#REF!&amp;IF(afstemning_partner&lt;&gt;"","_"&amp;AC2893,"")</f>
        <v>#REF!</v>
      </c>
      <c r="E2893" s="158" t="str">
        <f t="shared" si="452"/>
        <v/>
      </c>
      <c r="F2893" s="158" t="e">
        <f t="shared" si="453"/>
        <v>#N/A</v>
      </c>
      <c r="G2893" s="158" t="str">
        <f>TRANSAKTIONER!Z2893&amp;IF(regnskab_filter_periode&gt;=AB2893,"INCLUDE"&amp;IF(regnskab_filter_land&lt;&gt;"",IF(regnskab_filter_land="EU",F2893,AD2893),""),"EXCLUDE")</f>
        <v>EXCLUDE</v>
      </c>
      <c r="H2893" s="158" t="str">
        <f t="shared" si="454"/>
        <v/>
      </c>
      <c r="I2893" s="158" t="str">
        <f>TRANSAKTIONER!Z2893&amp;IF(regnskab_filter_periode_partner&gt;=AB2893,"INCLUDE"&amp;IF(regnskab_filter_land_partner&lt;&gt;"",IF(regnskab_filter_land_partner="EU",F2893,AD2893),""),"EXCLUDE")&amp;AC2893</f>
        <v>EXCLUDE</v>
      </c>
      <c r="J2893" s="158" t="e">
        <f t="shared" si="455"/>
        <v>#N/A</v>
      </c>
      <c r="L2893" s="158" t="str">
        <f t="shared" si="456"/>
        <v>_EU</v>
      </c>
      <c r="P2893" s="340"/>
      <c r="Q2893" s="340"/>
      <c r="R2893" s="341"/>
      <c r="S2893" s="342"/>
      <c r="T2893" s="342"/>
      <c r="U2893" s="340"/>
      <c r="V2893" s="368"/>
      <c r="W2893" s="341"/>
      <c r="X2893" s="343"/>
      <c r="Y2893" s="340"/>
      <c r="Z2893" s="341"/>
      <c r="AA2893" s="348" t="str">
        <f t="shared" si="457"/>
        <v/>
      </c>
      <c r="AB2893" s="349" t="str">
        <f t="shared" si="458"/>
        <v/>
      </c>
      <c r="AC2893" s="341"/>
      <c r="AD2893" s="350" t="str">
        <f t="shared" si="459"/>
        <v/>
      </c>
    </row>
    <row r="2894" spans="2:30" x14ac:dyDescent="0.45">
      <c r="B2894" s="145" t="str">
        <f t="shared" si="450"/>
        <v>NOT INCLUDED</v>
      </c>
      <c r="C2894" s="146" t="e">
        <f t="shared" si="451"/>
        <v>#N/A</v>
      </c>
      <c r="D2894" s="158" t="e">
        <f>AB2894&amp;"_"&amp;#REF!&amp;IF(afstemning_partner&lt;&gt;"","_"&amp;AC2894,"")</f>
        <v>#REF!</v>
      </c>
      <c r="E2894" s="158" t="str">
        <f t="shared" si="452"/>
        <v/>
      </c>
      <c r="F2894" s="158" t="e">
        <f t="shared" si="453"/>
        <v>#N/A</v>
      </c>
      <c r="G2894" s="158" t="str">
        <f>TRANSAKTIONER!Z2894&amp;IF(regnskab_filter_periode&gt;=AB2894,"INCLUDE"&amp;IF(regnskab_filter_land&lt;&gt;"",IF(regnskab_filter_land="EU",F2894,AD2894),""),"EXCLUDE")</f>
        <v>EXCLUDE</v>
      </c>
      <c r="H2894" s="158" t="str">
        <f t="shared" si="454"/>
        <v/>
      </c>
      <c r="I2894" s="158" t="str">
        <f>TRANSAKTIONER!Z2894&amp;IF(regnskab_filter_periode_partner&gt;=AB2894,"INCLUDE"&amp;IF(regnskab_filter_land_partner&lt;&gt;"",IF(regnskab_filter_land_partner="EU",F2894,AD2894),""),"EXCLUDE")&amp;AC2894</f>
        <v>EXCLUDE</v>
      </c>
      <c r="J2894" s="158" t="e">
        <f t="shared" si="455"/>
        <v>#N/A</v>
      </c>
      <c r="L2894" s="158" t="str">
        <f t="shared" si="456"/>
        <v>_EU</v>
      </c>
      <c r="P2894" s="340"/>
      <c r="Q2894" s="340"/>
      <c r="R2894" s="341"/>
      <c r="S2894" s="342"/>
      <c r="T2894" s="342"/>
      <c r="U2894" s="340"/>
      <c r="V2894" s="368"/>
      <c r="W2894" s="341"/>
      <c r="X2894" s="343"/>
      <c r="Y2894" s="340"/>
      <c r="Z2894" s="341"/>
      <c r="AA2894" s="348" t="str">
        <f t="shared" si="457"/>
        <v/>
      </c>
      <c r="AB2894" s="349" t="str">
        <f t="shared" si="458"/>
        <v/>
      </c>
      <c r="AC2894" s="341"/>
      <c r="AD2894" s="350" t="str">
        <f t="shared" si="459"/>
        <v/>
      </c>
    </row>
    <row r="2895" spans="2:30" x14ac:dyDescent="0.45">
      <c r="B2895" s="145" t="str">
        <f t="shared" si="450"/>
        <v>NOT INCLUDED</v>
      </c>
      <c r="C2895" s="146" t="e">
        <f t="shared" si="451"/>
        <v>#N/A</v>
      </c>
      <c r="D2895" s="158" t="e">
        <f>AB2895&amp;"_"&amp;#REF!&amp;IF(afstemning_partner&lt;&gt;"","_"&amp;AC2895,"")</f>
        <v>#REF!</v>
      </c>
      <c r="E2895" s="158" t="str">
        <f t="shared" si="452"/>
        <v/>
      </c>
      <c r="F2895" s="158" t="e">
        <f t="shared" si="453"/>
        <v>#N/A</v>
      </c>
      <c r="G2895" s="158" t="str">
        <f>TRANSAKTIONER!Z2895&amp;IF(regnskab_filter_periode&gt;=AB2895,"INCLUDE"&amp;IF(regnskab_filter_land&lt;&gt;"",IF(regnskab_filter_land="EU",F2895,AD2895),""),"EXCLUDE")</f>
        <v>EXCLUDE</v>
      </c>
      <c r="H2895" s="158" t="str">
        <f t="shared" si="454"/>
        <v/>
      </c>
      <c r="I2895" s="158" t="str">
        <f>TRANSAKTIONER!Z2895&amp;IF(regnskab_filter_periode_partner&gt;=AB2895,"INCLUDE"&amp;IF(regnskab_filter_land_partner&lt;&gt;"",IF(regnskab_filter_land_partner="EU",F2895,AD2895),""),"EXCLUDE")&amp;AC2895</f>
        <v>EXCLUDE</v>
      </c>
      <c r="J2895" s="158" t="e">
        <f t="shared" si="455"/>
        <v>#N/A</v>
      </c>
      <c r="L2895" s="158" t="str">
        <f t="shared" si="456"/>
        <v>_EU</v>
      </c>
      <c r="P2895" s="340"/>
      <c r="Q2895" s="340"/>
      <c r="R2895" s="341"/>
      <c r="S2895" s="342"/>
      <c r="T2895" s="342"/>
      <c r="U2895" s="340"/>
      <c r="V2895" s="368"/>
      <c r="W2895" s="341"/>
      <c r="X2895" s="343"/>
      <c r="Y2895" s="340"/>
      <c r="Z2895" s="341"/>
      <c r="AA2895" s="348" t="str">
        <f t="shared" si="457"/>
        <v/>
      </c>
      <c r="AB2895" s="349" t="str">
        <f t="shared" si="458"/>
        <v/>
      </c>
      <c r="AC2895" s="341"/>
      <c r="AD2895" s="350" t="str">
        <f t="shared" si="459"/>
        <v/>
      </c>
    </row>
    <row r="2896" spans="2:30" x14ac:dyDescent="0.45">
      <c r="B2896" s="145" t="str">
        <f t="shared" si="450"/>
        <v>NOT INCLUDED</v>
      </c>
      <c r="C2896" s="146" t="e">
        <f t="shared" si="451"/>
        <v>#N/A</v>
      </c>
      <c r="D2896" s="158" t="e">
        <f>AB2896&amp;"_"&amp;#REF!&amp;IF(afstemning_partner&lt;&gt;"","_"&amp;AC2896,"")</f>
        <v>#REF!</v>
      </c>
      <c r="E2896" s="158" t="str">
        <f t="shared" si="452"/>
        <v/>
      </c>
      <c r="F2896" s="158" t="e">
        <f t="shared" si="453"/>
        <v>#N/A</v>
      </c>
      <c r="G2896" s="158" t="str">
        <f>TRANSAKTIONER!Z2896&amp;IF(regnskab_filter_periode&gt;=AB2896,"INCLUDE"&amp;IF(regnskab_filter_land&lt;&gt;"",IF(regnskab_filter_land="EU",F2896,AD2896),""),"EXCLUDE")</f>
        <v>EXCLUDE</v>
      </c>
      <c r="H2896" s="158" t="str">
        <f t="shared" si="454"/>
        <v/>
      </c>
      <c r="I2896" s="158" t="str">
        <f>TRANSAKTIONER!Z2896&amp;IF(regnskab_filter_periode_partner&gt;=AB2896,"INCLUDE"&amp;IF(regnskab_filter_land_partner&lt;&gt;"",IF(regnskab_filter_land_partner="EU",F2896,AD2896),""),"EXCLUDE")&amp;AC2896</f>
        <v>EXCLUDE</v>
      </c>
      <c r="J2896" s="158" t="e">
        <f t="shared" si="455"/>
        <v>#N/A</v>
      </c>
      <c r="L2896" s="158" t="str">
        <f t="shared" si="456"/>
        <v>_EU</v>
      </c>
      <c r="P2896" s="340"/>
      <c r="Q2896" s="340"/>
      <c r="R2896" s="341"/>
      <c r="S2896" s="342"/>
      <c r="T2896" s="342"/>
      <c r="U2896" s="340"/>
      <c r="V2896" s="368"/>
      <c r="W2896" s="341"/>
      <c r="X2896" s="343"/>
      <c r="Y2896" s="340"/>
      <c r="Z2896" s="341"/>
      <c r="AA2896" s="348" t="str">
        <f t="shared" si="457"/>
        <v/>
      </c>
      <c r="AB2896" s="349" t="str">
        <f t="shared" si="458"/>
        <v/>
      </c>
      <c r="AC2896" s="341"/>
      <c r="AD2896" s="350" t="str">
        <f t="shared" si="459"/>
        <v/>
      </c>
    </row>
    <row r="2897" spans="2:30" x14ac:dyDescent="0.45">
      <c r="B2897" s="145" t="str">
        <f t="shared" si="450"/>
        <v>NOT INCLUDED</v>
      </c>
      <c r="C2897" s="146" t="e">
        <f t="shared" si="451"/>
        <v>#N/A</v>
      </c>
      <c r="D2897" s="158" t="e">
        <f>AB2897&amp;"_"&amp;#REF!&amp;IF(afstemning_partner&lt;&gt;"","_"&amp;AC2897,"")</f>
        <v>#REF!</v>
      </c>
      <c r="E2897" s="158" t="str">
        <f t="shared" si="452"/>
        <v/>
      </c>
      <c r="F2897" s="158" t="e">
        <f t="shared" si="453"/>
        <v>#N/A</v>
      </c>
      <c r="G2897" s="158" t="str">
        <f>TRANSAKTIONER!Z2897&amp;IF(regnskab_filter_periode&gt;=AB2897,"INCLUDE"&amp;IF(regnskab_filter_land&lt;&gt;"",IF(regnskab_filter_land="EU",F2897,AD2897),""),"EXCLUDE")</f>
        <v>EXCLUDE</v>
      </c>
      <c r="H2897" s="158" t="str">
        <f t="shared" si="454"/>
        <v/>
      </c>
      <c r="I2897" s="158" t="str">
        <f>TRANSAKTIONER!Z2897&amp;IF(regnskab_filter_periode_partner&gt;=AB2897,"INCLUDE"&amp;IF(regnskab_filter_land_partner&lt;&gt;"",IF(regnskab_filter_land_partner="EU",F2897,AD2897),""),"EXCLUDE")&amp;AC2897</f>
        <v>EXCLUDE</v>
      </c>
      <c r="J2897" s="158" t="e">
        <f t="shared" si="455"/>
        <v>#N/A</v>
      </c>
      <c r="L2897" s="158" t="str">
        <f t="shared" si="456"/>
        <v>_EU</v>
      </c>
      <c r="P2897" s="340"/>
      <c r="Q2897" s="340"/>
      <c r="R2897" s="341"/>
      <c r="S2897" s="342"/>
      <c r="T2897" s="342"/>
      <c r="U2897" s="340"/>
      <c r="V2897" s="368"/>
      <c r="W2897" s="341"/>
      <c r="X2897" s="343"/>
      <c r="Y2897" s="340"/>
      <c r="Z2897" s="341"/>
      <c r="AA2897" s="348" t="str">
        <f t="shared" si="457"/>
        <v/>
      </c>
      <c r="AB2897" s="349" t="str">
        <f t="shared" si="458"/>
        <v/>
      </c>
      <c r="AC2897" s="341"/>
      <c r="AD2897" s="350" t="str">
        <f t="shared" si="459"/>
        <v/>
      </c>
    </row>
    <row r="2898" spans="2:30" x14ac:dyDescent="0.45">
      <c r="B2898" s="145" t="str">
        <f t="shared" si="450"/>
        <v>NOT INCLUDED</v>
      </c>
      <c r="C2898" s="146" t="e">
        <f t="shared" si="451"/>
        <v>#N/A</v>
      </c>
      <c r="D2898" s="158" t="e">
        <f>AB2898&amp;"_"&amp;#REF!&amp;IF(afstemning_partner&lt;&gt;"","_"&amp;AC2898,"")</f>
        <v>#REF!</v>
      </c>
      <c r="E2898" s="158" t="str">
        <f t="shared" si="452"/>
        <v/>
      </c>
      <c r="F2898" s="158" t="e">
        <f t="shared" si="453"/>
        <v>#N/A</v>
      </c>
      <c r="G2898" s="158" t="str">
        <f>TRANSAKTIONER!Z2898&amp;IF(regnskab_filter_periode&gt;=AB2898,"INCLUDE"&amp;IF(regnskab_filter_land&lt;&gt;"",IF(regnskab_filter_land="EU",F2898,AD2898),""),"EXCLUDE")</f>
        <v>EXCLUDE</v>
      </c>
      <c r="H2898" s="158" t="str">
        <f t="shared" si="454"/>
        <v/>
      </c>
      <c r="I2898" s="158" t="str">
        <f>TRANSAKTIONER!Z2898&amp;IF(regnskab_filter_periode_partner&gt;=AB2898,"INCLUDE"&amp;IF(regnskab_filter_land_partner&lt;&gt;"",IF(regnskab_filter_land_partner="EU",F2898,AD2898),""),"EXCLUDE")&amp;AC2898</f>
        <v>EXCLUDE</v>
      </c>
      <c r="J2898" s="158" t="e">
        <f t="shared" si="455"/>
        <v>#N/A</v>
      </c>
      <c r="L2898" s="158" t="str">
        <f t="shared" si="456"/>
        <v>_EU</v>
      </c>
      <c r="P2898" s="340"/>
      <c r="Q2898" s="340"/>
      <c r="R2898" s="341"/>
      <c r="S2898" s="342"/>
      <c r="T2898" s="342"/>
      <c r="U2898" s="340"/>
      <c r="V2898" s="368"/>
      <c r="W2898" s="341"/>
      <c r="X2898" s="343"/>
      <c r="Y2898" s="340"/>
      <c r="Z2898" s="341"/>
      <c r="AA2898" s="348" t="str">
        <f t="shared" si="457"/>
        <v/>
      </c>
      <c r="AB2898" s="349" t="str">
        <f t="shared" si="458"/>
        <v/>
      </c>
      <c r="AC2898" s="341"/>
      <c r="AD2898" s="350" t="str">
        <f t="shared" si="459"/>
        <v/>
      </c>
    </row>
    <row r="2899" spans="2:30" x14ac:dyDescent="0.45">
      <c r="B2899" s="145" t="str">
        <f t="shared" si="450"/>
        <v>NOT INCLUDED</v>
      </c>
      <c r="C2899" s="146" t="e">
        <f t="shared" si="451"/>
        <v>#N/A</v>
      </c>
      <c r="D2899" s="158" t="e">
        <f>AB2899&amp;"_"&amp;#REF!&amp;IF(afstemning_partner&lt;&gt;"","_"&amp;AC2899,"")</f>
        <v>#REF!</v>
      </c>
      <c r="E2899" s="158" t="str">
        <f t="shared" si="452"/>
        <v/>
      </c>
      <c r="F2899" s="158" t="e">
        <f t="shared" si="453"/>
        <v>#N/A</v>
      </c>
      <c r="G2899" s="158" t="str">
        <f>TRANSAKTIONER!Z2899&amp;IF(regnskab_filter_periode&gt;=AB2899,"INCLUDE"&amp;IF(regnskab_filter_land&lt;&gt;"",IF(regnskab_filter_land="EU",F2899,AD2899),""),"EXCLUDE")</f>
        <v>EXCLUDE</v>
      </c>
      <c r="H2899" s="158" t="str">
        <f t="shared" si="454"/>
        <v/>
      </c>
      <c r="I2899" s="158" t="str">
        <f>TRANSAKTIONER!Z2899&amp;IF(regnskab_filter_periode_partner&gt;=AB2899,"INCLUDE"&amp;IF(regnskab_filter_land_partner&lt;&gt;"",IF(regnskab_filter_land_partner="EU",F2899,AD2899),""),"EXCLUDE")&amp;AC2899</f>
        <v>EXCLUDE</v>
      </c>
      <c r="J2899" s="158" t="e">
        <f t="shared" si="455"/>
        <v>#N/A</v>
      </c>
      <c r="L2899" s="158" t="str">
        <f t="shared" si="456"/>
        <v>_EU</v>
      </c>
      <c r="P2899" s="340"/>
      <c r="Q2899" s="340"/>
      <c r="R2899" s="341"/>
      <c r="S2899" s="342"/>
      <c r="T2899" s="342"/>
      <c r="U2899" s="340"/>
      <c r="V2899" s="368"/>
      <c r="W2899" s="341"/>
      <c r="X2899" s="343"/>
      <c r="Y2899" s="340"/>
      <c r="Z2899" s="341"/>
      <c r="AA2899" s="348" t="str">
        <f t="shared" si="457"/>
        <v/>
      </c>
      <c r="AB2899" s="349" t="str">
        <f t="shared" si="458"/>
        <v/>
      </c>
      <c r="AC2899" s="341"/>
      <c r="AD2899" s="350" t="str">
        <f t="shared" si="459"/>
        <v/>
      </c>
    </row>
    <row r="2900" spans="2:30" x14ac:dyDescent="0.45">
      <c r="B2900" s="145" t="str">
        <f t="shared" si="450"/>
        <v>NOT INCLUDED</v>
      </c>
      <c r="C2900" s="146" t="e">
        <f t="shared" si="451"/>
        <v>#N/A</v>
      </c>
      <c r="D2900" s="158" t="e">
        <f>AB2900&amp;"_"&amp;#REF!&amp;IF(afstemning_partner&lt;&gt;"","_"&amp;AC2900,"")</f>
        <v>#REF!</v>
      </c>
      <c r="E2900" s="158" t="str">
        <f t="shared" si="452"/>
        <v/>
      </c>
      <c r="F2900" s="158" t="e">
        <f t="shared" si="453"/>
        <v>#N/A</v>
      </c>
      <c r="G2900" s="158" t="str">
        <f>TRANSAKTIONER!Z2900&amp;IF(regnskab_filter_periode&gt;=AB2900,"INCLUDE"&amp;IF(regnskab_filter_land&lt;&gt;"",IF(regnskab_filter_land="EU",F2900,AD2900),""),"EXCLUDE")</f>
        <v>EXCLUDE</v>
      </c>
      <c r="H2900" s="158" t="str">
        <f t="shared" si="454"/>
        <v/>
      </c>
      <c r="I2900" s="158" t="str">
        <f>TRANSAKTIONER!Z2900&amp;IF(regnskab_filter_periode_partner&gt;=AB2900,"INCLUDE"&amp;IF(regnskab_filter_land_partner&lt;&gt;"",IF(regnskab_filter_land_partner="EU",F2900,AD2900),""),"EXCLUDE")&amp;AC2900</f>
        <v>EXCLUDE</v>
      </c>
      <c r="J2900" s="158" t="e">
        <f t="shared" si="455"/>
        <v>#N/A</v>
      </c>
      <c r="L2900" s="158" t="str">
        <f t="shared" si="456"/>
        <v>_EU</v>
      </c>
      <c r="P2900" s="340"/>
      <c r="Q2900" s="340"/>
      <c r="R2900" s="341"/>
      <c r="S2900" s="342"/>
      <c r="T2900" s="342"/>
      <c r="U2900" s="340"/>
      <c r="V2900" s="368"/>
      <c r="W2900" s="341"/>
      <c r="X2900" s="343"/>
      <c r="Y2900" s="340"/>
      <c r="Z2900" s="341"/>
      <c r="AA2900" s="348" t="str">
        <f t="shared" si="457"/>
        <v/>
      </c>
      <c r="AB2900" s="349" t="str">
        <f t="shared" si="458"/>
        <v/>
      </c>
      <c r="AC2900" s="341"/>
      <c r="AD2900" s="350" t="str">
        <f t="shared" si="459"/>
        <v/>
      </c>
    </row>
    <row r="2901" spans="2:30" x14ac:dyDescent="0.45">
      <c r="B2901" s="145" t="str">
        <f t="shared" si="450"/>
        <v>NOT INCLUDED</v>
      </c>
      <c r="C2901" s="146" t="e">
        <f t="shared" si="451"/>
        <v>#N/A</v>
      </c>
      <c r="D2901" s="158" t="e">
        <f>AB2901&amp;"_"&amp;#REF!&amp;IF(afstemning_partner&lt;&gt;"","_"&amp;AC2901,"")</f>
        <v>#REF!</v>
      </c>
      <c r="E2901" s="158" t="str">
        <f t="shared" si="452"/>
        <v/>
      </c>
      <c r="F2901" s="158" t="e">
        <f t="shared" si="453"/>
        <v>#N/A</v>
      </c>
      <c r="G2901" s="158" t="str">
        <f>TRANSAKTIONER!Z2901&amp;IF(regnskab_filter_periode&gt;=AB2901,"INCLUDE"&amp;IF(regnskab_filter_land&lt;&gt;"",IF(regnskab_filter_land="EU",F2901,AD2901),""),"EXCLUDE")</f>
        <v>EXCLUDE</v>
      </c>
      <c r="H2901" s="158" t="str">
        <f t="shared" si="454"/>
        <v/>
      </c>
      <c r="I2901" s="158" t="str">
        <f>TRANSAKTIONER!Z2901&amp;IF(regnskab_filter_periode_partner&gt;=AB2901,"INCLUDE"&amp;IF(regnskab_filter_land_partner&lt;&gt;"",IF(regnskab_filter_land_partner="EU",F2901,AD2901),""),"EXCLUDE")&amp;AC2901</f>
        <v>EXCLUDE</v>
      </c>
      <c r="J2901" s="158" t="e">
        <f t="shared" si="455"/>
        <v>#N/A</v>
      </c>
      <c r="L2901" s="158" t="str">
        <f t="shared" si="456"/>
        <v>_EU</v>
      </c>
      <c r="P2901" s="340"/>
      <c r="Q2901" s="340"/>
      <c r="R2901" s="341"/>
      <c r="S2901" s="342"/>
      <c r="T2901" s="342"/>
      <c r="U2901" s="340"/>
      <c r="V2901" s="368"/>
      <c r="W2901" s="341"/>
      <c r="X2901" s="343"/>
      <c r="Y2901" s="340"/>
      <c r="Z2901" s="341"/>
      <c r="AA2901" s="348" t="str">
        <f t="shared" si="457"/>
        <v/>
      </c>
      <c r="AB2901" s="349" t="str">
        <f t="shared" si="458"/>
        <v/>
      </c>
      <c r="AC2901" s="341"/>
      <c r="AD2901" s="350" t="str">
        <f t="shared" si="459"/>
        <v/>
      </c>
    </row>
    <row r="2902" spans="2:30" x14ac:dyDescent="0.45">
      <c r="B2902" s="145" t="str">
        <f t="shared" si="450"/>
        <v>NOT INCLUDED</v>
      </c>
      <c r="C2902" s="146" t="e">
        <f t="shared" si="451"/>
        <v>#N/A</v>
      </c>
      <c r="D2902" s="158" t="e">
        <f>AB2902&amp;"_"&amp;#REF!&amp;IF(afstemning_partner&lt;&gt;"","_"&amp;AC2902,"")</f>
        <v>#REF!</v>
      </c>
      <c r="E2902" s="158" t="str">
        <f t="shared" si="452"/>
        <v/>
      </c>
      <c r="F2902" s="158" t="e">
        <f t="shared" si="453"/>
        <v>#N/A</v>
      </c>
      <c r="G2902" s="158" t="str">
        <f>TRANSAKTIONER!Z2902&amp;IF(regnskab_filter_periode&gt;=AB2902,"INCLUDE"&amp;IF(regnskab_filter_land&lt;&gt;"",IF(regnskab_filter_land="EU",F2902,AD2902),""),"EXCLUDE")</f>
        <v>EXCLUDE</v>
      </c>
      <c r="H2902" s="158" t="str">
        <f t="shared" si="454"/>
        <v/>
      </c>
      <c r="I2902" s="158" t="str">
        <f>TRANSAKTIONER!Z2902&amp;IF(regnskab_filter_periode_partner&gt;=AB2902,"INCLUDE"&amp;IF(regnskab_filter_land_partner&lt;&gt;"",IF(regnskab_filter_land_partner="EU",F2902,AD2902),""),"EXCLUDE")&amp;AC2902</f>
        <v>EXCLUDE</v>
      </c>
      <c r="J2902" s="158" t="e">
        <f t="shared" si="455"/>
        <v>#N/A</v>
      </c>
      <c r="L2902" s="158" t="str">
        <f t="shared" si="456"/>
        <v>_EU</v>
      </c>
      <c r="P2902" s="340"/>
      <c r="Q2902" s="340"/>
      <c r="R2902" s="341"/>
      <c r="S2902" s="342"/>
      <c r="T2902" s="342"/>
      <c r="U2902" s="340"/>
      <c r="V2902" s="368"/>
      <c r="W2902" s="341"/>
      <c r="X2902" s="343"/>
      <c r="Y2902" s="340"/>
      <c r="Z2902" s="341"/>
      <c r="AA2902" s="348" t="str">
        <f t="shared" si="457"/>
        <v/>
      </c>
      <c r="AB2902" s="349" t="str">
        <f t="shared" si="458"/>
        <v/>
      </c>
      <c r="AC2902" s="341"/>
      <c r="AD2902" s="350" t="str">
        <f t="shared" si="459"/>
        <v/>
      </c>
    </row>
    <row r="2903" spans="2:30" x14ac:dyDescent="0.45">
      <c r="B2903" s="145" t="str">
        <f t="shared" si="450"/>
        <v>NOT INCLUDED</v>
      </c>
      <c r="C2903" s="146" t="e">
        <f t="shared" si="451"/>
        <v>#N/A</v>
      </c>
      <c r="D2903" s="158" t="e">
        <f>AB2903&amp;"_"&amp;#REF!&amp;IF(afstemning_partner&lt;&gt;"","_"&amp;AC2903,"")</f>
        <v>#REF!</v>
      </c>
      <c r="E2903" s="158" t="str">
        <f t="shared" si="452"/>
        <v/>
      </c>
      <c r="F2903" s="158" t="e">
        <f t="shared" si="453"/>
        <v>#N/A</v>
      </c>
      <c r="G2903" s="158" t="str">
        <f>TRANSAKTIONER!Z2903&amp;IF(regnskab_filter_periode&gt;=AB2903,"INCLUDE"&amp;IF(regnskab_filter_land&lt;&gt;"",IF(regnskab_filter_land="EU",F2903,AD2903),""),"EXCLUDE")</f>
        <v>EXCLUDE</v>
      </c>
      <c r="H2903" s="158" t="str">
        <f t="shared" si="454"/>
        <v/>
      </c>
      <c r="I2903" s="158" t="str">
        <f>TRANSAKTIONER!Z2903&amp;IF(regnskab_filter_periode_partner&gt;=AB2903,"INCLUDE"&amp;IF(regnskab_filter_land_partner&lt;&gt;"",IF(regnskab_filter_land_partner="EU",F2903,AD2903),""),"EXCLUDE")&amp;AC2903</f>
        <v>EXCLUDE</v>
      </c>
      <c r="J2903" s="158" t="e">
        <f t="shared" si="455"/>
        <v>#N/A</v>
      </c>
      <c r="L2903" s="158" t="str">
        <f t="shared" si="456"/>
        <v>_EU</v>
      </c>
      <c r="P2903" s="340"/>
      <c r="Q2903" s="340"/>
      <c r="R2903" s="341"/>
      <c r="S2903" s="342"/>
      <c r="T2903" s="342"/>
      <c r="U2903" s="340"/>
      <c r="V2903" s="368"/>
      <c r="W2903" s="341"/>
      <c r="X2903" s="343"/>
      <c r="Y2903" s="340"/>
      <c r="Z2903" s="341"/>
      <c r="AA2903" s="348" t="str">
        <f t="shared" si="457"/>
        <v/>
      </c>
      <c r="AB2903" s="349" t="str">
        <f t="shared" si="458"/>
        <v/>
      </c>
      <c r="AC2903" s="341"/>
      <c r="AD2903" s="350" t="str">
        <f t="shared" si="459"/>
        <v/>
      </c>
    </row>
    <row r="2904" spans="2:30" x14ac:dyDescent="0.45">
      <c r="B2904" s="145" t="str">
        <f t="shared" si="450"/>
        <v>NOT INCLUDED</v>
      </c>
      <c r="C2904" s="146" t="e">
        <f t="shared" si="451"/>
        <v>#N/A</v>
      </c>
      <c r="D2904" s="158" t="e">
        <f>AB2904&amp;"_"&amp;#REF!&amp;IF(afstemning_partner&lt;&gt;"","_"&amp;AC2904,"")</f>
        <v>#REF!</v>
      </c>
      <c r="E2904" s="158" t="str">
        <f t="shared" si="452"/>
        <v/>
      </c>
      <c r="F2904" s="158" t="e">
        <f t="shared" si="453"/>
        <v>#N/A</v>
      </c>
      <c r="G2904" s="158" t="str">
        <f>TRANSAKTIONER!Z2904&amp;IF(regnskab_filter_periode&gt;=AB2904,"INCLUDE"&amp;IF(regnskab_filter_land&lt;&gt;"",IF(regnskab_filter_land="EU",F2904,AD2904),""),"EXCLUDE")</f>
        <v>EXCLUDE</v>
      </c>
      <c r="H2904" s="158" t="str">
        <f t="shared" si="454"/>
        <v/>
      </c>
      <c r="I2904" s="158" t="str">
        <f>TRANSAKTIONER!Z2904&amp;IF(regnskab_filter_periode_partner&gt;=AB2904,"INCLUDE"&amp;IF(regnskab_filter_land_partner&lt;&gt;"",IF(regnskab_filter_land_partner="EU",F2904,AD2904),""),"EXCLUDE")&amp;AC2904</f>
        <v>EXCLUDE</v>
      </c>
      <c r="J2904" s="158" t="e">
        <f t="shared" si="455"/>
        <v>#N/A</v>
      </c>
      <c r="L2904" s="158" t="str">
        <f t="shared" si="456"/>
        <v>_EU</v>
      </c>
      <c r="P2904" s="340"/>
      <c r="Q2904" s="340"/>
      <c r="R2904" s="341"/>
      <c r="S2904" s="342"/>
      <c r="T2904" s="342"/>
      <c r="U2904" s="340"/>
      <c r="V2904" s="368"/>
      <c r="W2904" s="341"/>
      <c r="X2904" s="343"/>
      <c r="Y2904" s="340"/>
      <c r="Z2904" s="341"/>
      <c r="AA2904" s="348" t="str">
        <f t="shared" si="457"/>
        <v/>
      </c>
      <c r="AB2904" s="349" t="str">
        <f t="shared" si="458"/>
        <v/>
      </c>
      <c r="AC2904" s="341"/>
      <c r="AD2904" s="350" t="str">
        <f t="shared" si="459"/>
        <v/>
      </c>
    </row>
    <row r="2905" spans="2:30" x14ac:dyDescent="0.45">
      <c r="B2905" s="145" t="str">
        <f t="shared" si="450"/>
        <v>NOT INCLUDED</v>
      </c>
      <c r="C2905" s="146" t="e">
        <f t="shared" si="451"/>
        <v>#N/A</v>
      </c>
      <c r="D2905" s="158" t="e">
        <f>AB2905&amp;"_"&amp;#REF!&amp;IF(afstemning_partner&lt;&gt;"","_"&amp;AC2905,"")</f>
        <v>#REF!</v>
      </c>
      <c r="E2905" s="158" t="str">
        <f t="shared" si="452"/>
        <v/>
      </c>
      <c r="F2905" s="158" t="e">
        <f t="shared" si="453"/>
        <v>#N/A</v>
      </c>
      <c r="G2905" s="158" t="str">
        <f>TRANSAKTIONER!Z2905&amp;IF(regnskab_filter_periode&gt;=AB2905,"INCLUDE"&amp;IF(regnskab_filter_land&lt;&gt;"",IF(regnskab_filter_land="EU",F2905,AD2905),""),"EXCLUDE")</f>
        <v>EXCLUDE</v>
      </c>
      <c r="H2905" s="158" t="str">
        <f t="shared" si="454"/>
        <v/>
      </c>
      <c r="I2905" s="158" t="str">
        <f>TRANSAKTIONER!Z2905&amp;IF(regnskab_filter_periode_partner&gt;=AB2905,"INCLUDE"&amp;IF(regnskab_filter_land_partner&lt;&gt;"",IF(regnskab_filter_land_partner="EU",F2905,AD2905),""),"EXCLUDE")&amp;AC2905</f>
        <v>EXCLUDE</v>
      </c>
      <c r="J2905" s="158" t="e">
        <f t="shared" si="455"/>
        <v>#N/A</v>
      </c>
      <c r="L2905" s="158" t="str">
        <f t="shared" si="456"/>
        <v>_EU</v>
      </c>
      <c r="P2905" s="340"/>
      <c r="Q2905" s="340"/>
      <c r="R2905" s="341"/>
      <c r="S2905" s="342"/>
      <c r="T2905" s="342"/>
      <c r="U2905" s="340"/>
      <c r="V2905" s="368"/>
      <c r="W2905" s="341"/>
      <c r="X2905" s="343"/>
      <c r="Y2905" s="340"/>
      <c r="Z2905" s="341"/>
      <c r="AA2905" s="348" t="str">
        <f t="shared" si="457"/>
        <v/>
      </c>
      <c r="AB2905" s="349" t="str">
        <f t="shared" si="458"/>
        <v/>
      </c>
      <c r="AC2905" s="341"/>
      <c r="AD2905" s="350" t="str">
        <f t="shared" si="459"/>
        <v/>
      </c>
    </row>
    <row r="2906" spans="2:30" x14ac:dyDescent="0.45">
      <c r="B2906" s="145" t="str">
        <f t="shared" si="450"/>
        <v>NOT INCLUDED</v>
      </c>
      <c r="C2906" s="146" t="e">
        <f t="shared" si="451"/>
        <v>#N/A</v>
      </c>
      <c r="D2906" s="158" t="e">
        <f>AB2906&amp;"_"&amp;#REF!&amp;IF(afstemning_partner&lt;&gt;"","_"&amp;AC2906,"")</f>
        <v>#REF!</v>
      </c>
      <c r="E2906" s="158" t="str">
        <f t="shared" si="452"/>
        <v/>
      </c>
      <c r="F2906" s="158" t="e">
        <f t="shared" si="453"/>
        <v>#N/A</v>
      </c>
      <c r="G2906" s="158" t="str">
        <f>TRANSAKTIONER!Z2906&amp;IF(regnskab_filter_periode&gt;=AB2906,"INCLUDE"&amp;IF(regnskab_filter_land&lt;&gt;"",IF(regnskab_filter_land="EU",F2906,AD2906),""),"EXCLUDE")</f>
        <v>EXCLUDE</v>
      </c>
      <c r="H2906" s="158" t="str">
        <f t="shared" si="454"/>
        <v/>
      </c>
      <c r="I2906" s="158" t="str">
        <f>TRANSAKTIONER!Z2906&amp;IF(regnskab_filter_periode_partner&gt;=AB2906,"INCLUDE"&amp;IF(regnskab_filter_land_partner&lt;&gt;"",IF(regnskab_filter_land_partner="EU",F2906,AD2906),""),"EXCLUDE")&amp;AC2906</f>
        <v>EXCLUDE</v>
      </c>
      <c r="J2906" s="158" t="e">
        <f t="shared" si="455"/>
        <v>#N/A</v>
      </c>
      <c r="L2906" s="158" t="str">
        <f t="shared" si="456"/>
        <v>_EU</v>
      </c>
      <c r="P2906" s="340"/>
      <c r="Q2906" s="340"/>
      <c r="R2906" s="341"/>
      <c r="S2906" s="342"/>
      <c r="T2906" s="342"/>
      <c r="U2906" s="340"/>
      <c r="V2906" s="368"/>
      <c r="W2906" s="341"/>
      <c r="X2906" s="343"/>
      <c r="Y2906" s="340"/>
      <c r="Z2906" s="341"/>
      <c r="AA2906" s="348" t="str">
        <f t="shared" si="457"/>
        <v/>
      </c>
      <c r="AB2906" s="349" t="str">
        <f t="shared" si="458"/>
        <v/>
      </c>
      <c r="AC2906" s="341"/>
      <c r="AD2906" s="350" t="str">
        <f t="shared" si="459"/>
        <v/>
      </c>
    </row>
    <row r="2907" spans="2:30" x14ac:dyDescent="0.45">
      <c r="B2907" s="145" t="str">
        <f t="shared" si="450"/>
        <v>NOT INCLUDED</v>
      </c>
      <c r="C2907" s="146" t="e">
        <f t="shared" si="451"/>
        <v>#N/A</v>
      </c>
      <c r="D2907" s="158" t="e">
        <f>AB2907&amp;"_"&amp;#REF!&amp;IF(afstemning_partner&lt;&gt;"","_"&amp;AC2907,"")</f>
        <v>#REF!</v>
      </c>
      <c r="E2907" s="158" t="str">
        <f t="shared" si="452"/>
        <v/>
      </c>
      <c r="F2907" s="158" t="e">
        <f t="shared" si="453"/>
        <v>#N/A</v>
      </c>
      <c r="G2907" s="158" t="str">
        <f>TRANSAKTIONER!Z2907&amp;IF(regnskab_filter_periode&gt;=AB2907,"INCLUDE"&amp;IF(regnskab_filter_land&lt;&gt;"",IF(regnskab_filter_land="EU",F2907,AD2907),""),"EXCLUDE")</f>
        <v>EXCLUDE</v>
      </c>
      <c r="H2907" s="158" t="str">
        <f t="shared" si="454"/>
        <v/>
      </c>
      <c r="I2907" s="158" t="str">
        <f>TRANSAKTIONER!Z2907&amp;IF(regnskab_filter_periode_partner&gt;=AB2907,"INCLUDE"&amp;IF(regnskab_filter_land_partner&lt;&gt;"",IF(regnskab_filter_land_partner="EU",F2907,AD2907),""),"EXCLUDE")&amp;AC2907</f>
        <v>EXCLUDE</v>
      </c>
      <c r="J2907" s="158" t="e">
        <f t="shared" si="455"/>
        <v>#N/A</v>
      </c>
      <c r="L2907" s="158" t="str">
        <f t="shared" si="456"/>
        <v>_EU</v>
      </c>
      <c r="P2907" s="340"/>
      <c r="Q2907" s="340"/>
      <c r="R2907" s="341"/>
      <c r="S2907" s="342"/>
      <c r="T2907" s="342"/>
      <c r="U2907" s="340"/>
      <c r="V2907" s="368"/>
      <c r="W2907" s="341"/>
      <c r="X2907" s="343"/>
      <c r="Y2907" s="340"/>
      <c r="Z2907" s="341"/>
      <c r="AA2907" s="348" t="str">
        <f t="shared" si="457"/>
        <v/>
      </c>
      <c r="AB2907" s="349" t="str">
        <f t="shared" si="458"/>
        <v/>
      </c>
      <c r="AC2907" s="341"/>
      <c r="AD2907" s="350" t="str">
        <f t="shared" si="459"/>
        <v/>
      </c>
    </row>
    <row r="2908" spans="2:30" x14ac:dyDescent="0.45">
      <c r="B2908" s="145" t="str">
        <f t="shared" si="450"/>
        <v>NOT INCLUDED</v>
      </c>
      <c r="C2908" s="146" t="e">
        <f t="shared" si="451"/>
        <v>#N/A</v>
      </c>
      <c r="D2908" s="158" t="e">
        <f>AB2908&amp;"_"&amp;#REF!&amp;IF(afstemning_partner&lt;&gt;"","_"&amp;AC2908,"")</f>
        <v>#REF!</v>
      </c>
      <c r="E2908" s="158" t="str">
        <f t="shared" si="452"/>
        <v/>
      </c>
      <c r="F2908" s="158" t="e">
        <f t="shared" si="453"/>
        <v>#N/A</v>
      </c>
      <c r="G2908" s="158" t="str">
        <f>TRANSAKTIONER!Z2908&amp;IF(regnskab_filter_periode&gt;=AB2908,"INCLUDE"&amp;IF(regnskab_filter_land&lt;&gt;"",IF(regnskab_filter_land="EU",F2908,AD2908),""),"EXCLUDE")</f>
        <v>EXCLUDE</v>
      </c>
      <c r="H2908" s="158" t="str">
        <f t="shared" si="454"/>
        <v/>
      </c>
      <c r="I2908" s="158" t="str">
        <f>TRANSAKTIONER!Z2908&amp;IF(regnskab_filter_periode_partner&gt;=AB2908,"INCLUDE"&amp;IF(regnskab_filter_land_partner&lt;&gt;"",IF(regnskab_filter_land_partner="EU",F2908,AD2908),""),"EXCLUDE")&amp;AC2908</f>
        <v>EXCLUDE</v>
      </c>
      <c r="J2908" s="158" t="e">
        <f t="shared" si="455"/>
        <v>#N/A</v>
      </c>
      <c r="L2908" s="158" t="str">
        <f t="shared" si="456"/>
        <v>_EU</v>
      </c>
      <c r="P2908" s="340"/>
      <c r="Q2908" s="340"/>
      <c r="R2908" s="341"/>
      <c r="S2908" s="342"/>
      <c r="T2908" s="342"/>
      <c r="U2908" s="340"/>
      <c r="V2908" s="368"/>
      <c r="W2908" s="341"/>
      <c r="X2908" s="343"/>
      <c r="Y2908" s="340"/>
      <c r="Z2908" s="341"/>
      <c r="AA2908" s="348" t="str">
        <f t="shared" si="457"/>
        <v/>
      </c>
      <c r="AB2908" s="349" t="str">
        <f t="shared" si="458"/>
        <v/>
      </c>
      <c r="AC2908" s="341"/>
      <c r="AD2908" s="350" t="str">
        <f t="shared" si="459"/>
        <v/>
      </c>
    </row>
    <row r="2909" spans="2:30" x14ac:dyDescent="0.45">
      <c r="B2909" s="145" t="str">
        <f t="shared" si="450"/>
        <v>NOT INCLUDED</v>
      </c>
      <c r="C2909" s="146" t="e">
        <f t="shared" si="451"/>
        <v>#N/A</v>
      </c>
      <c r="D2909" s="158" t="e">
        <f>AB2909&amp;"_"&amp;#REF!&amp;IF(afstemning_partner&lt;&gt;"","_"&amp;AC2909,"")</f>
        <v>#REF!</v>
      </c>
      <c r="E2909" s="158" t="str">
        <f t="shared" si="452"/>
        <v/>
      </c>
      <c r="F2909" s="158" t="e">
        <f t="shared" si="453"/>
        <v>#N/A</v>
      </c>
      <c r="G2909" s="158" t="str">
        <f>TRANSAKTIONER!Z2909&amp;IF(regnskab_filter_periode&gt;=AB2909,"INCLUDE"&amp;IF(regnskab_filter_land&lt;&gt;"",IF(regnskab_filter_land="EU",F2909,AD2909),""),"EXCLUDE")</f>
        <v>EXCLUDE</v>
      </c>
      <c r="H2909" s="158" t="str">
        <f t="shared" si="454"/>
        <v/>
      </c>
      <c r="I2909" s="158" t="str">
        <f>TRANSAKTIONER!Z2909&amp;IF(regnskab_filter_periode_partner&gt;=AB2909,"INCLUDE"&amp;IF(regnskab_filter_land_partner&lt;&gt;"",IF(regnskab_filter_land_partner="EU",F2909,AD2909),""),"EXCLUDE")&amp;AC2909</f>
        <v>EXCLUDE</v>
      </c>
      <c r="J2909" s="158" t="e">
        <f t="shared" si="455"/>
        <v>#N/A</v>
      </c>
      <c r="L2909" s="158" t="str">
        <f t="shared" si="456"/>
        <v>_EU</v>
      </c>
      <c r="P2909" s="340"/>
      <c r="Q2909" s="340"/>
      <c r="R2909" s="341"/>
      <c r="S2909" s="342"/>
      <c r="T2909" s="342"/>
      <c r="U2909" s="340"/>
      <c r="V2909" s="368"/>
      <c r="W2909" s="341"/>
      <c r="X2909" s="343"/>
      <c r="Y2909" s="340"/>
      <c r="Z2909" s="341"/>
      <c r="AA2909" s="348" t="str">
        <f t="shared" si="457"/>
        <v/>
      </c>
      <c r="AB2909" s="349" t="str">
        <f t="shared" si="458"/>
        <v/>
      </c>
      <c r="AC2909" s="341"/>
      <c r="AD2909" s="350" t="str">
        <f t="shared" si="459"/>
        <v/>
      </c>
    </row>
    <row r="2910" spans="2:30" x14ac:dyDescent="0.45">
      <c r="B2910" s="145" t="str">
        <f t="shared" si="450"/>
        <v>NOT INCLUDED</v>
      </c>
      <c r="C2910" s="146" t="e">
        <f t="shared" si="451"/>
        <v>#N/A</v>
      </c>
      <c r="D2910" s="158" t="e">
        <f>AB2910&amp;"_"&amp;#REF!&amp;IF(afstemning_partner&lt;&gt;"","_"&amp;AC2910,"")</f>
        <v>#REF!</v>
      </c>
      <c r="E2910" s="158" t="str">
        <f t="shared" si="452"/>
        <v/>
      </c>
      <c r="F2910" s="158" t="e">
        <f t="shared" si="453"/>
        <v>#N/A</v>
      </c>
      <c r="G2910" s="158" t="str">
        <f>TRANSAKTIONER!Z2910&amp;IF(regnskab_filter_periode&gt;=AB2910,"INCLUDE"&amp;IF(regnskab_filter_land&lt;&gt;"",IF(regnskab_filter_land="EU",F2910,AD2910),""),"EXCLUDE")</f>
        <v>EXCLUDE</v>
      </c>
      <c r="H2910" s="158" t="str">
        <f t="shared" si="454"/>
        <v/>
      </c>
      <c r="I2910" s="158" t="str">
        <f>TRANSAKTIONER!Z2910&amp;IF(regnskab_filter_periode_partner&gt;=AB2910,"INCLUDE"&amp;IF(regnskab_filter_land_partner&lt;&gt;"",IF(regnskab_filter_land_partner="EU",F2910,AD2910),""),"EXCLUDE")&amp;AC2910</f>
        <v>EXCLUDE</v>
      </c>
      <c r="J2910" s="158" t="e">
        <f t="shared" si="455"/>
        <v>#N/A</v>
      </c>
      <c r="L2910" s="158" t="str">
        <f t="shared" si="456"/>
        <v>_EU</v>
      </c>
      <c r="P2910" s="340"/>
      <c r="Q2910" s="340"/>
      <c r="R2910" s="341"/>
      <c r="S2910" s="342"/>
      <c r="T2910" s="342"/>
      <c r="U2910" s="340"/>
      <c r="V2910" s="368"/>
      <c r="W2910" s="341"/>
      <c r="X2910" s="343"/>
      <c r="Y2910" s="340"/>
      <c r="Z2910" s="341"/>
      <c r="AA2910" s="348" t="str">
        <f t="shared" si="457"/>
        <v/>
      </c>
      <c r="AB2910" s="349" t="str">
        <f t="shared" si="458"/>
        <v/>
      </c>
      <c r="AC2910" s="341"/>
      <c r="AD2910" s="350" t="str">
        <f t="shared" si="459"/>
        <v/>
      </c>
    </row>
    <row r="2911" spans="2:30" x14ac:dyDescent="0.45">
      <c r="B2911" s="145" t="str">
        <f t="shared" si="450"/>
        <v>NOT INCLUDED</v>
      </c>
      <c r="C2911" s="146" t="e">
        <f t="shared" si="451"/>
        <v>#N/A</v>
      </c>
      <c r="D2911" s="158" t="e">
        <f>AB2911&amp;"_"&amp;#REF!&amp;IF(afstemning_partner&lt;&gt;"","_"&amp;AC2911,"")</f>
        <v>#REF!</v>
      </c>
      <c r="E2911" s="158" t="str">
        <f t="shared" si="452"/>
        <v/>
      </c>
      <c r="F2911" s="158" t="e">
        <f t="shared" si="453"/>
        <v>#N/A</v>
      </c>
      <c r="G2911" s="158" t="str">
        <f>TRANSAKTIONER!Z2911&amp;IF(regnskab_filter_periode&gt;=AB2911,"INCLUDE"&amp;IF(regnskab_filter_land&lt;&gt;"",IF(regnskab_filter_land="EU",F2911,AD2911),""),"EXCLUDE")</f>
        <v>EXCLUDE</v>
      </c>
      <c r="H2911" s="158" t="str">
        <f t="shared" si="454"/>
        <v/>
      </c>
      <c r="I2911" s="158" t="str">
        <f>TRANSAKTIONER!Z2911&amp;IF(regnskab_filter_periode_partner&gt;=AB2911,"INCLUDE"&amp;IF(regnskab_filter_land_partner&lt;&gt;"",IF(regnskab_filter_land_partner="EU",F2911,AD2911),""),"EXCLUDE")&amp;AC2911</f>
        <v>EXCLUDE</v>
      </c>
      <c r="J2911" s="158" t="e">
        <f t="shared" si="455"/>
        <v>#N/A</v>
      </c>
      <c r="L2911" s="158" t="str">
        <f t="shared" si="456"/>
        <v>_EU</v>
      </c>
      <c r="P2911" s="340"/>
      <c r="Q2911" s="340"/>
      <c r="R2911" s="341"/>
      <c r="S2911" s="342"/>
      <c r="T2911" s="342"/>
      <c r="U2911" s="340"/>
      <c r="V2911" s="368"/>
      <c r="W2911" s="341"/>
      <c r="X2911" s="343"/>
      <c r="Y2911" s="340"/>
      <c r="Z2911" s="341"/>
      <c r="AA2911" s="348" t="str">
        <f t="shared" si="457"/>
        <v/>
      </c>
      <c r="AB2911" s="349" t="str">
        <f t="shared" si="458"/>
        <v/>
      </c>
      <c r="AC2911" s="341"/>
      <c r="AD2911" s="350" t="str">
        <f t="shared" si="459"/>
        <v/>
      </c>
    </row>
    <row r="2912" spans="2:30" x14ac:dyDescent="0.45">
      <c r="B2912" s="145" t="str">
        <f t="shared" si="450"/>
        <v>NOT INCLUDED</v>
      </c>
      <c r="C2912" s="146" t="e">
        <f t="shared" si="451"/>
        <v>#N/A</v>
      </c>
      <c r="D2912" s="158" t="e">
        <f>AB2912&amp;"_"&amp;#REF!&amp;IF(afstemning_partner&lt;&gt;"","_"&amp;AC2912,"")</f>
        <v>#REF!</v>
      </c>
      <c r="E2912" s="158" t="str">
        <f t="shared" si="452"/>
        <v/>
      </c>
      <c r="F2912" s="158" t="e">
        <f t="shared" si="453"/>
        <v>#N/A</v>
      </c>
      <c r="G2912" s="158" t="str">
        <f>TRANSAKTIONER!Z2912&amp;IF(regnskab_filter_periode&gt;=AB2912,"INCLUDE"&amp;IF(regnskab_filter_land&lt;&gt;"",IF(regnskab_filter_land="EU",F2912,AD2912),""),"EXCLUDE")</f>
        <v>EXCLUDE</v>
      </c>
      <c r="H2912" s="158" t="str">
        <f t="shared" si="454"/>
        <v/>
      </c>
      <c r="I2912" s="158" t="str">
        <f>TRANSAKTIONER!Z2912&amp;IF(regnskab_filter_periode_partner&gt;=AB2912,"INCLUDE"&amp;IF(regnskab_filter_land_partner&lt;&gt;"",IF(regnskab_filter_land_partner="EU",F2912,AD2912),""),"EXCLUDE")&amp;AC2912</f>
        <v>EXCLUDE</v>
      </c>
      <c r="J2912" s="158" t="e">
        <f t="shared" si="455"/>
        <v>#N/A</v>
      </c>
      <c r="L2912" s="158" t="str">
        <f t="shared" si="456"/>
        <v>_EU</v>
      </c>
      <c r="P2912" s="340"/>
      <c r="Q2912" s="340"/>
      <c r="R2912" s="341"/>
      <c r="S2912" s="342"/>
      <c r="T2912" s="342"/>
      <c r="U2912" s="340"/>
      <c r="V2912" s="368"/>
      <c r="W2912" s="341"/>
      <c r="X2912" s="343"/>
      <c r="Y2912" s="340"/>
      <c r="Z2912" s="341"/>
      <c r="AA2912" s="348" t="str">
        <f t="shared" si="457"/>
        <v/>
      </c>
      <c r="AB2912" s="349" t="str">
        <f t="shared" si="458"/>
        <v/>
      </c>
      <c r="AC2912" s="341"/>
      <c r="AD2912" s="350" t="str">
        <f t="shared" si="459"/>
        <v/>
      </c>
    </row>
    <row r="2913" spans="2:30" x14ac:dyDescent="0.45">
      <c r="B2913" s="145" t="str">
        <f t="shared" si="450"/>
        <v>NOT INCLUDED</v>
      </c>
      <c r="C2913" s="146" t="e">
        <f t="shared" si="451"/>
        <v>#N/A</v>
      </c>
      <c r="D2913" s="158" t="e">
        <f>AB2913&amp;"_"&amp;#REF!&amp;IF(afstemning_partner&lt;&gt;"","_"&amp;AC2913,"")</f>
        <v>#REF!</v>
      </c>
      <c r="E2913" s="158" t="str">
        <f t="shared" si="452"/>
        <v/>
      </c>
      <c r="F2913" s="158" t="e">
        <f t="shared" si="453"/>
        <v>#N/A</v>
      </c>
      <c r="G2913" s="158" t="str">
        <f>TRANSAKTIONER!Z2913&amp;IF(regnskab_filter_periode&gt;=AB2913,"INCLUDE"&amp;IF(regnskab_filter_land&lt;&gt;"",IF(regnskab_filter_land="EU",F2913,AD2913),""),"EXCLUDE")</f>
        <v>EXCLUDE</v>
      </c>
      <c r="H2913" s="158" t="str">
        <f t="shared" si="454"/>
        <v/>
      </c>
      <c r="I2913" s="158" t="str">
        <f>TRANSAKTIONER!Z2913&amp;IF(regnskab_filter_periode_partner&gt;=AB2913,"INCLUDE"&amp;IF(regnskab_filter_land_partner&lt;&gt;"",IF(regnskab_filter_land_partner="EU",F2913,AD2913),""),"EXCLUDE")&amp;AC2913</f>
        <v>EXCLUDE</v>
      </c>
      <c r="J2913" s="158" t="e">
        <f t="shared" si="455"/>
        <v>#N/A</v>
      </c>
      <c r="L2913" s="158" t="str">
        <f t="shared" si="456"/>
        <v>_EU</v>
      </c>
      <c r="P2913" s="340"/>
      <c r="Q2913" s="340"/>
      <c r="R2913" s="341"/>
      <c r="S2913" s="342"/>
      <c r="T2913" s="342"/>
      <c r="U2913" s="340"/>
      <c r="V2913" s="368"/>
      <c r="W2913" s="341"/>
      <c r="X2913" s="343"/>
      <c r="Y2913" s="340"/>
      <c r="Z2913" s="341"/>
      <c r="AA2913" s="348" t="str">
        <f t="shared" si="457"/>
        <v/>
      </c>
      <c r="AB2913" s="349" t="str">
        <f t="shared" si="458"/>
        <v/>
      </c>
      <c r="AC2913" s="341"/>
      <c r="AD2913" s="350" t="str">
        <f t="shared" si="459"/>
        <v/>
      </c>
    </row>
    <row r="2914" spans="2:30" x14ac:dyDescent="0.45">
      <c r="B2914" s="145" t="str">
        <f t="shared" si="450"/>
        <v>NOT INCLUDED</v>
      </c>
      <c r="C2914" s="146" t="e">
        <f t="shared" si="451"/>
        <v>#N/A</v>
      </c>
      <c r="D2914" s="158" t="e">
        <f>AB2914&amp;"_"&amp;#REF!&amp;IF(afstemning_partner&lt;&gt;"","_"&amp;AC2914,"")</f>
        <v>#REF!</v>
      </c>
      <c r="E2914" s="158" t="str">
        <f t="shared" si="452"/>
        <v/>
      </c>
      <c r="F2914" s="158" t="e">
        <f t="shared" si="453"/>
        <v>#N/A</v>
      </c>
      <c r="G2914" s="158" t="str">
        <f>TRANSAKTIONER!Z2914&amp;IF(regnskab_filter_periode&gt;=AB2914,"INCLUDE"&amp;IF(regnskab_filter_land&lt;&gt;"",IF(regnskab_filter_land="EU",F2914,AD2914),""),"EXCLUDE")</f>
        <v>EXCLUDE</v>
      </c>
      <c r="H2914" s="158" t="str">
        <f t="shared" si="454"/>
        <v/>
      </c>
      <c r="I2914" s="158" t="str">
        <f>TRANSAKTIONER!Z2914&amp;IF(regnskab_filter_periode_partner&gt;=AB2914,"INCLUDE"&amp;IF(regnskab_filter_land_partner&lt;&gt;"",IF(regnskab_filter_land_partner="EU",F2914,AD2914),""),"EXCLUDE")&amp;AC2914</f>
        <v>EXCLUDE</v>
      </c>
      <c r="J2914" s="158" t="e">
        <f t="shared" si="455"/>
        <v>#N/A</v>
      </c>
      <c r="L2914" s="158" t="str">
        <f t="shared" si="456"/>
        <v>_EU</v>
      </c>
      <c r="P2914" s="340"/>
      <c r="Q2914" s="340"/>
      <c r="R2914" s="341"/>
      <c r="S2914" s="342"/>
      <c r="T2914" s="342"/>
      <c r="U2914" s="340"/>
      <c r="V2914" s="368"/>
      <c r="W2914" s="341"/>
      <c r="X2914" s="343"/>
      <c r="Y2914" s="340"/>
      <c r="Z2914" s="341"/>
      <c r="AA2914" s="348" t="str">
        <f t="shared" si="457"/>
        <v/>
      </c>
      <c r="AB2914" s="349" t="str">
        <f t="shared" si="458"/>
        <v/>
      </c>
      <c r="AC2914" s="341"/>
      <c r="AD2914" s="350" t="str">
        <f t="shared" si="459"/>
        <v/>
      </c>
    </row>
    <row r="2915" spans="2:30" x14ac:dyDescent="0.45">
      <c r="B2915" s="145" t="str">
        <f t="shared" si="450"/>
        <v>NOT INCLUDED</v>
      </c>
      <c r="C2915" s="146" t="e">
        <f t="shared" si="451"/>
        <v>#N/A</v>
      </c>
      <c r="D2915" s="158" t="e">
        <f>AB2915&amp;"_"&amp;#REF!&amp;IF(afstemning_partner&lt;&gt;"","_"&amp;AC2915,"")</f>
        <v>#REF!</v>
      </c>
      <c r="E2915" s="158" t="str">
        <f t="shared" si="452"/>
        <v/>
      </c>
      <c r="F2915" s="158" t="e">
        <f t="shared" si="453"/>
        <v>#N/A</v>
      </c>
      <c r="G2915" s="158" t="str">
        <f>TRANSAKTIONER!Z2915&amp;IF(regnskab_filter_periode&gt;=AB2915,"INCLUDE"&amp;IF(regnskab_filter_land&lt;&gt;"",IF(regnskab_filter_land="EU",F2915,AD2915),""),"EXCLUDE")</f>
        <v>EXCLUDE</v>
      </c>
      <c r="H2915" s="158" t="str">
        <f t="shared" si="454"/>
        <v/>
      </c>
      <c r="I2915" s="158" t="str">
        <f>TRANSAKTIONER!Z2915&amp;IF(regnskab_filter_periode_partner&gt;=AB2915,"INCLUDE"&amp;IF(regnskab_filter_land_partner&lt;&gt;"",IF(regnskab_filter_land_partner="EU",F2915,AD2915),""),"EXCLUDE")&amp;AC2915</f>
        <v>EXCLUDE</v>
      </c>
      <c r="J2915" s="158" t="e">
        <f t="shared" si="455"/>
        <v>#N/A</v>
      </c>
      <c r="L2915" s="158" t="str">
        <f t="shared" si="456"/>
        <v>_EU</v>
      </c>
      <c r="P2915" s="340"/>
      <c r="Q2915" s="340"/>
      <c r="R2915" s="341"/>
      <c r="S2915" s="342"/>
      <c r="T2915" s="342"/>
      <c r="U2915" s="340"/>
      <c r="V2915" s="368"/>
      <c r="W2915" s="341"/>
      <c r="X2915" s="343"/>
      <c r="Y2915" s="340"/>
      <c r="Z2915" s="341"/>
      <c r="AA2915" s="348" t="str">
        <f t="shared" si="457"/>
        <v/>
      </c>
      <c r="AB2915" s="349" t="str">
        <f t="shared" si="458"/>
        <v/>
      </c>
      <c r="AC2915" s="341"/>
      <c r="AD2915" s="350" t="str">
        <f t="shared" si="459"/>
        <v/>
      </c>
    </row>
    <row r="2916" spans="2:30" x14ac:dyDescent="0.45">
      <c r="B2916" s="145" t="str">
        <f t="shared" si="450"/>
        <v>NOT INCLUDED</v>
      </c>
      <c r="C2916" s="146" t="e">
        <f t="shared" si="451"/>
        <v>#N/A</v>
      </c>
      <c r="D2916" s="158" t="e">
        <f>AB2916&amp;"_"&amp;#REF!&amp;IF(afstemning_partner&lt;&gt;"","_"&amp;AC2916,"")</f>
        <v>#REF!</v>
      </c>
      <c r="E2916" s="158" t="str">
        <f t="shared" si="452"/>
        <v/>
      </c>
      <c r="F2916" s="158" t="e">
        <f t="shared" si="453"/>
        <v>#N/A</v>
      </c>
      <c r="G2916" s="158" t="str">
        <f>TRANSAKTIONER!Z2916&amp;IF(regnskab_filter_periode&gt;=AB2916,"INCLUDE"&amp;IF(regnskab_filter_land&lt;&gt;"",IF(regnskab_filter_land="EU",F2916,AD2916),""),"EXCLUDE")</f>
        <v>EXCLUDE</v>
      </c>
      <c r="H2916" s="158" t="str">
        <f t="shared" si="454"/>
        <v/>
      </c>
      <c r="I2916" s="158" t="str">
        <f>TRANSAKTIONER!Z2916&amp;IF(regnskab_filter_periode_partner&gt;=AB2916,"INCLUDE"&amp;IF(regnskab_filter_land_partner&lt;&gt;"",IF(regnskab_filter_land_partner="EU",F2916,AD2916),""),"EXCLUDE")&amp;AC2916</f>
        <v>EXCLUDE</v>
      </c>
      <c r="J2916" s="158" t="e">
        <f t="shared" si="455"/>
        <v>#N/A</v>
      </c>
      <c r="L2916" s="158" t="str">
        <f t="shared" si="456"/>
        <v>_EU</v>
      </c>
      <c r="P2916" s="340"/>
      <c r="Q2916" s="340"/>
      <c r="R2916" s="341"/>
      <c r="S2916" s="342"/>
      <c r="T2916" s="342"/>
      <c r="U2916" s="340"/>
      <c r="V2916" s="368"/>
      <c r="W2916" s="341"/>
      <c r="X2916" s="343"/>
      <c r="Y2916" s="340"/>
      <c r="Z2916" s="341"/>
      <c r="AA2916" s="348" t="str">
        <f t="shared" si="457"/>
        <v/>
      </c>
      <c r="AB2916" s="349" t="str">
        <f t="shared" si="458"/>
        <v/>
      </c>
      <c r="AC2916" s="341"/>
      <c r="AD2916" s="350" t="str">
        <f t="shared" si="459"/>
        <v/>
      </c>
    </row>
    <row r="2917" spans="2:30" x14ac:dyDescent="0.45">
      <c r="B2917" s="145" t="str">
        <f t="shared" si="450"/>
        <v>NOT INCLUDED</v>
      </c>
      <c r="C2917" s="146" t="e">
        <f t="shared" si="451"/>
        <v>#N/A</v>
      </c>
      <c r="D2917" s="158" t="e">
        <f>AB2917&amp;"_"&amp;#REF!&amp;IF(afstemning_partner&lt;&gt;"","_"&amp;AC2917,"")</f>
        <v>#REF!</v>
      </c>
      <c r="E2917" s="158" t="str">
        <f t="shared" si="452"/>
        <v/>
      </c>
      <c r="F2917" s="158" t="e">
        <f t="shared" si="453"/>
        <v>#N/A</v>
      </c>
      <c r="G2917" s="158" t="str">
        <f>TRANSAKTIONER!Z2917&amp;IF(regnskab_filter_periode&gt;=AB2917,"INCLUDE"&amp;IF(regnskab_filter_land&lt;&gt;"",IF(regnskab_filter_land="EU",F2917,AD2917),""),"EXCLUDE")</f>
        <v>EXCLUDE</v>
      </c>
      <c r="H2917" s="158" t="str">
        <f t="shared" si="454"/>
        <v/>
      </c>
      <c r="I2917" s="158" t="str">
        <f>TRANSAKTIONER!Z2917&amp;IF(regnskab_filter_periode_partner&gt;=AB2917,"INCLUDE"&amp;IF(regnskab_filter_land_partner&lt;&gt;"",IF(regnskab_filter_land_partner="EU",F2917,AD2917),""),"EXCLUDE")&amp;AC2917</f>
        <v>EXCLUDE</v>
      </c>
      <c r="J2917" s="158" t="e">
        <f t="shared" si="455"/>
        <v>#N/A</v>
      </c>
      <c r="L2917" s="158" t="str">
        <f t="shared" si="456"/>
        <v>_EU</v>
      </c>
      <c r="P2917" s="340"/>
      <c r="Q2917" s="340"/>
      <c r="R2917" s="341"/>
      <c r="S2917" s="342"/>
      <c r="T2917" s="342"/>
      <c r="U2917" s="340"/>
      <c r="V2917" s="368"/>
      <c r="W2917" s="341"/>
      <c r="X2917" s="343"/>
      <c r="Y2917" s="340"/>
      <c r="Z2917" s="341"/>
      <c r="AA2917" s="348" t="str">
        <f t="shared" si="457"/>
        <v/>
      </c>
      <c r="AB2917" s="349" t="str">
        <f t="shared" si="458"/>
        <v/>
      </c>
      <c r="AC2917" s="341"/>
      <c r="AD2917" s="350" t="str">
        <f t="shared" si="459"/>
        <v/>
      </c>
    </row>
    <row r="2918" spans="2:30" x14ac:dyDescent="0.45">
      <c r="B2918" s="145" t="str">
        <f t="shared" si="450"/>
        <v>NOT INCLUDED</v>
      </c>
      <c r="C2918" s="146" t="e">
        <f t="shared" si="451"/>
        <v>#N/A</v>
      </c>
      <c r="D2918" s="158" t="e">
        <f>AB2918&amp;"_"&amp;#REF!&amp;IF(afstemning_partner&lt;&gt;"","_"&amp;AC2918,"")</f>
        <v>#REF!</v>
      </c>
      <c r="E2918" s="158" t="str">
        <f t="shared" si="452"/>
        <v/>
      </c>
      <c r="F2918" s="158" t="e">
        <f t="shared" si="453"/>
        <v>#N/A</v>
      </c>
      <c r="G2918" s="158" t="str">
        <f>TRANSAKTIONER!Z2918&amp;IF(regnskab_filter_periode&gt;=AB2918,"INCLUDE"&amp;IF(regnskab_filter_land&lt;&gt;"",IF(regnskab_filter_land="EU",F2918,AD2918),""),"EXCLUDE")</f>
        <v>EXCLUDE</v>
      </c>
      <c r="H2918" s="158" t="str">
        <f t="shared" si="454"/>
        <v/>
      </c>
      <c r="I2918" s="158" t="str">
        <f>TRANSAKTIONER!Z2918&amp;IF(regnskab_filter_periode_partner&gt;=AB2918,"INCLUDE"&amp;IF(regnskab_filter_land_partner&lt;&gt;"",IF(regnskab_filter_land_partner="EU",F2918,AD2918),""),"EXCLUDE")&amp;AC2918</f>
        <v>EXCLUDE</v>
      </c>
      <c r="J2918" s="158" t="e">
        <f t="shared" si="455"/>
        <v>#N/A</v>
      </c>
      <c r="L2918" s="158" t="str">
        <f t="shared" si="456"/>
        <v>_EU</v>
      </c>
      <c r="P2918" s="340"/>
      <c r="Q2918" s="340"/>
      <c r="R2918" s="341"/>
      <c r="S2918" s="342"/>
      <c r="T2918" s="342"/>
      <c r="U2918" s="340"/>
      <c r="V2918" s="368"/>
      <c r="W2918" s="341"/>
      <c r="X2918" s="343"/>
      <c r="Y2918" s="340"/>
      <c r="Z2918" s="341"/>
      <c r="AA2918" s="348" t="str">
        <f t="shared" si="457"/>
        <v/>
      </c>
      <c r="AB2918" s="349" t="str">
        <f t="shared" si="458"/>
        <v/>
      </c>
      <c r="AC2918" s="341"/>
      <c r="AD2918" s="350" t="str">
        <f t="shared" si="459"/>
        <v/>
      </c>
    </row>
    <row r="2919" spans="2:30" x14ac:dyDescent="0.45">
      <c r="B2919" s="145" t="str">
        <f t="shared" si="450"/>
        <v>NOT INCLUDED</v>
      </c>
      <c r="C2919" s="146" t="e">
        <f t="shared" si="451"/>
        <v>#N/A</v>
      </c>
      <c r="D2919" s="158" t="e">
        <f>AB2919&amp;"_"&amp;#REF!&amp;IF(afstemning_partner&lt;&gt;"","_"&amp;AC2919,"")</f>
        <v>#REF!</v>
      </c>
      <c r="E2919" s="158" t="str">
        <f t="shared" si="452"/>
        <v/>
      </c>
      <c r="F2919" s="158" t="e">
        <f t="shared" si="453"/>
        <v>#N/A</v>
      </c>
      <c r="G2919" s="158" t="str">
        <f>TRANSAKTIONER!Z2919&amp;IF(regnskab_filter_periode&gt;=AB2919,"INCLUDE"&amp;IF(regnskab_filter_land&lt;&gt;"",IF(regnskab_filter_land="EU",F2919,AD2919),""),"EXCLUDE")</f>
        <v>EXCLUDE</v>
      </c>
      <c r="H2919" s="158" t="str">
        <f t="shared" si="454"/>
        <v/>
      </c>
      <c r="I2919" s="158" t="str">
        <f>TRANSAKTIONER!Z2919&amp;IF(regnskab_filter_periode_partner&gt;=AB2919,"INCLUDE"&amp;IF(regnskab_filter_land_partner&lt;&gt;"",IF(regnskab_filter_land_partner="EU",F2919,AD2919),""),"EXCLUDE")&amp;AC2919</f>
        <v>EXCLUDE</v>
      </c>
      <c r="J2919" s="158" t="e">
        <f t="shared" si="455"/>
        <v>#N/A</v>
      </c>
      <c r="L2919" s="158" t="str">
        <f t="shared" si="456"/>
        <v>_EU</v>
      </c>
      <c r="P2919" s="340"/>
      <c r="Q2919" s="340"/>
      <c r="R2919" s="341"/>
      <c r="S2919" s="342"/>
      <c r="T2919" s="342"/>
      <c r="U2919" s="340"/>
      <c r="V2919" s="368"/>
      <c r="W2919" s="341"/>
      <c r="X2919" s="343"/>
      <c r="Y2919" s="340"/>
      <c r="Z2919" s="341"/>
      <c r="AA2919" s="348" t="str">
        <f t="shared" si="457"/>
        <v/>
      </c>
      <c r="AB2919" s="349" t="str">
        <f t="shared" si="458"/>
        <v/>
      </c>
      <c r="AC2919" s="341"/>
      <c r="AD2919" s="350" t="str">
        <f t="shared" si="459"/>
        <v/>
      </c>
    </row>
    <row r="2920" spans="2:30" x14ac:dyDescent="0.45">
      <c r="B2920" s="145" t="str">
        <f t="shared" si="450"/>
        <v>NOT INCLUDED</v>
      </c>
      <c r="C2920" s="146" t="e">
        <f t="shared" si="451"/>
        <v>#N/A</v>
      </c>
      <c r="D2920" s="158" t="e">
        <f>AB2920&amp;"_"&amp;#REF!&amp;IF(afstemning_partner&lt;&gt;"","_"&amp;AC2920,"")</f>
        <v>#REF!</v>
      </c>
      <c r="E2920" s="158" t="str">
        <f t="shared" si="452"/>
        <v/>
      </c>
      <c r="F2920" s="158" t="e">
        <f t="shared" si="453"/>
        <v>#N/A</v>
      </c>
      <c r="G2920" s="158" t="str">
        <f>TRANSAKTIONER!Z2920&amp;IF(regnskab_filter_periode&gt;=AB2920,"INCLUDE"&amp;IF(regnskab_filter_land&lt;&gt;"",IF(regnskab_filter_land="EU",F2920,AD2920),""),"EXCLUDE")</f>
        <v>EXCLUDE</v>
      </c>
      <c r="H2920" s="158" t="str">
        <f t="shared" si="454"/>
        <v/>
      </c>
      <c r="I2920" s="158" t="str">
        <f>TRANSAKTIONER!Z2920&amp;IF(regnskab_filter_periode_partner&gt;=AB2920,"INCLUDE"&amp;IF(regnskab_filter_land_partner&lt;&gt;"",IF(regnskab_filter_land_partner="EU",F2920,AD2920),""),"EXCLUDE")&amp;AC2920</f>
        <v>EXCLUDE</v>
      </c>
      <c r="J2920" s="158" t="e">
        <f t="shared" si="455"/>
        <v>#N/A</v>
      </c>
      <c r="L2920" s="158" t="str">
        <f t="shared" si="456"/>
        <v>_EU</v>
      </c>
      <c r="P2920" s="340"/>
      <c r="Q2920" s="340"/>
      <c r="R2920" s="341"/>
      <c r="S2920" s="342"/>
      <c r="T2920" s="342"/>
      <c r="U2920" s="340"/>
      <c r="V2920" s="368"/>
      <c r="W2920" s="341"/>
      <c r="X2920" s="343"/>
      <c r="Y2920" s="340"/>
      <c r="Z2920" s="341"/>
      <c r="AA2920" s="348" t="str">
        <f t="shared" si="457"/>
        <v/>
      </c>
      <c r="AB2920" s="349" t="str">
        <f t="shared" si="458"/>
        <v/>
      </c>
      <c r="AC2920" s="341"/>
      <c r="AD2920" s="350" t="str">
        <f t="shared" si="459"/>
        <v/>
      </c>
    </row>
    <row r="2921" spans="2:30" x14ac:dyDescent="0.45">
      <c r="B2921" s="145" t="str">
        <f t="shared" si="450"/>
        <v>NOT INCLUDED</v>
      </c>
      <c r="C2921" s="146" t="e">
        <f t="shared" si="451"/>
        <v>#N/A</v>
      </c>
      <c r="D2921" s="158" t="e">
        <f>AB2921&amp;"_"&amp;#REF!&amp;IF(afstemning_partner&lt;&gt;"","_"&amp;AC2921,"")</f>
        <v>#REF!</v>
      </c>
      <c r="E2921" s="158" t="str">
        <f t="shared" si="452"/>
        <v/>
      </c>
      <c r="F2921" s="158" t="e">
        <f t="shared" si="453"/>
        <v>#N/A</v>
      </c>
      <c r="G2921" s="158" t="str">
        <f>TRANSAKTIONER!Z2921&amp;IF(regnskab_filter_periode&gt;=AB2921,"INCLUDE"&amp;IF(regnskab_filter_land&lt;&gt;"",IF(regnskab_filter_land="EU",F2921,AD2921),""),"EXCLUDE")</f>
        <v>EXCLUDE</v>
      </c>
      <c r="H2921" s="158" t="str">
        <f t="shared" si="454"/>
        <v/>
      </c>
      <c r="I2921" s="158" t="str">
        <f>TRANSAKTIONER!Z2921&amp;IF(regnskab_filter_periode_partner&gt;=AB2921,"INCLUDE"&amp;IF(regnskab_filter_land_partner&lt;&gt;"",IF(regnskab_filter_land_partner="EU",F2921,AD2921),""),"EXCLUDE")&amp;AC2921</f>
        <v>EXCLUDE</v>
      </c>
      <c r="J2921" s="158" t="e">
        <f t="shared" si="455"/>
        <v>#N/A</v>
      </c>
      <c r="L2921" s="158" t="str">
        <f t="shared" si="456"/>
        <v>_EU</v>
      </c>
      <c r="P2921" s="340"/>
      <c r="Q2921" s="340"/>
      <c r="R2921" s="341"/>
      <c r="S2921" s="342"/>
      <c r="T2921" s="342"/>
      <c r="U2921" s="340"/>
      <c r="V2921" s="368"/>
      <c r="W2921" s="341"/>
      <c r="X2921" s="343"/>
      <c r="Y2921" s="340"/>
      <c r="Z2921" s="341"/>
      <c r="AA2921" s="348" t="str">
        <f t="shared" si="457"/>
        <v/>
      </c>
      <c r="AB2921" s="349" t="str">
        <f t="shared" si="458"/>
        <v/>
      </c>
      <c r="AC2921" s="341"/>
      <c r="AD2921" s="350" t="str">
        <f t="shared" si="459"/>
        <v/>
      </c>
    </row>
    <row r="2922" spans="2:30" x14ac:dyDescent="0.45">
      <c r="B2922" s="145" t="str">
        <f t="shared" si="450"/>
        <v>NOT INCLUDED</v>
      </c>
      <c r="C2922" s="146" t="e">
        <f t="shared" si="451"/>
        <v>#N/A</v>
      </c>
      <c r="D2922" s="158" t="e">
        <f>AB2922&amp;"_"&amp;#REF!&amp;IF(afstemning_partner&lt;&gt;"","_"&amp;AC2922,"")</f>
        <v>#REF!</v>
      </c>
      <c r="E2922" s="158" t="str">
        <f t="shared" si="452"/>
        <v/>
      </c>
      <c r="F2922" s="158" t="e">
        <f t="shared" si="453"/>
        <v>#N/A</v>
      </c>
      <c r="G2922" s="158" t="str">
        <f>TRANSAKTIONER!Z2922&amp;IF(regnskab_filter_periode&gt;=AB2922,"INCLUDE"&amp;IF(regnskab_filter_land&lt;&gt;"",IF(regnskab_filter_land="EU",F2922,AD2922),""),"EXCLUDE")</f>
        <v>EXCLUDE</v>
      </c>
      <c r="H2922" s="158" t="str">
        <f t="shared" si="454"/>
        <v/>
      </c>
      <c r="I2922" s="158" t="str">
        <f>TRANSAKTIONER!Z2922&amp;IF(regnskab_filter_periode_partner&gt;=AB2922,"INCLUDE"&amp;IF(regnskab_filter_land_partner&lt;&gt;"",IF(regnskab_filter_land_partner="EU",F2922,AD2922),""),"EXCLUDE")&amp;AC2922</f>
        <v>EXCLUDE</v>
      </c>
      <c r="J2922" s="158" t="e">
        <f t="shared" si="455"/>
        <v>#N/A</v>
      </c>
      <c r="L2922" s="158" t="str">
        <f t="shared" si="456"/>
        <v>_EU</v>
      </c>
      <c r="P2922" s="340"/>
      <c r="Q2922" s="340"/>
      <c r="R2922" s="341"/>
      <c r="S2922" s="342"/>
      <c r="T2922" s="342"/>
      <c r="U2922" s="340"/>
      <c r="V2922" s="368"/>
      <c r="W2922" s="341"/>
      <c r="X2922" s="343"/>
      <c r="Y2922" s="340"/>
      <c r="Z2922" s="341"/>
      <c r="AA2922" s="348" t="str">
        <f t="shared" si="457"/>
        <v/>
      </c>
      <c r="AB2922" s="349" t="str">
        <f t="shared" si="458"/>
        <v/>
      </c>
      <c r="AC2922" s="341"/>
      <c r="AD2922" s="350" t="str">
        <f t="shared" si="459"/>
        <v/>
      </c>
    </row>
    <row r="2923" spans="2:30" x14ac:dyDescent="0.45">
      <c r="B2923" s="145" t="str">
        <f t="shared" si="450"/>
        <v>NOT INCLUDED</v>
      </c>
      <c r="C2923" s="146" t="e">
        <f t="shared" si="451"/>
        <v>#N/A</v>
      </c>
      <c r="D2923" s="158" t="e">
        <f>AB2923&amp;"_"&amp;#REF!&amp;IF(afstemning_partner&lt;&gt;"","_"&amp;AC2923,"")</f>
        <v>#REF!</v>
      </c>
      <c r="E2923" s="158" t="str">
        <f t="shared" si="452"/>
        <v/>
      </c>
      <c r="F2923" s="158" t="e">
        <f t="shared" si="453"/>
        <v>#N/A</v>
      </c>
      <c r="G2923" s="158" t="str">
        <f>TRANSAKTIONER!Z2923&amp;IF(regnskab_filter_periode&gt;=AB2923,"INCLUDE"&amp;IF(regnskab_filter_land&lt;&gt;"",IF(regnskab_filter_land="EU",F2923,AD2923),""),"EXCLUDE")</f>
        <v>EXCLUDE</v>
      </c>
      <c r="H2923" s="158" t="str">
        <f t="shared" si="454"/>
        <v/>
      </c>
      <c r="I2923" s="158" t="str">
        <f>TRANSAKTIONER!Z2923&amp;IF(regnskab_filter_periode_partner&gt;=AB2923,"INCLUDE"&amp;IF(regnskab_filter_land_partner&lt;&gt;"",IF(regnskab_filter_land_partner="EU",F2923,AD2923),""),"EXCLUDE")&amp;AC2923</f>
        <v>EXCLUDE</v>
      </c>
      <c r="J2923" s="158" t="e">
        <f t="shared" si="455"/>
        <v>#N/A</v>
      </c>
      <c r="L2923" s="158" t="str">
        <f t="shared" si="456"/>
        <v>_EU</v>
      </c>
      <c r="P2923" s="340"/>
      <c r="Q2923" s="340"/>
      <c r="R2923" s="341"/>
      <c r="S2923" s="342"/>
      <c r="T2923" s="342"/>
      <c r="U2923" s="340"/>
      <c r="V2923" s="368"/>
      <c r="W2923" s="341"/>
      <c r="X2923" s="343"/>
      <c r="Y2923" s="340"/>
      <c r="Z2923" s="341"/>
      <c r="AA2923" s="348" t="str">
        <f t="shared" si="457"/>
        <v/>
      </c>
      <c r="AB2923" s="349" t="str">
        <f t="shared" si="458"/>
        <v/>
      </c>
      <c r="AC2923" s="341"/>
      <c r="AD2923" s="350" t="str">
        <f t="shared" si="459"/>
        <v/>
      </c>
    </row>
    <row r="2924" spans="2:30" x14ac:dyDescent="0.45">
      <c r="B2924" s="145" t="str">
        <f t="shared" si="450"/>
        <v>NOT INCLUDED</v>
      </c>
      <c r="C2924" s="146" t="e">
        <f t="shared" si="451"/>
        <v>#N/A</v>
      </c>
      <c r="D2924" s="158" t="e">
        <f>AB2924&amp;"_"&amp;#REF!&amp;IF(afstemning_partner&lt;&gt;"","_"&amp;AC2924,"")</f>
        <v>#REF!</v>
      </c>
      <c r="E2924" s="158" t="str">
        <f t="shared" si="452"/>
        <v/>
      </c>
      <c r="F2924" s="158" t="e">
        <f t="shared" si="453"/>
        <v>#N/A</v>
      </c>
      <c r="G2924" s="158" t="str">
        <f>TRANSAKTIONER!Z2924&amp;IF(regnskab_filter_periode&gt;=AB2924,"INCLUDE"&amp;IF(regnskab_filter_land&lt;&gt;"",IF(regnskab_filter_land="EU",F2924,AD2924),""),"EXCLUDE")</f>
        <v>EXCLUDE</v>
      </c>
      <c r="H2924" s="158" t="str">
        <f t="shared" si="454"/>
        <v/>
      </c>
      <c r="I2924" s="158" t="str">
        <f>TRANSAKTIONER!Z2924&amp;IF(regnskab_filter_periode_partner&gt;=AB2924,"INCLUDE"&amp;IF(regnskab_filter_land_partner&lt;&gt;"",IF(regnskab_filter_land_partner="EU",F2924,AD2924),""),"EXCLUDE")&amp;AC2924</f>
        <v>EXCLUDE</v>
      </c>
      <c r="J2924" s="158" t="e">
        <f t="shared" si="455"/>
        <v>#N/A</v>
      </c>
      <c r="L2924" s="158" t="str">
        <f t="shared" si="456"/>
        <v>_EU</v>
      </c>
      <c r="P2924" s="340"/>
      <c r="Q2924" s="340"/>
      <c r="R2924" s="341"/>
      <c r="S2924" s="342"/>
      <c r="T2924" s="342"/>
      <c r="U2924" s="340"/>
      <c r="V2924" s="368"/>
      <c r="W2924" s="341"/>
      <c r="X2924" s="343"/>
      <c r="Y2924" s="340"/>
      <c r="Z2924" s="341"/>
      <c r="AA2924" s="348" t="str">
        <f t="shared" si="457"/>
        <v/>
      </c>
      <c r="AB2924" s="349" t="str">
        <f t="shared" si="458"/>
        <v/>
      </c>
      <c r="AC2924" s="341"/>
      <c r="AD2924" s="350" t="str">
        <f t="shared" si="459"/>
        <v/>
      </c>
    </row>
    <row r="2925" spans="2:30" x14ac:dyDescent="0.45">
      <c r="B2925" s="145" t="str">
        <f t="shared" si="450"/>
        <v>NOT INCLUDED</v>
      </c>
      <c r="C2925" s="146" t="e">
        <f t="shared" si="451"/>
        <v>#N/A</v>
      </c>
      <c r="D2925" s="158" t="e">
        <f>AB2925&amp;"_"&amp;#REF!&amp;IF(afstemning_partner&lt;&gt;"","_"&amp;AC2925,"")</f>
        <v>#REF!</v>
      </c>
      <c r="E2925" s="158" t="str">
        <f t="shared" si="452"/>
        <v/>
      </c>
      <c r="F2925" s="158" t="e">
        <f t="shared" si="453"/>
        <v>#N/A</v>
      </c>
      <c r="G2925" s="158" t="str">
        <f>TRANSAKTIONER!Z2925&amp;IF(regnskab_filter_periode&gt;=AB2925,"INCLUDE"&amp;IF(regnskab_filter_land&lt;&gt;"",IF(regnskab_filter_land="EU",F2925,AD2925),""),"EXCLUDE")</f>
        <v>EXCLUDE</v>
      </c>
      <c r="H2925" s="158" t="str">
        <f t="shared" si="454"/>
        <v/>
      </c>
      <c r="I2925" s="158" t="str">
        <f>TRANSAKTIONER!Z2925&amp;IF(regnskab_filter_periode_partner&gt;=AB2925,"INCLUDE"&amp;IF(regnskab_filter_land_partner&lt;&gt;"",IF(regnskab_filter_land_partner="EU",F2925,AD2925),""),"EXCLUDE")&amp;AC2925</f>
        <v>EXCLUDE</v>
      </c>
      <c r="J2925" s="158" t="e">
        <f t="shared" si="455"/>
        <v>#N/A</v>
      </c>
      <c r="L2925" s="158" t="str">
        <f t="shared" si="456"/>
        <v>_EU</v>
      </c>
      <c r="P2925" s="340"/>
      <c r="Q2925" s="340"/>
      <c r="R2925" s="341"/>
      <c r="S2925" s="342"/>
      <c r="T2925" s="342"/>
      <c r="U2925" s="340"/>
      <c r="V2925" s="368"/>
      <c r="W2925" s="341"/>
      <c r="X2925" s="343"/>
      <c r="Y2925" s="340"/>
      <c r="Z2925" s="341"/>
      <c r="AA2925" s="348" t="str">
        <f t="shared" si="457"/>
        <v/>
      </c>
      <c r="AB2925" s="349" t="str">
        <f t="shared" si="458"/>
        <v/>
      </c>
      <c r="AC2925" s="341"/>
      <c r="AD2925" s="350" t="str">
        <f t="shared" si="459"/>
        <v/>
      </c>
    </row>
    <row r="2926" spans="2:30" x14ac:dyDescent="0.45">
      <c r="B2926" s="145" t="str">
        <f t="shared" si="450"/>
        <v>NOT INCLUDED</v>
      </c>
      <c r="C2926" s="146" t="e">
        <f t="shared" si="451"/>
        <v>#N/A</v>
      </c>
      <c r="D2926" s="158" t="e">
        <f>AB2926&amp;"_"&amp;#REF!&amp;IF(afstemning_partner&lt;&gt;"","_"&amp;AC2926,"")</f>
        <v>#REF!</v>
      </c>
      <c r="E2926" s="158" t="str">
        <f t="shared" si="452"/>
        <v/>
      </c>
      <c r="F2926" s="158" t="e">
        <f t="shared" si="453"/>
        <v>#N/A</v>
      </c>
      <c r="G2926" s="158" t="str">
        <f>TRANSAKTIONER!Z2926&amp;IF(regnskab_filter_periode&gt;=AB2926,"INCLUDE"&amp;IF(regnskab_filter_land&lt;&gt;"",IF(regnskab_filter_land="EU",F2926,AD2926),""),"EXCLUDE")</f>
        <v>EXCLUDE</v>
      </c>
      <c r="H2926" s="158" t="str">
        <f t="shared" si="454"/>
        <v/>
      </c>
      <c r="I2926" s="158" t="str">
        <f>TRANSAKTIONER!Z2926&amp;IF(regnskab_filter_periode_partner&gt;=AB2926,"INCLUDE"&amp;IF(regnskab_filter_land_partner&lt;&gt;"",IF(regnskab_filter_land_partner="EU",F2926,AD2926),""),"EXCLUDE")&amp;AC2926</f>
        <v>EXCLUDE</v>
      </c>
      <c r="J2926" s="158" t="e">
        <f t="shared" si="455"/>
        <v>#N/A</v>
      </c>
      <c r="L2926" s="158" t="str">
        <f t="shared" si="456"/>
        <v>_EU</v>
      </c>
      <c r="P2926" s="340"/>
      <c r="Q2926" s="340"/>
      <c r="R2926" s="341"/>
      <c r="S2926" s="342"/>
      <c r="T2926" s="342"/>
      <c r="U2926" s="340"/>
      <c r="V2926" s="368"/>
      <c r="W2926" s="341"/>
      <c r="X2926" s="343"/>
      <c r="Y2926" s="340"/>
      <c r="Z2926" s="341"/>
      <c r="AA2926" s="348" t="str">
        <f t="shared" si="457"/>
        <v/>
      </c>
      <c r="AB2926" s="349" t="str">
        <f t="shared" si="458"/>
        <v/>
      </c>
      <c r="AC2926" s="341"/>
      <c r="AD2926" s="350" t="str">
        <f t="shared" si="459"/>
        <v/>
      </c>
    </row>
    <row r="2927" spans="2:30" x14ac:dyDescent="0.45">
      <c r="B2927" s="145" t="str">
        <f t="shared" si="450"/>
        <v>NOT INCLUDED</v>
      </c>
      <c r="C2927" s="146" t="e">
        <f t="shared" si="451"/>
        <v>#N/A</v>
      </c>
      <c r="D2927" s="158" t="e">
        <f>AB2927&amp;"_"&amp;#REF!&amp;IF(afstemning_partner&lt;&gt;"","_"&amp;AC2927,"")</f>
        <v>#REF!</v>
      </c>
      <c r="E2927" s="158" t="str">
        <f t="shared" si="452"/>
        <v/>
      </c>
      <c r="F2927" s="158" t="e">
        <f t="shared" si="453"/>
        <v>#N/A</v>
      </c>
      <c r="G2927" s="158" t="str">
        <f>TRANSAKTIONER!Z2927&amp;IF(regnskab_filter_periode&gt;=AB2927,"INCLUDE"&amp;IF(regnskab_filter_land&lt;&gt;"",IF(regnskab_filter_land="EU",F2927,AD2927),""),"EXCLUDE")</f>
        <v>EXCLUDE</v>
      </c>
      <c r="H2927" s="158" t="str">
        <f t="shared" si="454"/>
        <v/>
      </c>
      <c r="I2927" s="158" t="str">
        <f>TRANSAKTIONER!Z2927&amp;IF(regnskab_filter_periode_partner&gt;=AB2927,"INCLUDE"&amp;IF(regnskab_filter_land_partner&lt;&gt;"",IF(regnskab_filter_land_partner="EU",F2927,AD2927),""),"EXCLUDE")&amp;AC2927</f>
        <v>EXCLUDE</v>
      </c>
      <c r="J2927" s="158" t="e">
        <f t="shared" si="455"/>
        <v>#N/A</v>
      </c>
      <c r="L2927" s="158" t="str">
        <f t="shared" si="456"/>
        <v>_EU</v>
      </c>
      <c r="P2927" s="340"/>
      <c r="Q2927" s="340"/>
      <c r="R2927" s="341"/>
      <c r="S2927" s="342"/>
      <c r="T2927" s="342"/>
      <c r="U2927" s="340"/>
      <c r="V2927" s="368"/>
      <c r="W2927" s="341"/>
      <c r="X2927" s="343"/>
      <c r="Y2927" s="340"/>
      <c r="Z2927" s="341"/>
      <c r="AA2927" s="348" t="str">
        <f t="shared" si="457"/>
        <v/>
      </c>
      <c r="AB2927" s="349" t="str">
        <f t="shared" si="458"/>
        <v/>
      </c>
      <c r="AC2927" s="341"/>
      <c r="AD2927" s="350" t="str">
        <f t="shared" si="459"/>
        <v/>
      </c>
    </row>
    <row r="2928" spans="2:30" x14ac:dyDescent="0.45">
      <c r="B2928" s="145" t="str">
        <f t="shared" si="450"/>
        <v>NOT INCLUDED</v>
      </c>
      <c r="C2928" s="146" t="e">
        <f t="shared" si="451"/>
        <v>#N/A</v>
      </c>
      <c r="D2928" s="158" t="e">
        <f>AB2928&amp;"_"&amp;#REF!&amp;IF(afstemning_partner&lt;&gt;"","_"&amp;AC2928,"")</f>
        <v>#REF!</v>
      </c>
      <c r="E2928" s="158" t="str">
        <f t="shared" si="452"/>
        <v/>
      </c>
      <c r="F2928" s="158" t="e">
        <f t="shared" si="453"/>
        <v>#N/A</v>
      </c>
      <c r="G2928" s="158" t="str">
        <f>TRANSAKTIONER!Z2928&amp;IF(regnskab_filter_periode&gt;=AB2928,"INCLUDE"&amp;IF(regnskab_filter_land&lt;&gt;"",IF(regnskab_filter_land="EU",F2928,AD2928),""),"EXCLUDE")</f>
        <v>EXCLUDE</v>
      </c>
      <c r="H2928" s="158" t="str">
        <f t="shared" si="454"/>
        <v/>
      </c>
      <c r="I2928" s="158" t="str">
        <f>TRANSAKTIONER!Z2928&amp;IF(regnskab_filter_periode_partner&gt;=AB2928,"INCLUDE"&amp;IF(regnskab_filter_land_partner&lt;&gt;"",IF(regnskab_filter_land_partner="EU",F2928,AD2928),""),"EXCLUDE")&amp;AC2928</f>
        <v>EXCLUDE</v>
      </c>
      <c r="J2928" s="158" t="e">
        <f t="shared" si="455"/>
        <v>#N/A</v>
      </c>
      <c r="L2928" s="158" t="str">
        <f t="shared" si="456"/>
        <v>_EU</v>
      </c>
      <c r="P2928" s="340"/>
      <c r="Q2928" s="340"/>
      <c r="R2928" s="341"/>
      <c r="S2928" s="342"/>
      <c r="T2928" s="342"/>
      <c r="U2928" s="340"/>
      <c r="V2928" s="368"/>
      <c r="W2928" s="341"/>
      <c r="X2928" s="343"/>
      <c r="Y2928" s="340"/>
      <c r="Z2928" s="341"/>
      <c r="AA2928" s="348" t="str">
        <f t="shared" si="457"/>
        <v/>
      </c>
      <c r="AB2928" s="349" t="str">
        <f t="shared" si="458"/>
        <v/>
      </c>
      <c r="AC2928" s="341"/>
      <c r="AD2928" s="350" t="str">
        <f t="shared" si="459"/>
        <v/>
      </c>
    </row>
    <row r="2929" spans="2:30" x14ac:dyDescent="0.45">
      <c r="B2929" s="145" t="str">
        <f t="shared" si="450"/>
        <v>NOT INCLUDED</v>
      </c>
      <c r="C2929" s="146" t="e">
        <f t="shared" si="451"/>
        <v>#N/A</v>
      </c>
      <c r="D2929" s="158" t="e">
        <f>AB2929&amp;"_"&amp;#REF!&amp;IF(afstemning_partner&lt;&gt;"","_"&amp;AC2929,"")</f>
        <v>#REF!</v>
      </c>
      <c r="E2929" s="158" t="str">
        <f t="shared" si="452"/>
        <v/>
      </c>
      <c r="F2929" s="158" t="e">
        <f t="shared" si="453"/>
        <v>#N/A</v>
      </c>
      <c r="G2929" s="158" t="str">
        <f>TRANSAKTIONER!Z2929&amp;IF(regnskab_filter_periode&gt;=AB2929,"INCLUDE"&amp;IF(regnskab_filter_land&lt;&gt;"",IF(regnskab_filter_land="EU",F2929,AD2929),""),"EXCLUDE")</f>
        <v>EXCLUDE</v>
      </c>
      <c r="H2929" s="158" t="str">
        <f t="shared" si="454"/>
        <v/>
      </c>
      <c r="I2929" s="158" t="str">
        <f>TRANSAKTIONER!Z2929&amp;IF(regnskab_filter_periode_partner&gt;=AB2929,"INCLUDE"&amp;IF(regnskab_filter_land_partner&lt;&gt;"",IF(regnskab_filter_land_partner="EU",F2929,AD2929),""),"EXCLUDE")&amp;AC2929</f>
        <v>EXCLUDE</v>
      </c>
      <c r="J2929" s="158" t="e">
        <f t="shared" si="455"/>
        <v>#N/A</v>
      </c>
      <c r="L2929" s="158" t="str">
        <f t="shared" si="456"/>
        <v>_EU</v>
      </c>
      <c r="P2929" s="340"/>
      <c r="Q2929" s="340"/>
      <c r="R2929" s="341"/>
      <c r="S2929" s="342"/>
      <c r="T2929" s="342"/>
      <c r="U2929" s="340"/>
      <c r="V2929" s="368"/>
      <c r="W2929" s="341"/>
      <c r="X2929" s="343"/>
      <c r="Y2929" s="340"/>
      <c r="Z2929" s="341"/>
      <c r="AA2929" s="348" t="str">
        <f t="shared" si="457"/>
        <v/>
      </c>
      <c r="AB2929" s="349" t="str">
        <f t="shared" si="458"/>
        <v/>
      </c>
      <c r="AC2929" s="341"/>
      <c r="AD2929" s="350" t="str">
        <f t="shared" si="459"/>
        <v/>
      </c>
    </row>
    <row r="2930" spans="2:30" x14ac:dyDescent="0.45">
      <c r="B2930" s="145" t="str">
        <f t="shared" si="450"/>
        <v>NOT INCLUDED</v>
      </c>
      <c r="C2930" s="146" t="e">
        <f t="shared" si="451"/>
        <v>#N/A</v>
      </c>
      <c r="D2930" s="158" t="e">
        <f>AB2930&amp;"_"&amp;#REF!&amp;IF(afstemning_partner&lt;&gt;"","_"&amp;AC2930,"")</f>
        <v>#REF!</v>
      </c>
      <c r="E2930" s="158" t="str">
        <f t="shared" si="452"/>
        <v/>
      </c>
      <c r="F2930" s="158" t="e">
        <f t="shared" si="453"/>
        <v>#N/A</v>
      </c>
      <c r="G2930" s="158" t="str">
        <f>TRANSAKTIONER!Z2930&amp;IF(regnskab_filter_periode&gt;=AB2930,"INCLUDE"&amp;IF(regnskab_filter_land&lt;&gt;"",IF(regnskab_filter_land="EU",F2930,AD2930),""),"EXCLUDE")</f>
        <v>EXCLUDE</v>
      </c>
      <c r="H2930" s="158" t="str">
        <f t="shared" si="454"/>
        <v/>
      </c>
      <c r="I2930" s="158" t="str">
        <f>TRANSAKTIONER!Z2930&amp;IF(regnskab_filter_periode_partner&gt;=AB2930,"INCLUDE"&amp;IF(regnskab_filter_land_partner&lt;&gt;"",IF(regnskab_filter_land_partner="EU",F2930,AD2930),""),"EXCLUDE")&amp;AC2930</f>
        <v>EXCLUDE</v>
      </c>
      <c r="J2930" s="158" t="e">
        <f t="shared" si="455"/>
        <v>#N/A</v>
      </c>
      <c r="L2930" s="158" t="str">
        <f t="shared" si="456"/>
        <v>_EU</v>
      </c>
      <c r="P2930" s="340"/>
      <c r="Q2930" s="340"/>
      <c r="R2930" s="341"/>
      <c r="S2930" s="342"/>
      <c r="T2930" s="342"/>
      <c r="U2930" s="340"/>
      <c r="V2930" s="368"/>
      <c r="W2930" s="341"/>
      <c r="X2930" s="343"/>
      <c r="Y2930" s="340"/>
      <c r="Z2930" s="341"/>
      <c r="AA2930" s="348" t="str">
        <f t="shared" si="457"/>
        <v/>
      </c>
      <c r="AB2930" s="349" t="str">
        <f t="shared" si="458"/>
        <v/>
      </c>
      <c r="AC2930" s="341"/>
      <c r="AD2930" s="350" t="str">
        <f t="shared" si="459"/>
        <v/>
      </c>
    </row>
    <row r="2931" spans="2:30" x14ac:dyDescent="0.45">
      <c r="B2931" s="145" t="str">
        <f t="shared" si="450"/>
        <v>NOT INCLUDED</v>
      </c>
      <c r="C2931" s="146" t="e">
        <f t="shared" si="451"/>
        <v>#N/A</v>
      </c>
      <c r="D2931" s="158" t="e">
        <f>AB2931&amp;"_"&amp;#REF!&amp;IF(afstemning_partner&lt;&gt;"","_"&amp;AC2931,"")</f>
        <v>#REF!</v>
      </c>
      <c r="E2931" s="158" t="str">
        <f t="shared" si="452"/>
        <v/>
      </c>
      <c r="F2931" s="158" t="e">
        <f t="shared" si="453"/>
        <v>#N/A</v>
      </c>
      <c r="G2931" s="158" t="str">
        <f>TRANSAKTIONER!Z2931&amp;IF(regnskab_filter_periode&gt;=AB2931,"INCLUDE"&amp;IF(regnskab_filter_land&lt;&gt;"",IF(regnskab_filter_land="EU",F2931,AD2931),""),"EXCLUDE")</f>
        <v>EXCLUDE</v>
      </c>
      <c r="H2931" s="158" t="str">
        <f t="shared" si="454"/>
        <v/>
      </c>
      <c r="I2931" s="158" t="str">
        <f>TRANSAKTIONER!Z2931&amp;IF(regnskab_filter_periode_partner&gt;=AB2931,"INCLUDE"&amp;IF(regnskab_filter_land_partner&lt;&gt;"",IF(regnskab_filter_land_partner="EU",F2931,AD2931),""),"EXCLUDE")&amp;AC2931</f>
        <v>EXCLUDE</v>
      </c>
      <c r="J2931" s="158" t="e">
        <f t="shared" si="455"/>
        <v>#N/A</v>
      </c>
      <c r="L2931" s="158" t="str">
        <f t="shared" si="456"/>
        <v>_EU</v>
      </c>
      <c r="P2931" s="340"/>
      <c r="Q2931" s="340"/>
      <c r="R2931" s="341"/>
      <c r="S2931" s="342"/>
      <c r="T2931" s="342"/>
      <c r="U2931" s="340"/>
      <c r="V2931" s="368"/>
      <c r="W2931" s="341"/>
      <c r="X2931" s="343"/>
      <c r="Y2931" s="340"/>
      <c r="Z2931" s="341"/>
      <c r="AA2931" s="348" t="str">
        <f t="shared" si="457"/>
        <v/>
      </c>
      <c r="AB2931" s="349" t="str">
        <f t="shared" si="458"/>
        <v/>
      </c>
      <c r="AC2931" s="341"/>
      <c r="AD2931" s="350" t="str">
        <f t="shared" si="459"/>
        <v/>
      </c>
    </row>
    <row r="2932" spans="2:30" x14ac:dyDescent="0.45">
      <c r="B2932" s="145" t="str">
        <f t="shared" si="450"/>
        <v>NOT INCLUDED</v>
      </c>
      <c r="C2932" s="146" t="e">
        <f t="shared" si="451"/>
        <v>#N/A</v>
      </c>
      <c r="D2932" s="158" t="e">
        <f>AB2932&amp;"_"&amp;#REF!&amp;IF(afstemning_partner&lt;&gt;"","_"&amp;AC2932,"")</f>
        <v>#REF!</v>
      </c>
      <c r="E2932" s="158" t="str">
        <f t="shared" si="452"/>
        <v/>
      </c>
      <c r="F2932" s="158" t="e">
        <f t="shared" si="453"/>
        <v>#N/A</v>
      </c>
      <c r="G2932" s="158" t="str">
        <f>TRANSAKTIONER!Z2932&amp;IF(regnskab_filter_periode&gt;=AB2932,"INCLUDE"&amp;IF(regnskab_filter_land&lt;&gt;"",IF(regnskab_filter_land="EU",F2932,AD2932),""),"EXCLUDE")</f>
        <v>EXCLUDE</v>
      </c>
      <c r="H2932" s="158" t="str">
        <f t="shared" si="454"/>
        <v/>
      </c>
      <c r="I2932" s="158" t="str">
        <f>TRANSAKTIONER!Z2932&amp;IF(regnskab_filter_periode_partner&gt;=AB2932,"INCLUDE"&amp;IF(regnskab_filter_land_partner&lt;&gt;"",IF(regnskab_filter_land_partner="EU",F2932,AD2932),""),"EXCLUDE")&amp;AC2932</f>
        <v>EXCLUDE</v>
      </c>
      <c r="J2932" s="158" t="e">
        <f t="shared" si="455"/>
        <v>#N/A</v>
      </c>
      <c r="L2932" s="158" t="str">
        <f t="shared" si="456"/>
        <v>_EU</v>
      </c>
      <c r="P2932" s="340"/>
      <c r="Q2932" s="340"/>
      <c r="R2932" s="341"/>
      <c r="S2932" s="342"/>
      <c r="T2932" s="342"/>
      <c r="U2932" s="340"/>
      <c r="V2932" s="368"/>
      <c r="W2932" s="341"/>
      <c r="X2932" s="343"/>
      <c r="Y2932" s="340"/>
      <c r="Z2932" s="341"/>
      <c r="AA2932" s="348" t="str">
        <f t="shared" si="457"/>
        <v/>
      </c>
      <c r="AB2932" s="349" t="str">
        <f t="shared" si="458"/>
        <v/>
      </c>
      <c r="AC2932" s="341"/>
      <c r="AD2932" s="350" t="str">
        <f t="shared" si="459"/>
        <v/>
      </c>
    </row>
    <row r="2933" spans="2:30" x14ac:dyDescent="0.45">
      <c r="B2933" s="145" t="str">
        <f t="shared" si="450"/>
        <v>NOT INCLUDED</v>
      </c>
      <c r="C2933" s="146" t="e">
        <f t="shared" si="451"/>
        <v>#N/A</v>
      </c>
      <c r="D2933" s="158" t="e">
        <f>AB2933&amp;"_"&amp;#REF!&amp;IF(afstemning_partner&lt;&gt;"","_"&amp;AC2933,"")</f>
        <v>#REF!</v>
      </c>
      <c r="E2933" s="158" t="str">
        <f t="shared" si="452"/>
        <v/>
      </c>
      <c r="F2933" s="158" t="e">
        <f t="shared" si="453"/>
        <v>#N/A</v>
      </c>
      <c r="G2933" s="158" t="str">
        <f>TRANSAKTIONER!Z2933&amp;IF(regnskab_filter_periode&gt;=AB2933,"INCLUDE"&amp;IF(regnskab_filter_land&lt;&gt;"",IF(regnskab_filter_land="EU",F2933,AD2933),""),"EXCLUDE")</f>
        <v>EXCLUDE</v>
      </c>
      <c r="H2933" s="158" t="str">
        <f t="shared" si="454"/>
        <v/>
      </c>
      <c r="I2933" s="158" t="str">
        <f>TRANSAKTIONER!Z2933&amp;IF(regnskab_filter_periode_partner&gt;=AB2933,"INCLUDE"&amp;IF(regnskab_filter_land_partner&lt;&gt;"",IF(regnskab_filter_land_partner="EU",F2933,AD2933),""),"EXCLUDE")&amp;AC2933</f>
        <v>EXCLUDE</v>
      </c>
      <c r="J2933" s="158" t="e">
        <f t="shared" si="455"/>
        <v>#N/A</v>
      </c>
      <c r="L2933" s="158" t="str">
        <f t="shared" si="456"/>
        <v>_EU</v>
      </c>
      <c r="P2933" s="340"/>
      <c r="Q2933" s="340"/>
      <c r="R2933" s="341"/>
      <c r="S2933" s="342"/>
      <c r="T2933" s="342"/>
      <c r="U2933" s="340"/>
      <c r="V2933" s="368"/>
      <c r="W2933" s="341"/>
      <c r="X2933" s="343"/>
      <c r="Y2933" s="340"/>
      <c r="Z2933" s="341"/>
      <c r="AA2933" s="348" t="str">
        <f t="shared" si="457"/>
        <v/>
      </c>
      <c r="AB2933" s="349" t="str">
        <f t="shared" si="458"/>
        <v/>
      </c>
      <c r="AC2933" s="341"/>
      <c r="AD2933" s="350" t="str">
        <f t="shared" si="459"/>
        <v/>
      </c>
    </row>
    <row r="2934" spans="2:30" x14ac:dyDescent="0.45">
      <c r="B2934" s="145" t="str">
        <f t="shared" si="450"/>
        <v>NOT INCLUDED</v>
      </c>
      <c r="C2934" s="146" t="e">
        <f t="shared" si="451"/>
        <v>#N/A</v>
      </c>
      <c r="D2934" s="158" t="e">
        <f>AB2934&amp;"_"&amp;#REF!&amp;IF(afstemning_partner&lt;&gt;"","_"&amp;AC2934,"")</f>
        <v>#REF!</v>
      </c>
      <c r="E2934" s="158" t="str">
        <f t="shared" si="452"/>
        <v/>
      </c>
      <c r="F2934" s="158" t="e">
        <f t="shared" si="453"/>
        <v>#N/A</v>
      </c>
      <c r="G2934" s="158" t="str">
        <f>TRANSAKTIONER!Z2934&amp;IF(regnskab_filter_periode&gt;=AB2934,"INCLUDE"&amp;IF(regnskab_filter_land&lt;&gt;"",IF(regnskab_filter_land="EU",F2934,AD2934),""),"EXCLUDE")</f>
        <v>EXCLUDE</v>
      </c>
      <c r="H2934" s="158" t="str">
        <f t="shared" si="454"/>
        <v/>
      </c>
      <c r="I2934" s="158" t="str">
        <f>TRANSAKTIONER!Z2934&amp;IF(regnskab_filter_periode_partner&gt;=AB2934,"INCLUDE"&amp;IF(regnskab_filter_land_partner&lt;&gt;"",IF(regnskab_filter_land_partner="EU",F2934,AD2934),""),"EXCLUDE")&amp;AC2934</f>
        <v>EXCLUDE</v>
      </c>
      <c r="J2934" s="158" t="e">
        <f t="shared" si="455"/>
        <v>#N/A</v>
      </c>
      <c r="L2934" s="158" t="str">
        <f t="shared" si="456"/>
        <v>_EU</v>
      </c>
      <c r="P2934" s="340"/>
      <c r="Q2934" s="340"/>
      <c r="R2934" s="341"/>
      <c r="S2934" s="342"/>
      <c r="T2934" s="342"/>
      <c r="U2934" s="340"/>
      <c r="V2934" s="368"/>
      <c r="W2934" s="341"/>
      <c r="X2934" s="343"/>
      <c r="Y2934" s="340"/>
      <c r="Z2934" s="341"/>
      <c r="AA2934" s="348" t="str">
        <f t="shared" si="457"/>
        <v/>
      </c>
      <c r="AB2934" s="349" t="str">
        <f t="shared" si="458"/>
        <v/>
      </c>
      <c r="AC2934" s="341"/>
      <c r="AD2934" s="350" t="str">
        <f t="shared" si="459"/>
        <v/>
      </c>
    </row>
    <row r="2935" spans="2:30" x14ac:dyDescent="0.45">
      <c r="B2935" s="145" t="str">
        <f t="shared" si="450"/>
        <v>NOT INCLUDED</v>
      </c>
      <c r="C2935" s="146" t="e">
        <f t="shared" si="451"/>
        <v>#N/A</v>
      </c>
      <c r="D2935" s="158" t="e">
        <f>AB2935&amp;"_"&amp;#REF!&amp;IF(afstemning_partner&lt;&gt;"","_"&amp;AC2935,"")</f>
        <v>#REF!</v>
      </c>
      <c r="E2935" s="158" t="str">
        <f t="shared" si="452"/>
        <v/>
      </c>
      <c r="F2935" s="158" t="e">
        <f t="shared" si="453"/>
        <v>#N/A</v>
      </c>
      <c r="G2935" s="158" t="str">
        <f>TRANSAKTIONER!Z2935&amp;IF(regnskab_filter_periode&gt;=AB2935,"INCLUDE"&amp;IF(regnskab_filter_land&lt;&gt;"",IF(regnskab_filter_land="EU",F2935,AD2935),""),"EXCLUDE")</f>
        <v>EXCLUDE</v>
      </c>
      <c r="H2935" s="158" t="str">
        <f t="shared" si="454"/>
        <v/>
      </c>
      <c r="I2935" s="158" t="str">
        <f>TRANSAKTIONER!Z2935&amp;IF(regnskab_filter_periode_partner&gt;=AB2935,"INCLUDE"&amp;IF(regnskab_filter_land_partner&lt;&gt;"",IF(regnskab_filter_land_partner="EU",F2935,AD2935),""),"EXCLUDE")&amp;AC2935</f>
        <v>EXCLUDE</v>
      </c>
      <c r="J2935" s="158" t="e">
        <f t="shared" si="455"/>
        <v>#N/A</v>
      </c>
      <c r="L2935" s="158" t="str">
        <f t="shared" si="456"/>
        <v>_EU</v>
      </c>
      <c r="P2935" s="340"/>
      <c r="Q2935" s="340"/>
      <c r="R2935" s="341"/>
      <c r="S2935" s="342"/>
      <c r="T2935" s="342"/>
      <c r="U2935" s="340"/>
      <c r="V2935" s="368"/>
      <c r="W2935" s="341"/>
      <c r="X2935" s="343"/>
      <c r="Y2935" s="340"/>
      <c r="Z2935" s="341"/>
      <c r="AA2935" s="348" t="str">
        <f t="shared" si="457"/>
        <v/>
      </c>
      <c r="AB2935" s="349" t="str">
        <f t="shared" si="458"/>
        <v/>
      </c>
      <c r="AC2935" s="341"/>
      <c r="AD2935" s="350" t="str">
        <f t="shared" si="459"/>
        <v/>
      </c>
    </row>
    <row r="2936" spans="2:30" x14ac:dyDescent="0.45">
      <c r="B2936" s="145" t="str">
        <f t="shared" si="450"/>
        <v>NOT INCLUDED</v>
      </c>
      <c r="C2936" s="146" t="e">
        <f t="shared" si="451"/>
        <v>#N/A</v>
      </c>
      <c r="D2936" s="158" t="e">
        <f>AB2936&amp;"_"&amp;#REF!&amp;IF(afstemning_partner&lt;&gt;"","_"&amp;AC2936,"")</f>
        <v>#REF!</v>
      </c>
      <c r="E2936" s="158" t="str">
        <f t="shared" si="452"/>
        <v/>
      </c>
      <c r="F2936" s="158" t="e">
        <f t="shared" si="453"/>
        <v>#N/A</v>
      </c>
      <c r="G2936" s="158" t="str">
        <f>TRANSAKTIONER!Z2936&amp;IF(regnskab_filter_periode&gt;=AB2936,"INCLUDE"&amp;IF(regnskab_filter_land&lt;&gt;"",IF(regnskab_filter_land="EU",F2936,AD2936),""),"EXCLUDE")</f>
        <v>EXCLUDE</v>
      </c>
      <c r="H2936" s="158" t="str">
        <f t="shared" si="454"/>
        <v/>
      </c>
      <c r="I2936" s="158" t="str">
        <f>TRANSAKTIONER!Z2936&amp;IF(regnskab_filter_periode_partner&gt;=AB2936,"INCLUDE"&amp;IF(regnskab_filter_land_partner&lt;&gt;"",IF(regnskab_filter_land_partner="EU",F2936,AD2936),""),"EXCLUDE")&amp;AC2936</f>
        <v>EXCLUDE</v>
      </c>
      <c r="J2936" s="158" t="e">
        <f t="shared" si="455"/>
        <v>#N/A</v>
      </c>
      <c r="L2936" s="158" t="str">
        <f t="shared" si="456"/>
        <v>_EU</v>
      </c>
      <c r="P2936" s="340"/>
      <c r="Q2936" s="340"/>
      <c r="R2936" s="341"/>
      <c r="S2936" s="342"/>
      <c r="T2936" s="342"/>
      <c r="U2936" s="340"/>
      <c r="V2936" s="368"/>
      <c r="W2936" s="341"/>
      <c r="X2936" s="343"/>
      <c r="Y2936" s="340"/>
      <c r="Z2936" s="341"/>
      <c r="AA2936" s="348" t="str">
        <f t="shared" si="457"/>
        <v/>
      </c>
      <c r="AB2936" s="349" t="str">
        <f t="shared" si="458"/>
        <v/>
      </c>
      <c r="AC2936" s="341"/>
      <c r="AD2936" s="350" t="str">
        <f t="shared" si="459"/>
        <v/>
      </c>
    </row>
    <row r="2937" spans="2:30" x14ac:dyDescent="0.45">
      <c r="B2937" s="145" t="str">
        <f t="shared" si="450"/>
        <v>NOT INCLUDED</v>
      </c>
      <c r="C2937" s="146" t="e">
        <f t="shared" si="451"/>
        <v>#N/A</v>
      </c>
      <c r="D2937" s="158" t="e">
        <f>AB2937&amp;"_"&amp;#REF!&amp;IF(afstemning_partner&lt;&gt;"","_"&amp;AC2937,"")</f>
        <v>#REF!</v>
      </c>
      <c r="E2937" s="158" t="str">
        <f t="shared" si="452"/>
        <v/>
      </c>
      <c r="F2937" s="158" t="e">
        <f t="shared" si="453"/>
        <v>#N/A</v>
      </c>
      <c r="G2937" s="158" t="str">
        <f>TRANSAKTIONER!Z2937&amp;IF(regnskab_filter_periode&gt;=AB2937,"INCLUDE"&amp;IF(regnskab_filter_land&lt;&gt;"",IF(regnskab_filter_land="EU",F2937,AD2937),""),"EXCLUDE")</f>
        <v>EXCLUDE</v>
      </c>
      <c r="H2937" s="158" t="str">
        <f t="shared" si="454"/>
        <v/>
      </c>
      <c r="I2937" s="158" t="str">
        <f>TRANSAKTIONER!Z2937&amp;IF(regnskab_filter_periode_partner&gt;=AB2937,"INCLUDE"&amp;IF(regnskab_filter_land_partner&lt;&gt;"",IF(regnskab_filter_land_partner="EU",F2937,AD2937),""),"EXCLUDE")&amp;AC2937</f>
        <v>EXCLUDE</v>
      </c>
      <c r="J2937" s="158" t="e">
        <f t="shared" si="455"/>
        <v>#N/A</v>
      </c>
      <c r="L2937" s="158" t="str">
        <f t="shared" si="456"/>
        <v>_EU</v>
      </c>
      <c r="P2937" s="340"/>
      <c r="Q2937" s="340"/>
      <c r="R2937" s="341"/>
      <c r="S2937" s="342"/>
      <c r="T2937" s="342"/>
      <c r="U2937" s="340"/>
      <c r="V2937" s="368"/>
      <c r="W2937" s="341"/>
      <c r="X2937" s="343"/>
      <c r="Y2937" s="340"/>
      <c r="Z2937" s="341"/>
      <c r="AA2937" s="348" t="str">
        <f t="shared" si="457"/>
        <v/>
      </c>
      <c r="AB2937" s="349" t="str">
        <f t="shared" si="458"/>
        <v/>
      </c>
      <c r="AC2937" s="341"/>
      <c r="AD2937" s="350" t="str">
        <f t="shared" si="459"/>
        <v/>
      </c>
    </row>
    <row r="2938" spans="2:30" x14ac:dyDescent="0.45">
      <c r="B2938" s="145" t="str">
        <f t="shared" si="450"/>
        <v>NOT INCLUDED</v>
      </c>
      <c r="C2938" s="146" t="e">
        <f t="shared" si="451"/>
        <v>#N/A</v>
      </c>
      <c r="D2938" s="158" t="e">
        <f>AB2938&amp;"_"&amp;#REF!&amp;IF(afstemning_partner&lt;&gt;"","_"&amp;AC2938,"")</f>
        <v>#REF!</v>
      </c>
      <c r="E2938" s="158" t="str">
        <f t="shared" si="452"/>
        <v/>
      </c>
      <c r="F2938" s="158" t="e">
        <f t="shared" si="453"/>
        <v>#N/A</v>
      </c>
      <c r="G2938" s="158" t="str">
        <f>TRANSAKTIONER!Z2938&amp;IF(regnskab_filter_periode&gt;=AB2938,"INCLUDE"&amp;IF(regnskab_filter_land&lt;&gt;"",IF(regnskab_filter_land="EU",F2938,AD2938),""),"EXCLUDE")</f>
        <v>EXCLUDE</v>
      </c>
      <c r="H2938" s="158" t="str">
        <f t="shared" si="454"/>
        <v/>
      </c>
      <c r="I2938" s="158" t="str">
        <f>TRANSAKTIONER!Z2938&amp;IF(regnskab_filter_periode_partner&gt;=AB2938,"INCLUDE"&amp;IF(regnskab_filter_land_partner&lt;&gt;"",IF(regnskab_filter_land_partner="EU",F2938,AD2938),""),"EXCLUDE")&amp;AC2938</f>
        <v>EXCLUDE</v>
      </c>
      <c r="J2938" s="158" t="e">
        <f t="shared" si="455"/>
        <v>#N/A</v>
      </c>
      <c r="L2938" s="158" t="str">
        <f t="shared" si="456"/>
        <v>_EU</v>
      </c>
      <c r="P2938" s="340"/>
      <c r="Q2938" s="340"/>
      <c r="R2938" s="341"/>
      <c r="S2938" s="342"/>
      <c r="T2938" s="342"/>
      <c r="U2938" s="340"/>
      <c r="V2938" s="368"/>
      <c r="W2938" s="341"/>
      <c r="X2938" s="343"/>
      <c r="Y2938" s="340"/>
      <c r="Z2938" s="341"/>
      <c r="AA2938" s="348" t="str">
        <f t="shared" si="457"/>
        <v/>
      </c>
      <c r="AB2938" s="349" t="str">
        <f t="shared" si="458"/>
        <v/>
      </c>
      <c r="AC2938" s="341"/>
      <c r="AD2938" s="350" t="str">
        <f t="shared" si="459"/>
        <v/>
      </c>
    </row>
    <row r="2939" spans="2:30" x14ac:dyDescent="0.45">
      <c r="B2939" s="145" t="str">
        <f t="shared" si="450"/>
        <v>NOT INCLUDED</v>
      </c>
      <c r="C2939" s="146" t="e">
        <f t="shared" si="451"/>
        <v>#N/A</v>
      </c>
      <c r="D2939" s="158" t="e">
        <f>AB2939&amp;"_"&amp;#REF!&amp;IF(afstemning_partner&lt;&gt;"","_"&amp;AC2939,"")</f>
        <v>#REF!</v>
      </c>
      <c r="E2939" s="158" t="str">
        <f t="shared" si="452"/>
        <v/>
      </c>
      <c r="F2939" s="158" t="e">
        <f t="shared" si="453"/>
        <v>#N/A</v>
      </c>
      <c r="G2939" s="158" t="str">
        <f>TRANSAKTIONER!Z2939&amp;IF(regnskab_filter_periode&gt;=AB2939,"INCLUDE"&amp;IF(regnskab_filter_land&lt;&gt;"",IF(regnskab_filter_land="EU",F2939,AD2939),""),"EXCLUDE")</f>
        <v>EXCLUDE</v>
      </c>
      <c r="H2939" s="158" t="str">
        <f t="shared" si="454"/>
        <v/>
      </c>
      <c r="I2939" s="158" t="str">
        <f>TRANSAKTIONER!Z2939&amp;IF(regnskab_filter_periode_partner&gt;=AB2939,"INCLUDE"&amp;IF(regnskab_filter_land_partner&lt;&gt;"",IF(regnskab_filter_land_partner="EU",F2939,AD2939),""),"EXCLUDE")&amp;AC2939</f>
        <v>EXCLUDE</v>
      </c>
      <c r="J2939" s="158" t="e">
        <f t="shared" si="455"/>
        <v>#N/A</v>
      </c>
      <c r="L2939" s="158" t="str">
        <f t="shared" si="456"/>
        <v>_EU</v>
      </c>
      <c r="P2939" s="340"/>
      <c r="Q2939" s="340"/>
      <c r="R2939" s="341"/>
      <c r="S2939" s="342"/>
      <c r="T2939" s="342"/>
      <c r="U2939" s="340"/>
      <c r="V2939" s="368"/>
      <c r="W2939" s="341"/>
      <c r="X2939" s="343"/>
      <c r="Y2939" s="340"/>
      <c r="Z2939" s="341"/>
      <c r="AA2939" s="348" t="str">
        <f t="shared" si="457"/>
        <v/>
      </c>
      <c r="AB2939" s="349" t="str">
        <f t="shared" si="458"/>
        <v/>
      </c>
      <c r="AC2939" s="341"/>
      <c r="AD2939" s="350" t="str">
        <f t="shared" si="459"/>
        <v/>
      </c>
    </row>
    <row r="2940" spans="2:30" x14ac:dyDescent="0.45">
      <c r="B2940" s="145" t="str">
        <f t="shared" si="450"/>
        <v>NOT INCLUDED</v>
      </c>
      <c r="C2940" s="146" t="e">
        <f t="shared" si="451"/>
        <v>#N/A</v>
      </c>
      <c r="D2940" s="158" t="e">
        <f>AB2940&amp;"_"&amp;#REF!&amp;IF(afstemning_partner&lt;&gt;"","_"&amp;AC2940,"")</f>
        <v>#REF!</v>
      </c>
      <c r="E2940" s="158" t="str">
        <f t="shared" si="452"/>
        <v/>
      </c>
      <c r="F2940" s="158" t="e">
        <f t="shared" si="453"/>
        <v>#N/A</v>
      </c>
      <c r="G2940" s="158" t="str">
        <f>TRANSAKTIONER!Z2940&amp;IF(regnskab_filter_periode&gt;=AB2940,"INCLUDE"&amp;IF(regnskab_filter_land&lt;&gt;"",IF(regnskab_filter_land="EU",F2940,AD2940),""),"EXCLUDE")</f>
        <v>EXCLUDE</v>
      </c>
      <c r="H2940" s="158" t="str">
        <f t="shared" si="454"/>
        <v/>
      </c>
      <c r="I2940" s="158" t="str">
        <f>TRANSAKTIONER!Z2940&amp;IF(regnskab_filter_periode_partner&gt;=AB2940,"INCLUDE"&amp;IF(regnskab_filter_land_partner&lt;&gt;"",IF(regnskab_filter_land_partner="EU",F2940,AD2940),""),"EXCLUDE")&amp;AC2940</f>
        <v>EXCLUDE</v>
      </c>
      <c r="J2940" s="158" t="e">
        <f t="shared" si="455"/>
        <v>#N/A</v>
      </c>
      <c r="L2940" s="158" t="str">
        <f t="shared" si="456"/>
        <v>_EU</v>
      </c>
      <c r="P2940" s="340"/>
      <c r="Q2940" s="340"/>
      <c r="R2940" s="341"/>
      <c r="S2940" s="342"/>
      <c r="T2940" s="342"/>
      <c r="U2940" s="340"/>
      <c r="V2940" s="368"/>
      <c r="W2940" s="341"/>
      <c r="X2940" s="343"/>
      <c r="Y2940" s="340"/>
      <c r="Z2940" s="341"/>
      <c r="AA2940" s="348" t="str">
        <f t="shared" si="457"/>
        <v/>
      </c>
      <c r="AB2940" s="349" t="str">
        <f t="shared" si="458"/>
        <v/>
      </c>
      <c r="AC2940" s="341"/>
      <c r="AD2940" s="350" t="str">
        <f t="shared" si="459"/>
        <v/>
      </c>
    </row>
    <row r="2941" spans="2:30" x14ac:dyDescent="0.45">
      <c r="B2941" s="145" t="str">
        <f t="shared" si="450"/>
        <v>NOT INCLUDED</v>
      </c>
      <c r="C2941" s="146" t="e">
        <f t="shared" si="451"/>
        <v>#N/A</v>
      </c>
      <c r="D2941" s="158" t="e">
        <f>AB2941&amp;"_"&amp;#REF!&amp;IF(afstemning_partner&lt;&gt;"","_"&amp;AC2941,"")</f>
        <v>#REF!</v>
      </c>
      <c r="E2941" s="158" t="str">
        <f t="shared" si="452"/>
        <v/>
      </c>
      <c r="F2941" s="158" t="e">
        <f t="shared" si="453"/>
        <v>#N/A</v>
      </c>
      <c r="G2941" s="158" t="str">
        <f>TRANSAKTIONER!Z2941&amp;IF(regnskab_filter_periode&gt;=AB2941,"INCLUDE"&amp;IF(regnskab_filter_land&lt;&gt;"",IF(regnskab_filter_land="EU",F2941,AD2941),""),"EXCLUDE")</f>
        <v>EXCLUDE</v>
      </c>
      <c r="H2941" s="158" t="str">
        <f t="shared" si="454"/>
        <v/>
      </c>
      <c r="I2941" s="158" t="str">
        <f>TRANSAKTIONER!Z2941&amp;IF(regnskab_filter_periode_partner&gt;=AB2941,"INCLUDE"&amp;IF(regnskab_filter_land_partner&lt;&gt;"",IF(regnskab_filter_land_partner="EU",F2941,AD2941),""),"EXCLUDE")&amp;AC2941</f>
        <v>EXCLUDE</v>
      </c>
      <c r="J2941" s="158" t="e">
        <f t="shared" si="455"/>
        <v>#N/A</v>
      </c>
      <c r="L2941" s="158" t="str">
        <f t="shared" si="456"/>
        <v>_EU</v>
      </c>
      <c r="P2941" s="340"/>
      <c r="Q2941" s="340"/>
      <c r="R2941" s="341"/>
      <c r="S2941" s="342"/>
      <c r="T2941" s="342"/>
      <c r="U2941" s="340"/>
      <c r="V2941" s="368"/>
      <c r="W2941" s="341"/>
      <c r="X2941" s="343"/>
      <c r="Y2941" s="340"/>
      <c r="Z2941" s="341"/>
      <c r="AA2941" s="348" t="str">
        <f t="shared" si="457"/>
        <v/>
      </c>
      <c r="AB2941" s="349" t="str">
        <f t="shared" si="458"/>
        <v/>
      </c>
      <c r="AC2941" s="341"/>
      <c r="AD2941" s="350" t="str">
        <f t="shared" si="459"/>
        <v/>
      </c>
    </row>
    <row r="2942" spans="2:30" x14ac:dyDescent="0.45">
      <c r="B2942" s="145" t="str">
        <f t="shared" si="450"/>
        <v>NOT INCLUDED</v>
      </c>
      <c r="C2942" s="146" t="e">
        <f t="shared" si="451"/>
        <v>#N/A</v>
      </c>
      <c r="D2942" s="158" t="e">
        <f>AB2942&amp;"_"&amp;#REF!&amp;IF(afstemning_partner&lt;&gt;"","_"&amp;AC2942,"")</f>
        <v>#REF!</v>
      </c>
      <c r="E2942" s="158" t="str">
        <f t="shared" si="452"/>
        <v/>
      </c>
      <c r="F2942" s="158" t="e">
        <f t="shared" si="453"/>
        <v>#N/A</v>
      </c>
      <c r="G2942" s="158" t="str">
        <f>TRANSAKTIONER!Z2942&amp;IF(regnskab_filter_periode&gt;=AB2942,"INCLUDE"&amp;IF(regnskab_filter_land&lt;&gt;"",IF(regnskab_filter_land="EU",F2942,AD2942),""),"EXCLUDE")</f>
        <v>EXCLUDE</v>
      </c>
      <c r="H2942" s="158" t="str">
        <f t="shared" si="454"/>
        <v/>
      </c>
      <c r="I2942" s="158" t="str">
        <f>TRANSAKTIONER!Z2942&amp;IF(regnskab_filter_periode_partner&gt;=AB2942,"INCLUDE"&amp;IF(regnskab_filter_land_partner&lt;&gt;"",IF(regnskab_filter_land_partner="EU",F2942,AD2942),""),"EXCLUDE")&amp;AC2942</f>
        <v>EXCLUDE</v>
      </c>
      <c r="J2942" s="158" t="e">
        <f t="shared" si="455"/>
        <v>#N/A</v>
      </c>
      <c r="L2942" s="158" t="str">
        <f t="shared" si="456"/>
        <v>_EU</v>
      </c>
      <c r="P2942" s="340"/>
      <c r="Q2942" s="340"/>
      <c r="R2942" s="341"/>
      <c r="S2942" s="342"/>
      <c r="T2942" s="342"/>
      <c r="U2942" s="340"/>
      <c r="V2942" s="368"/>
      <c r="W2942" s="341"/>
      <c r="X2942" s="343"/>
      <c r="Y2942" s="340"/>
      <c r="Z2942" s="341"/>
      <c r="AA2942" s="348" t="str">
        <f t="shared" si="457"/>
        <v/>
      </c>
      <c r="AB2942" s="349" t="str">
        <f t="shared" si="458"/>
        <v/>
      </c>
      <c r="AC2942" s="341"/>
      <c r="AD2942" s="350" t="str">
        <f t="shared" si="459"/>
        <v/>
      </c>
    </row>
    <row r="2943" spans="2:30" x14ac:dyDescent="0.45">
      <c r="B2943" s="145" t="str">
        <f t="shared" si="450"/>
        <v>NOT INCLUDED</v>
      </c>
      <c r="C2943" s="146" t="e">
        <f t="shared" si="451"/>
        <v>#N/A</v>
      </c>
      <c r="D2943" s="158" t="e">
        <f>AB2943&amp;"_"&amp;#REF!&amp;IF(afstemning_partner&lt;&gt;"","_"&amp;AC2943,"")</f>
        <v>#REF!</v>
      </c>
      <c r="E2943" s="158" t="str">
        <f t="shared" si="452"/>
        <v/>
      </c>
      <c r="F2943" s="158" t="e">
        <f t="shared" si="453"/>
        <v>#N/A</v>
      </c>
      <c r="G2943" s="158" t="str">
        <f>TRANSAKTIONER!Z2943&amp;IF(regnskab_filter_periode&gt;=AB2943,"INCLUDE"&amp;IF(regnskab_filter_land&lt;&gt;"",IF(regnskab_filter_land="EU",F2943,AD2943),""),"EXCLUDE")</f>
        <v>EXCLUDE</v>
      </c>
      <c r="H2943" s="158" t="str">
        <f t="shared" si="454"/>
        <v/>
      </c>
      <c r="I2943" s="158" t="str">
        <f>TRANSAKTIONER!Z2943&amp;IF(regnskab_filter_periode_partner&gt;=AB2943,"INCLUDE"&amp;IF(regnskab_filter_land_partner&lt;&gt;"",IF(regnskab_filter_land_partner="EU",F2943,AD2943),""),"EXCLUDE")&amp;AC2943</f>
        <v>EXCLUDE</v>
      </c>
      <c r="J2943" s="158" t="e">
        <f t="shared" si="455"/>
        <v>#N/A</v>
      </c>
      <c r="L2943" s="158" t="str">
        <f t="shared" si="456"/>
        <v>_EU</v>
      </c>
      <c r="P2943" s="340"/>
      <c r="Q2943" s="340"/>
      <c r="R2943" s="341"/>
      <c r="S2943" s="342"/>
      <c r="T2943" s="342"/>
      <c r="U2943" s="340"/>
      <c r="V2943" s="368"/>
      <c r="W2943" s="341"/>
      <c r="X2943" s="343"/>
      <c r="Y2943" s="340"/>
      <c r="Z2943" s="341"/>
      <c r="AA2943" s="348" t="str">
        <f t="shared" si="457"/>
        <v/>
      </c>
      <c r="AB2943" s="349" t="str">
        <f t="shared" si="458"/>
        <v/>
      </c>
      <c r="AC2943" s="341"/>
      <c r="AD2943" s="350" t="str">
        <f t="shared" si="459"/>
        <v/>
      </c>
    </row>
    <row r="2944" spans="2:30" x14ac:dyDescent="0.45">
      <c r="B2944" s="145" t="str">
        <f t="shared" si="450"/>
        <v>NOT INCLUDED</v>
      </c>
      <c r="C2944" s="146" t="e">
        <f t="shared" si="451"/>
        <v>#N/A</v>
      </c>
      <c r="D2944" s="158" t="e">
        <f>AB2944&amp;"_"&amp;#REF!&amp;IF(afstemning_partner&lt;&gt;"","_"&amp;AC2944,"")</f>
        <v>#REF!</v>
      </c>
      <c r="E2944" s="158" t="str">
        <f t="shared" si="452"/>
        <v/>
      </c>
      <c r="F2944" s="158" t="e">
        <f t="shared" si="453"/>
        <v>#N/A</v>
      </c>
      <c r="G2944" s="158" t="str">
        <f>TRANSAKTIONER!Z2944&amp;IF(regnskab_filter_periode&gt;=AB2944,"INCLUDE"&amp;IF(regnskab_filter_land&lt;&gt;"",IF(regnskab_filter_land="EU",F2944,AD2944),""),"EXCLUDE")</f>
        <v>EXCLUDE</v>
      </c>
      <c r="H2944" s="158" t="str">
        <f t="shared" si="454"/>
        <v/>
      </c>
      <c r="I2944" s="158" t="str">
        <f>TRANSAKTIONER!Z2944&amp;IF(regnskab_filter_periode_partner&gt;=AB2944,"INCLUDE"&amp;IF(regnskab_filter_land_partner&lt;&gt;"",IF(regnskab_filter_land_partner="EU",F2944,AD2944),""),"EXCLUDE")&amp;AC2944</f>
        <v>EXCLUDE</v>
      </c>
      <c r="J2944" s="158" t="e">
        <f t="shared" si="455"/>
        <v>#N/A</v>
      </c>
      <c r="L2944" s="158" t="str">
        <f t="shared" si="456"/>
        <v>_EU</v>
      </c>
      <c r="P2944" s="340"/>
      <c r="Q2944" s="340"/>
      <c r="R2944" s="341"/>
      <c r="S2944" s="342"/>
      <c r="T2944" s="342"/>
      <c r="U2944" s="340"/>
      <c r="V2944" s="368"/>
      <c r="W2944" s="341"/>
      <c r="X2944" s="343"/>
      <c r="Y2944" s="340"/>
      <c r="Z2944" s="341"/>
      <c r="AA2944" s="348" t="str">
        <f t="shared" si="457"/>
        <v/>
      </c>
      <c r="AB2944" s="349" t="str">
        <f t="shared" si="458"/>
        <v/>
      </c>
      <c r="AC2944" s="341"/>
      <c r="AD2944" s="350" t="str">
        <f t="shared" si="459"/>
        <v/>
      </c>
    </row>
    <row r="2945" spans="2:30" x14ac:dyDescent="0.45">
      <c r="B2945" s="145" t="str">
        <f t="shared" si="450"/>
        <v>NOT INCLUDED</v>
      </c>
      <c r="C2945" s="146" t="e">
        <f t="shared" si="451"/>
        <v>#N/A</v>
      </c>
      <c r="D2945" s="158" t="e">
        <f>AB2945&amp;"_"&amp;#REF!&amp;IF(afstemning_partner&lt;&gt;"","_"&amp;AC2945,"")</f>
        <v>#REF!</v>
      </c>
      <c r="E2945" s="158" t="str">
        <f t="shared" si="452"/>
        <v/>
      </c>
      <c r="F2945" s="158" t="e">
        <f t="shared" si="453"/>
        <v>#N/A</v>
      </c>
      <c r="G2945" s="158" t="str">
        <f>TRANSAKTIONER!Z2945&amp;IF(regnskab_filter_periode&gt;=AB2945,"INCLUDE"&amp;IF(regnskab_filter_land&lt;&gt;"",IF(regnskab_filter_land="EU",F2945,AD2945),""),"EXCLUDE")</f>
        <v>EXCLUDE</v>
      </c>
      <c r="H2945" s="158" t="str">
        <f t="shared" si="454"/>
        <v/>
      </c>
      <c r="I2945" s="158" t="str">
        <f>TRANSAKTIONER!Z2945&amp;IF(regnskab_filter_periode_partner&gt;=AB2945,"INCLUDE"&amp;IF(regnskab_filter_land_partner&lt;&gt;"",IF(regnskab_filter_land_partner="EU",F2945,AD2945),""),"EXCLUDE")&amp;AC2945</f>
        <v>EXCLUDE</v>
      </c>
      <c r="J2945" s="158" t="e">
        <f t="shared" si="455"/>
        <v>#N/A</v>
      </c>
      <c r="L2945" s="158" t="str">
        <f t="shared" si="456"/>
        <v>_EU</v>
      </c>
      <c r="P2945" s="340"/>
      <c r="Q2945" s="340"/>
      <c r="R2945" s="341"/>
      <c r="S2945" s="342"/>
      <c r="T2945" s="342"/>
      <c r="U2945" s="340"/>
      <c r="V2945" s="368"/>
      <c r="W2945" s="341"/>
      <c r="X2945" s="343"/>
      <c r="Y2945" s="340"/>
      <c r="Z2945" s="341"/>
      <c r="AA2945" s="348" t="str">
        <f t="shared" si="457"/>
        <v/>
      </c>
      <c r="AB2945" s="349" t="str">
        <f t="shared" si="458"/>
        <v/>
      </c>
      <c r="AC2945" s="341"/>
      <c r="AD2945" s="350" t="str">
        <f t="shared" si="459"/>
        <v/>
      </c>
    </row>
    <row r="2946" spans="2:30" x14ac:dyDescent="0.45">
      <c r="B2946" s="145" t="str">
        <f t="shared" si="450"/>
        <v>NOT INCLUDED</v>
      </c>
      <c r="C2946" s="146" t="e">
        <f t="shared" si="451"/>
        <v>#N/A</v>
      </c>
      <c r="D2946" s="158" t="e">
        <f>AB2946&amp;"_"&amp;#REF!&amp;IF(afstemning_partner&lt;&gt;"","_"&amp;AC2946,"")</f>
        <v>#REF!</v>
      </c>
      <c r="E2946" s="158" t="str">
        <f t="shared" si="452"/>
        <v/>
      </c>
      <c r="F2946" s="158" t="e">
        <f t="shared" si="453"/>
        <v>#N/A</v>
      </c>
      <c r="G2946" s="158" t="str">
        <f>TRANSAKTIONER!Z2946&amp;IF(regnskab_filter_periode&gt;=AB2946,"INCLUDE"&amp;IF(regnskab_filter_land&lt;&gt;"",IF(regnskab_filter_land="EU",F2946,AD2946),""),"EXCLUDE")</f>
        <v>EXCLUDE</v>
      </c>
      <c r="H2946" s="158" t="str">
        <f t="shared" si="454"/>
        <v/>
      </c>
      <c r="I2946" s="158" t="str">
        <f>TRANSAKTIONER!Z2946&amp;IF(regnskab_filter_periode_partner&gt;=AB2946,"INCLUDE"&amp;IF(regnskab_filter_land_partner&lt;&gt;"",IF(regnskab_filter_land_partner="EU",F2946,AD2946),""),"EXCLUDE")&amp;AC2946</f>
        <v>EXCLUDE</v>
      </c>
      <c r="J2946" s="158" t="e">
        <f t="shared" si="455"/>
        <v>#N/A</v>
      </c>
      <c r="L2946" s="158" t="str">
        <f t="shared" si="456"/>
        <v>_EU</v>
      </c>
      <c r="P2946" s="340"/>
      <c r="Q2946" s="340"/>
      <c r="R2946" s="341"/>
      <c r="S2946" s="342"/>
      <c r="T2946" s="342"/>
      <c r="U2946" s="340"/>
      <c r="V2946" s="368"/>
      <c r="W2946" s="341"/>
      <c r="X2946" s="343"/>
      <c r="Y2946" s="340"/>
      <c r="Z2946" s="341"/>
      <c r="AA2946" s="348" t="str">
        <f t="shared" si="457"/>
        <v/>
      </c>
      <c r="AB2946" s="349" t="str">
        <f t="shared" si="458"/>
        <v/>
      </c>
      <c r="AC2946" s="341"/>
      <c r="AD2946" s="350" t="str">
        <f t="shared" si="459"/>
        <v/>
      </c>
    </row>
    <row r="2947" spans="2:30" x14ac:dyDescent="0.45">
      <c r="B2947" s="145" t="str">
        <f t="shared" si="450"/>
        <v>NOT INCLUDED</v>
      </c>
      <c r="C2947" s="146" t="e">
        <f t="shared" si="451"/>
        <v>#N/A</v>
      </c>
      <c r="D2947" s="158" t="e">
        <f>AB2947&amp;"_"&amp;#REF!&amp;IF(afstemning_partner&lt;&gt;"","_"&amp;AC2947,"")</f>
        <v>#REF!</v>
      </c>
      <c r="E2947" s="158" t="str">
        <f t="shared" si="452"/>
        <v/>
      </c>
      <c r="F2947" s="158" t="e">
        <f t="shared" si="453"/>
        <v>#N/A</v>
      </c>
      <c r="G2947" s="158" t="str">
        <f>TRANSAKTIONER!Z2947&amp;IF(regnskab_filter_periode&gt;=AB2947,"INCLUDE"&amp;IF(regnskab_filter_land&lt;&gt;"",IF(regnskab_filter_land="EU",F2947,AD2947),""),"EXCLUDE")</f>
        <v>EXCLUDE</v>
      </c>
      <c r="H2947" s="158" t="str">
        <f t="shared" si="454"/>
        <v/>
      </c>
      <c r="I2947" s="158" t="str">
        <f>TRANSAKTIONER!Z2947&amp;IF(regnskab_filter_periode_partner&gt;=AB2947,"INCLUDE"&amp;IF(regnskab_filter_land_partner&lt;&gt;"",IF(regnskab_filter_land_partner="EU",F2947,AD2947),""),"EXCLUDE")&amp;AC2947</f>
        <v>EXCLUDE</v>
      </c>
      <c r="J2947" s="158" t="e">
        <f t="shared" si="455"/>
        <v>#N/A</v>
      </c>
      <c r="L2947" s="158" t="str">
        <f t="shared" si="456"/>
        <v>_EU</v>
      </c>
      <c r="P2947" s="340"/>
      <c r="Q2947" s="340"/>
      <c r="R2947" s="341"/>
      <c r="S2947" s="342"/>
      <c r="T2947" s="342"/>
      <c r="U2947" s="340"/>
      <c r="V2947" s="368"/>
      <c r="W2947" s="341"/>
      <c r="X2947" s="343"/>
      <c r="Y2947" s="340"/>
      <c r="Z2947" s="341"/>
      <c r="AA2947" s="348" t="str">
        <f t="shared" si="457"/>
        <v/>
      </c>
      <c r="AB2947" s="349" t="str">
        <f t="shared" si="458"/>
        <v/>
      </c>
      <c r="AC2947" s="341"/>
      <c r="AD2947" s="350" t="str">
        <f t="shared" si="459"/>
        <v/>
      </c>
    </row>
    <row r="2948" spans="2:30" x14ac:dyDescent="0.45">
      <c r="B2948" s="145" t="str">
        <f t="shared" si="450"/>
        <v>NOT INCLUDED</v>
      </c>
      <c r="C2948" s="146" t="e">
        <f t="shared" si="451"/>
        <v>#N/A</v>
      </c>
      <c r="D2948" s="158" t="e">
        <f>AB2948&amp;"_"&amp;#REF!&amp;IF(afstemning_partner&lt;&gt;"","_"&amp;AC2948,"")</f>
        <v>#REF!</v>
      </c>
      <c r="E2948" s="158" t="str">
        <f t="shared" si="452"/>
        <v/>
      </c>
      <c r="F2948" s="158" t="e">
        <f t="shared" si="453"/>
        <v>#N/A</v>
      </c>
      <c r="G2948" s="158" t="str">
        <f>TRANSAKTIONER!Z2948&amp;IF(regnskab_filter_periode&gt;=AB2948,"INCLUDE"&amp;IF(regnskab_filter_land&lt;&gt;"",IF(regnskab_filter_land="EU",F2948,AD2948),""),"EXCLUDE")</f>
        <v>EXCLUDE</v>
      </c>
      <c r="H2948" s="158" t="str">
        <f t="shared" si="454"/>
        <v/>
      </c>
      <c r="I2948" s="158" t="str">
        <f>TRANSAKTIONER!Z2948&amp;IF(regnskab_filter_periode_partner&gt;=AB2948,"INCLUDE"&amp;IF(regnskab_filter_land_partner&lt;&gt;"",IF(regnskab_filter_land_partner="EU",F2948,AD2948),""),"EXCLUDE")&amp;AC2948</f>
        <v>EXCLUDE</v>
      </c>
      <c r="J2948" s="158" t="e">
        <f t="shared" si="455"/>
        <v>#N/A</v>
      </c>
      <c r="L2948" s="158" t="str">
        <f t="shared" si="456"/>
        <v>_EU</v>
      </c>
      <c r="P2948" s="340"/>
      <c r="Q2948" s="340"/>
      <c r="R2948" s="341"/>
      <c r="S2948" s="342"/>
      <c r="T2948" s="342"/>
      <c r="U2948" s="340"/>
      <c r="V2948" s="368"/>
      <c r="W2948" s="341"/>
      <c r="X2948" s="343"/>
      <c r="Y2948" s="340"/>
      <c r="Z2948" s="341"/>
      <c r="AA2948" s="348" t="str">
        <f t="shared" si="457"/>
        <v/>
      </c>
      <c r="AB2948" s="349" t="str">
        <f t="shared" si="458"/>
        <v/>
      </c>
      <c r="AC2948" s="341"/>
      <c r="AD2948" s="350" t="str">
        <f t="shared" si="459"/>
        <v/>
      </c>
    </row>
    <row r="2949" spans="2:30" x14ac:dyDescent="0.45">
      <c r="B2949" s="145" t="str">
        <f t="shared" si="450"/>
        <v>NOT INCLUDED</v>
      </c>
      <c r="C2949" s="146" t="e">
        <f t="shared" si="451"/>
        <v>#N/A</v>
      </c>
      <c r="D2949" s="158" t="e">
        <f>AB2949&amp;"_"&amp;#REF!&amp;IF(afstemning_partner&lt;&gt;"","_"&amp;AC2949,"")</f>
        <v>#REF!</v>
      </c>
      <c r="E2949" s="158" t="str">
        <f t="shared" si="452"/>
        <v/>
      </c>
      <c r="F2949" s="158" t="e">
        <f t="shared" si="453"/>
        <v>#N/A</v>
      </c>
      <c r="G2949" s="158" t="str">
        <f>TRANSAKTIONER!Z2949&amp;IF(regnskab_filter_periode&gt;=AB2949,"INCLUDE"&amp;IF(regnskab_filter_land&lt;&gt;"",IF(regnskab_filter_land="EU",F2949,AD2949),""),"EXCLUDE")</f>
        <v>EXCLUDE</v>
      </c>
      <c r="H2949" s="158" t="str">
        <f t="shared" si="454"/>
        <v/>
      </c>
      <c r="I2949" s="158" t="str">
        <f>TRANSAKTIONER!Z2949&amp;IF(regnskab_filter_periode_partner&gt;=AB2949,"INCLUDE"&amp;IF(regnskab_filter_land_partner&lt;&gt;"",IF(regnskab_filter_land_partner="EU",F2949,AD2949),""),"EXCLUDE")&amp;AC2949</f>
        <v>EXCLUDE</v>
      </c>
      <c r="J2949" s="158" t="e">
        <f t="shared" si="455"/>
        <v>#N/A</v>
      </c>
      <c r="L2949" s="158" t="str">
        <f t="shared" si="456"/>
        <v>_EU</v>
      </c>
      <c r="P2949" s="340"/>
      <c r="Q2949" s="340"/>
      <c r="R2949" s="341"/>
      <c r="S2949" s="342"/>
      <c r="T2949" s="342"/>
      <c r="U2949" s="340"/>
      <c r="V2949" s="368"/>
      <c r="W2949" s="341"/>
      <c r="X2949" s="343"/>
      <c r="Y2949" s="340"/>
      <c r="Z2949" s="341"/>
      <c r="AA2949" s="348" t="str">
        <f t="shared" si="457"/>
        <v/>
      </c>
      <c r="AB2949" s="349" t="str">
        <f t="shared" si="458"/>
        <v/>
      </c>
      <c r="AC2949" s="341"/>
      <c r="AD2949" s="350" t="str">
        <f t="shared" si="459"/>
        <v/>
      </c>
    </row>
    <row r="2950" spans="2:30" x14ac:dyDescent="0.45">
      <c r="B2950" s="145" t="str">
        <f t="shared" si="450"/>
        <v>NOT INCLUDED</v>
      </c>
      <c r="C2950" s="146" t="e">
        <f t="shared" si="451"/>
        <v>#N/A</v>
      </c>
      <c r="D2950" s="158" t="e">
        <f>AB2950&amp;"_"&amp;#REF!&amp;IF(afstemning_partner&lt;&gt;"","_"&amp;AC2950,"")</f>
        <v>#REF!</v>
      </c>
      <c r="E2950" s="158" t="str">
        <f t="shared" si="452"/>
        <v/>
      </c>
      <c r="F2950" s="158" t="e">
        <f t="shared" si="453"/>
        <v>#N/A</v>
      </c>
      <c r="G2950" s="158" t="str">
        <f>TRANSAKTIONER!Z2950&amp;IF(regnskab_filter_periode&gt;=AB2950,"INCLUDE"&amp;IF(regnskab_filter_land&lt;&gt;"",IF(regnskab_filter_land="EU",F2950,AD2950),""),"EXCLUDE")</f>
        <v>EXCLUDE</v>
      </c>
      <c r="H2950" s="158" t="str">
        <f t="shared" si="454"/>
        <v/>
      </c>
      <c r="I2950" s="158" t="str">
        <f>TRANSAKTIONER!Z2950&amp;IF(regnskab_filter_periode_partner&gt;=AB2950,"INCLUDE"&amp;IF(regnskab_filter_land_partner&lt;&gt;"",IF(regnskab_filter_land_partner="EU",F2950,AD2950),""),"EXCLUDE")&amp;AC2950</f>
        <v>EXCLUDE</v>
      </c>
      <c r="J2950" s="158" t="e">
        <f t="shared" si="455"/>
        <v>#N/A</v>
      </c>
      <c r="L2950" s="158" t="str">
        <f t="shared" si="456"/>
        <v>_EU</v>
      </c>
      <c r="P2950" s="340"/>
      <c r="Q2950" s="340"/>
      <c r="R2950" s="341"/>
      <c r="S2950" s="342"/>
      <c r="T2950" s="342"/>
      <c r="U2950" s="340"/>
      <c r="V2950" s="368"/>
      <c r="W2950" s="341"/>
      <c r="X2950" s="343"/>
      <c r="Y2950" s="340"/>
      <c r="Z2950" s="341"/>
      <c r="AA2950" s="348" t="str">
        <f t="shared" si="457"/>
        <v/>
      </c>
      <c r="AB2950" s="349" t="str">
        <f t="shared" si="458"/>
        <v/>
      </c>
      <c r="AC2950" s="341"/>
      <c r="AD2950" s="350" t="str">
        <f t="shared" si="459"/>
        <v/>
      </c>
    </row>
    <row r="2951" spans="2:30" x14ac:dyDescent="0.45">
      <c r="B2951" s="145" t="str">
        <f t="shared" ref="B2951:B3006" si="460">IF(AB2951=report_period,"INCLUDE_CURRENT",IF(AB2951&lt;report_period,"INCLUDE_PREVIOUS","NOT INCLUDED"))</f>
        <v>NOT INCLUDED</v>
      </c>
      <c r="C2951" s="146" t="e">
        <f t="shared" ref="C2951:C3006" si="461">B2951&amp;"_"&amp;VLOOKUP(AD2951,setup_country_group,3,FALSE)&amp;"_"&amp;Z2951</f>
        <v>#N/A</v>
      </c>
      <c r="D2951" s="158" t="e">
        <f>AB2951&amp;"_"&amp;#REF!&amp;IF(afstemning_partner&lt;&gt;"","_"&amp;AC2951,"")</f>
        <v>#REF!</v>
      </c>
      <c r="E2951" s="158" t="str">
        <f t="shared" ref="E2951:E3006" si="462">Z2951&amp;IF(regnskab_filter_periode&lt;&gt;"",AB2951,"")&amp;IF(regnskab_filter_land&lt;&gt;"",IF(regnskab_filter_land="EU",F2951,AD2951),"")</f>
        <v/>
      </c>
      <c r="F2951" s="158" t="e">
        <f t="shared" ref="F2951:F3006" si="463">VLOOKUP(AD2951,setup_country_group,3,FALSE)</f>
        <v>#N/A</v>
      </c>
      <c r="G2951" s="158" t="str">
        <f>TRANSAKTIONER!Z2951&amp;IF(regnskab_filter_periode&gt;=AB2951,"INCLUDE"&amp;IF(regnskab_filter_land&lt;&gt;"",IF(regnskab_filter_land="EU",F2951,AD2951),""),"EXCLUDE")</f>
        <v>EXCLUDE</v>
      </c>
      <c r="H2951" s="158" t="str">
        <f t="shared" ref="H2951:H3006" si="464">Z2951&amp;IF(regnskab_filter_periode_partner&lt;&gt;"",AB2951,"")&amp;IF(regnskab_filter_land_partner&lt;&gt;"",IF(regnskab_filter_land_partner="EU",F2951,AD2951),"")&amp;AC2951</f>
        <v/>
      </c>
      <c r="I2951" s="158" t="str">
        <f>TRANSAKTIONER!Z2951&amp;IF(regnskab_filter_periode_partner&gt;=AB2951,"INCLUDE"&amp;IF(regnskab_filter_land_partner&lt;&gt;"",IF(regnskab_filter_land_partner="EU",F2951,AD2951),""),"EXCLUDE")&amp;AC2951</f>
        <v>EXCLUDE</v>
      </c>
      <c r="J2951" s="158" t="e">
        <f t="shared" ref="J2951:J3006" si="465">C2951&amp;"_"&amp;AC2951</f>
        <v>#N/A</v>
      </c>
      <c r="L2951" s="158" t="str">
        <f t="shared" ref="L2951:L3006" si="466">Z2951&amp;"_"&amp;IF(AD2951&lt;&gt;"Norge","EU","Norge")</f>
        <v>_EU</v>
      </c>
      <c r="P2951" s="340"/>
      <c r="Q2951" s="340"/>
      <c r="R2951" s="341"/>
      <c r="S2951" s="342"/>
      <c r="T2951" s="342"/>
      <c r="U2951" s="340"/>
      <c r="V2951" s="368"/>
      <c r="W2951" s="341"/>
      <c r="X2951" s="343"/>
      <c r="Y2951" s="340"/>
      <c r="Z2951" s="341"/>
      <c r="AA2951" s="348" t="str">
        <f t="shared" ref="AA2951:AA3006" si="467">IF(OR(AB2951="",Y2951="",X2951=""),"",ROUND(X2951/VLOOKUP(AB2951,setup_currency,MATCH(Y2951&amp;"/EUR",setup_currency_header,0),FALSE),2))</f>
        <v/>
      </c>
      <c r="AB2951" s="349" t="str">
        <f t="shared" ref="AB2951:AB3006" si="468">IF(T2951="","",IF(OR(T2951&lt;setup_start_date,T2951&gt;setup_end_date),"INVALID DATE",VLOOKUP(T2951,setup_periods,2,TRUE)))</f>
        <v/>
      </c>
      <c r="AC2951" s="341"/>
      <c r="AD2951" s="350" t="str">
        <f t="shared" ref="AD2951:AD3006" si="469">IF(AC2951="","",VLOOKUP(AC2951,setup_partners,2,FALSE))</f>
        <v/>
      </c>
    </row>
    <row r="2952" spans="2:30" x14ac:dyDescent="0.45">
      <c r="B2952" s="145" t="str">
        <f t="shared" si="460"/>
        <v>NOT INCLUDED</v>
      </c>
      <c r="C2952" s="146" t="e">
        <f t="shared" si="461"/>
        <v>#N/A</v>
      </c>
      <c r="D2952" s="158" t="e">
        <f>AB2952&amp;"_"&amp;#REF!&amp;IF(afstemning_partner&lt;&gt;"","_"&amp;AC2952,"")</f>
        <v>#REF!</v>
      </c>
      <c r="E2952" s="158" t="str">
        <f t="shared" si="462"/>
        <v/>
      </c>
      <c r="F2952" s="158" t="e">
        <f t="shared" si="463"/>
        <v>#N/A</v>
      </c>
      <c r="G2952" s="158" t="str">
        <f>TRANSAKTIONER!Z2952&amp;IF(regnskab_filter_periode&gt;=AB2952,"INCLUDE"&amp;IF(regnskab_filter_land&lt;&gt;"",IF(regnskab_filter_land="EU",F2952,AD2952),""),"EXCLUDE")</f>
        <v>EXCLUDE</v>
      </c>
      <c r="H2952" s="158" t="str">
        <f t="shared" si="464"/>
        <v/>
      </c>
      <c r="I2952" s="158" t="str">
        <f>TRANSAKTIONER!Z2952&amp;IF(regnskab_filter_periode_partner&gt;=AB2952,"INCLUDE"&amp;IF(regnskab_filter_land_partner&lt;&gt;"",IF(regnskab_filter_land_partner="EU",F2952,AD2952),""),"EXCLUDE")&amp;AC2952</f>
        <v>EXCLUDE</v>
      </c>
      <c r="J2952" s="158" t="e">
        <f t="shared" si="465"/>
        <v>#N/A</v>
      </c>
      <c r="L2952" s="158" t="str">
        <f t="shared" si="466"/>
        <v>_EU</v>
      </c>
      <c r="P2952" s="340"/>
      <c r="Q2952" s="340"/>
      <c r="R2952" s="341"/>
      <c r="S2952" s="342"/>
      <c r="T2952" s="342"/>
      <c r="U2952" s="340"/>
      <c r="V2952" s="368"/>
      <c r="W2952" s="341"/>
      <c r="X2952" s="343"/>
      <c r="Y2952" s="340"/>
      <c r="Z2952" s="341"/>
      <c r="AA2952" s="348" t="str">
        <f t="shared" si="467"/>
        <v/>
      </c>
      <c r="AB2952" s="349" t="str">
        <f t="shared" si="468"/>
        <v/>
      </c>
      <c r="AC2952" s="341"/>
      <c r="AD2952" s="350" t="str">
        <f t="shared" si="469"/>
        <v/>
      </c>
    </row>
    <row r="2953" spans="2:30" x14ac:dyDescent="0.45">
      <c r="B2953" s="145" t="str">
        <f t="shared" si="460"/>
        <v>NOT INCLUDED</v>
      </c>
      <c r="C2953" s="146" t="e">
        <f t="shared" si="461"/>
        <v>#N/A</v>
      </c>
      <c r="D2953" s="158" t="e">
        <f>AB2953&amp;"_"&amp;#REF!&amp;IF(afstemning_partner&lt;&gt;"","_"&amp;AC2953,"")</f>
        <v>#REF!</v>
      </c>
      <c r="E2953" s="158" t="str">
        <f t="shared" si="462"/>
        <v/>
      </c>
      <c r="F2953" s="158" t="e">
        <f t="shared" si="463"/>
        <v>#N/A</v>
      </c>
      <c r="G2953" s="158" t="str">
        <f>TRANSAKTIONER!Z2953&amp;IF(regnskab_filter_periode&gt;=AB2953,"INCLUDE"&amp;IF(regnskab_filter_land&lt;&gt;"",IF(regnskab_filter_land="EU",F2953,AD2953),""),"EXCLUDE")</f>
        <v>EXCLUDE</v>
      </c>
      <c r="H2953" s="158" t="str">
        <f t="shared" si="464"/>
        <v/>
      </c>
      <c r="I2953" s="158" t="str">
        <f>TRANSAKTIONER!Z2953&amp;IF(regnskab_filter_periode_partner&gt;=AB2953,"INCLUDE"&amp;IF(regnskab_filter_land_partner&lt;&gt;"",IF(regnskab_filter_land_partner="EU",F2953,AD2953),""),"EXCLUDE")&amp;AC2953</f>
        <v>EXCLUDE</v>
      </c>
      <c r="J2953" s="158" t="e">
        <f t="shared" si="465"/>
        <v>#N/A</v>
      </c>
      <c r="L2953" s="158" t="str">
        <f t="shared" si="466"/>
        <v>_EU</v>
      </c>
      <c r="P2953" s="340"/>
      <c r="Q2953" s="340"/>
      <c r="R2953" s="341"/>
      <c r="S2953" s="342"/>
      <c r="T2953" s="342"/>
      <c r="U2953" s="340"/>
      <c r="V2953" s="368"/>
      <c r="W2953" s="341"/>
      <c r="X2953" s="343"/>
      <c r="Y2953" s="340"/>
      <c r="Z2953" s="341"/>
      <c r="AA2953" s="348" t="str">
        <f t="shared" si="467"/>
        <v/>
      </c>
      <c r="AB2953" s="349" t="str">
        <f t="shared" si="468"/>
        <v/>
      </c>
      <c r="AC2953" s="341"/>
      <c r="AD2953" s="350" t="str">
        <f t="shared" si="469"/>
        <v/>
      </c>
    </row>
    <row r="2954" spans="2:30" x14ac:dyDescent="0.45">
      <c r="B2954" s="145" t="str">
        <f t="shared" si="460"/>
        <v>NOT INCLUDED</v>
      </c>
      <c r="C2954" s="146" t="e">
        <f t="shared" si="461"/>
        <v>#N/A</v>
      </c>
      <c r="D2954" s="158" t="e">
        <f>AB2954&amp;"_"&amp;#REF!&amp;IF(afstemning_partner&lt;&gt;"","_"&amp;AC2954,"")</f>
        <v>#REF!</v>
      </c>
      <c r="E2954" s="158" t="str">
        <f t="shared" si="462"/>
        <v/>
      </c>
      <c r="F2954" s="158" t="e">
        <f t="shared" si="463"/>
        <v>#N/A</v>
      </c>
      <c r="G2954" s="158" t="str">
        <f>TRANSAKTIONER!Z2954&amp;IF(regnskab_filter_periode&gt;=AB2954,"INCLUDE"&amp;IF(regnskab_filter_land&lt;&gt;"",IF(regnskab_filter_land="EU",F2954,AD2954),""),"EXCLUDE")</f>
        <v>EXCLUDE</v>
      </c>
      <c r="H2954" s="158" t="str">
        <f t="shared" si="464"/>
        <v/>
      </c>
      <c r="I2954" s="158" t="str">
        <f>TRANSAKTIONER!Z2954&amp;IF(regnskab_filter_periode_partner&gt;=AB2954,"INCLUDE"&amp;IF(regnskab_filter_land_partner&lt;&gt;"",IF(regnskab_filter_land_partner="EU",F2954,AD2954),""),"EXCLUDE")&amp;AC2954</f>
        <v>EXCLUDE</v>
      </c>
      <c r="J2954" s="158" t="e">
        <f t="shared" si="465"/>
        <v>#N/A</v>
      </c>
      <c r="L2954" s="158" t="str">
        <f t="shared" si="466"/>
        <v>_EU</v>
      </c>
      <c r="P2954" s="340"/>
      <c r="Q2954" s="340"/>
      <c r="R2954" s="341"/>
      <c r="S2954" s="342"/>
      <c r="T2954" s="342"/>
      <c r="U2954" s="340"/>
      <c r="V2954" s="368"/>
      <c r="W2954" s="341"/>
      <c r="X2954" s="343"/>
      <c r="Y2954" s="340"/>
      <c r="Z2954" s="341"/>
      <c r="AA2954" s="348" t="str">
        <f t="shared" si="467"/>
        <v/>
      </c>
      <c r="AB2954" s="349" t="str">
        <f t="shared" si="468"/>
        <v/>
      </c>
      <c r="AC2954" s="341"/>
      <c r="AD2954" s="350" t="str">
        <f t="shared" si="469"/>
        <v/>
      </c>
    </row>
    <row r="2955" spans="2:30" x14ac:dyDescent="0.45">
      <c r="B2955" s="145" t="str">
        <f t="shared" si="460"/>
        <v>NOT INCLUDED</v>
      </c>
      <c r="C2955" s="146" t="e">
        <f t="shared" si="461"/>
        <v>#N/A</v>
      </c>
      <c r="D2955" s="158" t="e">
        <f>AB2955&amp;"_"&amp;#REF!&amp;IF(afstemning_partner&lt;&gt;"","_"&amp;AC2955,"")</f>
        <v>#REF!</v>
      </c>
      <c r="E2955" s="158" t="str">
        <f t="shared" si="462"/>
        <v/>
      </c>
      <c r="F2955" s="158" t="e">
        <f t="shared" si="463"/>
        <v>#N/A</v>
      </c>
      <c r="G2955" s="158" t="str">
        <f>TRANSAKTIONER!Z2955&amp;IF(regnskab_filter_periode&gt;=AB2955,"INCLUDE"&amp;IF(regnskab_filter_land&lt;&gt;"",IF(regnskab_filter_land="EU",F2955,AD2955),""),"EXCLUDE")</f>
        <v>EXCLUDE</v>
      </c>
      <c r="H2955" s="158" t="str">
        <f t="shared" si="464"/>
        <v/>
      </c>
      <c r="I2955" s="158" t="str">
        <f>TRANSAKTIONER!Z2955&amp;IF(regnskab_filter_periode_partner&gt;=AB2955,"INCLUDE"&amp;IF(regnskab_filter_land_partner&lt;&gt;"",IF(regnskab_filter_land_partner="EU",F2955,AD2955),""),"EXCLUDE")&amp;AC2955</f>
        <v>EXCLUDE</v>
      </c>
      <c r="J2955" s="158" t="e">
        <f t="shared" si="465"/>
        <v>#N/A</v>
      </c>
      <c r="L2955" s="158" t="str">
        <f t="shared" si="466"/>
        <v>_EU</v>
      </c>
      <c r="P2955" s="340"/>
      <c r="Q2955" s="340"/>
      <c r="R2955" s="341"/>
      <c r="S2955" s="342"/>
      <c r="T2955" s="342"/>
      <c r="U2955" s="340"/>
      <c r="V2955" s="368"/>
      <c r="W2955" s="341"/>
      <c r="X2955" s="343"/>
      <c r="Y2955" s="340"/>
      <c r="Z2955" s="341"/>
      <c r="AA2955" s="348" t="str">
        <f t="shared" si="467"/>
        <v/>
      </c>
      <c r="AB2955" s="349" t="str">
        <f t="shared" si="468"/>
        <v/>
      </c>
      <c r="AC2955" s="341"/>
      <c r="AD2955" s="350" t="str">
        <f t="shared" si="469"/>
        <v/>
      </c>
    </row>
    <row r="2956" spans="2:30" x14ac:dyDescent="0.45">
      <c r="B2956" s="145" t="str">
        <f t="shared" si="460"/>
        <v>NOT INCLUDED</v>
      </c>
      <c r="C2956" s="146" t="e">
        <f t="shared" si="461"/>
        <v>#N/A</v>
      </c>
      <c r="D2956" s="158" t="e">
        <f>AB2956&amp;"_"&amp;#REF!&amp;IF(afstemning_partner&lt;&gt;"","_"&amp;AC2956,"")</f>
        <v>#REF!</v>
      </c>
      <c r="E2956" s="158" t="str">
        <f t="shared" si="462"/>
        <v/>
      </c>
      <c r="F2956" s="158" t="e">
        <f t="shared" si="463"/>
        <v>#N/A</v>
      </c>
      <c r="G2956" s="158" t="str">
        <f>TRANSAKTIONER!Z2956&amp;IF(regnskab_filter_periode&gt;=AB2956,"INCLUDE"&amp;IF(regnskab_filter_land&lt;&gt;"",IF(regnskab_filter_land="EU",F2956,AD2956),""),"EXCLUDE")</f>
        <v>EXCLUDE</v>
      </c>
      <c r="H2956" s="158" t="str">
        <f t="shared" si="464"/>
        <v/>
      </c>
      <c r="I2956" s="158" t="str">
        <f>TRANSAKTIONER!Z2956&amp;IF(regnskab_filter_periode_partner&gt;=AB2956,"INCLUDE"&amp;IF(regnskab_filter_land_partner&lt;&gt;"",IF(regnskab_filter_land_partner="EU",F2956,AD2956),""),"EXCLUDE")&amp;AC2956</f>
        <v>EXCLUDE</v>
      </c>
      <c r="J2956" s="158" t="e">
        <f t="shared" si="465"/>
        <v>#N/A</v>
      </c>
      <c r="L2956" s="158" t="str">
        <f t="shared" si="466"/>
        <v>_EU</v>
      </c>
      <c r="P2956" s="340"/>
      <c r="Q2956" s="340"/>
      <c r="R2956" s="341"/>
      <c r="S2956" s="342"/>
      <c r="T2956" s="342"/>
      <c r="U2956" s="340"/>
      <c r="V2956" s="368"/>
      <c r="W2956" s="341"/>
      <c r="X2956" s="343"/>
      <c r="Y2956" s="340"/>
      <c r="Z2956" s="341"/>
      <c r="AA2956" s="348" t="str">
        <f t="shared" si="467"/>
        <v/>
      </c>
      <c r="AB2956" s="349" t="str">
        <f t="shared" si="468"/>
        <v/>
      </c>
      <c r="AC2956" s="341"/>
      <c r="AD2956" s="350" t="str">
        <f t="shared" si="469"/>
        <v/>
      </c>
    </row>
    <row r="2957" spans="2:30" x14ac:dyDescent="0.45">
      <c r="B2957" s="145" t="str">
        <f t="shared" si="460"/>
        <v>NOT INCLUDED</v>
      </c>
      <c r="C2957" s="146" t="e">
        <f t="shared" si="461"/>
        <v>#N/A</v>
      </c>
      <c r="D2957" s="158" t="e">
        <f>AB2957&amp;"_"&amp;#REF!&amp;IF(afstemning_partner&lt;&gt;"","_"&amp;AC2957,"")</f>
        <v>#REF!</v>
      </c>
      <c r="E2957" s="158" t="str">
        <f t="shared" si="462"/>
        <v/>
      </c>
      <c r="F2957" s="158" t="e">
        <f t="shared" si="463"/>
        <v>#N/A</v>
      </c>
      <c r="G2957" s="158" t="str">
        <f>TRANSAKTIONER!Z2957&amp;IF(regnskab_filter_periode&gt;=AB2957,"INCLUDE"&amp;IF(regnskab_filter_land&lt;&gt;"",IF(regnskab_filter_land="EU",F2957,AD2957),""),"EXCLUDE")</f>
        <v>EXCLUDE</v>
      </c>
      <c r="H2957" s="158" t="str">
        <f t="shared" si="464"/>
        <v/>
      </c>
      <c r="I2957" s="158" t="str">
        <f>TRANSAKTIONER!Z2957&amp;IF(regnskab_filter_periode_partner&gt;=AB2957,"INCLUDE"&amp;IF(regnskab_filter_land_partner&lt;&gt;"",IF(regnskab_filter_land_partner="EU",F2957,AD2957),""),"EXCLUDE")&amp;AC2957</f>
        <v>EXCLUDE</v>
      </c>
      <c r="J2957" s="158" t="e">
        <f t="shared" si="465"/>
        <v>#N/A</v>
      </c>
      <c r="L2957" s="158" t="str">
        <f t="shared" si="466"/>
        <v>_EU</v>
      </c>
      <c r="P2957" s="340"/>
      <c r="Q2957" s="340"/>
      <c r="R2957" s="341"/>
      <c r="S2957" s="342"/>
      <c r="T2957" s="342"/>
      <c r="U2957" s="340"/>
      <c r="V2957" s="368"/>
      <c r="W2957" s="341"/>
      <c r="X2957" s="343"/>
      <c r="Y2957" s="340"/>
      <c r="Z2957" s="341"/>
      <c r="AA2957" s="348" t="str">
        <f t="shared" si="467"/>
        <v/>
      </c>
      <c r="AB2957" s="349" t="str">
        <f t="shared" si="468"/>
        <v/>
      </c>
      <c r="AC2957" s="341"/>
      <c r="AD2957" s="350" t="str">
        <f t="shared" si="469"/>
        <v/>
      </c>
    </row>
    <row r="2958" spans="2:30" x14ac:dyDescent="0.45">
      <c r="B2958" s="145" t="str">
        <f t="shared" si="460"/>
        <v>NOT INCLUDED</v>
      </c>
      <c r="C2958" s="146" t="e">
        <f t="shared" si="461"/>
        <v>#N/A</v>
      </c>
      <c r="D2958" s="158" t="e">
        <f>AB2958&amp;"_"&amp;#REF!&amp;IF(afstemning_partner&lt;&gt;"","_"&amp;AC2958,"")</f>
        <v>#REF!</v>
      </c>
      <c r="E2958" s="158" t="str">
        <f t="shared" si="462"/>
        <v/>
      </c>
      <c r="F2958" s="158" t="e">
        <f t="shared" si="463"/>
        <v>#N/A</v>
      </c>
      <c r="G2958" s="158" t="str">
        <f>TRANSAKTIONER!Z2958&amp;IF(regnskab_filter_periode&gt;=AB2958,"INCLUDE"&amp;IF(regnskab_filter_land&lt;&gt;"",IF(regnskab_filter_land="EU",F2958,AD2958),""),"EXCLUDE")</f>
        <v>EXCLUDE</v>
      </c>
      <c r="H2958" s="158" t="str">
        <f t="shared" si="464"/>
        <v/>
      </c>
      <c r="I2958" s="158" t="str">
        <f>TRANSAKTIONER!Z2958&amp;IF(regnskab_filter_periode_partner&gt;=AB2958,"INCLUDE"&amp;IF(regnskab_filter_land_partner&lt;&gt;"",IF(regnskab_filter_land_partner="EU",F2958,AD2958),""),"EXCLUDE")&amp;AC2958</f>
        <v>EXCLUDE</v>
      </c>
      <c r="J2958" s="158" t="e">
        <f t="shared" si="465"/>
        <v>#N/A</v>
      </c>
      <c r="L2958" s="158" t="str">
        <f t="shared" si="466"/>
        <v>_EU</v>
      </c>
      <c r="P2958" s="340"/>
      <c r="Q2958" s="340"/>
      <c r="R2958" s="341"/>
      <c r="S2958" s="342"/>
      <c r="T2958" s="342"/>
      <c r="U2958" s="340"/>
      <c r="V2958" s="368"/>
      <c r="W2958" s="341"/>
      <c r="X2958" s="343"/>
      <c r="Y2958" s="340"/>
      <c r="Z2958" s="341"/>
      <c r="AA2958" s="348" t="str">
        <f t="shared" si="467"/>
        <v/>
      </c>
      <c r="AB2958" s="349" t="str">
        <f t="shared" si="468"/>
        <v/>
      </c>
      <c r="AC2958" s="341"/>
      <c r="AD2958" s="350" t="str">
        <f t="shared" si="469"/>
        <v/>
      </c>
    </row>
    <row r="2959" spans="2:30" x14ac:dyDescent="0.45">
      <c r="B2959" s="145" t="str">
        <f t="shared" si="460"/>
        <v>NOT INCLUDED</v>
      </c>
      <c r="C2959" s="146" t="e">
        <f t="shared" si="461"/>
        <v>#N/A</v>
      </c>
      <c r="D2959" s="158" t="e">
        <f>AB2959&amp;"_"&amp;#REF!&amp;IF(afstemning_partner&lt;&gt;"","_"&amp;AC2959,"")</f>
        <v>#REF!</v>
      </c>
      <c r="E2959" s="158" t="str">
        <f t="shared" si="462"/>
        <v/>
      </c>
      <c r="F2959" s="158" t="e">
        <f t="shared" si="463"/>
        <v>#N/A</v>
      </c>
      <c r="G2959" s="158" t="str">
        <f>TRANSAKTIONER!Z2959&amp;IF(regnskab_filter_periode&gt;=AB2959,"INCLUDE"&amp;IF(regnskab_filter_land&lt;&gt;"",IF(regnskab_filter_land="EU",F2959,AD2959),""),"EXCLUDE")</f>
        <v>EXCLUDE</v>
      </c>
      <c r="H2959" s="158" t="str">
        <f t="shared" si="464"/>
        <v/>
      </c>
      <c r="I2959" s="158" t="str">
        <f>TRANSAKTIONER!Z2959&amp;IF(regnskab_filter_periode_partner&gt;=AB2959,"INCLUDE"&amp;IF(regnskab_filter_land_partner&lt;&gt;"",IF(regnskab_filter_land_partner="EU",F2959,AD2959),""),"EXCLUDE")&amp;AC2959</f>
        <v>EXCLUDE</v>
      </c>
      <c r="J2959" s="158" t="e">
        <f t="shared" si="465"/>
        <v>#N/A</v>
      </c>
      <c r="L2959" s="158" t="str">
        <f t="shared" si="466"/>
        <v>_EU</v>
      </c>
      <c r="P2959" s="340"/>
      <c r="Q2959" s="340"/>
      <c r="R2959" s="341"/>
      <c r="S2959" s="342"/>
      <c r="T2959" s="342"/>
      <c r="U2959" s="340"/>
      <c r="V2959" s="368"/>
      <c r="W2959" s="341"/>
      <c r="X2959" s="343"/>
      <c r="Y2959" s="340"/>
      <c r="Z2959" s="341"/>
      <c r="AA2959" s="348" t="str">
        <f t="shared" si="467"/>
        <v/>
      </c>
      <c r="AB2959" s="349" t="str">
        <f t="shared" si="468"/>
        <v/>
      </c>
      <c r="AC2959" s="341"/>
      <c r="AD2959" s="350" t="str">
        <f t="shared" si="469"/>
        <v/>
      </c>
    </row>
    <row r="2960" spans="2:30" x14ac:dyDescent="0.45">
      <c r="B2960" s="145" t="str">
        <f t="shared" si="460"/>
        <v>NOT INCLUDED</v>
      </c>
      <c r="C2960" s="146" t="e">
        <f t="shared" si="461"/>
        <v>#N/A</v>
      </c>
      <c r="D2960" s="158" t="e">
        <f>AB2960&amp;"_"&amp;#REF!&amp;IF(afstemning_partner&lt;&gt;"","_"&amp;AC2960,"")</f>
        <v>#REF!</v>
      </c>
      <c r="E2960" s="158" t="str">
        <f t="shared" si="462"/>
        <v/>
      </c>
      <c r="F2960" s="158" t="e">
        <f t="shared" si="463"/>
        <v>#N/A</v>
      </c>
      <c r="G2960" s="158" t="str">
        <f>TRANSAKTIONER!Z2960&amp;IF(regnskab_filter_periode&gt;=AB2960,"INCLUDE"&amp;IF(regnskab_filter_land&lt;&gt;"",IF(regnskab_filter_land="EU",F2960,AD2960),""),"EXCLUDE")</f>
        <v>EXCLUDE</v>
      </c>
      <c r="H2960" s="158" t="str">
        <f t="shared" si="464"/>
        <v/>
      </c>
      <c r="I2960" s="158" t="str">
        <f>TRANSAKTIONER!Z2960&amp;IF(regnskab_filter_periode_partner&gt;=AB2960,"INCLUDE"&amp;IF(regnskab_filter_land_partner&lt;&gt;"",IF(regnskab_filter_land_partner="EU",F2960,AD2960),""),"EXCLUDE")&amp;AC2960</f>
        <v>EXCLUDE</v>
      </c>
      <c r="J2960" s="158" t="e">
        <f t="shared" si="465"/>
        <v>#N/A</v>
      </c>
      <c r="L2960" s="158" t="str">
        <f t="shared" si="466"/>
        <v>_EU</v>
      </c>
      <c r="P2960" s="340"/>
      <c r="Q2960" s="340"/>
      <c r="R2960" s="341"/>
      <c r="S2960" s="342"/>
      <c r="T2960" s="342"/>
      <c r="U2960" s="340"/>
      <c r="V2960" s="368"/>
      <c r="W2960" s="341"/>
      <c r="X2960" s="343"/>
      <c r="Y2960" s="340"/>
      <c r="Z2960" s="341"/>
      <c r="AA2960" s="348" t="str">
        <f t="shared" si="467"/>
        <v/>
      </c>
      <c r="AB2960" s="349" t="str">
        <f t="shared" si="468"/>
        <v/>
      </c>
      <c r="AC2960" s="341"/>
      <c r="AD2960" s="350" t="str">
        <f t="shared" si="469"/>
        <v/>
      </c>
    </row>
    <row r="2961" spans="2:30" x14ac:dyDescent="0.45">
      <c r="B2961" s="145" t="str">
        <f t="shared" si="460"/>
        <v>NOT INCLUDED</v>
      </c>
      <c r="C2961" s="146" t="e">
        <f t="shared" si="461"/>
        <v>#N/A</v>
      </c>
      <c r="D2961" s="158" t="e">
        <f>AB2961&amp;"_"&amp;#REF!&amp;IF(afstemning_partner&lt;&gt;"","_"&amp;AC2961,"")</f>
        <v>#REF!</v>
      </c>
      <c r="E2961" s="158" t="str">
        <f t="shared" si="462"/>
        <v/>
      </c>
      <c r="F2961" s="158" t="e">
        <f t="shared" si="463"/>
        <v>#N/A</v>
      </c>
      <c r="G2961" s="158" t="str">
        <f>TRANSAKTIONER!Z2961&amp;IF(regnskab_filter_periode&gt;=AB2961,"INCLUDE"&amp;IF(regnskab_filter_land&lt;&gt;"",IF(regnskab_filter_land="EU",F2961,AD2961),""),"EXCLUDE")</f>
        <v>EXCLUDE</v>
      </c>
      <c r="H2961" s="158" t="str">
        <f t="shared" si="464"/>
        <v/>
      </c>
      <c r="I2961" s="158" t="str">
        <f>TRANSAKTIONER!Z2961&amp;IF(regnskab_filter_periode_partner&gt;=AB2961,"INCLUDE"&amp;IF(regnskab_filter_land_partner&lt;&gt;"",IF(regnskab_filter_land_partner="EU",F2961,AD2961),""),"EXCLUDE")&amp;AC2961</f>
        <v>EXCLUDE</v>
      </c>
      <c r="J2961" s="158" t="e">
        <f t="shared" si="465"/>
        <v>#N/A</v>
      </c>
      <c r="L2961" s="158" t="str">
        <f t="shared" si="466"/>
        <v>_EU</v>
      </c>
      <c r="P2961" s="340"/>
      <c r="Q2961" s="340"/>
      <c r="R2961" s="341"/>
      <c r="S2961" s="342"/>
      <c r="T2961" s="342"/>
      <c r="U2961" s="340"/>
      <c r="V2961" s="368"/>
      <c r="W2961" s="341"/>
      <c r="X2961" s="343"/>
      <c r="Y2961" s="340"/>
      <c r="Z2961" s="341"/>
      <c r="AA2961" s="348" t="str">
        <f t="shared" si="467"/>
        <v/>
      </c>
      <c r="AB2961" s="349" t="str">
        <f t="shared" si="468"/>
        <v/>
      </c>
      <c r="AC2961" s="341"/>
      <c r="AD2961" s="350" t="str">
        <f t="shared" si="469"/>
        <v/>
      </c>
    </row>
    <row r="2962" spans="2:30" x14ac:dyDescent="0.45">
      <c r="B2962" s="145" t="str">
        <f t="shared" si="460"/>
        <v>NOT INCLUDED</v>
      </c>
      <c r="C2962" s="146" t="e">
        <f t="shared" si="461"/>
        <v>#N/A</v>
      </c>
      <c r="D2962" s="158" t="e">
        <f>AB2962&amp;"_"&amp;#REF!&amp;IF(afstemning_partner&lt;&gt;"","_"&amp;AC2962,"")</f>
        <v>#REF!</v>
      </c>
      <c r="E2962" s="158" t="str">
        <f t="shared" si="462"/>
        <v/>
      </c>
      <c r="F2962" s="158" t="e">
        <f t="shared" si="463"/>
        <v>#N/A</v>
      </c>
      <c r="G2962" s="158" t="str">
        <f>TRANSAKTIONER!Z2962&amp;IF(regnskab_filter_periode&gt;=AB2962,"INCLUDE"&amp;IF(regnskab_filter_land&lt;&gt;"",IF(regnskab_filter_land="EU",F2962,AD2962),""),"EXCLUDE")</f>
        <v>EXCLUDE</v>
      </c>
      <c r="H2962" s="158" t="str">
        <f t="shared" si="464"/>
        <v/>
      </c>
      <c r="I2962" s="158" t="str">
        <f>TRANSAKTIONER!Z2962&amp;IF(regnskab_filter_periode_partner&gt;=AB2962,"INCLUDE"&amp;IF(regnskab_filter_land_partner&lt;&gt;"",IF(regnskab_filter_land_partner="EU",F2962,AD2962),""),"EXCLUDE")&amp;AC2962</f>
        <v>EXCLUDE</v>
      </c>
      <c r="J2962" s="158" t="e">
        <f t="shared" si="465"/>
        <v>#N/A</v>
      </c>
      <c r="L2962" s="158" t="str">
        <f t="shared" si="466"/>
        <v>_EU</v>
      </c>
      <c r="P2962" s="340"/>
      <c r="Q2962" s="340"/>
      <c r="R2962" s="341"/>
      <c r="S2962" s="342"/>
      <c r="T2962" s="342"/>
      <c r="U2962" s="340"/>
      <c r="V2962" s="368"/>
      <c r="W2962" s="341"/>
      <c r="X2962" s="343"/>
      <c r="Y2962" s="340"/>
      <c r="Z2962" s="341"/>
      <c r="AA2962" s="348" t="str">
        <f t="shared" si="467"/>
        <v/>
      </c>
      <c r="AB2962" s="349" t="str">
        <f t="shared" si="468"/>
        <v/>
      </c>
      <c r="AC2962" s="341"/>
      <c r="AD2962" s="350" t="str">
        <f t="shared" si="469"/>
        <v/>
      </c>
    </row>
    <row r="2963" spans="2:30" x14ac:dyDescent="0.45">
      <c r="B2963" s="145" t="str">
        <f t="shared" si="460"/>
        <v>NOT INCLUDED</v>
      </c>
      <c r="C2963" s="146" t="e">
        <f t="shared" si="461"/>
        <v>#N/A</v>
      </c>
      <c r="D2963" s="158" t="e">
        <f>AB2963&amp;"_"&amp;#REF!&amp;IF(afstemning_partner&lt;&gt;"","_"&amp;AC2963,"")</f>
        <v>#REF!</v>
      </c>
      <c r="E2963" s="158" t="str">
        <f t="shared" si="462"/>
        <v/>
      </c>
      <c r="F2963" s="158" t="e">
        <f t="shared" si="463"/>
        <v>#N/A</v>
      </c>
      <c r="G2963" s="158" t="str">
        <f>TRANSAKTIONER!Z2963&amp;IF(regnskab_filter_periode&gt;=AB2963,"INCLUDE"&amp;IF(regnskab_filter_land&lt;&gt;"",IF(regnskab_filter_land="EU",F2963,AD2963),""),"EXCLUDE")</f>
        <v>EXCLUDE</v>
      </c>
      <c r="H2963" s="158" t="str">
        <f t="shared" si="464"/>
        <v/>
      </c>
      <c r="I2963" s="158" t="str">
        <f>TRANSAKTIONER!Z2963&amp;IF(regnskab_filter_periode_partner&gt;=AB2963,"INCLUDE"&amp;IF(regnskab_filter_land_partner&lt;&gt;"",IF(regnskab_filter_land_partner="EU",F2963,AD2963),""),"EXCLUDE")&amp;AC2963</f>
        <v>EXCLUDE</v>
      </c>
      <c r="J2963" s="158" t="e">
        <f t="shared" si="465"/>
        <v>#N/A</v>
      </c>
      <c r="L2963" s="158" t="str">
        <f t="shared" si="466"/>
        <v>_EU</v>
      </c>
      <c r="P2963" s="340"/>
      <c r="Q2963" s="340"/>
      <c r="R2963" s="341"/>
      <c r="S2963" s="342"/>
      <c r="T2963" s="342"/>
      <c r="U2963" s="340"/>
      <c r="V2963" s="368"/>
      <c r="W2963" s="341"/>
      <c r="X2963" s="343"/>
      <c r="Y2963" s="340"/>
      <c r="Z2963" s="341"/>
      <c r="AA2963" s="348" t="str">
        <f t="shared" si="467"/>
        <v/>
      </c>
      <c r="AB2963" s="349" t="str">
        <f t="shared" si="468"/>
        <v/>
      </c>
      <c r="AC2963" s="341"/>
      <c r="AD2963" s="350" t="str">
        <f t="shared" si="469"/>
        <v/>
      </c>
    </row>
    <row r="2964" spans="2:30" x14ac:dyDescent="0.45">
      <c r="B2964" s="145" t="str">
        <f t="shared" si="460"/>
        <v>NOT INCLUDED</v>
      </c>
      <c r="C2964" s="146" t="e">
        <f t="shared" si="461"/>
        <v>#N/A</v>
      </c>
      <c r="D2964" s="158" t="e">
        <f>AB2964&amp;"_"&amp;#REF!&amp;IF(afstemning_partner&lt;&gt;"","_"&amp;AC2964,"")</f>
        <v>#REF!</v>
      </c>
      <c r="E2964" s="158" t="str">
        <f t="shared" si="462"/>
        <v/>
      </c>
      <c r="F2964" s="158" t="e">
        <f t="shared" si="463"/>
        <v>#N/A</v>
      </c>
      <c r="G2964" s="158" t="str">
        <f>TRANSAKTIONER!Z2964&amp;IF(regnskab_filter_periode&gt;=AB2964,"INCLUDE"&amp;IF(regnskab_filter_land&lt;&gt;"",IF(regnskab_filter_land="EU",F2964,AD2964),""),"EXCLUDE")</f>
        <v>EXCLUDE</v>
      </c>
      <c r="H2964" s="158" t="str">
        <f t="shared" si="464"/>
        <v/>
      </c>
      <c r="I2964" s="158" t="str">
        <f>TRANSAKTIONER!Z2964&amp;IF(regnskab_filter_periode_partner&gt;=AB2964,"INCLUDE"&amp;IF(regnskab_filter_land_partner&lt;&gt;"",IF(regnskab_filter_land_partner="EU",F2964,AD2964),""),"EXCLUDE")&amp;AC2964</f>
        <v>EXCLUDE</v>
      </c>
      <c r="J2964" s="158" t="e">
        <f t="shared" si="465"/>
        <v>#N/A</v>
      </c>
      <c r="L2964" s="158" t="str">
        <f t="shared" si="466"/>
        <v>_EU</v>
      </c>
      <c r="P2964" s="340"/>
      <c r="Q2964" s="340"/>
      <c r="R2964" s="341"/>
      <c r="S2964" s="342"/>
      <c r="T2964" s="342"/>
      <c r="U2964" s="340"/>
      <c r="V2964" s="368"/>
      <c r="W2964" s="341"/>
      <c r="X2964" s="343"/>
      <c r="Y2964" s="340"/>
      <c r="Z2964" s="341"/>
      <c r="AA2964" s="348" t="str">
        <f t="shared" si="467"/>
        <v/>
      </c>
      <c r="AB2964" s="349" t="str">
        <f t="shared" si="468"/>
        <v/>
      </c>
      <c r="AC2964" s="341"/>
      <c r="AD2964" s="350" t="str">
        <f t="shared" si="469"/>
        <v/>
      </c>
    </row>
    <row r="2965" spans="2:30" x14ac:dyDescent="0.45">
      <c r="B2965" s="145" t="str">
        <f t="shared" si="460"/>
        <v>NOT INCLUDED</v>
      </c>
      <c r="C2965" s="146" t="e">
        <f t="shared" si="461"/>
        <v>#N/A</v>
      </c>
      <c r="D2965" s="158" t="e">
        <f>AB2965&amp;"_"&amp;#REF!&amp;IF(afstemning_partner&lt;&gt;"","_"&amp;AC2965,"")</f>
        <v>#REF!</v>
      </c>
      <c r="E2965" s="158" t="str">
        <f t="shared" si="462"/>
        <v/>
      </c>
      <c r="F2965" s="158" t="e">
        <f t="shared" si="463"/>
        <v>#N/A</v>
      </c>
      <c r="G2965" s="158" t="str">
        <f>TRANSAKTIONER!Z2965&amp;IF(regnskab_filter_periode&gt;=AB2965,"INCLUDE"&amp;IF(regnskab_filter_land&lt;&gt;"",IF(regnskab_filter_land="EU",F2965,AD2965),""),"EXCLUDE")</f>
        <v>EXCLUDE</v>
      </c>
      <c r="H2965" s="158" t="str">
        <f t="shared" si="464"/>
        <v/>
      </c>
      <c r="I2965" s="158" t="str">
        <f>TRANSAKTIONER!Z2965&amp;IF(regnskab_filter_periode_partner&gt;=AB2965,"INCLUDE"&amp;IF(regnskab_filter_land_partner&lt;&gt;"",IF(regnskab_filter_land_partner="EU",F2965,AD2965),""),"EXCLUDE")&amp;AC2965</f>
        <v>EXCLUDE</v>
      </c>
      <c r="J2965" s="158" t="e">
        <f t="shared" si="465"/>
        <v>#N/A</v>
      </c>
      <c r="L2965" s="158" t="str">
        <f t="shared" si="466"/>
        <v>_EU</v>
      </c>
      <c r="P2965" s="340"/>
      <c r="Q2965" s="340"/>
      <c r="R2965" s="341"/>
      <c r="S2965" s="342"/>
      <c r="T2965" s="342"/>
      <c r="U2965" s="340"/>
      <c r="V2965" s="368"/>
      <c r="W2965" s="341"/>
      <c r="X2965" s="343"/>
      <c r="Y2965" s="340"/>
      <c r="Z2965" s="341"/>
      <c r="AA2965" s="348" t="str">
        <f t="shared" si="467"/>
        <v/>
      </c>
      <c r="AB2965" s="349" t="str">
        <f t="shared" si="468"/>
        <v/>
      </c>
      <c r="AC2965" s="341"/>
      <c r="AD2965" s="350" t="str">
        <f t="shared" si="469"/>
        <v/>
      </c>
    </row>
    <row r="2966" spans="2:30" x14ac:dyDescent="0.45">
      <c r="B2966" s="145" t="str">
        <f t="shared" si="460"/>
        <v>NOT INCLUDED</v>
      </c>
      <c r="C2966" s="146" t="e">
        <f t="shared" si="461"/>
        <v>#N/A</v>
      </c>
      <c r="D2966" s="158" t="e">
        <f>AB2966&amp;"_"&amp;#REF!&amp;IF(afstemning_partner&lt;&gt;"","_"&amp;AC2966,"")</f>
        <v>#REF!</v>
      </c>
      <c r="E2966" s="158" t="str">
        <f t="shared" si="462"/>
        <v/>
      </c>
      <c r="F2966" s="158" t="e">
        <f t="shared" si="463"/>
        <v>#N/A</v>
      </c>
      <c r="G2966" s="158" t="str">
        <f>TRANSAKTIONER!Z2966&amp;IF(regnskab_filter_periode&gt;=AB2966,"INCLUDE"&amp;IF(regnskab_filter_land&lt;&gt;"",IF(regnskab_filter_land="EU",F2966,AD2966),""),"EXCLUDE")</f>
        <v>EXCLUDE</v>
      </c>
      <c r="H2966" s="158" t="str">
        <f t="shared" si="464"/>
        <v/>
      </c>
      <c r="I2966" s="158" t="str">
        <f>TRANSAKTIONER!Z2966&amp;IF(regnskab_filter_periode_partner&gt;=AB2966,"INCLUDE"&amp;IF(regnskab_filter_land_partner&lt;&gt;"",IF(regnskab_filter_land_partner="EU",F2966,AD2966),""),"EXCLUDE")&amp;AC2966</f>
        <v>EXCLUDE</v>
      </c>
      <c r="J2966" s="158" t="e">
        <f t="shared" si="465"/>
        <v>#N/A</v>
      </c>
      <c r="L2966" s="158" t="str">
        <f t="shared" si="466"/>
        <v>_EU</v>
      </c>
      <c r="P2966" s="340"/>
      <c r="Q2966" s="340"/>
      <c r="R2966" s="341"/>
      <c r="S2966" s="342"/>
      <c r="T2966" s="342"/>
      <c r="U2966" s="340"/>
      <c r="V2966" s="368"/>
      <c r="W2966" s="341"/>
      <c r="X2966" s="343"/>
      <c r="Y2966" s="340"/>
      <c r="Z2966" s="341"/>
      <c r="AA2966" s="348" t="str">
        <f t="shared" si="467"/>
        <v/>
      </c>
      <c r="AB2966" s="349" t="str">
        <f t="shared" si="468"/>
        <v/>
      </c>
      <c r="AC2966" s="341"/>
      <c r="AD2966" s="350" t="str">
        <f t="shared" si="469"/>
        <v/>
      </c>
    </row>
    <row r="2967" spans="2:30" x14ac:dyDescent="0.45">
      <c r="B2967" s="145" t="str">
        <f t="shared" si="460"/>
        <v>NOT INCLUDED</v>
      </c>
      <c r="C2967" s="146" t="e">
        <f t="shared" si="461"/>
        <v>#N/A</v>
      </c>
      <c r="D2967" s="158" t="e">
        <f>AB2967&amp;"_"&amp;#REF!&amp;IF(afstemning_partner&lt;&gt;"","_"&amp;AC2967,"")</f>
        <v>#REF!</v>
      </c>
      <c r="E2967" s="158" t="str">
        <f t="shared" si="462"/>
        <v/>
      </c>
      <c r="F2967" s="158" t="e">
        <f t="shared" si="463"/>
        <v>#N/A</v>
      </c>
      <c r="G2967" s="158" t="str">
        <f>TRANSAKTIONER!Z2967&amp;IF(regnskab_filter_periode&gt;=AB2967,"INCLUDE"&amp;IF(regnskab_filter_land&lt;&gt;"",IF(regnskab_filter_land="EU",F2967,AD2967),""),"EXCLUDE")</f>
        <v>EXCLUDE</v>
      </c>
      <c r="H2967" s="158" t="str">
        <f t="shared" si="464"/>
        <v/>
      </c>
      <c r="I2967" s="158" t="str">
        <f>TRANSAKTIONER!Z2967&amp;IF(regnskab_filter_periode_partner&gt;=AB2967,"INCLUDE"&amp;IF(regnskab_filter_land_partner&lt;&gt;"",IF(regnskab_filter_land_partner="EU",F2967,AD2967),""),"EXCLUDE")&amp;AC2967</f>
        <v>EXCLUDE</v>
      </c>
      <c r="J2967" s="158" t="e">
        <f t="shared" si="465"/>
        <v>#N/A</v>
      </c>
      <c r="L2967" s="158" t="str">
        <f t="shared" si="466"/>
        <v>_EU</v>
      </c>
      <c r="P2967" s="340"/>
      <c r="Q2967" s="340"/>
      <c r="R2967" s="341"/>
      <c r="S2967" s="342"/>
      <c r="T2967" s="342"/>
      <c r="U2967" s="340"/>
      <c r="V2967" s="368"/>
      <c r="W2967" s="341"/>
      <c r="X2967" s="343"/>
      <c r="Y2967" s="340"/>
      <c r="Z2967" s="341"/>
      <c r="AA2967" s="348" t="str">
        <f t="shared" si="467"/>
        <v/>
      </c>
      <c r="AB2967" s="349" t="str">
        <f t="shared" si="468"/>
        <v/>
      </c>
      <c r="AC2967" s="341"/>
      <c r="AD2967" s="350" t="str">
        <f t="shared" si="469"/>
        <v/>
      </c>
    </row>
    <row r="2968" spans="2:30" x14ac:dyDescent="0.45">
      <c r="B2968" s="145" t="str">
        <f t="shared" si="460"/>
        <v>NOT INCLUDED</v>
      </c>
      <c r="C2968" s="146" t="e">
        <f t="shared" si="461"/>
        <v>#N/A</v>
      </c>
      <c r="D2968" s="158" t="e">
        <f>AB2968&amp;"_"&amp;#REF!&amp;IF(afstemning_partner&lt;&gt;"","_"&amp;AC2968,"")</f>
        <v>#REF!</v>
      </c>
      <c r="E2968" s="158" t="str">
        <f t="shared" si="462"/>
        <v/>
      </c>
      <c r="F2968" s="158" t="e">
        <f t="shared" si="463"/>
        <v>#N/A</v>
      </c>
      <c r="G2968" s="158" t="str">
        <f>TRANSAKTIONER!Z2968&amp;IF(regnskab_filter_periode&gt;=AB2968,"INCLUDE"&amp;IF(regnskab_filter_land&lt;&gt;"",IF(regnskab_filter_land="EU",F2968,AD2968),""),"EXCLUDE")</f>
        <v>EXCLUDE</v>
      </c>
      <c r="H2968" s="158" t="str">
        <f t="shared" si="464"/>
        <v/>
      </c>
      <c r="I2968" s="158" t="str">
        <f>TRANSAKTIONER!Z2968&amp;IF(regnskab_filter_periode_partner&gt;=AB2968,"INCLUDE"&amp;IF(regnskab_filter_land_partner&lt;&gt;"",IF(regnskab_filter_land_partner="EU",F2968,AD2968),""),"EXCLUDE")&amp;AC2968</f>
        <v>EXCLUDE</v>
      </c>
      <c r="J2968" s="158" t="e">
        <f t="shared" si="465"/>
        <v>#N/A</v>
      </c>
      <c r="L2968" s="158" t="str">
        <f t="shared" si="466"/>
        <v>_EU</v>
      </c>
      <c r="P2968" s="340"/>
      <c r="Q2968" s="340"/>
      <c r="R2968" s="341"/>
      <c r="S2968" s="342"/>
      <c r="T2968" s="342"/>
      <c r="U2968" s="340"/>
      <c r="V2968" s="368"/>
      <c r="W2968" s="341"/>
      <c r="X2968" s="343"/>
      <c r="Y2968" s="340"/>
      <c r="Z2968" s="341"/>
      <c r="AA2968" s="348" t="str">
        <f t="shared" si="467"/>
        <v/>
      </c>
      <c r="AB2968" s="349" t="str">
        <f t="shared" si="468"/>
        <v/>
      </c>
      <c r="AC2968" s="341"/>
      <c r="AD2968" s="350" t="str">
        <f t="shared" si="469"/>
        <v/>
      </c>
    </row>
    <row r="2969" spans="2:30" x14ac:dyDescent="0.45">
      <c r="B2969" s="145" t="str">
        <f t="shared" si="460"/>
        <v>NOT INCLUDED</v>
      </c>
      <c r="C2969" s="146" t="e">
        <f t="shared" si="461"/>
        <v>#N/A</v>
      </c>
      <c r="D2969" s="158" t="e">
        <f>AB2969&amp;"_"&amp;#REF!&amp;IF(afstemning_partner&lt;&gt;"","_"&amp;AC2969,"")</f>
        <v>#REF!</v>
      </c>
      <c r="E2969" s="158" t="str">
        <f t="shared" si="462"/>
        <v/>
      </c>
      <c r="F2969" s="158" t="e">
        <f t="shared" si="463"/>
        <v>#N/A</v>
      </c>
      <c r="G2969" s="158" t="str">
        <f>TRANSAKTIONER!Z2969&amp;IF(regnskab_filter_periode&gt;=AB2969,"INCLUDE"&amp;IF(regnskab_filter_land&lt;&gt;"",IF(regnskab_filter_land="EU",F2969,AD2969),""),"EXCLUDE")</f>
        <v>EXCLUDE</v>
      </c>
      <c r="H2969" s="158" t="str">
        <f t="shared" si="464"/>
        <v/>
      </c>
      <c r="I2969" s="158" t="str">
        <f>TRANSAKTIONER!Z2969&amp;IF(regnskab_filter_periode_partner&gt;=AB2969,"INCLUDE"&amp;IF(regnskab_filter_land_partner&lt;&gt;"",IF(regnskab_filter_land_partner="EU",F2969,AD2969),""),"EXCLUDE")&amp;AC2969</f>
        <v>EXCLUDE</v>
      </c>
      <c r="J2969" s="158" t="e">
        <f t="shared" si="465"/>
        <v>#N/A</v>
      </c>
      <c r="L2969" s="158" t="str">
        <f t="shared" si="466"/>
        <v>_EU</v>
      </c>
      <c r="P2969" s="340"/>
      <c r="Q2969" s="340"/>
      <c r="R2969" s="341"/>
      <c r="S2969" s="342"/>
      <c r="T2969" s="342"/>
      <c r="U2969" s="340"/>
      <c r="V2969" s="368"/>
      <c r="W2969" s="341"/>
      <c r="X2969" s="343"/>
      <c r="Y2969" s="340"/>
      <c r="Z2969" s="341"/>
      <c r="AA2969" s="348" t="str">
        <f t="shared" si="467"/>
        <v/>
      </c>
      <c r="AB2969" s="349" t="str">
        <f t="shared" si="468"/>
        <v/>
      </c>
      <c r="AC2969" s="341"/>
      <c r="AD2969" s="350" t="str">
        <f t="shared" si="469"/>
        <v/>
      </c>
    </row>
    <row r="2970" spans="2:30" x14ac:dyDescent="0.45">
      <c r="B2970" s="145" t="str">
        <f t="shared" si="460"/>
        <v>NOT INCLUDED</v>
      </c>
      <c r="C2970" s="146" t="e">
        <f t="shared" si="461"/>
        <v>#N/A</v>
      </c>
      <c r="D2970" s="158" t="e">
        <f>AB2970&amp;"_"&amp;#REF!&amp;IF(afstemning_partner&lt;&gt;"","_"&amp;AC2970,"")</f>
        <v>#REF!</v>
      </c>
      <c r="E2970" s="158" t="str">
        <f t="shared" si="462"/>
        <v/>
      </c>
      <c r="F2970" s="158" t="e">
        <f t="shared" si="463"/>
        <v>#N/A</v>
      </c>
      <c r="G2970" s="158" t="str">
        <f>TRANSAKTIONER!Z2970&amp;IF(regnskab_filter_periode&gt;=AB2970,"INCLUDE"&amp;IF(regnskab_filter_land&lt;&gt;"",IF(regnskab_filter_land="EU",F2970,AD2970),""),"EXCLUDE")</f>
        <v>EXCLUDE</v>
      </c>
      <c r="H2970" s="158" t="str">
        <f t="shared" si="464"/>
        <v/>
      </c>
      <c r="I2970" s="158" t="str">
        <f>TRANSAKTIONER!Z2970&amp;IF(regnskab_filter_periode_partner&gt;=AB2970,"INCLUDE"&amp;IF(regnskab_filter_land_partner&lt;&gt;"",IF(regnskab_filter_land_partner="EU",F2970,AD2970),""),"EXCLUDE")&amp;AC2970</f>
        <v>EXCLUDE</v>
      </c>
      <c r="J2970" s="158" t="e">
        <f t="shared" si="465"/>
        <v>#N/A</v>
      </c>
      <c r="L2970" s="158" t="str">
        <f t="shared" si="466"/>
        <v>_EU</v>
      </c>
      <c r="P2970" s="340"/>
      <c r="Q2970" s="340"/>
      <c r="R2970" s="341"/>
      <c r="S2970" s="342"/>
      <c r="T2970" s="342"/>
      <c r="U2970" s="340"/>
      <c r="V2970" s="368"/>
      <c r="W2970" s="341"/>
      <c r="X2970" s="343"/>
      <c r="Y2970" s="340"/>
      <c r="Z2970" s="341"/>
      <c r="AA2970" s="348" t="str">
        <f t="shared" si="467"/>
        <v/>
      </c>
      <c r="AB2970" s="349" t="str">
        <f t="shared" si="468"/>
        <v/>
      </c>
      <c r="AC2970" s="341"/>
      <c r="AD2970" s="350" t="str">
        <f t="shared" si="469"/>
        <v/>
      </c>
    </row>
    <row r="2971" spans="2:30" x14ac:dyDescent="0.45">
      <c r="B2971" s="145" t="str">
        <f t="shared" si="460"/>
        <v>NOT INCLUDED</v>
      </c>
      <c r="C2971" s="146" t="e">
        <f t="shared" si="461"/>
        <v>#N/A</v>
      </c>
      <c r="D2971" s="158" t="e">
        <f>AB2971&amp;"_"&amp;#REF!&amp;IF(afstemning_partner&lt;&gt;"","_"&amp;AC2971,"")</f>
        <v>#REF!</v>
      </c>
      <c r="E2971" s="158" t="str">
        <f t="shared" si="462"/>
        <v/>
      </c>
      <c r="F2971" s="158" t="e">
        <f t="shared" si="463"/>
        <v>#N/A</v>
      </c>
      <c r="G2971" s="158" t="str">
        <f>TRANSAKTIONER!Z2971&amp;IF(regnskab_filter_periode&gt;=AB2971,"INCLUDE"&amp;IF(regnskab_filter_land&lt;&gt;"",IF(regnskab_filter_land="EU",F2971,AD2971),""),"EXCLUDE")</f>
        <v>EXCLUDE</v>
      </c>
      <c r="H2971" s="158" t="str">
        <f t="shared" si="464"/>
        <v/>
      </c>
      <c r="I2971" s="158" t="str">
        <f>TRANSAKTIONER!Z2971&amp;IF(regnskab_filter_periode_partner&gt;=AB2971,"INCLUDE"&amp;IF(regnskab_filter_land_partner&lt;&gt;"",IF(regnskab_filter_land_partner="EU",F2971,AD2971),""),"EXCLUDE")&amp;AC2971</f>
        <v>EXCLUDE</v>
      </c>
      <c r="J2971" s="158" t="e">
        <f t="shared" si="465"/>
        <v>#N/A</v>
      </c>
      <c r="L2971" s="158" t="str">
        <f t="shared" si="466"/>
        <v>_EU</v>
      </c>
      <c r="P2971" s="340"/>
      <c r="Q2971" s="340"/>
      <c r="R2971" s="341"/>
      <c r="S2971" s="342"/>
      <c r="T2971" s="342"/>
      <c r="U2971" s="340"/>
      <c r="V2971" s="368"/>
      <c r="W2971" s="341"/>
      <c r="X2971" s="343"/>
      <c r="Y2971" s="340"/>
      <c r="Z2971" s="341"/>
      <c r="AA2971" s="348" t="str">
        <f t="shared" si="467"/>
        <v/>
      </c>
      <c r="AB2971" s="349" t="str">
        <f t="shared" si="468"/>
        <v/>
      </c>
      <c r="AC2971" s="341"/>
      <c r="AD2971" s="350" t="str">
        <f t="shared" si="469"/>
        <v/>
      </c>
    </row>
    <row r="2972" spans="2:30" x14ac:dyDescent="0.45">
      <c r="B2972" s="145" t="str">
        <f t="shared" si="460"/>
        <v>NOT INCLUDED</v>
      </c>
      <c r="C2972" s="146" t="e">
        <f t="shared" si="461"/>
        <v>#N/A</v>
      </c>
      <c r="D2972" s="158" t="e">
        <f>AB2972&amp;"_"&amp;#REF!&amp;IF(afstemning_partner&lt;&gt;"","_"&amp;AC2972,"")</f>
        <v>#REF!</v>
      </c>
      <c r="E2972" s="158" t="str">
        <f t="shared" si="462"/>
        <v/>
      </c>
      <c r="F2972" s="158" t="e">
        <f t="shared" si="463"/>
        <v>#N/A</v>
      </c>
      <c r="G2972" s="158" t="str">
        <f>TRANSAKTIONER!Z2972&amp;IF(regnskab_filter_periode&gt;=AB2972,"INCLUDE"&amp;IF(regnskab_filter_land&lt;&gt;"",IF(regnskab_filter_land="EU",F2972,AD2972),""),"EXCLUDE")</f>
        <v>EXCLUDE</v>
      </c>
      <c r="H2972" s="158" t="str">
        <f t="shared" si="464"/>
        <v/>
      </c>
      <c r="I2972" s="158" t="str">
        <f>TRANSAKTIONER!Z2972&amp;IF(regnskab_filter_periode_partner&gt;=AB2972,"INCLUDE"&amp;IF(regnskab_filter_land_partner&lt;&gt;"",IF(regnskab_filter_land_partner="EU",F2972,AD2972),""),"EXCLUDE")&amp;AC2972</f>
        <v>EXCLUDE</v>
      </c>
      <c r="J2972" s="158" t="e">
        <f t="shared" si="465"/>
        <v>#N/A</v>
      </c>
      <c r="L2972" s="158" t="str">
        <f t="shared" si="466"/>
        <v>_EU</v>
      </c>
      <c r="P2972" s="340"/>
      <c r="Q2972" s="340"/>
      <c r="R2972" s="341"/>
      <c r="S2972" s="342"/>
      <c r="T2972" s="342"/>
      <c r="U2972" s="340"/>
      <c r="V2972" s="368"/>
      <c r="W2972" s="341"/>
      <c r="X2972" s="343"/>
      <c r="Y2972" s="340"/>
      <c r="Z2972" s="341"/>
      <c r="AA2972" s="348" t="str">
        <f t="shared" si="467"/>
        <v/>
      </c>
      <c r="AB2972" s="349" t="str">
        <f t="shared" si="468"/>
        <v/>
      </c>
      <c r="AC2972" s="341"/>
      <c r="AD2972" s="350" t="str">
        <f t="shared" si="469"/>
        <v/>
      </c>
    </row>
    <row r="2973" spans="2:30" x14ac:dyDescent="0.45">
      <c r="B2973" s="145" t="str">
        <f t="shared" si="460"/>
        <v>NOT INCLUDED</v>
      </c>
      <c r="C2973" s="146" t="e">
        <f t="shared" si="461"/>
        <v>#N/A</v>
      </c>
      <c r="D2973" s="158" t="e">
        <f>AB2973&amp;"_"&amp;#REF!&amp;IF(afstemning_partner&lt;&gt;"","_"&amp;AC2973,"")</f>
        <v>#REF!</v>
      </c>
      <c r="E2973" s="158" t="str">
        <f t="shared" si="462"/>
        <v/>
      </c>
      <c r="F2973" s="158" t="e">
        <f t="shared" si="463"/>
        <v>#N/A</v>
      </c>
      <c r="G2973" s="158" t="str">
        <f>TRANSAKTIONER!Z2973&amp;IF(regnskab_filter_periode&gt;=AB2973,"INCLUDE"&amp;IF(regnskab_filter_land&lt;&gt;"",IF(regnskab_filter_land="EU",F2973,AD2973),""),"EXCLUDE")</f>
        <v>EXCLUDE</v>
      </c>
      <c r="H2973" s="158" t="str">
        <f t="shared" si="464"/>
        <v/>
      </c>
      <c r="I2973" s="158" t="str">
        <f>TRANSAKTIONER!Z2973&amp;IF(regnskab_filter_periode_partner&gt;=AB2973,"INCLUDE"&amp;IF(regnskab_filter_land_partner&lt;&gt;"",IF(regnskab_filter_land_partner="EU",F2973,AD2973),""),"EXCLUDE")&amp;AC2973</f>
        <v>EXCLUDE</v>
      </c>
      <c r="J2973" s="158" t="e">
        <f t="shared" si="465"/>
        <v>#N/A</v>
      </c>
      <c r="L2973" s="158" t="str">
        <f t="shared" si="466"/>
        <v>_EU</v>
      </c>
      <c r="P2973" s="340"/>
      <c r="Q2973" s="340"/>
      <c r="R2973" s="341"/>
      <c r="S2973" s="342"/>
      <c r="T2973" s="342"/>
      <c r="U2973" s="340"/>
      <c r="V2973" s="368"/>
      <c r="W2973" s="341"/>
      <c r="X2973" s="343"/>
      <c r="Y2973" s="340"/>
      <c r="Z2973" s="341"/>
      <c r="AA2973" s="348" t="str">
        <f t="shared" si="467"/>
        <v/>
      </c>
      <c r="AB2973" s="349" t="str">
        <f t="shared" si="468"/>
        <v/>
      </c>
      <c r="AC2973" s="341"/>
      <c r="AD2973" s="350" t="str">
        <f t="shared" si="469"/>
        <v/>
      </c>
    </row>
    <row r="2974" spans="2:30" x14ac:dyDescent="0.45">
      <c r="B2974" s="145" t="str">
        <f t="shared" si="460"/>
        <v>NOT INCLUDED</v>
      </c>
      <c r="C2974" s="146" t="e">
        <f t="shared" si="461"/>
        <v>#N/A</v>
      </c>
      <c r="D2974" s="158" t="e">
        <f>AB2974&amp;"_"&amp;#REF!&amp;IF(afstemning_partner&lt;&gt;"","_"&amp;AC2974,"")</f>
        <v>#REF!</v>
      </c>
      <c r="E2974" s="158" t="str">
        <f t="shared" si="462"/>
        <v/>
      </c>
      <c r="F2974" s="158" t="e">
        <f t="shared" si="463"/>
        <v>#N/A</v>
      </c>
      <c r="G2974" s="158" t="str">
        <f>TRANSAKTIONER!Z2974&amp;IF(regnskab_filter_periode&gt;=AB2974,"INCLUDE"&amp;IF(regnskab_filter_land&lt;&gt;"",IF(regnskab_filter_land="EU",F2974,AD2974),""),"EXCLUDE")</f>
        <v>EXCLUDE</v>
      </c>
      <c r="H2974" s="158" t="str">
        <f t="shared" si="464"/>
        <v/>
      </c>
      <c r="I2974" s="158" t="str">
        <f>TRANSAKTIONER!Z2974&amp;IF(regnskab_filter_periode_partner&gt;=AB2974,"INCLUDE"&amp;IF(regnskab_filter_land_partner&lt;&gt;"",IF(regnskab_filter_land_partner="EU",F2974,AD2974),""),"EXCLUDE")&amp;AC2974</f>
        <v>EXCLUDE</v>
      </c>
      <c r="J2974" s="158" t="e">
        <f t="shared" si="465"/>
        <v>#N/A</v>
      </c>
      <c r="L2974" s="158" t="str">
        <f t="shared" si="466"/>
        <v>_EU</v>
      </c>
      <c r="P2974" s="340"/>
      <c r="Q2974" s="340"/>
      <c r="R2974" s="341"/>
      <c r="S2974" s="342"/>
      <c r="T2974" s="342"/>
      <c r="U2974" s="340"/>
      <c r="V2974" s="368"/>
      <c r="W2974" s="341"/>
      <c r="X2974" s="343"/>
      <c r="Y2974" s="340"/>
      <c r="Z2974" s="341"/>
      <c r="AA2974" s="348" t="str">
        <f t="shared" si="467"/>
        <v/>
      </c>
      <c r="AB2974" s="349" t="str">
        <f t="shared" si="468"/>
        <v/>
      </c>
      <c r="AC2974" s="341"/>
      <c r="AD2974" s="350" t="str">
        <f t="shared" si="469"/>
        <v/>
      </c>
    </row>
    <row r="2975" spans="2:30" x14ac:dyDescent="0.45">
      <c r="B2975" s="145" t="str">
        <f t="shared" si="460"/>
        <v>NOT INCLUDED</v>
      </c>
      <c r="C2975" s="146" t="e">
        <f t="shared" si="461"/>
        <v>#N/A</v>
      </c>
      <c r="D2975" s="158" t="e">
        <f>AB2975&amp;"_"&amp;#REF!&amp;IF(afstemning_partner&lt;&gt;"","_"&amp;AC2975,"")</f>
        <v>#REF!</v>
      </c>
      <c r="E2975" s="158" t="str">
        <f t="shared" si="462"/>
        <v/>
      </c>
      <c r="F2975" s="158" t="e">
        <f t="shared" si="463"/>
        <v>#N/A</v>
      </c>
      <c r="G2975" s="158" t="str">
        <f>TRANSAKTIONER!Z2975&amp;IF(regnskab_filter_periode&gt;=AB2975,"INCLUDE"&amp;IF(regnskab_filter_land&lt;&gt;"",IF(regnskab_filter_land="EU",F2975,AD2975),""),"EXCLUDE")</f>
        <v>EXCLUDE</v>
      </c>
      <c r="H2975" s="158" t="str">
        <f t="shared" si="464"/>
        <v/>
      </c>
      <c r="I2975" s="158" t="str">
        <f>TRANSAKTIONER!Z2975&amp;IF(regnskab_filter_periode_partner&gt;=AB2975,"INCLUDE"&amp;IF(regnskab_filter_land_partner&lt;&gt;"",IF(regnskab_filter_land_partner="EU",F2975,AD2975),""),"EXCLUDE")&amp;AC2975</f>
        <v>EXCLUDE</v>
      </c>
      <c r="J2975" s="158" t="e">
        <f t="shared" si="465"/>
        <v>#N/A</v>
      </c>
      <c r="L2975" s="158" t="str">
        <f t="shared" si="466"/>
        <v>_EU</v>
      </c>
      <c r="P2975" s="340"/>
      <c r="Q2975" s="340"/>
      <c r="R2975" s="341"/>
      <c r="S2975" s="342"/>
      <c r="T2975" s="342"/>
      <c r="U2975" s="340"/>
      <c r="V2975" s="368"/>
      <c r="W2975" s="341"/>
      <c r="X2975" s="343"/>
      <c r="Y2975" s="340"/>
      <c r="Z2975" s="341"/>
      <c r="AA2975" s="348" t="str">
        <f t="shared" si="467"/>
        <v/>
      </c>
      <c r="AB2975" s="349" t="str">
        <f t="shared" si="468"/>
        <v/>
      </c>
      <c r="AC2975" s="341"/>
      <c r="AD2975" s="350" t="str">
        <f t="shared" si="469"/>
        <v/>
      </c>
    </row>
    <row r="2976" spans="2:30" x14ac:dyDescent="0.45">
      <c r="B2976" s="145" t="str">
        <f t="shared" si="460"/>
        <v>NOT INCLUDED</v>
      </c>
      <c r="C2976" s="146" t="e">
        <f t="shared" si="461"/>
        <v>#N/A</v>
      </c>
      <c r="D2976" s="158" t="e">
        <f>AB2976&amp;"_"&amp;#REF!&amp;IF(afstemning_partner&lt;&gt;"","_"&amp;AC2976,"")</f>
        <v>#REF!</v>
      </c>
      <c r="E2976" s="158" t="str">
        <f t="shared" si="462"/>
        <v/>
      </c>
      <c r="F2976" s="158" t="e">
        <f t="shared" si="463"/>
        <v>#N/A</v>
      </c>
      <c r="G2976" s="158" t="str">
        <f>TRANSAKTIONER!Z2976&amp;IF(regnskab_filter_periode&gt;=AB2976,"INCLUDE"&amp;IF(regnskab_filter_land&lt;&gt;"",IF(regnskab_filter_land="EU",F2976,AD2976),""),"EXCLUDE")</f>
        <v>EXCLUDE</v>
      </c>
      <c r="H2976" s="158" t="str">
        <f t="shared" si="464"/>
        <v/>
      </c>
      <c r="I2976" s="158" t="str">
        <f>TRANSAKTIONER!Z2976&amp;IF(regnskab_filter_periode_partner&gt;=AB2976,"INCLUDE"&amp;IF(regnskab_filter_land_partner&lt;&gt;"",IF(regnskab_filter_land_partner="EU",F2976,AD2976),""),"EXCLUDE")&amp;AC2976</f>
        <v>EXCLUDE</v>
      </c>
      <c r="J2976" s="158" t="e">
        <f t="shared" si="465"/>
        <v>#N/A</v>
      </c>
      <c r="L2976" s="158" t="str">
        <f t="shared" si="466"/>
        <v>_EU</v>
      </c>
      <c r="P2976" s="340"/>
      <c r="Q2976" s="340"/>
      <c r="R2976" s="341"/>
      <c r="S2976" s="342"/>
      <c r="T2976" s="342"/>
      <c r="U2976" s="340"/>
      <c r="V2976" s="368"/>
      <c r="W2976" s="341"/>
      <c r="X2976" s="343"/>
      <c r="Y2976" s="340"/>
      <c r="Z2976" s="341"/>
      <c r="AA2976" s="348" t="str">
        <f t="shared" si="467"/>
        <v/>
      </c>
      <c r="AB2976" s="349" t="str">
        <f t="shared" si="468"/>
        <v/>
      </c>
      <c r="AC2976" s="341"/>
      <c r="AD2976" s="350" t="str">
        <f t="shared" si="469"/>
        <v/>
      </c>
    </row>
    <row r="2977" spans="2:30" x14ac:dyDescent="0.45">
      <c r="B2977" s="145" t="str">
        <f t="shared" si="460"/>
        <v>NOT INCLUDED</v>
      </c>
      <c r="C2977" s="146" t="e">
        <f t="shared" si="461"/>
        <v>#N/A</v>
      </c>
      <c r="D2977" s="158" t="e">
        <f>AB2977&amp;"_"&amp;#REF!&amp;IF(afstemning_partner&lt;&gt;"","_"&amp;AC2977,"")</f>
        <v>#REF!</v>
      </c>
      <c r="E2977" s="158" t="str">
        <f t="shared" si="462"/>
        <v/>
      </c>
      <c r="F2977" s="158" t="e">
        <f t="shared" si="463"/>
        <v>#N/A</v>
      </c>
      <c r="G2977" s="158" t="str">
        <f>TRANSAKTIONER!Z2977&amp;IF(regnskab_filter_periode&gt;=AB2977,"INCLUDE"&amp;IF(regnskab_filter_land&lt;&gt;"",IF(regnskab_filter_land="EU",F2977,AD2977),""),"EXCLUDE")</f>
        <v>EXCLUDE</v>
      </c>
      <c r="H2977" s="158" t="str">
        <f t="shared" si="464"/>
        <v/>
      </c>
      <c r="I2977" s="158" t="str">
        <f>TRANSAKTIONER!Z2977&amp;IF(regnskab_filter_periode_partner&gt;=AB2977,"INCLUDE"&amp;IF(regnskab_filter_land_partner&lt;&gt;"",IF(regnskab_filter_land_partner="EU",F2977,AD2977),""),"EXCLUDE")&amp;AC2977</f>
        <v>EXCLUDE</v>
      </c>
      <c r="J2977" s="158" t="e">
        <f t="shared" si="465"/>
        <v>#N/A</v>
      </c>
      <c r="L2977" s="158" t="str">
        <f t="shared" si="466"/>
        <v>_EU</v>
      </c>
      <c r="P2977" s="340"/>
      <c r="Q2977" s="340"/>
      <c r="R2977" s="341"/>
      <c r="S2977" s="342"/>
      <c r="T2977" s="342"/>
      <c r="U2977" s="340"/>
      <c r="V2977" s="368"/>
      <c r="W2977" s="341"/>
      <c r="X2977" s="343"/>
      <c r="Y2977" s="340"/>
      <c r="Z2977" s="341"/>
      <c r="AA2977" s="348" t="str">
        <f t="shared" si="467"/>
        <v/>
      </c>
      <c r="AB2977" s="349" t="str">
        <f t="shared" si="468"/>
        <v/>
      </c>
      <c r="AC2977" s="341"/>
      <c r="AD2977" s="350" t="str">
        <f t="shared" si="469"/>
        <v/>
      </c>
    </row>
    <row r="2978" spans="2:30" x14ac:dyDescent="0.45">
      <c r="B2978" s="145" t="str">
        <f t="shared" si="460"/>
        <v>NOT INCLUDED</v>
      </c>
      <c r="C2978" s="146" t="e">
        <f t="shared" si="461"/>
        <v>#N/A</v>
      </c>
      <c r="D2978" s="158" t="e">
        <f>AB2978&amp;"_"&amp;#REF!&amp;IF(afstemning_partner&lt;&gt;"","_"&amp;AC2978,"")</f>
        <v>#REF!</v>
      </c>
      <c r="E2978" s="158" t="str">
        <f t="shared" si="462"/>
        <v/>
      </c>
      <c r="F2978" s="158" t="e">
        <f t="shared" si="463"/>
        <v>#N/A</v>
      </c>
      <c r="G2978" s="158" t="str">
        <f>TRANSAKTIONER!Z2978&amp;IF(regnskab_filter_periode&gt;=AB2978,"INCLUDE"&amp;IF(regnskab_filter_land&lt;&gt;"",IF(regnskab_filter_land="EU",F2978,AD2978),""),"EXCLUDE")</f>
        <v>EXCLUDE</v>
      </c>
      <c r="H2978" s="158" t="str">
        <f t="shared" si="464"/>
        <v/>
      </c>
      <c r="I2978" s="158" t="str">
        <f>TRANSAKTIONER!Z2978&amp;IF(regnskab_filter_periode_partner&gt;=AB2978,"INCLUDE"&amp;IF(regnskab_filter_land_partner&lt;&gt;"",IF(regnskab_filter_land_partner="EU",F2978,AD2978),""),"EXCLUDE")&amp;AC2978</f>
        <v>EXCLUDE</v>
      </c>
      <c r="J2978" s="158" t="e">
        <f t="shared" si="465"/>
        <v>#N/A</v>
      </c>
      <c r="L2978" s="158" t="str">
        <f t="shared" si="466"/>
        <v>_EU</v>
      </c>
      <c r="P2978" s="340"/>
      <c r="Q2978" s="340"/>
      <c r="R2978" s="341"/>
      <c r="S2978" s="342"/>
      <c r="T2978" s="342"/>
      <c r="U2978" s="340"/>
      <c r="V2978" s="368"/>
      <c r="W2978" s="341"/>
      <c r="X2978" s="343"/>
      <c r="Y2978" s="340"/>
      <c r="Z2978" s="341"/>
      <c r="AA2978" s="348" t="str">
        <f t="shared" si="467"/>
        <v/>
      </c>
      <c r="AB2978" s="349" t="str">
        <f t="shared" si="468"/>
        <v/>
      </c>
      <c r="AC2978" s="341"/>
      <c r="AD2978" s="350" t="str">
        <f t="shared" si="469"/>
        <v/>
      </c>
    </row>
    <row r="2979" spans="2:30" x14ac:dyDescent="0.45">
      <c r="B2979" s="145" t="str">
        <f t="shared" si="460"/>
        <v>NOT INCLUDED</v>
      </c>
      <c r="C2979" s="146" t="e">
        <f t="shared" si="461"/>
        <v>#N/A</v>
      </c>
      <c r="D2979" s="158" t="e">
        <f>AB2979&amp;"_"&amp;#REF!&amp;IF(afstemning_partner&lt;&gt;"","_"&amp;AC2979,"")</f>
        <v>#REF!</v>
      </c>
      <c r="E2979" s="158" t="str">
        <f t="shared" si="462"/>
        <v/>
      </c>
      <c r="F2979" s="158" t="e">
        <f t="shared" si="463"/>
        <v>#N/A</v>
      </c>
      <c r="G2979" s="158" t="str">
        <f>TRANSAKTIONER!Z2979&amp;IF(regnskab_filter_periode&gt;=AB2979,"INCLUDE"&amp;IF(regnskab_filter_land&lt;&gt;"",IF(regnskab_filter_land="EU",F2979,AD2979),""),"EXCLUDE")</f>
        <v>EXCLUDE</v>
      </c>
      <c r="H2979" s="158" t="str">
        <f t="shared" si="464"/>
        <v/>
      </c>
      <c r="I2979" s="158" t="str">
        <f>TRANSAKTIONER!Z2979&amp;IF(regnskab_filter_periode_partner&gt;=AB2979,"INCLUDE"&amp;IF(regnskab_filter_land_partner&lt;&gt;"",IF(regnskab_filter_land_partner="EU",F2979,AD2979),""),"EXCLUDE")&amp;AC2979</f>
        <v>EXCLUDE</v>
      </c>
      <c r="J2979" s="158" t="e">
        <f t="shared" si="465"/>
        <v>#N/A</v>
      </c>
      <c r="L2979" s="158" t="str">
        <f t="shared" si="466"/>
        <v>_EU</v>
      </c>
      <c r="P2979" s="340"/>
      <c r="Q2979" s="340"/>
      <c r="R2979" s="341"/>
      <c r="S2979" s="342"/>
      <c r="T2979" s="342"/>
      <c r="U2979" s="340"/>
      <c r="V2979" s="368"/>
      <c r="W2979" s="341"/>
      <c r="X2979" s="343"/>
      <c r="Y2979" s="340"/>
      <c r="Z2979" s="341"/>
      <c r="AA2979" s="348" t="str">
        <f t="shared" si="467"/>
        <v/>
      </c>
      <c r="AB2979" s="349" t="str">
        <f t="shared" si="468"/>
        <v/>
      </c>
      <c r="AC2979" s="341"/>
      <c r="AD2979" s="350" t="str">
        <f t="shared" si="469"/>
        <v/>
      </c>
    </row>
    <row r="2980" spans="2:30" x14ac:dyDescent="0.45">
      <c r="B2980" s="145" t="str">
        <f t="shared" si="460"/>
        <v>NOT INCLUDED</v>
      </c>
      <c r="C2980" s="146" t="e">
        <f t="shared" si="461"/>
        <v>#N/A</v>
      </c>
      <c r="D2980" s="158" t="e">
        <f>AB2980&amp;"_"&amp;#REF!&amp;IF(afstemning_partner&lt;&gt;"","_"&amp;AC2980,"")</f>
        <v>#REF!</v>
      </c>
      <c r="E2980" s="158" t="str">
        <f t="shared" si="462"/>
        <v/>
      </c>
      <c r="F2980" s="158" t="e">
        <f t="shared" si="463"/>
        <v>#N/A</v>
      </c>
      <c r="G2980" s="158" t="str">
        <f>TRANSAKTIONER!Z2980&amp;IF(regnskab_filter_periode&gt;=AB2980,"INCLUDE"&amp;IF(regnskab_filter_land&lt;&gt;"",IF(regnskab_filter_land="EU",F2980,AD2980),""),"EXCLUDE")</f>
        <v>EXCLUDE</v>
      </c>
      <c r="H2980" s="158" t="str">
        <f t="shared" si="464"/>
        <v/>
      </c>
      <c r="I2980" s="158" t="str">
        <f>TRANSAKTIONER!Z2980&amp;IF(regnskab_filter_periode_partner&gt;=AB2980,"INCLUDE"&amp;IF(regnskab_filter_land_partner&lt;&gt;"",IF(regnskab_filter_land_partner="EU",F2980,AD2980),""),"EXCLUDE")&amp;AC2980</f>
        <v>EXCLUDE</v>
      </c>
      <c r="J2980" s="158" t="e">
        <f t="shared" si="465"/>
        <v>#N/A</v>
      </c>
      <c r="L2980" s="158" t="str">
        <f t="shared" si="466"/>
        <v>_EU</v>
      </c>
      <c r="P2980" s="340"/>
      <c r="Q2980" s="340"/>
      <c r="R2980" s="341"/>
      <c r="S2980" s="342"/>
      <c r="T2980" s="342"/>
      <c r="U2980" s="340"/>
      <c r="V2980" s="368"/>
      <c r="W2980" s="341"/>
      <c r="X2980" s="343"/>
      <c r="Y2980" s="340"/>
      <c r="Z2980" s="341"/>
      <c r="AA2980" s="348" t="str">
        <f t="shared" si="467"/>
        <v/>
      </c>
      <c r="AB2980" s="349" t="str">
        <f t="shared" si="468"/>
        <v/>
      </c>
      <c r="AC2980" s="341"/>
      <c r="AD2980" s="350" t="str">
        <f t="shared" si="469"/>
        <v/>
      </c>
    </row>
    <row r="2981" spans="2:30" x14ac:dyDescent="0.45">
      <c r="B2981" s="145" t="str">
        <f t="shared" si="460"/>
        <v>NOT INCLUDED</v>
      </c>
      <c r="C2981" s="146" t="e">
        <f t="shared" si="461"/>
        <v>#N/A</v>
      </c>
      <c r="D2981" s="158" t="e">
        <f>AB2981&amp;"_"&amp;#REF!&amp;IF(afstemning_partner&lt;&gt;"","_"&amp;AC2981,"")</f>
        <v>#REF!</v>
      </c>
      <c r="E2981" s="158" t="str">
        <f t="shared" si="462"/>
        <v/>
      </c>
      <c r="F2981" s="158" t="e">
        <f t="shared" si="463"/>
        <v>#N/A</v>
      </c>
      <c r="G2981" s="158" t="str">
        <f>TRANSAKTIONER!Z2981&amp;IF(regnskab_filter_periode&gt;=AB2981,"INCLUDE"&amp;IF(regnskab_filter_land&lt;&gt;"",IF(regnskab_filter_land="EU",F2981,AD2981),""),"EXCLUDE")</f>
        <v>EXCLUDE</v>
      </c>
      <c r="H2981" s="158" t="str">
        <f t="shared" si="464"/>
        <v/>
      </c>
      <c r="I2981" s="158" t="str">
        <f>TRANSAKTIONER!Z2981&amp;IF(regnskab_filter_periode_partner&gt;=AB2981,"INCLUDE"&amp;IF(regnskab_filter_land_partner&lt;&gt;"",IF(regnskab_filter_land_partner="EU",F2981,AD2981),""),"EXCLUDE")&amp;AC2981</f>
        <v>EXCLUDE</v>
      </c>
      <c r="J2981" s="158" t="e">
        <f t="shared" si="465"/>
        <v>#N/A</v>
      </c>
      <c r="L2981" s="158" t="str">
        <f t="shared" si="466"/>
        <v>_EU</v>
      </c>
      <c r="P2981" s="340"/>
      <c r="Q2981" s="340"/>
      <c r="R2981" s="341"/>
      <c r="S2981" s="342"/>
      <c r="T2981" s="342"/>
      <c r="U2981" s="340"/>
      <c r="V2981" s="368"/>
      <c r="W2981" s="341"/>
      <c r="X2981" s="343"/>
      <c r="Y2981" s="340"/>
      <c r="Z2981" s="341"/>
      <c r="AA2981" s="348" t="str">
        <f t="shared" si="467"/>
        <v/>
      </c>
      <c r="AB2981" s="349" t="str">
        <f t="shared" si="468"/>
        <v/>
      </c>
      <c r="AC2981" s="341"/>
      <c r="AD2981" s="350" t="str">
        <f t="shared" si="469"/>
        <v/>
      </c>
    </row>
    <row r="2982" spans="2:30" x14ac:dyDescent="0.45">
      <c r="B2982" s="145" t="str">
        <f t="shared" si="460"/>
        <v>NOT INCLUDED</v>
      </c>
      <c r="C2982" s="146" t="e">
        <f t="shared" si="461"/>
        <v>#N/A</v>
      </c>
      <c r="D2982" s="158" t="e">
        <f>AB2982&amp;"_"&amp;#REF!&amp;IF(afstemning_partner&lt;&gt;"","_"&amp;AC2982,"")</f>
        <v>#REF!</v>
      </c>
      <c r="E2982" s="158" t="str">
        <f t="shared" si="462"/>
        <v/>
      </c>
      <c r="F2982" s="158" t="e">
        <f t="shared" si="463"/>
        <v>#N/A</v>
      </c>
      <c r="G2982" s="158" t="str">
        <f>TRANSAKTIONER!Z2982&amp;IF(regnskab_filter_periode&gt;=AB2982,"INCLUDE"&amp;IF(regnskab_filter_land&lt;&gt;"",IF(regnskab_filter_land="EU",F2982,AD2982),""),"EXCLUDE")</f>
        <v>EXCLUDE</v>
      </c>
      <c r="H2982" s="158" t="str">
        <f t="shared" si="464"/>
        <v/>
      </c>
      <c r="I2982" s="158" t="str">
        <f>TRANSAKTIONER!Z2982&amp;IF(regnskab_filter_periode_partner&gt;=AB2982,"INCLUDE"&amp;IF(regnskab_filter_land_partner&lt;&gt;"",IF(regnskab_filter_land_partner="EU",F2982,AD2982),""),"EXCLUDE")&amp;AC2982</f>
        <v>EXCLUDE</v>
      </c>
      <c r="J2982" s="158" t="e">
        <f t="shared" si="465"/>
        <v>#N/A</v>
      </c>
      <c r="L2982" s="158" t="str">
        <f t="shared" si="466"/>
        <v>_EU</v>
      </c>
      <c r="P2982" s="340"/>
      <c r="Q2982" s="340"/>
      <c r="R2982" s="341"/>
      <c r="S2982" s="342"/>
      <c r="T2982" s="342"/>
      <c r="U2982" s="340"/>
      <c r="V2982" s="368"/>
      <c r="W2982" s="341"/>
      <c r="X2982" s="343"/>
      <c r="Y2982" s="340"/>
      <c r="Z2982" s="341"/>
      <c r="AA2982" s="348" t="str">
        <f t="shared" si="467"/>
        <v/>
      </c>
      <c r="AB2982" s="349" t="str">
        <f t="shared" si="468"/>
        <v/>
      </c>
      <c r="AC2982" s="341"/>
      <c r="AD2982" s="350" t="str">
        <f t="shared" si="469"/>
        <v/>
      </c>
    </row>
    <row r="2983" spans="2:30" x14ac:dyDescent="0.45">
      <c r="B2983" s="145" t="str">
        <f t="shared" si="460"/>
        <v>NOT INCLUDED</v>
      </c>
      <c r="C2983" s="146" t="e">
        <f t="shared" si="461"/>
        <v>#N/A</v>
      </c>
      <c r="D2983" s="158" t="e">
        <f>AB2983&amp;"_"&amp;#REF!&amp;IF(afstemning_partner&lt;&gt;"","_"&amp;AC2983,"")</f>
        <v>#REF!</v>
      </c>
      <c r="E2983" s="158" t="str">
        <f t="shared" si="462"/>
        <v/>
      </c>
      <c r="F2983" s="158" t="e">
        <f t="shared" si="463"/>
        <v>#N/A</v>
      </c>
      <c r="G2983" s="158" t="str">
        <f>TRANSAKTIONER!Z2983&amp;IF(regnskab_filter_periode&gt;=AB2983,"INCLUDE"&amp;IF(regnskab_filter_land&lt;&gt;"",IF(regnskab_filter_land="EU",F2983,AD2983),""),"EXCLUDE")</f>
        <v>EXCLUDE</v>
      </c>
      <c r="H2983" s="158" t="str">
        <f t="shared" si="464"/>
        <v/>
      </c>
      <c r="I2983" s="158" t="str">
        <f>TRANSAKTIONER!Z2983&amp;IF(regnskab_filter_periode_partner&gt;=AB2983,"INCLUDE"&amp;IF(regnskab_filter_land_partner&lt;&gt;"",IF(regnskab_filter_land_partner="EU",F2983,AD2983),""),"EXCLUDE")&amp;AC2983</f>
        <v>EXCLUDE</v>
      </c>
      <c r="J2983" s="158" t="e">
        <f t="shared" si="465"/>
        <v>#N/A</v>
      </c>
      <c r="L2983" s="158" t="str">
        <f t="shared" si="466"/>
        <v>_EU</v>
      </c>
      <c r="P2983" s="340"/>
      <c r="Q2983" s="340"/>
      <c r="R2983" s="341"/>
      <c r="S2983" s="342"/>
      <c r="T2983" s="342"/>
      <c r="U2983" s="340"/>
      <c r="V2983" s="368"/>
      <c r="W2983" s="341"/>
      <c r="X2983" s="343"/>
      <c r="Y2983" s="340"/>
      <c r="Z2983" s="341"/>
      <c r="AA2983" s="348" t="str">
        <f t="shared" si="467"/>
        <v/>
      </c>
      <c r="AB2983" s="349" t="str">
        <f t="shared" si="468"/>
        <v/>
      </c>
      <c r="AC2983" s="341"/>
      <c r="AD2983" s="350" t="str">
        <f t="shared" si="469"/>
        <v/>
      </c>
    </row>
    <row r="2984" spans="2:30" x14ac:dyDescent="0.45">
      <c r="B2984" s="145" t="str">
        <f t="shared" si="460"/>
        <v>NOT INCLUDED</v>
      </c>
      <c r="C2984" s="146" t="e">
        <f t="shared" si="461"/>
        <v>#N/A</v>
      </c>
      <c r="D2984" s="158" t="e">
        <f>AB2984&amp;"_"&amp;#REF!&amp;IF(afstemning_partner&lt;&gt;"","_"&amp;AC2984,"")</f>
        <v>#REF!</v>
      </c>
      <c r="E2984" s="158" t="str">
        <f t="shared" si="462"/>
        <v/>
      </c>
      <c r="F2984" s="158" t="e">
        <f t="shared" si="463"/>
        <v>#N/A</v>
      </c>
      <c r="G2984" s="158" t="str">
        <f>TRANSAKTIONER!Z2984&amp;IF(regnskab_filter_periode&gt;=AB2984,"INCLUDE"&amp;IF(regnskab_filter_land&lt;&gt;"",IF(regnskab_filter_land="EU",F2984,AD2984),""),"EXCLUDE")</f>
        <v>EXCLUDE</v>
      </c>
      <c r="H2984" s="158" t="str">
        <f t="shared" si="464"/>
        <v/>
      </c>
      <c r="I2984" s="158" t="str">
        <f>TRANSAKTIONER!Z2984&amp;IF(regnskab_filter_periode_partner&gt;=AB2984,"INCLUDE"&amp;IF(regnskab_filter_land_partner&lt;&gt;"",IF(regnskab_filter_land_partner="EU",F2984,AD2984),""),"EXCLUDE")&amp;AC2984</f>
        <v>EXCLUDE</v>
      </c>
      <c r="J2984" s="158" t="e">
        <f t="shared" si="465"/>
        <v>#N/A</v>
      </c>
      <c r="L2984" s="158" t="str">
        <f t="shared" si="466"/>
        <v>_EU</v>
      </c>
      <c r="P2984" s="340"/>
      <c r="Q2984" s="340"/>
      <c r="R2984" s="341"/>
      <c r="S2984" s="342"/>
      <c r="T2984" s="342"/>
      <c r="U2984" s="340"/>
      <c r="V2984" s="368"/>
      <c r="W2984" s="341"/>
      <c r="X2984" s="343"/>
      <c r="Y2984" s="340"/>
      <c r="Z2984" s="341"/>
      <c r="AA2984" s="348" t="str">
        <f t="shared" si="467"/>
        <v/>
      </c>
      <c r="AB2984" s="349" t="str">
        <f t="shared" si="468"/>
        <v/>
      </c>
      <c r="AC2984" s="341"/>
      <c r="AD2984" s="350" t="str">
        <f t="shared" si="469"/>
        <v/>
      </c>
    </row>
    <row r="2985" spans="2:30" x14ac:dyDescent="0.45">
      <c r="B2985" s="145" t="str">
        <f t="shared" si="460"/>
        <v>NOT INCLUDED</v>
      </c>
      <c r="C2985" s="146" t="e">
        <f t="shared" si="461"/>
        <v>#N/A</v>
      </c>
      <c r="D2985" s="158" t="e">
        <f>AB2985&amp;"_"&amp;#REF!&amp;IF(afstemning_partner&lt;&gt;"","_"&amp;AC2985,"")</f>
        <v>#REF!</v>
      </c>
      <c r="E2985" s="158" t="str">
        <f t="shared" si="462"/>
        <v/>
      </c>
      <c r="F2985" s="158" t="e">
        <f t="shared" si="463"/>
        <v>#N/A</v>
      </c>
      <c r="G2985" s="158" t="str">
        <f>TRANSAKTIONER!Z2985&amp;IF(regnskab_filter_periode&gt;=AB2985,"INCLUDE"&amp;IF(regnskab_filter_land&lt;&gt;"",IF(regnskab_filter_land="EU",F2985,AD2985),""),"EXCLUDE")</f>
        <v>EXCLUDE</v>
      </c>
      <c r="H2985" s="158" t="str">
        <f t="shared" si="464"/>
        <v/>
      </c>
      <c r="I2985" s="158" t="str">
        <f>TRANSAKTIONER!Z2985&amp;IF(regnskab_filter_periode_partner&gt;=AB2985,"INCLUDE"&amp;IF(regnskab_filter_land_partner&lt;&gt;"",IF(regnskab_filter_land_partner="EU",F2985,AD2985),""),"EXCLUDE")&amp;AC2985</f>
        <v>EXCLUDE</v>
      </c>
      <c r="J2985" s="158" t="e">
        <f t="shared" si="465"/>
        <v>#N/A</v>
      </c>
      <c r="L2985" s="158" t="str">
        <f t="shared" si="466"/>
        <v>_EU</v>
      </c>
      <c r="P2985" s="340"/>
      <c r="Q2985" s="340"/>
      <c r="R2985" s="341"/>
      <c r="S2985" s="342"/>
      <c r="T2985" s="342"/>
      <c r="U2985" s="340"/>
      <c r="V2985" s="368"/>
      <c r="W2985" s="341"/>
      <c r="X2985" s="343"/>
      <c r="Y2985" s="340"/>
      <c r="Z2985" s="341"/>
      <c r="AA2985" s="348" t="str">
        <f t="shared" si="467"/>
        <v/>
      </c>
      <c r="AB2985" s="349" t="str">
        <f t="shared" si="468"/>
        <v/>
      </c>
      <c r="AC2985" s="341"/>
      <c r="AD2985" s="350" t="str">
        <f t="shared" si="469"/>
        <v/>
      </c>
    </row>
    <row r="2986" spans="2:30" x14ac:dyDescent="0.45">
      <c r="B2986" s="145" t="str">
        <f t="shared" si="460"/>
        <v>NOT INCLUDED</v>
      </c>
      <c r="C2986" s="146" t="e">
        <f t="shared" si="461"/>
        <v>#N/A</v>
      </c>
      <c r="D2986" s="158" t="e">
        <f>AB2986&amp;"_"&amp;#REF!&amp;IF(afstemning_partner&lt;&gt;"","_"&amp;AC2986,"")</f>
        <v>#REF!</v>
      </c>
      <c r="E2986" s="158" t="str">
        <f t="shared" si="462"/>
        <v/>
      </c>
      <c r="F2986" s="158" t="e">
        <f t="shared" si="463"/>
        <v>#N/A</v>
      </c>
      <c r="G2986" s="158" t="str">
        <f>TRANSAKTIONER!Z2986&amp;IF(regnskab_filter_periode&gt;=AB2986,"INCLUDE"&amp;IF(regnskab_filter_land&lt;&gt;"",IF(regnskab_filter_land="EU",F2986,AD2986),""),"EXCLUDE")</f>
        <v>EXCLUDE</v>
      </c>
      <c r="H2986" s="158" t="str">
        <f t="shared" si="464"/>
        <v/>
      </c>
      <c r="I2986" s="158" t="str">
        <f>TRANSAKTIONER!Z2986&amp;IF(regnskab_filter_periode_partner&gt;=AB2986,"INCLUDE"&amp;IF(regnskab_filter_land_partner&lt;&gt;"",IF(regnskab_filter_land_partner="EU",F2986,AD2986),""),"EXCLUDE")&amp;AC2986</f>
        <v>EXCLUDE</v>
      </c>
      <c r="J2986" s="158" t="e">
        <f t="shared" si="465"/>
        <v>#N/A</v>
      </c>
      <c r="L2986" s="158" t="str">
        <f t="shared" si="466"/>
        <v>_EU</v>
      </c>
      <c r="P2986" s="340"/>
      <c r="Q2986" s="340"/>
      <c r="R2986" s="341"/>
      <c r="S2986" s="342"/>
      <c r="T2986" s="342"/>
      <c r="U2986" s="340"/>
      <c r="V2986" s="368"/>
      <c r="W2986" s="341"/>
      <c r="X2986" s="343"/>
      <c r="Y2986" s="340"/>
      <c r="Z2986" s="341"/>
      <c r="AA2986" s="348" t="str">
        <f t="shared" si="467"/>
        <v/>
      </c>
      <c r="AB2986" s="349" t="str">
        <f t="shared" si="468"/>
        <v/>
      </c>
      <c r="AC2986" s="341"/>
      <c r="AD2986" s="350" t="str">
        <f t="shared" si="469"/>
        <v/>
      </c>
    </row>
    <row r="2987" spans="2:30" x14ac:dyDescent="0.45">
      <c r="B2987" s="145" t="str">
        <f t="shared" si="460"/>
        <v>NOT INCLUDED</v>
      </c>
      <c r="C2987" s="146" t="e">
        <f t="shared" si="461"/>
        <v>#N/A</v>
      </c>
      <c r="D2987" s="158" t="e">
        <f>AB2987&amp;"_"&amp;#REF!&amp;IF(afstemning_partner&lt;&gt;"","_"&amp;AC2987,"")</f>
        <v>#REF!</v>
      </c>
      <c r="E2987" s="158" t="str">
        <f t="shared" si="462"/>
        <v/>
      </c>
      <c r="F2987" s="158" t="e">
        <f t="shared" si="463"/>
        <v>#N/A</v>
      </c>
      <c r="G2987" s="158" t="str">
        <f>TRANSAKTIONER!Z2987&amp;IF(regnskab_filter_periode&gt;=AB2987,"INCLUDE"&amp;IF(regnskab_filter_land&lt;&gt;"",IF(regnskab_filter_land="EU",F2987,AD2987),""),"EXCLUDE")</f>
        <v>EXCLUDE</v>
      </c>
      <c r="H2987" s="158" t="str">
        <f t="shared" si="464"/>
        <v/>
      </c>
      <c r="I2987" s="158" t="str">
        <f>TRANSAKTIONER!Z2987&amp;IF(regnskab_filter_periode_partner&gt;=AB2987,"INCLUDE"&amp;IF(regnskab_filter_land_partner&lt;&gt;"",IF(regnskab_filter_land_partner="EU",F2987,AD2987),""),"EXCLUDE")&amp;AC2987</f>
        <v>EXCLUDE</v>
      </c>
      <c r="J2987" s="158" t="e">
        <f t="shared" si="465"/>
        <v>#N/A</v>
      </c>
      <c r="L2987" s="158" t="str">
        <f t="shared" si="466"/>
        <v>_EU</v>
      </c>
      <c r="P2987" s="340"/>
      <c r="Q2987" s="340"/>
      <c r="R2987" s="341"/>
      <c r="S2987" s="342"/>
      <c r="T2987" s="342"/>
      <c r="U2987" s="340"/>
      <c r="V2987" s="368"/>
      <c r="W2987" s="341"/>
      <c r="X2987" s="343"/>
      <c r="Y2987" s="340"/>
      <c r="Z2987" s="341"/>
      <c r="AA2987" s="348" t="str">
        <f t="shared" si="467"/>
        <v/>
      </c>
      <c r="AB2987" s="349" t="str">
        <f t="shared" si="468"/>
        <v/>
      </c>
      <c r="AC2987" s="341"/>
      <c r="AD2987" s="350" t="str">
        <f t="shared" si="469"/>
        <v/>
      </c>
    </row>
    <row r="2988" spans="2:30" x14ac:dyDescent="0.45">
      <c r="B2988" s="145" t="str">
        <f t="shared" si="460"/>
        <v>NOT INCLUDED</v>
      </c>
      <c r="C2988" s="146" t="e">
        <f t="shared" si="461"/>
        <v>#N/A</v>
      </c>
      <c r="D2988" s="158" t="e">
        <f>AB2988&amp;"_"&amp;#REF!&amp;IF(afstemning_partner&lt;&gt;"","_"&amp;AC2988,"")</f>
        <v>#REF!</v>
      </c>
      <c r="E2988" s="158" t="str">
        <f t="shared" si="462"/>
        <v/>
      </c>
      <c r="F2988" s="158" t="e">
        <f t="shared" si="463"/>
        <v>#N/A</v>
      </c>
      <c r="G2988" s="158" t="str">
        <f>TRANSAKTIONER!Z2988&amp;IF(regnskab_filter_periode&gt;=AB2988,"INCLUDE"&amp;IF(regnskab_filter_land&lt;&gt;"",IF(regnskab_filter_land="EU",F2988,AD2988),""),"EXCLUDE")</f>
        <v>EXCLUDE</v>
      </c>
      <c r="H2988" s="158" t="str">
        <f t="shared" si="464"/>
        <v/>
      </c>
      <c r="I2988" s="158" t="str">
        <f>TRANSAKTIONER!Z2988&amp;IF(regnskab_filter_periode_partner&gt;=AB2988,"INCLUDE"&amp;IF(regnskab_filter_land_partner&lt;&gt;"",IF(regnskab_filter_land_partner="EU",F2988,AD2988),""),"EXCLUDE")&amp;AC2988</f>
        <v>EXCLUDE</v>
      </c>
      <c r="J2988" s="158" t="e">
        <f t="shared" si="465"/>
        <v>#N/A</v>
      </c>
      <c r="L2988" s="158" t="str">
        <f t="shared" si="466"/>
        <v>_EU</v>
      </c>
      <c r="P2988" s="340"/>
      <c r="Q2988" s="340"/>
      <c r="R2988" s="341"/>
      <c r="S2988" s="342"/>
      <c r="T2988" s="342"/>
      <c r="U2988" s="340"/>
      <c r="V2988" s="368"/>
      <c r="W2988" s="341"/>
      <c r="X2988" s="343"/>
      <c r="Y2988" s="340"/>
      <c r="Z2988" s="341"/>
      <c r="AA2988" s="348" t="str">
        <f t="shared" si="467"/>
        <v/>
      </c>
      <c r="AB2988" s="349" t="str">
        <f t="shared" si="468"/>
        <v/>
      </c>
      <c r="AC2988" s="341"/>
      <c r="AD2988" s="350" t="str">
        <f t="shared" si="469"/>
        <v/>
      </c>
    </row>
    <row r="2989" spans="2:30" x14ac:dyDescent="0.45">
      <c r="B2989" s="145" t="str">
        <f t="shared" si="460"/>
        <v>NOT INCLUDED</v>
      </c>
      <c r="C2989" s="146" t="e">
        <f t="shared" si="461"/>
        <v>#N/A</v>
      </c>
      <c r="D2989" s="158" t="e">
        <f>AB2989&amp;"_"&amp;#REF!&amp;IF(afstemning_partner&lt;&gt;"","_"&amp;AC2989,"")</f>
        <v>#REF!</v>
      </c>
      <c r="E2989" s="158" t="str">
        <f t="shared" si="462"/>
        <v/>
      </c>
      <c r="F2989" s="158" t="e">
        <f t="shared" si="463"/>
        <v>#N/A</v>
      </c>
      <c r="G2989" s="158" t="str">
        <f>TRANSAKTIONER!Z2989&amp;IF(regnskab_filter_periode&gt;=AB2989,"INCLUDE"&amp;IF(regnskab_filter_land&lt;&gt;"",IF(regnskab_filter_land="EU",F2989,AD2989),""),"EXCLUDE")</f>
        <v>EXCLUDE</v>
      </c>
      <c r="H2989" s="158" t="str">
        <f t="shared" si="464"/>
        <v/>
      </c>
      <c r="I2989" s="158" t="str">
        <f>TRANSAKTIONER!Z2989&amp;IF(regnskab_filter_periode_partner&gt;=AB2989,"INCLUDE"&amp;IF(regnskab_filter_land_partner&lt;&gt;"",IF(regnskab_filter_land_partner="EU",F2989,AD2989),""),"EXCLUDE")&amp;AC2989</f>
        <v>EXCLUDE</v>
      </c>
      <c r="J2989" s="158" t="e">
        <f t="shared" si="465"/>
        <v>#N/A</v>
      </c>
      <c r="L2989" s="158" t="str">
        <f t="shared" si="466"/>
        <v>_EU</v>
      </c>
      <c r="P2989" s="340"/>
      <c r="Q2989" s="340"/>
      <c r="R2989" s="341"/>
      <c r="S2989" s="342"/>
      <c r="T2989" s="342"/>
      <c r="U2989" s="340"/>
      <c r="V2989" s="368"/>
      <c r="W2989" s="341"/>
      <c r="X2989" s="343"/>
      <c r="Y2989" s="340"/>
      <c r="Z2989" s="341"/>
      <c r="AA2989" s="348" t="str">
        <f t="shared" si="467"/>
        <v/>
      </c>
      <c r="AB2989" s="349" t="str">
        <f t="shared" si="468"/>
        <v/>
      </c>
      <c r="AC2989" s="341"/>
      <c r="AD2989" s="350" t="str">
        <f t="shared" si="469"/>
        <v/>
      </c>
    </row>
    <row r="2990" spans="2:30" x14ac:dyDescent="0.45">
      <c r="B2990" s="145" t="str">
        <f t="shared" si="460"/>
        <v>NOT INCLUDED</v>
      </c>
      <c r="C2990" s="146" t="e">
        <f t="shared" si="461"/>
        <v>#N/A</v>
      </c>
      <c r="D2990" s="158" t="e">
        <f>AB2990&amp;"_"&amp;#REF!&amp;IF(afstemning_partner&lt;&gt;"","_"&amp;AC2990,"")</f>
        <v>#REF!</v>
      </c>
      <c r="E2990" s="158" t="str">
        <f t="shared" si="462"/>
        <v/>
      </c>
      <c r="F2990" s="158" t="e">
        <f t="shared" si="463"/>
        <v>#N/A</v>
      </c>
      <c r="G2990" s="158" t="str">
        <f>TRANSAKTIONER!Z2990&amp;IF(regnskab_filter_periode&gt;=AB2990,"INCLUDE"&amp;IF(regnskab_filter_land&lt;&gt;"",IF(regnskab_filter_land="EU",F2990,AD2990),""),"EXCLUDE")</f>
        <v>EXCLUDE</v>
      </c>
      <c r="H2990" s="158" t="str">
        <f t="shared" si="464"/>
        <v/>
      </c>
      <c r="I2990" s="158" t="str">
        <f>TRANSAKTIONER!Z2990&amp;IF(regnskab_filter_periode_partner&gt;=AB2990,"INCLUDE"&amp;IF(regnskab_filter_land_partner&lt;&gt;"",IF(regnskab_filter_land_partner="EU",F2990,AD2990),""),"EXCLUDE")&amp;AC2990</f>
        <v>EXCLUDE</v>
      </c>
      <c r="J2990" s="158" t="e">
        <f t="shared" si="465"/>
        <v>#N/A</v>
      </c>
      <c r="L2990" s="158" t="str">
        <f t="shared" si="466"/>
        <v>_EU</v>
      </c>
      <c r="P2990" s="340"/>
      <c r="Q2990" s="340"/>
      <c r="R2990" s="341"/>
      <c r="S2990" s="342"/>
      <c r="T2990" s="342"/>
      <c r="U2990" s="340"/>
      <c r="V2990" s="368"/>
      <c r="W2990" s="341"/>
      <c r="X2990" s="343"/>
      <c r="Y2990" s="340"/>
      <c r="Z2990" s="341"/>
      <c r="AA2990" s="348" t="str">
        <f t="shared" si="467"/>
        <v/>
      </c>
      <c r="AB2990" s="349" t="str">
        <f t="shared" si="468"/>
        <v/>
      </c>
      <c r="AC2990" s="341"/>
      <c r="AD2990" s="350" t="str">
        <f t="shared" si="469"/>
        <v/>
      </c>
    </row>
    <row r="2991" spans="2:30" x14ac:dyDescent="0.45">
      <c r="B2991" s="145" t="str">
        <f t="shared" si="460"/>
        <v>NOT INCLUDED</v>
      </c>
      <c r="C2991" s="146" t="e">
        <f t="shared" si="461"/>
        <v>#N/A</v>
      </c>
      <c r="D2991" s="158" t="e">
        <f>AB2991&amp;"_"&amp;#REF!&amp;IF(afstemning_partner&lt;&gt;"","_"&amp;AC2991,"")</f>
        <v>#REF!</v>
      </c>
      <c r="E2991" s="158" t="str">
        <f t="shared" si="462"/>
        <v/>
      </c>
      <c r="F2991" s="158" t="e">
        <f t="shared" si="463"/>
        <v>#N/A</v>
      </c>
      <c r="G2991" s="158" t="str">
        <f>TRANSAKTIONER!Z2991&amp;IF(regnskab_filter_periode&gt;=AB2991,"INCLUDE"&amp;IF(regnskab_filter_land&lt;&gt;"",IF(regnskab_filter_land="EU",F2991,AD2991),""),"EXCLUDE")</f>
        <v>EXCLUDE</v>
      </c>
      <c r="H2991" s="158" t="str">
        <f t="shared" si="464"/>
        <v/>
      </c>
      <c r="I2991" s="158" t="str">
        <f>TRANSAKTIONER!Z2991&amp;IF(regnskab_filter_periode_partner&gt;=AB2991,"INCLUDE"&amp;IF(regnskab_filter_land_partner&lt;&gt;"",IF(regnskab_filter_land_partner="EU",F2991,AD2991),""),"EXCLUDE")&amp;AC2991</f>
        <v>EXCLUDE</v>
      </c>
      <c r="J2991" s="158" t="e">
        <f t="shared" si="465"/>
        <v>#N/A</v>
      </c>
      <c r="L2991" s="158" t="str">
        <f t="shared" si="466"/>
        <v>_EU</v>
      </c>
      <c r="P2991" s="340"/>
      <c r="Q2991" s="340"/>
      <c r="R2991" s="341"/>
      <c r="S2991" s="342"/>
      <c r="T2991" s="342"/>
      <c r="U2991" s="340"/>
      <c r="V2991" s="368"/>
      <c r="W2991" s="341"/>
      <c r="X2991" s="343"/>
      <c r="Y2991" s="340"/>
      <c r="Z2991" s="341"/>
      <c r="AA2991" s="348" t="str">
        <f t="shared" si="467"/>
        <v/>
      </c>
      <c r="AB2991" s="349" t="str">
        <f t="shared" si="468"/>
        <v/>
      </c>
      <c r="AC2991" s="341"/>
      <c r="AD2991" s="350" t="str">
        <f t="shared" si="469"/>
        <v/>
      </c>
    </row>
    <row r="2992" spans="2:30" x14ac:dyDescent="0.45">
      <c r="B2992" s="145" t="str">
        <f t="shared" si="460"/>
        <v>NOT INCLUDED</v>
      </c>
      <c r="C2992" s="146" t="e">
        <f t="shared" si="461"/>
        <v>#N/A</v>
      </c>
      <c r="D2992" s="158" t="e">
        <f>AB2992&amp;"_"&amp;#REF!&amp;IF(afstemning_partner&lt;&gt;"","_"&amp;AC2992,"")</f>
        <v>#REF!</v>
      </c>
      <c r="E2992" s="158" t="str">
        <f t="shared" si="462"/>
        <v/>
      </c>
      <c r="F2992" s="158" t="e">
        <f t="shared" si="463"/>
        <v>#N/A</v>
      </c>
      <c r="G2992" s="158" t="str">
        <f>TRANSAKTIONER!Z2992&amp;IF(regnskab_filter_periode&gt;=AB2992,"INCLUDE"&amp;IF(regnskab_filter_land&lt;&gt;"",IF(regnskab_filter_land="EU",F2992,AD2992),""),"EXCLUDE")</f>
        <v>EXCLUDE</v>
      </c>
      <c r="H2992" s="158" t="str">
        <f t="shared" si="464"/>
        <v/>
      </c>
      <c r="I2992" s="158" t="str">
        <f>TRANSAKTIONER!Z2992&amp;IF(regnskab_filter_periode_partner&gt;=AB2992,"INCLUDE"&amp;IF(regnskab_filter_land_partner&lt;&gt;"",IF(regnskab_filter_land_partner="EU",F2992,AD2992),""),"EXCLUDE")&amp;AC2992</f>
        <v>EXCLUDE</v>
      </c>
      <c r="J2992" s="158" t="e">
        <f t="shared" si="465"/>
        <v>#N/A</v>
      </c>
      <c r="L2992" s="158" t="str">
        <f t="shared" si="466"/>
        <v>_EU</v>
      </c>
      <c r="P2992" s="340"/>
      <c r="Q2992" s="340"/>
      <c r="R2992" s="341"/>
      <c r="S2992" s="342"/>
      <c r="T2992" s="342"/>
      <c r="U2992" s="340"/>
      <c r="V2992" s="368"/>
      <c r="W2992" s="341"/>
      <c r="X2992" s="343"/>
      <c r="Y2992" s="340"/>
      <c r="Z2992" s="341"/>
      <c r="AA2992" s="348" t="str">
        <f t="shared" si="467"/>
        <v/>
      </c>
      <c r="AB2992" s="349" t="str">
        <f t="shared" si="468"/>
        <v/>
      </c>
      <c r="AC2992" s="341"/>
      <c r="AD2992" s="350" t="str">
        <f t="shared" si="469"/>
        <v/>
      </c>
    </row>
    <row r="2993" spans="2:30" x14ac:dyDescent="0.45">
      <c r="B2993" s="145" t="str">
        <f t="shared" si="460"/>
        <v>NOT INCLUDED</v>
      </c>
      <c r="C2993" s="146" t="e">
        <f t="shared" si="461"/>
        <v>#N/A</v>
      </c>
      <c r="D2993" s="158" t="e">
        <f>AB2993&amp;"_"&amp;#REF!&amp;IF(afstemning_partner&lt;&gt;"","_"&amp;AC2993,"")</f>
        <v>#REF!</v>
      </c>
      <c r="E2993" s="158" t="str">
        <f t="shared" si="462"/>
        <v/>
      </c>
      <c r="F2993" s="158" t="e">
        <f t="shared" si="463"/>
        <v>#N/A</v>
      </c>
      <c r="G2993" s="158" t="str">
        <f>TRANSAKTIONER!Z2993&amp;IF(regnskab_filter_periode&gt;=AB2993,"INCLUDE"&amp;IF(regnskab_filter_land&lt;&gt;"",IF(regnskab_filter_land="EU",F2993,AD2993),""),"EXCLUDE")</f>
        <v>EXCLUDE</v>
      </c>
      <c r="H2993" s="158" t="str">
        <f t="shared" si="464"/>
        <v/>
      </c>
      <c r="I2993" s="158" t="str">
        <f>TRANSAKTIONER!Z2993&amp;IF(regnskab_filter_periode_partner&gt;=AB2993,"INCLUDE"&amp;IF(regnskab_filter_land_partner&lt;&gt;"",IF(regnskab_filter_land_partner="EU",F2993,AD2993),""),"EXCLUDE")&amp;AC2993</f>
        <v>EXCLUDE</v>
      </c>
      <c r="J2993" s="158" t="e">
        <f t="shared" si="465"/>
        <v>#N/A</v>
      </c>
      <c r="L2993" s="158" t="str">
        <f t="shared" si="466"/>
        <v>_EU</v>
      </c>
      <c r="P2993" s="340"/>
      <c r="Q2993" s="340"/>
      <c r="R2993" s="341"/>
      <c r="S2993" s="342"/>
      <c r="T2993" s="342"/>
      <c r="U2993" s="340"/>
      <c r="V2993" s="368"/>
      <c r="W2993" s="341"/>
      <c r="X2993" s="343"/>
      <c r="Y2993" s="340"/>
      <c r="Z2993" s="341"/>
      <c r="AA2993" s="348" t="str">
        <f t="shared" si="467"/>
        <v/>
      </c>
      <c r="AB2993" s="349" t="str">
        <f t="shared" si="468"/>
        <v/>
      </c>
      <c r="AC2993" s="341"/>
      <c r="AD2993" s="350" t="str">
        <f t="shared" si="469"/>
        <v/>
      </c>
    </row>
    <row r="2994" spans="2:30" x14ac:dyDescent="0.45">
      <c r="B2994" s="145" t="str">
        <f t="shared" si="460"/>
        <v>NOT INCLUDED</v>
      </c>
      <c r="C2994" s="146" t="e">
        <f t="shared" si="461"/>
        <v>#N/A</v>
      </c>
      <c r="D2994" s="158" t="e">
        <f>AB2994&amp;"_"&amp;#REF!&amp;IF(afstemning_partner&lt;&gt;"","_"&amp;AC2994,"")</f>
        <v>#REF!</v>
      </c>
      <c r="E2994" s="158" t="str">
        <f t="shared" si="462"/>
        <v/>
      </c>
      <c r="F2994" s="158" t="e">
        <f t="shared" si="463"/>
        <v>#N/A</v>
      </c>
      <c r="G2994" s="158" t="str">
        <f>TRANSAKTIONER!Z2994&amp;IF(regnskab_filter_periode&gt;=AB2994,"INCLUDE"&amp;IF(regnskab_filter_land&lt;&gt;"",IF(regnskab_filter_land="EU",F2994,AD2994),""),"EXCLUDE")</f>
        <v>EXCLUDE</v>
      </c>
      <c r="H2994" s="158" t="str">
        <f t="shared" si="464"/>
        <v/>
      </c>
      <c r="I2994" s="158" t="str">
        <f>TRANSAKTIONER!Z2994&amp;IF(regnskab_filter_periode_partner&gt;=AB2994,"INCLUDE"&amp;IF(regnskab_filter_land_partner&lt;&gt;"",IF(regnskab_filter_land_partner="EU",F2994,AD2994),""),"EXCLUDE")&amp;AC2994</f>
        <v>EXCLUDE</v>
      </c>
      <c r="J2994" s="158" t="e">
        <f t="shared" si="465"/>
        <v>#N/A</v>
      </c>
      <c r="L2994" s="158" t="str">
        <f t="shared" si="466"/>
        <v>_EU</v>
      </c>
      <c r="P2994" s="340"/>
      <c r="Q2994" s="340"/>
      <c r="R2994" s="341"/>
      <c r="S2994" s="342"/>
      <c r="T2994" s="342"/>
      <c r="U2994" s="340"/>
      <c r="V2994" s="368"/>
      <c r="W2994" s="341"/>
      <c r="X2994" s="343"/>
      <c r="Y2994" s="340"/>
      <c r="Z2994" s="341"/>
      <c r="AA2994" s="348" t="str">
        <f t="shared" si="467"/>
        <v/>
      </c>
      <c r="AB2994" s="349" t="str">
        <f t="shared" si="468"/>
        <v/>
      </c>
      <c r="AC2994" s="341"/>
      <c r="AD2994" s="350" t="str">
        <f t="shared" si="469"/>
        <v/>
      </c>
    </row>
    <row r="2995" spans="2:30" x14ac:dyDescent="0.45">
      <c r="B2995" s="145" t="str">
        <f t="shared" si="460"/>
        <v>NOT INCLUDED</v>
      </c>
      <c r="C2995" s="146" t="e">
        <f t="shared" si="461"/>
        <v>#N/A</v>
      </c>
      <c r="D2995" s="158" t="e">
        <f>AB2995&amp;"_"&amp;#REF!&amp;IF(afstemning_partner&lt;&gt;"","_"&amp;AC2995,"")</f>
        <v>#REF!</v>
      </c>
      <c r="E2995" s="158" t="str">
        <f t="shared" si="462"/>
        <v/>
      </c>
      <c r="F2995" s="158" t="e">
        <f t="shared" si="463"/>
        <v>#N/A</v>
      </c>
      <c r="G2995" s="158" t="str">
        <f>TRANSAKTIONER!Z2995&amp;IF(regnskab_filter_periode&gt;=AB2995,"INCLUDE"&amp;IF(regnskab_filter_land&lt;&gt;"",IF(regnskab_filter_land="EU",F2995,AD2995),""),"EXCLUDE")</f>
        <v>EXCLUDE</v>
      </c>
      <c r="H2995" s="158" t="str">
        <f t="shared" si="464"/>
        <v/>
      </c>
      <c r="I2995" s="158" t="str">
        <f>TRANSAKTIONER!Z2995&amp;IF(regnskab_filter_periode_partner&gt;=AB2995,"INCLUDE"&amp;IF(regnskab_filter_land_partner&lt;&gt;"",IF(regnskab_filter_land_partner="EU",F2995,AD2995),""),"EXCLUDE")&amp;AC2995</f>
        <v>EXCLUDE</v>
      </c>
      <c r="J2995" s="158" t="e">
        <f t="shared" si="465"/>
        <v>#N/A</v>
      </c>
      <c r="L2995" s="158" t="str">
        <f t="shared" si="466"/>
        <v>_EU</v>
      </c>
      <c r="P2995" s="340"/>
      <c r="Q2995" s="340"/>
      <c r="R2995" s="341"/>
      <c r="S2995" s="342"/>
      <c r="T2995" s="342"/>
      <c r="U2995" s="340"/>
      <c r="V2995" s="368"/>
      <c r="W2995" s="341"/>
      <c r="X2995" s="343"/>
      <c r="Y2995" s="340"/>
      <c r="Z2995" s="341"/>
      <c r="AA2995" s="348" t="str">
        <f t="shared" si="467"/>
        <v/>
      </c>
      <c r="AB2995" s="349" t="str">
        <f t="shared" si="468"/>
        <v/>
      </c>
      <c r="AC2995" s="341"/>
      <c r="AD2995" s="350" t="str">
        <f t="shared" si="469"/>
        <v/>
      </c>
    </row>
    <row r="2996" spans="2:30" x14ac:dyDescent="0.45">
      <c r="B2996" s="145" t="str">
        <f t="shared" si="460"/>
        <v>NOT INCLUDED</v>
      </c>
      <c r="C2996" s="146" t="e">
        <f t="shared" si="461"/>
        <v>#N/A</v>
      </c>
      <c r="D2996" s="158" t="e">
        <f>AB2996&amp;"_"&amp;#REF!&amp;IF(afstemning_partner&lt;&gt;"","_"&amp;AC2996,"")</f>
        <v>#REF!</v>
      </c>
      <c r="E2996" s="158" t="str">
        <f t="shared" si="462"/>
        <v/>
      </c>
      <c r="F2996" s="158" t="e">
        <f t="shared" si="463"/>
        <v>#N/A</v>
      </c>
      <c r="G2996" s="158" t="str">
        <f>TRANSAKTIONER!Z2996&amp;IF(regnskab_filter_periode&gt;=AB2996,"INCLUDE"&amp;IF(regnskab_filter_land&lt;&gt;"",IF(regnskab_filter_land="EU",F2996,AD2996),""),"EXCLUDE")</f>
        <v>EXCLUDE</v>
      </c>
      <c r="H2996" s="158" t="str">
        <f t="shared" si="464"/>
        <v/>
      </c>
      <c r="I2996" s="158" t="str">
        <f>TRANSAKTIONER!Z2996&amp;IF(regnskab_filter_periode_partner&gt;=AB2996,"INCLUDE"&amp;IF(regnskab_filter_land_partner&lt;&gt;"",IF(regnskab_filter_land_partner="EU",F2996,AD2996),""),"EXCLUDE")&amp;AC2996</f>
        <v>EXCLUDE</v>
      </c>
      <c r="J2996" s="158" t="e">
        <f t="shared" si="465"/>
        <v>#N/A</v>
      </c>
      <c r="L2996" s="158" t="str">
        <f t="shared" si="466"/>
        <v>_EU</v>
      </c>
      <c r="P2996" s="340"/>
      <c r="Q2996" s="340"/>
      <c r="R2996" s="341"/>
      <c r="S2996" s="342"/>
      <c r="T2996" s="342"/>
      <c r="U2996" s="340"/>
      <c r="V2996" s="368"/>
      <c r="W2996" s="341"/>
      <c r="X2996" s="343"/>
      <c r="Y2996" s="340"/>
      <c r="Z2996" s="341"/>
      <c r="AA2996" s="348" t="str">
        <f t="shared" si="467"/>
        <v/>
      </c>
      <c r="AB2996" s="349" t="str">
        <f t="shared" si="468"/>
        <v/>
      </c>
      <c r="AC2996" s="341"/>
      <c r="AD2996" s="350" t="str">
        <f t="shared" si="469"/>
        <v/>
      </c>
    </row>
    <row r="2997" spans="2:30" x14ac:dyDescent="0.45">
      <c r="B2997" s="145" t="str">
        <f t="shared" si="460"/>
        <v>NOT INCLUDED</v>
      </c>
      <c r="C2997" s="146" t="e">
        <f t="shared" si="461"/>
        <v>#N/A</v>
      </c>
      <c r="D2997" s="158" t="e">
        <f>AB2997&amp;"_"&amp;#REF!&amp;IF(afstemning_partner&lt;&gt;"","_"&amp;AC2997,"")</f>
        <v>#REF!</v>
      </c>
      <c r="E2997" s="158" t="str">
        <f t="shared" si="462"/>
        <v/>
      </c>
      <c r="F2997" s="158" t="e">
        <f t="shared" si="463"/>
        <v>#N/A</v>
      </c>
      <c r="G2997" s="158" t="str">
        <f>TRANSAKTIONER!Z2997&amp;IF(regnskab_filter_periode&gt;=AB2997,"INCLUDE"&amp;IF(regnskab_filter_land&lt;&gt;"",IF(regnskab_filter_land="EU",F2997,AD2997),""),"EXCLUDE")</f>
        <v>EXCLUDE</v>
      </c>
      <c r="H2997" s="158" t="str">
        <f t="shared" si="464"/>
        <v/>
      </c>
      <c r="I2997" s="158" t="str">
        <f>TRANSAKTIONER!Z2997&amp;IF(regnskab_filter_periode_partner&gt;=AB2997,"INCLUDE"&amp;IF(regnskab_filter_land_partner&lt;&gt;"",IF(regnskab_filter_land_partner="EU",F2997,AD2997),""),"EXCLUDE")&amp;AC2997</f>
        <v>EXCLUDE</v>
      </c>
      <c r="J2997" s="158" t="e">
        <f t="shared" si="465"/>
        <v>#N/A</v>
      </c>
      <c r="L2997" s="158" t="str">
        <f t="shared" si="466"/>
        <v>_EU</v>
      </c>
      <c r="P2997" s="340"/>
      <c r="Q2997" s="340"/>
      <c r="R2997" s="341"/>
      <c r="S2997" s="342"/>
      <c r="T2997" s="342"/>
      <c r="U2997" s="340"/>
      <c r="V2997" s="368"/>
      <c r="W2997" s="341"/>
      <c r="X2997" s="343"/>
      <c r="Y2997" s="340"/>
      <c r="Z2997" s="341"/>
      <c r="AA2997" s="348" t="str">
        <f t="shared" si="467"/>
        <v/>
      </c>
      <c r="AB2997" s="349" t="str">
        <f t="shared" si="468"/>
        <v/>
      </c>
      <c r="AC2997" s="341"/>
      <c r="AD2997" s="350" t="str">
        <f t="shared" si="469"/>
        <v/>
      </c>
    </row>
    <row r="2998" spans="2:30" x14ac:dyDescent="0.45">
      <c r="B2998" s="145" t="str">
        <f t="shared" si="460"/>
        <v>NOT INCLUDED</v>
      </c>
      <c r="C2998" s="146" t="e">
        <f t="shared" si="461"/>
        <v>#N/A</v>
      </c>
      <c r="D2998" s="158" t="e">
        <f>AB2998&amp;"_"&amp;#REF!&amp;IF(afstemning_partner&lt;&gt;"","_"&amp;AC2998,"")</f>
        <v>#REF!</v>
      </c>
      <c r="E2998" s="158" t="str">
        <f t="shared" si="462"/>
        <v/>
      </c>
      <c r="F2998" s="158" t="e">
        <f t="shared" si="463"/>
        <v>#N/A</v>
      </c>
      <c r="G2998" s="158" t="str">
        <f>TRANSAKTIONER!Z2998&amp;IF(regnskab_filter_periode&gt;=AB2998,"INCLUDE"&amp;IF(regnskab_filter_land&lt;&gt;"",IF(regnskab_filter_land="EU",F2998,AD2998),""),"EXCLUDE")</f>
        <v>EXCLUDE</v>
      </c>
      <c r="H2998" s="158" t="str">
        <f t="shared" si="464"/>
        <v/>
      </c>
      <c r="I2998" s="158" t="str">
        <f>TRANSAKTIONER!Z2998&amp;IF(regnskab_filter_periode_partner&gt;=AB2998,"INCLUDE"&amp;IF(regnskab_filter_land_partner&lt;&gt;"",IF(regnskab_filter_land_partner="EU",F2998,AD2998),""),"EXCLUDE")&amp;AC2998</f>
        <v>EXCLUDE</v>
      </c>
      <c r="J2998" s="158" t="e">
        <f t="shared" si="465"/>
        <v>#N/A</v>
      </c>
      <c r="L2998" s="158" t="str">
        <f t="shared" si="466"/>
        <v>_EU</v>
      </c>
      <c r="P2998" s="340"/>
      <c r="Q2998" s="340"/>
      <c r="R2998" s="341"/>
      <c r="S2998" s="342"/>
      <c r="T2998" s="342"/>
      <c r="U2998" s="340"/>
      <c r="V2998" s="368"/>
      <c r="W2998" s="341"/>
      <c r="X2998" s="343"/>
      <c r="Y2998" s="340"/>
      <c r="Z2998" s="341"/>
      <c r="AA2998" s="348" t="str">
        <f t="shared" si="467"/>
        <v/>
      </c>
      <c r="AB2998" s="349" t="str">
        <f t="shared" si="468"/>
        <v/>
      </c>
      <c r="AC2998" s="341"/>
      <c r="AD2998" s="350" t="str">
        <f t="shared" si="469"/>
        <v/>
      </c>
    </row>
    <row r="2999" spans="2:30" x14ac:dyDescent="0.45">
      <c r="B2999" s="145" t="str">
        <f t="shared" si="460"/>
        <v>NOT INCLUDED</v>
      </c>
      <c r="C2999" s="146" t="e">
        <f t="shared" si="461"/>
        <v>#N/A</v>
      </c>
      <c r="D2999" s="158" t="e">
        <f>AB2999&amp;"_"&amp;#REF!&amp;IF(afstemning_partner&lt;&gt;"","_"&amp;AC2999,"")</f>
        <v>#REF!</v>
      </c>
      <c r="E2999" s="158" t="str">
        <f t="shared" si="462"/>
        <v/>
      </c>
      <c r="F2999" s="158" t="e">
        <f t="shared" si="463"/>
        <v>#N/A</v>
      </c>
      <c r="G2999" s="158" t="str">
        <f>TRANSAKTIONER!Z2999&amp;IF(regnskab_filter_periode&gt;=AB2999,"INCLUDE"&amp;IF(regnskab_filter_land&lt;&gt;"",IF(regnskab_filter_land="EU",F2999,AD2999),""),"EXCLUDE")</f>
        <v>EXCLUDE</v>
      </c>
      <c r="H2999" s="158" t="str">
        <f t="shared" si="464"/>
        <v/>
      </c>
      <c r="I2999" s="158" t="str">
        <f>TRANSAKTIONER!Z2999&amp;IF(regnskab_filter_periode_partner&gt;=AB2999,"INCLUDE"&amp;IF(regnskab_filter_land_partner&lt;&gt;"",IF(regnskab_filter_land_partner="EU",F2999,AD2999),""),"EXCLUDE")&amp;AC2999</f>
        <v>EXCLUDE</v>
      </c>
      <c r="J2999" s="158" t="e">
        <f t="shared" si="465"/>
        <v>#N/A</v>
      </c>
      <c r="L2999" s="158" t="str">
        <f t="shared" si="466"/>
        <v>_EU</v>
      </c>
      <c r="P2999" s="340"/>
      <c r="Q2999" s="340"/>
      <c r="R2999" s="341"/>
      <c r="S2999" s="342"/>
      <c r="T2999" s="342"/>
      <c r="U2999" s="340"/>
      <c r="V2999" s="368"/>
      <c r="W2999" s="341"/>
      <c r="X2999" s="343"/>
      <c r="Y2999" s="340"/>
      <c r="Z2999" s="341"/>
      <c r="AA2999" s="348" t="str">
        <f t="shared" si="467"/>
        <v/>
      </c>
      <c r="AB2999" s="349" t="str">
        <f t="shared" si="468"/>
        <v/>
      </c>
      <c r="AC2999" s="341"/>
      <c r="AD2999" s="350" t="str">
        <f t="shared" si="469"/>
        <v/>
      </c>
    </row>
    <row r="3000" spans="2:30" x14ac:dyDescent="0.45">
      <c r="B3000" s="145" t="str">
        <f t="shared" si="460"/>
        <v>NOT INCLUDED</v>
      </c>
      <c r="C3000" s="146" t="e">
        <f t="shared" si="461"/>
        <v>#N/A</v>
      </c>
      <c r="D3000" s="158" t="e">
        <f>AB3000&amp;"_"&amp;#REF!&amp;IF(afstemning_partner&lt;&gt;"","_"&amp;AC3000,"")</f>
        <v>#REF!</v>
      </c>
      <c r="E3000" s="158" t="str">
        <f t="shared" si="462"/>
        <v/>
      </c>
      <c r="F3000" s="158" t="e">
        <f t="shared" si="463"/>
        <v>#N/A</v>
      </c>
      <c r="G3000" s="158" t="str">
        <f>TRANSAKTIONER!Z3000&amp;IF(regnskab_filter_periode&gt;=AB3000,"INCLUDE"&amp;IF(regnskab_filter_land&lt;&gt;"",IF(regnskab_filter_land="EU",F3000,AD3000),""),"EXCLUDE")</f>
        <v>EXCLUDE</v>
      </c>
      <c r="H3000" s="158" t="str">
        <f t="shared" si="464"/>
        <v/>
      </c>
      <c r="I3000" s="158" t="str">
        <f>TRANSAKTIONER!Z3000&amp;IF(regnskab_filter_periode_partner&gt;=AB3000,"INCLUDE"&amp;IF(regnskab_filter_land_partner&lt;&gt;"",IF(regnskab_filter_land_partner="EU",F3000,AD3000),""),"EXCLUDE")&amp;AC3000</f>
        <v>EXCLUDE</v>
      </c>
      <c r="J3000" s="158" t="e">
        <f t="shared" si="465"/>
        <v>#N/A</v>
      </c>
      <c r="L3000" s="158" t="str">
        <f t="shared" si="466"/>
        <v>_EU</v>
      </c>
      <c r="P3000" s="340"/>
      <c r="Q3000" s="340"/>
      <c r="R3000" s="341"/>
      <c r="S3000" s="342"/>
      <c r="T3000" s="342"/>
      <c r="U3000" s="340"/>
      <c r="V3000" s="368"/>
      <c r="W3000" s="341"/>
      <c r="X3000" s="343"/>
      <c r="Y3000" s="340"/>
      <c r="Z3000" s="341"/>
      <c r="AA3000" s="348" t="str">
        <f t="shared" si="467"/>
        <v/>
      </c>
      <c r="AB3000" s="349" t="str">
        <f t="shared" si="468"/>
        <v/>
      </c>
      <c r="AC3000" s="341"/>
      <c r="AD3000" s="350" t="str">
        <f t="shared" si="469"/>
        <v/>
      </c>
    </row>
    <row r="3001" spans="2:30" x14ac:dyDescent="0.45">
      <c r="B3001" s="145" t="str">
        <f t="shared" si="460"/>
        <v>NOT INCLUDED</v>
      </c>
      <c r="C3001" s="146" t="e">
        <f t="shared" si="461"/>
        <v>#N/A</v>
      </c>
      <c r="D3001" s="158" t="e">
        <f>AB3001&amp;"_"&amp;#REF!&amp;IF(afstemning_partner&lt;&gt;"","_"&amp;AC3001,"")</f>
        <v>#REF!</v>
      </c>
      <c r="E3001" s="158" t="str">
        <f t="shared" si="462"/>
        <v/>
      </c>
      <c r="F3001" s="158" t="e">
        <f t="shared" si="463"/>
        <v>#N/A</v>
      </c>
      <c r="G3001" s="158" t="str">
        <f>TRANSAKTIONER!Z3001&amp;IF(regnskab_filter_periode&gt;=AB3001,"INCLUDE"&amp;IF(regnskab_filter_land&lt;&gt;"",IF(regnskab_filter_land="EU",F3001,AD3001),""),"EXCLUDE")</f>
        <v>EXCLUDE</v>
      </c>
      <c r="H3001" s="158" t="str">
        <f t="shared" si="464"/>
        <v/>
      </c>
      <c r="I3001" s="158" t="str">
        <f>TRANSAKTIONER!Z3001&amp;IF(regnskab_filter_periode_partner&gt;=AB3001,"INCLUDE"&amp;IF(regnskab_filter_land_partner&lt;&gt;"",IF(regnskab_filter_land_partner="EU",F3001,AD3001),""),"EXCLUDE")&amp;AC3001</f>
        <v>EXCLUDE</v>
      </c>
      <c r="J3001" s="158" t="e">
        <f t="shared" si="465"/>
        <v>#N/A</v>
      </c>
      <c r="L3001" s="158" t="str">
        <f t="shared" si="466"/>
        <v>_EU</v>
      </c>
      <c r="P3001" s="340"/>
      <c r="Q3001" s="340"/>
      <c r="R3001" s="341"/>
      <c r="S3001" s="342"/>
      <c r="T3001" s="342"/>
      <c r="U3001" s="340"/>
      <c r="V3001" s="368"/>
      <c r="W3001" s="341"/>
      <c r="X3001" s="343"/>
      <c r="Y3001" s="340"/>
      <c r="Z3001" s="341"/>
      <c r="AA3001" s="348" t="str">
        <f t="shared" si="467"/>
        <v/>
      </c>
      <c r="AB3001" s="349" t="str">
        <f t="shared" si="468"/>
        <v/>
      </c>
      <c r="AC3001" s="341"/>
      <c r="AD3001" s="350" t="str">
        <f t="shared" si="469"/>
        <v/>
      </c>
    </row>
    <row r="3002" spans="2:30" x14ac:dyDescent="0.45">
      <c r="B3002" s="145" t="str">
        <f t="shared" si="460"/>
        <v>NOT INCLUDED</v>
      </c>
      <c r="C3002" s="146" t="e">
        <f t="shared" si="461"/>
        <v>#N/A</v>
      </c>
      <c r="D3002" s="158" t="e">
        <f>AB3002&amp;"_"&amp;#REF!&amp;IF(afstemning_partner&lt;&gt;"","_"&amp;AC3002,"")</f>
        <v>#REF!</v>
      </c>
      <c r="E3002" s="158" t="str">
        <f t="shared" si="462"/>
        <v/>
      </c>
      <c r="F3002" s="158" t="e">
        <f t="shared" si="463"/>
        <v>#N/A</v>
      </c>
      <c r="G3002" s="158" t="str">
        <f>TRANSAKTIONER!Z3002&amp;IF(regnskab_filter_periode&gt;=AB3002,"INCLUDE"&amp;IF(regnskab_filter_land&lt;&gt;"",IF(regnskab_filter_land="EU",F3002,AD3002),""),"EXCLUDE")</f>
        <v>EXCLUDE</v>
      </c>
      <c r="H3002" s="158" t="str">
        <f t="shared" si="464"/>
        <v/>
      </c>
      <c r="I3002" s="158" t="str">
        <f>TRANSAKTIONER!Z3002&amp;IF(regnskab_filter_periode_partner&gt;=AB3002,"INCLUDE"&amp;IF(regnskab_filter_land_partner&lt;&gt;"",IF(regnskab_filter_land_partner="EU",F3002,AD3002),""),"EXCLUDE")&amp;AC3002</f>
        <v>EXCLUDE</v>
      </c>
      <c r="J3002" s="158" t="e">
        <f t="shared" si="465"/>
        <v>#N/A</v>
      </c>
      <c r="L3002" s="158" t="str">
        <f t="shared" si="466"/>
        <v>_EU</v>
      </c>
      <c r="P3002" s="340"/>
      <c r="Q3002" s="340"/>
      <c r="R3002" s="341"/>
      <c r="S3002" s="342"/>
      <c r="T3002" s="342"/>
      <c r="U3002" s="340"/>
      <c r="V3002" s="368"/>
      <c r="W3002" s="341"/>
      <c r="X3002" s="343"/>
      <c r="Y3002" s="340"/>
      <c r="Z3002" s="341"/>
      <c r="AA3002" s="348" t="str">
        <f t="shared" si="467"/>
        <v/>
      </c>
      <c r="AB3002" s="349" t="str">
        <f t="shared" si="468"/>
        <v/>
      </c>
      <c r="AC3002" s="341"/>
      <c r="AD3002" s="350" t="str">
        <f t="shared" si="469"/>
        <v/>
      </c>
    </row>
    <row r="3003" spans="2:30" x14ac:dyDescent="0.45">
      <c r="B3003" s="145" t="str">
        <f t="shared" si="460"/>
        <v>NOT INCLUDED</v>
      </c>
      <c r="C3003" s="146" t="e">
        <f t="shared" si="461"/>
        <v>#N/A</v>
      </c>
      <c r="D3003" s="158" t="e">
        <f>AB3003&amp;"_"&amp;#REF!&amp;IF(afstemning_partner&lt;&gt;"","_"&amp;AC3003,"")</f>
        <v>#REF!</v>
      </c>
      <c r="E3003" s="158" t="str">
        <f t="shared" si="462"/>
        <v/>
      </c>
      <c r="F3003" s="158" t="e">
        <f t="shared" si="463"/>
        <v>#N/A</v>
      </c>
      <c r="G3003" s="158" t="str">
        <f>TRANSAKTIONER!Z3003&amp;IF(regnskab_filter_periode&gt;=AB3003,"INCLUDE"&amp;IF(regnskab_filter_land&lt;&gt;"",IF(regnskab_filter_land="EU",F3003,AD3003),""),"EXCLUDE")</f>
        <v>EXCLUDE</v>
      </c>
      <c r="H3003" s="158" t="str">
        <f t="shared" si="464"/>
        <v/>
      </c>
      <c r="I3003" s="158" t="str">
        <f>TRANSAKTIONER!Z3003&amp;IF(regnskab_filter_periode_partner&gt;=AB3003,"INCLUDE"&amp;IF(regnskab_filter_land_partner&lt;&gt;"",IF(regnskab_filter_land_partner="EU",F3003,AD3003),""),"EXCLUDE")&amp;AC3003</f>
        <v>EXCLUDE</v>
      </c>
      <c r="J3003" s="158" t="e">
        <f t="shared" si="465"/>
        <v>#N/A</v>
      </c>
      <c r="L3003" s="158" t="str">
        <f t="shared" si="466"/>
        <v>_EU</v>
      </c>
      <c r="P3003" s="340"/>
      <c r="Q3003" s="340"/>
      <c r="R3003" s="341"/>
      <c r="S3003" s="342"/>
      <c r="T3003" s="342"/>
      <c r="U3003" s="340"/>
      <c r="V3003" s="368"/>
      <c r="W3003" s="341"/>
      <c r="X3003" s="343"/>
      <c r="Y3003" s="340"/>
      <c r="Z3003" s="341"/>
      <c r="AA3003" s="348" t="str">
        <f t="shared" si="467"/>
        <v/>
      </c>
      <c r="AB3003" s="349" t="str">
        <f t="shared" si="468"/>
        <v/>
      </c>
      <c r="AC3003" s="341"/>
      <c r="AD3003" s="350" t="str">
        <f t="shared" si="469"/>
        <v/>
      </c>
    </row>
    <row r="3004" spans="2:30" x14ac:dyDescent="0.45">
      <c r="B3004" s="145" t="str">
        <f t="shared" si="460"/>
        <v>NOT INCLUDED</v>
      </c>
      <c r="C3004" s="146" t="e">
        <f t="shared" si="461"/>
        <v>#N/A</v>
      </c>
      <c r="D3004" s="158" t="e">
        <f>AB3004&amp;"_"&amp;#REF!&amp;IF(afstemning_partner&lt;&gt;"","_"&amp;AC3004,"")</f>
        <v>#REF!</v>
      </c>
      <c r="E3004" s="158" t="str">
        <f t="shared" si="462"/>
        <v/>
      </c>
      <c r="F3004" s="158" t="e">
        <f t="shared" si="463"/>
        <v>#N/A</v>
      </c>
      <c r="G3004" s="158" t="str">
        <f>TRANSAKTIONER!Z3004&amp;IF(regnskab_filter_periode&gt;=AB3004,"INCLUDE"&amp;IF(regnskab_filter_land&lt;&gt;"",IF(regnskab_filter_land="EU",F3004,AD3004),""),"EXCLUDE")</f>
        <v>EXCLUDE</v>
      </c>
      <c r="H3004" s="158" t="str">
        <f t="shared" si="464"/>
        <v/>
      </c>
      <c r="I3004" s="158" t="str">
        <f>TRANSAKTIONER!Z3004&amp;IF(regnskab_filter_periode_partner&gt;=AB3004,"INCLUDE"&amp;IF(regnskab_filter_land_partner&lt;&gt;"",IF(regnskab_filter_land_partner="EU",F3004,AD3004),""),"EXCLUDE")&amp;AC3004</f>
        <v>EXCLUDE</v>
      </c>
      <c r="J3004" s="158" t="e">
        <f t="shared" si="465"/>
        <v>#N/A</v>
      </c>
      <c r="L3004" s="158" t="str">
        <f t="shared" si="466"/>
        <v>_EU</v>
      </c>
      <c r="P3004" s="340"/>
      <c r="Q3004" s="340"/>
      <c r="R3004" s="341"/>
      <c r="S3004" s="342"/>
      <c r="T3004" s="342"/>
      <c r="U3004" s="340"/>
      <c r="V3004" s="368"/>
      <c r="W3004" s="341"/>
      <c r="X3004" s="343"/>
      <c r="Y3004" s="340"/>
      <c r="Z3004" s="341"/>
      <c r="AA3004" s="348" t="str">
        <f t="shared" si="467"/>
        <v/>
      </c>
      <c r="AB3004" s="349" t="str">
        <f t="shared" si="468"/>
        <v/>
      </c>
      <c r="AC3004" s="341"/>
      <c r="AD3004" s="350" t="str">
        <f t="shared" si="469"/>
        <v/>
      </c>
    </row>
    <row r="3005" spans="2:30" x14ac:dyDescent="0.45">
      <c r="B3005" s="145" t="str">
        <f t="shared" si="460"/>
        <v>NOT INCLUDED</v>
      </c>
      <c r="C3005" s="146" t="e">
        <f t="shared" si="461"/>
        <v>#N/A</v>
      </c>
      <c r="D3005" s="158" t="e">
        <f>AB3005&amp;"_"&amp;#REF!&amp;IF(afstemning_partner&lt;&gt;"","_"&amp;AC3005,"")</f>
        <v>#REF!</v>
      </c>
      <c r="E3005" s="158" t="str">
        <f t="shared" si="462"/>
        <v/>
      </c>
      <c r="F3005" s="158" t="e">
        <f t="shared" si="463"/>
        <v>#N/A</v>
      </c>
      <c r="G3005" s="158" t="str">
        <f>TRANSAKTIONER!Z3005&amp;IF(regnskab_filter_periode&gt;=AB3005,"INCLUDE"&amp;IF(regnskab_filter_land&lt;&gt;"",IF(regnskab_filter_land="EU",F3005,AD3005),""),"EXCLUDE")</f>
        <v>EXCLUDE</v>
      </c>
      <c r="H3005" s="158" t="str">
        <f t="shared" si="464"/>
        <v/>
      </c>
      <c r="I3005" s="158" t="str">
        <f>TRANSAKTIONER!Z3005&amp;IF(regnskab_filter_periode_partner&gt;=AB3005,"INCLUDE"&amp;IF(regnskab_filter_land_partner&lt;&gt;"",IF(regnskab_filter_land_partner="EU",F3005,AD3005),""),"EXCLUDE")&amp;AC3005</f>
        <v>EXCLUDE</v>
      </c>
      <c r="J3005" s="158" t="e">
        <f t="shared" si="465"/>
        <v>#N/A</v>
      </c>
      <c r="L3005" s="158" t="str">
        <f t="shared" si="466"/>
        <v>_EU</v>
      </c>
      <c r="P3005" s="340"/>
      <c r="Q3005" s="340"/>
      <c r="R3005" s="341"/>
      <c r="S3005" s="342"/>
      <c r="T3005" s="342"/>
      <c r="U3005" s="340"/>
      <c r="V3005" s="368"/>
      <c r="W3005" s="341"/>
      <c r="X3005" s="343"/>
      <c r="Y3005" s="340"/>
      <c r="Z3005" s="341"/>
      <c r="AA3005" s="348" t="str">
        <f t="shared" si="467"/>
        <v/>
      </c>
      <c r="AB3005" s="349" t="str">
        <f t="shared" si="468"/>
        <v/>
      </c>
      <c r="AC3005" s="341"/>
      <c r="AD3005" s="350" t="str">
        <f t="shared" si="469"/>
        <v/>
      </c>
    </row>
    <row r="3006" spans="2:30" x14ac:dyDescent="0.45">
      <c r="B3006" s="145" t="str">
        <f t="shared" si="460"/>
        <v>NOT INCLUDED</v>
      </c>
      <c r="C3006" s="146" t="e">
        <f t="shared" si="461"/>
        <v>#N/A</v>
      </c>
      <c r="D3006" s="158" t="e">
        <f>AB3006&amp;"_"&amp;#REF!&amp;IF(afstemning_partner&lt;&gt;"","_"&amp;AC3006,"")</f>
        <v>#REF!</v>
      </c>
      <c r="E3006" s="158" t="str">
        <f t="shared" si="462"/>
        <v/>
      </c>
      <c r="F3006" s="158" t="e">
        <f t="shared" si="463"/>
        <v>#N/A</v>
      </c>
      <c r="G3006" s="158" t="str">
        <f>TRANSAKTIONER!Z3006&amp;IF(regnskab_filter_periode&gt;=AB3006,"INCLUDE"&amp;IF(regnskab_filter_land&lt;&gt;"",IF(regnskab_filter_land="EU",F3006,AD3006),""),"EXCLUDE")</f>
        <v>EXCLUDE</v>
      </c>
      <c r="H3006" s="158" t="str">
        <f t="shared" si="464"/>
        <v/>
      </c>
      <c r="I3006" s="158" t="str">
        <f>TRANSAKTIONER!Z3006&amp;IF(regnskab_filter_periode_partner&gt;=AB3006,"INCLUDE"&amp;IF(regnskab_filter_land_partner&lt;&gt;"",IF(regnskab_filter_land_partner="EU",F3006,AD3006),""),"EXCLUDE")&amp;AC3006</f>
        <v>EXCLUDE</v>
      </c>
      <c r="J3006" s="158" t="e">
        <f t="shared" si="465"/>
        <v>#N/A</v>
      </c>
      <c r="L3006" s="158" t="str">
        <f t="shared" si="466"/>
        <v>_EU</v>
      </c>
      <c r="P3006" s="340"/>
      <c r="Q3006" s="340"/>
      <c r="R3006" s="341"/>
      <c r="S3006" s="342"/>
      <c r="T3006" s="342"/>
      <c r="U3006" s="340"/>
      <c r="V3006" s="368"/>
      <c r="W3006" s="341"/>
      <c r="X3006" s="343"/>
      <c r="Y3006" s="340"/>
      <c r="Z3006" s="341"/>
      <c r="AA3006" s="348" t="str">
        <f t="shared" si="467"/>
        <v/>
      </c>
      <c r="AB3006" s="349" t="str">
        <f t="shared" si="468"/>
        <v/>
      </c>
      <c r="AC3006" s="341"/>
      <c r="AD3006" s="350" t="str">
        <f t="shared" si="469"/>
        <v/>
      </c>
    </row>
  </sheetData>
  <sheetProtection algorithmName="SHA-512" hashValue="WPGVpBrtJZL79qY2II+CV8xBOW3mT5eYT6TfV45h+OrnaWED4/rxbafMDRzGOu2n93S10Pn8pLPKkn1oc32iXQ==" saltValue="/yD3yqg8pWTBqmyxvRrdsQ==" spinCount="100000" sheet="1" autoFilter="0"/>
  <autoFilter ref="P6:AD3006" xr:uid="{00000000-0009-0000-0000-000004000000}"/>
  <mergeCells count="1">
    <mergeCell ref="P5:Z5"/>
  </mergeCells>
  <phoneticPr fontId="26" type="noConversion"/>
  <conditionalFormatting sqref="Z7:Z3006">
    <cfRule type="expression" dxfId="2" priority="16" stopIfTrue="1">
      <formula>AND($Z7="7.12 EGEN OFFENTLIG MEDFINANSIERING",$AD7&lt;&gt;"Norge")</formula>
    </cfRule>
  </conditionalFormatting>
  <dataValidations count="3">
    <dataValidation type="list" allowBlank="1" showInputMessage="1" showErrorMessage="1" sqref="Z7:Z3006" xr:uid="{00000000-0002-0000-0400-000000000000}">
      <formula1>lst_accounts</formula1>
    </dataValidation>
    <dataValidation type="list" allowBlank="1" showInputMessage="1" showErrorMessage="1" sqref="AC7:AC3006" xr:uid="{00000000-0002-0000-0400-000001000000}">
      <formula1>lst_partners</formula1>
    </dataValidation>
    <dataValidation type="list" allowBlank="1" showInputMessage="1" showErrorMessage="1" sqref="Y7:Z3006" xr:uid="{00000000-0002-0000-0400-000002000000}">
      <formula1>lst_currency</formula1>
    </dataValidation>
  </dataValidations>
  <pageMargins left="0.70866141732283472" right="0.70866141732283472" top="0.62992125984251968" bottom="0.47244094488188981" header="0.43307086614173229" footer="0.19685039370078741"/>
  <pageSetup paperSize="9" scale="45" fitToHeight="0" orientation="landscape" r:id="rId1"/>
  <headerFooter>
    <oddFooter>&amp;L&amp;F &amp;A &amp;D&amp;R&amp;P  av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pageSetUpPr fitToPage="1"/>
  </sheetPr>
  <dimension ref="A1:AD205"/>
  <sheetViews>
    <sheetView zoomScale="80" zoomScaleNormal="80" workbookViewId="0">
      <pane ySplit="5" topLeftCell="A6" activePane="bottomLeft" state="frozen"/>
      <selection pane="bottomLeft" activeCell="S27" sqref="S27"/>
    </sheetView>
  </sheetViews>
  <sheetFormatPr defaultColWidth="9.15625" defaultRowHeight="13.8" x14ac:dyDescent="0.45"/>
  <cols>
    <col min="1" max="1" width="3.15625" style="139" customWidth="1"/>
    <col min="2" max="2" width="17.83984375" style="145" hidden="1" customWidth="1"/>
    <col min="3" max="3" width="58.83984375" style="146" hidden="1" customWidth="1"/>
    <col min="4" max="4" width="42.15625" style="158" hidden="1" customWidth="1"/>
    <col min="5" max="5" width="38.68359375" style="158" hidden="1" customWidth="1"/>
    <col min="6" max="6" width="14.15625" style="158" hidden="1" customWidth="1"/>
    <col min="7" max="7" width="53" style="158" hidden="1" customWidth="1"/>
    <col min="8" max="8" width="70" style="158" hidden="1" customWidth="1"/>
    <col min="9" max="9" width="78" style="158" hidden="1" customWidth="1"/>
    <col min="10" max="10" width="92.15625" style="158" hidden="1" customWidth="1"/>
    <col min="11" max="11" width="3.15625" style="158" hidden="1" customWidth="1"/>
    <col min="12" max="12" width="44.41796875" style="158" hidden="1" customWidth="1"/>
    <col min="13" max="15" width="3.15625" style="158" hidden="1" customWidth="1"/>
    <col min="16" max="16" width="10.68359375" style="154" customWidth="1"/>
    <col min="17" max="17" width="10.15625" style="338" bestFit="1" customWidth="1"/>
    <col min="18" max="18" width="39.15625" style="337" customWidth="1"/>
    <col min="19" max="20" width="17.15625" style="338" customWidth="1"/>
    <col min="21" max="21" width="18.15625" style="337" customWidth="1"/>
    <col min="22" max="22" width="24.15625" style="337" customWidth="1"/>
    <col min="23" max="23" width="23.83984375" style="337" customWidth="1"/>
    <col min="24" max="24" width="18.68359375" style="337" customWidth="1"/>
    <col min="25" max="25" width="10.41796875" style="338" customWidth="1"/>
    <col min="26" max="26" width="36.578125" style="338" customWidth="1"/>
    <col min="27" max="27" width="18.68359375" style="337" customWidth="1"/>
    <col min="28" max="28" width="9" style="338" bestFit="1" customWidth="1"/>
    <col min="29" max="29" width="19.41796875" style="337" customWidth="1"/>
    <col min="30" max="30" width="10.15625" style="337" bestFit="1" customWidth="1"/>
    <col min="31" max="16384" width="9.15625" style="139"/>
  </cols>
  <sheetData>
    <row r="1" spans="1:30" s="137" customFormat="1" ht="25.2" x14ac:dyDescent="0.85">
      <c r="A1" s="137" t="s">
        <v>153</v>
      </c>
      <c r="B1" s="141"/>
      <c r="C1" s="142"/>
      <c r="D1" s="156"/>
      <c r="E1" s="156"/>
      <c r="F1" s="156"/>
      <c r="G1" s="156"/>
      <c r="H1" s="156"/>
      <c r="I1" s="156"/>
      <c r="J1" s="156"/>
      <c r="K1" s="156"/>
      <c r="L1" s="156"/>
      <c r="M1" s="156"/>
      <c r="N1" s="156"/>
      <c r="O1" s="156"/>
      <c r="P1" s="179"/>
      <c r="Q1" s="334"/>
      <c r="R1" s="335"/>
      <c r="S1" s="334"/>
      <c r="T1" s="334"/>
      <c r="U1" s="335"/>
      <c r="V1" s="335"/>
      <c r="W1" s="335"/>
      <c r="X1" s="335"/>
      <c r="Y1" s="334"/>
      <c r="Z1" s="334"/>
      <c r="AA1" s="335"/>
      <c r="AB1" s="334"/>
      <c r="AC1" s="335"/>
      <c r="AD1" s="335"/>
    </row>
    <row r="3" spans="1:30" x14ac:dyDescent="0.45">
      <c r="P3" s="347"/>
      <c r="Q3" s="336" t="s">
        <v>115</v>
      </c>
    </row>
    <row r="4" spans="1:30" x14ac:dyDescent="0.45">
      <c r="P4" s="345"/>
      <c r="Q4" s="336"/>
    </row>
    <row r="5" spans="1:30" s="150" customFormat="1" ht="14.1" x14ac:dyDescent="0.5">
      <c r="B5" s="151" t="s">
        <v>83</v>
      </c>
      <c r="C5" s="152" t="s">
        <v>90</v>
      </c>
      <c r="D5" s="151" t="s">
        <v>91</v>
      </c>
      <c r="E5" s="151" t="s">
        <v>98</v>
      </c>
      <c r="F5" s="151" t="s">
        <v>97</v>
      </c>
      <c r="G5" s="151" t="s">
        <v>99</v>
      </c>
      <c r="H5" s="151" t="s">
        <v>100</v>
      </c>
      <c r="I5" s="151" t="s">
        <v>102</v>
      </c>
      <c r="J5" s="151" t="s">
        <v>113</v>
      </c>
      <c r="K5" s="151"/>
      <c r="L5" s="151" t="s">
        <v>123</v>
      </c>
      <c r="M5" s="151"/>
      <c r="N5" s="151"/>
      <c r="O5" s="151"/>
      <c r="P5" s="155" t="s">
        <v>209</v>
      </c>
      <c r="Q5" s="346" t="s">
        <v>140</v>
      </c>
      <c r="R5" s="351" t="s">
        <v>141</v>
      </c>
      <c r="S5" s="351" t="s">
        <v>142</v>
      </c>
      <c r="T5" s="351" t="s">
        <v>210</v>
      </c>
      <c r="U5" s="351" t="s">
        <v>56</v>
      </c>
      <c r="V5" s="351" t="s">
        <v>143</v>
      </c>
      <c r="W5" s="351" t="s">
        <v>144</v>
      </c>
      <c r="X5" s="351" t="s">
        <v>227</v>
      </c>
      <c r="Y5" s="351" t="s">
        <v>213</v>
      </c>
      <c r="Z5" s="351" t="s">
        <v>116</v>
      </c>
      <c r="AA5" s="351" t="s">
        <v>145</v>
      </c>
      <c r="AB5" s="351" t="s">
        <v>74</v>
      </c>
      <c r="AC5" s="351" t="s">
        <v>57</v>
      </c>
      <c r="AD5" s="351" t="s">
        <v>25</v>
      </c>
    </row>
    <row r="6" spans="1:30" x14ac:dyDescent="0.45">
      <c r="B6" s="145" t="str">
        <f t="shared" ref="B6:B69" si="0">IF(AB6=report_period,"INCLUDE_CURRENT",IF(AB6&lt;report_period,"INCLUDE_PREVIOUS","NOT INCLUDED"))</f>
        <v>NOT INCLUDED</v>
      </c>
      <c r="C6" s="146" t="e">
        <f t="shared" ref="C6:C37" si="1">B6&amp;"_"&amp;VLOOKUP(AD6,setup_country_group,3,FALSE)&amp;"_"&amp;Z6</f>
        <v>#N/A</v>
      </c>
      <c r="D6" s="158" t="e">
        <f>AB6&amp;"_"&amp;U6&amp;IF(afstemning_partner&lt;&gt;"","_"&amp;AC6,"")</f>
        <v>#REF!</v>
      </c>
      <c r="E6" s="158" t="str">
        <f t="shared" ref="E6:E37" si="2">Z6&amp;IF(regnskab_filter_periode&lt;&gt;"",AB6,"")&amp;IF(regnskab_filter_land&lt;&gt;"",IF(regnskab_filter_land="EU",F6,AD6),"")</f>
        <v>Extern medfinansiering</v>
      </c>
      <c r="F6" s="158" t="e">
        <f t="shared" ref="F6:F69" si="3">VLOOKUP(AD6,setup_country_group,3,FALSE)</f>
        <v>#N/A</v>
      </c>
      <c r="G6" s="158" t="str">
        <f>'EXTERN MEDFINANSIERING'!Z6&amp;IF(regnskab_filter_periode&gt;=AB6,"INCLUDE"&amp;IF(regnskab_filter_land&lt;&gt;"",IF(regnskab_filter_land="EU",F6,AD6),""),"EXCLUDE")</f>
        <v>Extern medfinansieringEXCLUDE</v>
      </c>
      <c r="H6" s="158" t="str">
        <f t="shared" ref="H6:H37" si="4">Z6&amp;IF(regnskab_filter_periode_partner&lt;&gt;"",AB6,"")&amp;IF(regnskab_filter_land_partner&lt;&gt;"",IF(regnskab_filter_land_partner="EU",F6,AD6),"")&amp;AC6</f>
        <v>Extern medfinansiering</v>
      </c>
      <c r="I6" s="158" t="str">
        <f>'EXTERN MEDFINANSIERING'!Z6&amp;IF(regnskab_filter_periode_partner&gt;=AB6,"INCLUDE"&amp;IF(regnskab_filter_land_partner&lt;&gt;"",IF(regnskab_filter_land_partner="EU",F6,AD6),""),"EXCLUDE")&amp;AC6</f>
        <v>Extern medfinansieringEXCLUDE</v>
      </c>
      <c r="J6" s="158" t="e">
        <f t="shared" ref="J6:J37" si="5">C6&amp;"_"&amp;AC6</f>
        <v>#N/A</v>
      </c>
      <c r="L6" s="158" t="str">
        <f t="shared" ref="L6:L37" si="6">Z6&amp;"_"&amp;IF(AD6&lt;&gt;"Norge","EU","Norge")</f>
        <v>Extern medfinansiering_EU</v>
      </c>
      <c r="P6" s="340"/>
      <c r="Q6" s="340"/>
      <c r="R6" s="341"/>
      <c r="S6" s="342"/>
      <c r="T6" s="342"/>
      <c r="U6" s="341"/>
      <c r="V6" s="368"/>
      <c r="W6" s="341"/>
      <c r="X6" s="343"/>
      <c r="Y6" s="340"/>
      <c r="Z6" s="340" t="s">
        <v>152</v>
      </c>
      <c r="AA6" s="348" t="str">
        <f t="shared" ref="AA6:AA37" si="7">IF(OR(AB6="",Y6="",X6=""),"",ROUND(X6/VLOOKUP(AB6,setup_currency,MATCH(Y6&amp;"/EUR",setup_currency_header,0),FALSE),2))</f>
        <v/>
      </c>
      <c r="AB6" s="349" t="str">
        <f t="shared" ref="AB6:AB37" si="8">IF(T6="","",IF(OR(T6&lt;setup_start_date,T6&gt;setup_end_date),"INVALID DATE",VLOOKUP(T6,setup_periods,2,TRUE)))</f>
        <v/>
      </c>
      <c r="AC6" s="341"/>
      <c r="AD6" s="350" t="str">
        <f t="shared" ref="AD6:AD69" si="9">IF(AC6="","",VLOOKUP(AC6,setup_partners,2,FALSE))</f>
        <v/>
      </c>
    </row>
    <row r="7" spans="1:30" x14ac:dyDescent="0.45">
      <c r="B7" s="145" t="str">
        <f t="shared" si="0"/>
        <v>NOT INCLUDED</v>
      </c>
      <c r="C7" s="146" t="e">
        <f t="shared" si="1"/>
        <v>#N/A</v>
      </c>
      <c r="D7" s="158" t="e">
        <f>AB7&amp;"_"&amp;#REF!&amp;IF(afstemning_partner&lt;&gt;"","_"&amp;AC7,"")</f>
        <v>#REF!</v>
      </c>
      <c r="E7" s="158" t="str">
        <f t="shared" si="2"/>
        <v>Extern medfinansiering</v>
      </c>
      <c r="F7" s="158" t="e">
        <f t="shared" si="3"/>
        <v>#N/A</v>
      </c>
      <c r="G7" s="158" t="str">
        <f>'EXTERN MEDFINANSIERING'!Z7&amp;IF(regnskab_filter_periode&gt;=AB7,"INCLUDE"&amp;IF(regnskab_filter_land&lt;&gt;"",IF(regnskab_filter_land="EU",F7,AD7),""),"EXCLUDE")</f>
        <v>Extern medfinansieringEXCLUDE</v>
      </c>
      <c r="H7" s="158" t="str">
        <f t="shared" si="4"/>
        <v>Extern medfinansiering</v>
      </c>
      <c r="I7" s="158" t="str">
        <f>'EXTERN MEDFINANSIERING'!Z7&amp;IF(regnskab_filter_periode_partner&gt;=AB7,"INCLUDE"&amp;IF(regnskab_filter_land_partner&lt;&gt;"",IF(regnskab_filter_land_partner="EU",F7,AD7),""),"EXCLUDE")&amp;AC7</f>
        <v>Extern medfinansieringEXCLUDE</v>
      </c>
      <c r="J7" s="158" t="e">
        <f t="shared" si="5"/>
        <v>#N/A</v>
      </c>
      <c r="L7" s="158" t="str">
        <f t="shared" si="6"/>
        <v>Extern medfinansiering_EU</v>
      </c>
      <c r="P7" s="340"/>
      <c r="Q7" s="340"/>
      <c r="R7" s="341"/>
      <c r="S7" s="342"/>
      <c r="T7" s="342"/>
      <c r="U7" s="341"/>
      <c r="V7" s="368"/>
      <c r="W7" s="341"/>
      <c r="X7" s="343"/>
      <c r="Y7" s="340"/>
      <c r="Z7" s="340" t="s">
        <v>152</v>
      </c>
      <c r="AA7" s="348" t="str">
        <f t="shared" si="7"/>
        <v/>
      </c>
      <c r="AB7" s="349" t="str">
        <f t="shared" si="8"/>
        <v/>
      </c>
      <c r="AC7" s="341"/>
      <c r="AD7" s="350" t="str">
        <f t="shared" si="9"/>
        <v/>
      </c>
    </row>
    <row r="8" spans="1:30" x14ac:dyDescent="0.45">
      <c r="B8" s="145" t="str">
        <f t="shared" si="0"/>
        <v>NOT INCLUDED</v>
      </c>
      <c r="C8" s="146" t="e">
        <f t="shared" si="1"/>
        <v>#N/A</v>
      </c>
      <c r="D8" s="158" t="e">
        <f>AB8&amp;"_"&amp;#REF!&amp;IF(afstemning_partner&lt;&gt;"","_"&amp;AC8,"")</f>
        <v>#REF!</v>
      </c>
      <c r="E8" s="158" t="str">
        <f t="shared" si="2"/>
        <v>Extern medfinansiering</v>
      </c>
      <c r="F8" s="158" t="e">
        <f t="shared" si="3"/>
        <v>#N/A</v>
      </c>
      <c r="G8" s="158" t="str">
        <f>'EXTERN MEDFINANSIERING'!Z8&amp;IF(regnskab_filter_periode&gt;=AB8,"INCLUDE"&amp;IF(regnskab_filter_land&lt;&gt;"",IF(regnskab_filter_land="EU",F8,AD8),""),"EXCLUDE")</f>
        <v>Extern medfinansieringEXCLUDE</v>
      </c>
      <c r="H8" s="158" t="str">
        <f t="shared" si="4"/>
        <v>Extern medfinansiering</v>
      </c>
      <c r="I8" s="158" t="str">
        <f>'EXTERN MEDFINANSIERING'!Z8&amp;IF(regnskab_filter_periode_partner&gt;=AB8,"INCLUDE"&amp;IF(regnskab_filter_land_partner&lt;&gt;"",IF(regnskab_filter_land_partner="EU",F8,AD8),""),"EXCLUDE")&amp;AC8</f>
        <v>Extern medfinansieringEXCLUDE</v>
      </c>
      <c r="J8" s="158" t="e">
        <f t="shared" si="5"/>
        <v>#N/A</v>
      </c>
      <c r="L8" s="158" t="str">
        <f t="shared" si="6"/>
        <v>Extern medfinansiering_EU</v>
      </c>
      <c r="P8" s="340"/>
      <c r="Q8" s="340"/>
      <c r="R8" s="341"/>
      <c r="S8" s="342"/>
      <c r="T8" s="342"/>
      <c r="U8" s="341"/>
      <c r="V8" s="368"/>
      <c r="W8" s="341"/>
      <c r="X8" s="343"/>
      <c r="Y8" s="340"/>
      <c r="Z8" s="340" t="s">
        <v>152</v>
      </c>
      <c r="AA8" s="348" t="str">
        <f t="shared" si="7"/>
        <v/>
      </c>
      <c r="AB8" s="349" t="str">
        <f t="shared" si="8"/>
        <v/>
      </c>
      <c r="AC8" s="341"/>
      <c r="AD8" s="350" t="str">
        <f t="shared" si="9"/>
        <v/>
      </c>
    </row>
    <row r="9" spans="1:30" x14ac:dyDescent="0.45">
      <c r="B9" s="145" t="str">
        <f t="shared" si="0"/>
        <v>NOT INCLUDED</v>
      </c>
      <c r="C9" s="146" t="e">
        <f t="shared" si="1"/>
        <v>#N/A</v>
      </c>
      <c r="D9" s="158" t="e">
        <f>AB9&amp;"_"&amp;#REF!&amp;IF(afstemning_partner&lt;&gt;"","_"&amp;AC9,"")</f>
        <v>#REF!</v>
      </c>
      <c r="E9" s="158" t="str">
        <f t="shared" si="2"/>
        <v>Extern medfinansiering</v>
      </c>
      <c r="F9" s="158" t="e">
        <f t="shared" si="3"/>
        <v>#N/A</v>
      </c>
      <c r="G9" s="158" t="str">
        <f>'EXTERN MEDFINANSIERING'!Z9&amp;IF(regnskab_filter_periode&gt;=AB9,"INCLUDE"&amp;IF(regnskab_filter_land&lt;&gt;"",IF(regnskab_filter_land="EU",F9,AD9),""),"EXCLUDE")</f>
        <v>Extern medfinansieringEXCLUDE</v>
      </c>
      <c r="H9" s="158" t="str">
        <f t="shared" si="4"/>
        <v>Extern medfinansiering</v>
      </c>
      <c r="I9" s="158" t="str">
        <f>'EXTERN MEDFINANSIERING'!Z9&amp;IF(regnskab_filter_periode_partner&gt;=AB9,"INCLUDE"&amp;IF(regnskab_filter_land_partner&lt;&gt;"",IF(regnskab_filter_land_partner="EU",F9,AD9),""),"EXCLUDE")&amp;AC9</f>
        <v>Extern medfinansieringEXCLUDE</v>
      </c>
      <c r="J9" s="158" t="e">
        <f t="shared" si="5"/>
        <v>#N/A</v>
      </c>
      <c r="L9" s="158" t="str">
        <f t="shared" si="6"/>
        <v>Extern medfinansiering_EU</v>
      </c>
      <c r="P9" s="340"/>
      <c r="Q9" s="340"/>
      <c r="R9" s="341"/>
      <c r="S9" s="342"/>
      <c r="T9" s="342"/>
      <c r="U9" s="341"/>
      <c r="V9" s="368"/>
      <c r="W9" s="341"/>
      <c r="X9" s="343"/>
      <c r="Y9" s="340"/>
      <c r="Z9" s="340" t="s">
        <v>152</v>
      </c>
      <c r="AA9" s="348" t="str">
        <f t="shared" si="7"/>
        <v/>
      </c>
      <c r="AB9" s="349" t="str">
        <f t="shared" si="8"/>
        <v/>
      </c>
      <c r="AC9" s="341"/>
      <c r="AD9" s="350" t="str">
        <f t="shared" si="9"/>
        <v/>
      </c>
    </row>
    <row r="10" spans="1:30" x14ac:dyDescent="0.45">
      <c r="B10" s="145" t="str">
        <f t="shared" si="0"/>
        <v>NOT INCLUDED</v>
      </c>
      <c r="C10" s="146" t="e">
        <f t="shared" si="1"/>
        <v>#N/A</v>
      </c>
      <c r="D10" s="158" t="e">
        <f>AB10&amp;"_"&amp;#REF!&amp;IF(afstemning_partner&lt;&gt;"","_"&amp;AC10,"")</f>
        <v>#REF!</v>
      </c>
      <c r="E10" s="158" t="str">
        <f t="shared" si="2"/>
        <v>Extern medfinansiering</v>
      </c>
      <c r="F10" s="158" t="e">
        <f t="shared" si="3"/>
        <v>#N/A</v>
      </c>
      <c r="G10" s="158" t="str">
        <f>'EXTERN MEDFINANSIERING'!Z10&amp;IF(regnskab_filter_periode&gt;=AB10,"INCLUDE"&amp;IF(regnskab_filter_land&lt;&gt;"",IF(regnskab_filter_land="EU",F10,AD10),""),"EXCLUDE")</f>
        <v>Extern medfinansieringEXCLUDE</v>
      </c>
      <c r="H10" s="158" t="str">
        <f t="shared" si="4"/>
        <v>Extern medfinansiering</v>
      </c>
      <c r="I10" s="158" t="str">
        <f>'EXTERN MEDFINANSIERING'!Z10&amp;IF(regnskab_filter_periode_partner&gt;=AB10,"INCLUDE"&amp;IF(regnskab_filter_land_partner&lt;&gt;"",IF(regnskab_filter_land_partner="EU",F10,AD10),""),"EXCLUDE")&amp;AC10</f>
        <v>Extern medfinansieringEXCLUDE</v>
      </c>
      <c r="J10" s="158" t="e">
        <f t="shared" si="5"/>
        <v>#N/A</v>
      </c>
      <c r="L10" s="158" t="str">
        <f t="shared" si="6"/>
        <v>Extern medfinansiering_EU</v>
      </c>
      <c r="P10" s="340"/>
      <c r="Q10" s="340"/>
      <c r="R10" s="341"/>
      <c r="S10" s="342"/>
      <c r="T10" s="342"/>
      <c r="U10" s="341"/>
      <c r="V10" s="368"/>
      <c r="W10" s="341"/>
      <c r="X10" s="343"/>
      <c r="Y10" s="340"/>
      <c r="Z10" s="340" t="s">
        <v>152</v>
      </c>
      <c r="AA10" s="348" t="str">
        <f t="shared" si="7"/>
        <v/>
      </c>
      <c r="AB10" s="349" t="str">
        <f t="shared" si="8"/>
        <v/>
      </c>
      <c r="AC10" s="341"/>
      <c r="AD10" s="350" t="str">
        <f t="shared" si="9"/>
        <v/>
      </c>
    </row>
    <row r="11" spans="1:30" x14ac:dyDescent="0.45">
      <c r="B11" s="145" t="str">
        <f t="shared" si="0"/>
        <v>NOT INCLUDED</v>
      </c>
      <c r="C11" s="146" t="e">
        <f t="shared" si="1"/>
        <v>#N/A</v>
      </c>
      <c r="D11" s="158" t="e">
        <f>AB11&amp;"_"&amp;#REF!&amp;IF(afstemning_partner&lt;&gt;"","_"&amp;AC11,"")</f>
        <v>#REF!</v>
      </c>
      <c r="E11" s="158" t="str">
        <f t="shared" si="2"/>
        <v>Extern medfinansiering</v>
      </c>
      <c r="F11" s="158" t="e">
        <f t="shared" si="3"/>
        <v>#N/A</v>
      </c>
      <c r="G11" s="158" t="str">
        <f>'EXTERN MEDFINANSIERING'!Z11&amp;IF(regnskab_filter_periode&gt;=AB11,"INCLUDE"&amp;IF(regnskab_filter_land&lt;&gt;"",IF(regnskab_filter_land="EU",F11,AD11),""),"EXCLUDE")</f>
        <v>Extern medfinansieringEXCLUDE</v>
      </c>
      <c r="H11" s="158" t="str">
        <f t="shared" si="4"/>
        <v>Extern medfinansiering</v>
      </c>
      <c r="I11" s="158" t="str">
        <f>'EXTERN MEDFINANSIERING'!Z11&amp;IF(regnskab_filter_periode_partner&gt;=AB11,"INCLUDE"&amp;IF(regnskab_filter_land_partner&lt;&gt;"",IF(regnskab_filter_land_partner="EU",F11,AD11),""),"EXCLUDE")&amp;AC11</f>
        <v>Extern medfinansieringEXCLUDE</v>
      </c>
      <c r="J11" s="158" t="e">
        <f t="shared" si="5"/>
        <v>#N/A</v>
      </c>
      <c r="L11" s="158" t="str">
        <f t="shared" si="6"/>
        <v>Extern medfinansiering_EU</v>
      </c>
      <c r="P11" s="340"/>
      <c r="Q11" s="340"/>
      <c r="R11" s="341"/>
      <c r="S11" s="342"/>
      <c r="T11" s="342"/>
      <c r="U11" s="341"/>
      <c r="V11" s="368"/>
      <c r="W11" s="341"/>
      <c r="X11" s="343"/>
      <c r="Y11" s="340"/>
      <c r="Z11" s="340" t="s">
        <v>152</v>
      </c>
      <c r="AA11" s="348" t="str">
        <f t="shared" si="7"/>
        <v/>
      </c>
      <c r="AB11" s="349" t="str">
        <f t="shared" si="8"/>
        <v/>
      </c>
      <c r="AC11" s="341"/>
      <c r="AD11" s="350" t="str">
        <f t="shared" si="9"/>
        <v/>
      </c>
    </row>
    <row r="12" spans="1:30" x14ac:dyDescent="0.45">
      <c r="B12" s="145" t="str">
        <f t="shared" si="0"/>
        <v>NOT INCLUDED</v>
      </c>
      <c r="C12" s="146" t="e">
        <f t="shared" si="1"/>
        <v>#N/A</v>
      </c>
      <c r="D12" s="158" t="e">
        <f>AB12&amp;"_"&amp;#REF!&amp;IF(afstemning_partner&lt;&gt;"","_"&amp;AC12,"")</f>
        <v>#REF!</v>
      </c>
      <c r="E12" s="158" t="str">
        <f t="shared" si="2"/>
        <v>Extern medfinansiering</v>
      </c>
      <c r="F12" s="158" t="e">
        <f t="shared" si="3"/>
        <v>#N/A</v>
      </c>
      <c r="G12" s="158" t="str">
        <f>'EXTERN MEDFINANSIERING'!Z12&amp;IF(regnskab_filter_periode&gt;=AB12,"INCLUDE"&amp;IF(regnskab_filter_land&lt;&gt;"",IF(regnskab_filter_land="EU",F12,AD12),""),"EXCLUDE")</f>
        <v>Extern medfinansieringEXCLUDE</v>
      </c>
      <c r="H12" s="158" t="str">
        <f t="shared" si="4"/>
        <v>Extern medfinansiering</v>
      </c>
      <c r="I12" s="158" t="str">
        <f>'EXTERN MEDFINANSIERING'!Z12&amp;IF(regnskab_filter_periode_partner&gt;=AB12,"INCLUDE"&amp;IF(regnskab_filter_land_partner&lt;&gt;"",IF(regnskab_filter_land_partner="EU",F12,AD12),""),"EXCLUDE")&amp;AC12</f>
        <v>Extern medfinansieringEXCLUDE</v>
      </c>
      <c r="J12" s="158" t="e">
        <f t="shared" si="5"/>
        <v>#N/A</v>
      </c>
      <c r="L12" s="158" t="str">
        <f t="shared" si="6"/>
        <v>Extern medfinansiering_EU</v>
      </c>
      <c r="P12" s="340"/>
      <c r="Q12" s="340"/>
      <c r="R12" s="341"/>
      <c r="S12" s="342"/>
      <c r="T12" s="342"/>
      <c r="U12" s="341"/>
      <c r="V12" s="368"/>
      <c r="W12" s="341"/>
      <c r="X12" s="343"/>
      <c r="Y12" s="340"/>
      <c r="Z12" s="340" t="s">
        <v>152</v>
      </c>
      <c r="AA12" s="348" t="str">
        <f t="shared" si="7"/>
        <v/>
      </c>
      <c r="AB12" s="349" t="str">
        <f t="shared" si="8"/>
        <v/>
      </c>
      <c r="AC12" s="341"/>
      <c r="AD12" s="350" t="str">
        <f t="shared" si="9"/>
        <v/>
      </c>
    </row>
    <row r="13" spans="1:30" x14ac:dyDescent="0.45">
      <c r="B13" s="145" t="str">
        <f t="shared" si="0"/>
        <v>NOT INCLUDED</v>
      </c>
      <c r="C13" s="146" t="e">
        <f t="shared" si="1"/>
        <v>#N/A</v>
      </c>
      <c r="D13" s="158" t="e">
        <f>AB13&amp;"_"&amp;#REF!&amp;IF(afstemning_partner&lt;&gt;"","_"&amp;AC13,"")</f>
        <v>#REF!</v>
      </c>
      <c r="E13" s="158" t="str">
        <f t="shared" si="2"/>
        <v>Extern medfinansiering</v>
      </c>
      <c r="F13" s="158" t="e">
        <f t="shared" si="3"/>
        <v>#N/A</v>
      </c>
      <c r="G13" s="158" t="str">
        <f>'EXTERN MEDFINANSIERING'!Z13&amp;IF(regnskab_filter_periode&gt;=AB13,"INCLUDE"&amp;IF(regnskab_filter_land&lt;&gt;"",IF(regnskab_filter_land="EU",F13,AD13),""),"EXCLUDE")</f>
        <v>Extern medfinansieringEXCLUDE</v>
      </c>
      <c r="H13" s="158" t="str">
        <f t="shared" si="4"/>
        <v>Extern medfinansiering</v>
      </c>
      <c r="I13" s="158" t="str">
        <f>'EXTERN MEDFINANSIERING'!Z13&amp;IF(regnskab_filter_periode_partner&gt;=AB13,"INCLUDE"&amp;IF(regnskab_filter_land_partner&lt;&gt;"",IF(regnskab_filter_land_partner="EU",F13,AD13),""),"EXCLUDE")&amp;AC13</f>
        <v>Extern medfinansieringEXCLUDE</v>
      </c>
      <c r="J13" s="158" t="e">
        <f t="shared" si="5"/>
        <v>#N/A</v>
      </c>
      <c r="L13" s="158" t="str">
        <f t="shared" si="6"/>
        <v>Extern medfinansiering_EU</v>
      </c>
      <c r="P13" s="340"/>
      <c r="Q13" s="340"/>
      <c r="R13" s="341"/>
      <c r="S13" s="342"/>
      <c r="T13" s="342"/>
      <c r="U13" s="341"/>
      <c r="V13" s="368"/>
      <c r="W13" s="341"/>
      <c r="X13" s="343"/>
      <c r="Y13" s="340"/>
      <c r="Z13" s="340" t="s">
        <v>152</v>
      </c>
      <c r="AA13" s="348" t="str">
        <f t="shared" si="7"/>
        <v/>
      </c>
      <c r="AB13" s="349" t="str">
        <f t="shared" si="8"/>
        <v/>
      </c>
      <c r="AC13" s="341"/>
      <c r="AD13" s="350" t="str">
        <f t="shared" si="9"/>
        <v/>
      </c>
    </row>
    <row r="14" spans="1:30" x14ac:dyDescent="0.45">
      <c r="B14" s="145" t="str">
        <f t="shared" si="0"/>
        <v>NOT INCLUDED</v>
      </c>
      <c r="C14" s="146" t="e">
        <f t="shared" si="1"/>
        <v>#N/A</v>
      </c>
      <c r="D14" s="158" t="e">
        <f>AB14&amp;"_"&amp;#REF!&amp;IF(afstemning_partner&lt;&gt;"","_"&amp;AC14,"")</f>
        <v>#REF!</v>
      </c>
      <c r="E14" s="158" t="str">
        <f t="shared" si="2"/>
        <v>Extern medfinansiering</v>
      </c>
      <c r="F14" s="158" t="e">
        <f t="shared" si="3"/>
        <v>#N/A</v>
      </c>
      <c r="G14" s="158" t="str">
        <f>'EXTERN MEDFINANSIERING'!Z14&amp;IF(regnskab_filter_periode&gt;=AB14,"INCLUDE"&amp;IF(regnskab_filter_land&lt;&gt;"",IF(regnskab_filter_land="EU",F14,AD14),""),"EXCLUDE")</f>
        <v>Extern medfinansieringEXCLUDE</v>
      </c>
      <c r="H14" s="158" t="str">
        <f t="shared" si="4"/>
        <v>Extern medfinansiering</v>
      </c>
      <c r="I14" s="158" t="str">
        <f>'EXTERN MEDFINANSIERING'!Z14&amp;IF(regnskab_filter_periode_partner&gt;=AB14,"INCLUDE"&amp;IF(regnskab_filter_land_partner&lt;&gt;"",IF(regnskab_filter_land_partner="EU",F14,AD14),""),"EXCLUDE")&amp;AC14</f>
        <v>Extern medfinansieringEXCLUDE</v>
      </c>
      <c r="J14" s="158" t="e">
        <f t="shared" si="5"/>
        <v>#N/A</v>
      </c>
      <c r="L14" s="158" t="str">
        <f t="shared" si="6"/>
        <v>Extern medfinansiering_EU</v>
      </c>
      <c r="P14" s="340"/>
      <c r="Q14" s="340"/>
      <c r="R14" s="341"/>
      <c r="S14" s="342"/>
      <c r="T14" s="342"/>
      <c r="U14" s="341"/>
      <c r="V14" s="368"/>
      <c r="W14" s="341"/>
      <c r="X14" s="343"/>
      <c r="Y14" s="340"/>
      <c r="Z14" s="340" t="s">
        <v>152</v>
      </c>
      <c r="AA14" s="348" t="str">
        <f t="shared" si="7"/>
        <v/>
      </c>
      <c r="AB14" s="349" t="str">
        <f t="shared" si="8"/>
        <v/>
      </c>
      <c r="AC14" s="341"/>
      <c r="AD14" s="350" t="str">
        <f t="shared" si="9"/>
        <v/>
      </c>
    </row>
    <row r="15" spans="1:30" x14ac:dyDescent="0.45">
      <c r="B15" s="145" t="str">
        <f t="shared" si="0"/>
        <v>NOT INCLUDED</v>
      </c>
      <c r="C15" s="146" t="e">
        <f t="shared" si="1"/>
        <v>#N/A</v>
      </c>
      <c r="D15" s="158" t="e">
        <f>AB15&amp;"_"&amp;#REF!&amp;IF(afstemning_partner&lt;&gt;"","_"&amp;AC15,"")</f>
        <v>#REF!</v>
      </c>
      <c r="E15" s="158" t="str">
        <f t="shared" si="2"/>
        <v>Extern medfinansiering</v>
      </c>
      <c r="F15" s="158" t="e">
        <f t="shared" si="3"/>
        <v>#N/A</v>
      </c>
      <c r="G15" s="158" t="str">
        <f>'EXTERN MEDFINANSIERING'!Z15&amp;IF(regnskab_filter_periode&gt;=AB15,"INCLUDE"&amp;IF(regnskab_filter_land&lt;&gt;"",IF(regnskab_filter_land="EU",F15,AD15),""),"EXCLUDE")</f>
        <v>Extern medfinansieringEXCLUDE</v>
      </c>
      <c r="H15" s="158" t="str">
        <f t="shared" si="4"/>
        <v>Extern medfinansiering</v>
      </c>
      <c r="I15" s="158" t="str">
        <f>'EXTERN MEDFINANSIERING'!Z15&amp;IF(regnskab_filter_periode_partner&gt;=AB15,"INCLUDE"&amp;IF(regnskab_filter_land_partner&lt;&gt;"",IF(regnskab_filter_land_partner="EU",F15,AD15),""),"EXCLUDE")&amp;AC15</f>
        <v>Extern medfinansieringEXCLUDE</v>
      </c>
      <c r="J15" s="158" t="e">
        <f t="shared" si="5"/>
        <v>#N/A</v>
      </c>
      <c r="L15" s="158" t="str">
        <f t="shared" si="6"/>
        <v>Extern medfinansiering_EU</v>
      </c>
      <c r="P15" s="340"/>
      <c r="Q15" s="340"/>
      <c r="R15" s="341"/>
      <c r="S15" s="342"/>
      <c r="T15" s="342"/>
      <c r="U15" s="341"/>
      <c r="V15" s="368"/>
      <c r="W15" s="341"/>
      <c r="X15" s="343"/>
      <c r="Y15" s="340"/>
      <c r="Z15" s="340" t="s">
        <v>152</v>
      </c>
      <c r="AA15" s="348" t="str">
        <f t="shared" si="7"/>
        <v/>
      </c>
      <c r="AB15" s="349" t="str">
        <f t="shared" si="8"/>
        <v/>
      </c>
      <c r="AC15" s="341"/>
      <c r="AD15" s="350" t="str">
        <f t="shared" si="9"/>
        <v/>
      </c>
    </row>
    <row r="16" spans="1:30" x14ac:dyDescent="0.45">
      <c r="B16" s="145" t="str">
        <f t="shared" si="0"/>
        <v>NOT INCLUDED</v>
      </c>
      <c r="C16" s="146" t="e">
        <f t="shared" si="1"/>
        <v>#N/A</v>
      </c>
      <c r="D16" s="158" t="e">
        <f>AB16&amp;"_"&amp;#REF!&amp;IF(afstemning_partner&lt;&gt;"","_"&amp;AC16,"")</f>
        <v>#REF!</v>
      </c>
      <c r="E16" s="158" t="str">
        <f t="shared" si="2"/>
        <v>Extern medfinansiering</v>
      </c>
      <c r="F16" s="158" t="e">
        <f t="shared" si="3"/>
        <v>#N/A</v>
      </c>
      <c r="G16" s="158" t="str">
        <f>'EXTERN MEDFINANSIERING'!Z16&amp;IF(regnskab_filter_periode&gt;=AB16,"INCLUDE"&amp;IF(regnskab_filter_land&lt;&gt;"",IF(regnskab_filter_land="EU",F16,AD16),""),"EXCLUDE")</f>
        <v>Extern medfinansieringEXCLUDE</v>
      </c>
      <c r="H16" s="158" t="str">
        <f t="shared" si="4"/>
        <v>Extern medfinansiering</v>
      </c>
      <c r="I16" s="158" t="str">
        <f>'EXTERN MEDFINANSIERING'!Z16&amp;IF(regnskab_filter_periode_partner&gt;=AB16,"INCLUDE"&amp;IF(regnskab_filter_land_partner&lt;&gt;"",IF(regnskab_filter_land_partner="EU",F16,AD16),""),"EXCLUDE")&amp;AC16</f>
        <v>Extern medfinansieringEXCLUDE</v>
      </c>
      <c r="J16" s="158" t="e">
        <f t="shared" si="5"/>
        <v>#N/A</v>
      </c>
      <c r="L16" s="158" t="str">
        <f t="shared" si="6"/>
        <v>Extern medfinansiering_EU</v>
      </c>
      <c r="P16" s="340"/>
      <c r="Q16" s="340"/>
      <c r="R16" s="341"/>
      <c r="S16" s="342"/>
      <c r="T16" s="342"/>
      <c r="U16" s="341"/>
      <c r="V16" s="368"/>
      <c r="W16" s="341"/>
      <c r="X16" s="343"/>
      <c r="Y16" s="340"/>
      <c r="Z16" s="340" t="s">
        <v>152</v>
      </c>
      <c r="AA16" s="348" t="str">
        <f t="shared" si="7"/>
        <v/>
      </c>
      <c r="AB16" s="349" t="str">
        <f t="shared" si="8"/>
        <v/>
      </c>
      <c r="AC16" s="341"/>
      <c r="AD16" s="350" t="str">
        <f t="shared" si="9"/>
        <v/>
      </c>
    </row>
    <row r="17" spans="2:30" x14ac:dyDescent="0.45">
      <c r="B17" s="145" t="str">
        <f t="shared" si="0"/>
        <v>NOT INCLUDED</v>
      </c>
      <c r="C17" s="146" t="e">
        <f t="shared" si="1"/>
        <v>#N/A</v>
      </c>
      <c r="D17" s="158" t="e">
        <f>AB17&amp;"_"&amp;#REF!&amp;IF(afstemning_partner&lt;&gt;"","_"&amp;AC17,"")</f>
        <v>#REF!</v>
      </c>
      <c r="E17" s="158" t="str">
        <f t="shared" si="2"/>
        <v>Extern medfinansiering</v>
      </c>
      <c r="F17" s="158" t="e">
        <f t="shared" si="3"/>
        <v>#N/A</v>
      </c>
      <c r="G17" s="158" t="str">
        <f>'EXTERN MEDFINANSIERING'!Z17&amp;IF(regnskab_filter_periode&gt;=AB17,"INCLUDE"&amp;IF(regnskab_filter_land&lt;&gt;"",IF(regnskab_filter_land="EU",F17,AD17),""),"EXCLUDE")</f>
        <v>Extern medfinansieringEXCLUDE</v>
      </c>
      <c r="H17" s="158" t="str">
        <f t="shared" si="4"/>
        <v>Extern medfinansiering</v>
      </c>
      <c r="I17" s="158" t="str">
        <f>'EXTERN MEDFINANSIERING'!Z17&amp;IF(regnskab_filter_periode_partner&gt;=AB17,"INCLUDE"&amp;IF(regnskab_filter_land_partner&lt;&gt;"",IF(regnskab_filter_land_partner="EU",F17,AD17),""),"EXCLUDE")&amp;AC17</f>
        <v>Extern medfinansieringEXCLUDE</v>
      </c>
      <c r="J17" s="158" t="e">
        <f t="shared" si="5"/>
        <v>#N/A</v>
      </c>
      <c r="L17" s="158" t="str">
        <f t="shared" si="6"/>
        <v>Extern medfinansiering_EU</v>
      </c>
      <c r="P17" s="340"/>
      <c r="Q17" s="340"/>
      <c r="R17" s="341"/>
      <c r="S17" s="342"/>
      <c r="T17" s="342"/>
      <c r="U17" s="341"/>
      <c r="V17" s="368"/>
      <c r="W17" s="341"/>
      <c r="X17" s="343"/>
      <c r="Y17" s="340"/>
      <c r="Z17" s="340" t="s">
        <v>152</v>
      </c>
      <c r="AA17" s="348" t="str">
        <f t="shared" si="7"/>
        <v/>
      </c>
      <c r="AB17" s="349" t="str">
        <f t="shared" si="8"/>
        <v/>
      </c>
      <c r="AC17" s="341"/>
      <c r="AD17" s="350" t="str">
        <f t="shared" si="9"/>
        <v/>
      </c>
    </row>
    <row r="18" spans="2:30" x14ac:dyDescent="0.45">
      <c r="B18" s="145" t="str">
        <f t="shared" si="0"/>
        <v>NOT INCLUDED</v>
      </c>
      <c r="C18" s="146" t="e">
        <f t="shared" si="1"/>
        <v>#N/A</v>
      </c>
      <c r="D18" s="158" t="e">
        <f>AB18&amp;"_"&amp;#REF!&amp;IF(afstemning_partner&lt;&gt;"","_"&amp;AC18,"")</f>
        <v>#REF!</v>
      </c>
      <c r="E18" s="158" t="str">
        <f t="shared" si="2"/>
        <v>Extern medfinansiering</v>
      </c>
      <c r="F18" s="158" t="e">
        <f t="shared" si="3"/>
        <v>#N/A</v>
      </c>
      <c r="G18" s="158" t="str">
        <f>'EXTERN MEDFINANSIERING'!Z18&amp;IF(regnskab_filter_periode&gt;=AB18,"INCLUDE"&amp;IF(regnskab_filter_land&lt;&gt;"",IF(regnskab_filter_land="EU",F18,AD18),""),"EXCLUDE")</f>
        <v>Extern medfinansieringEXCLUDE</v>
      </c>
      <c r="H18" s="158" t="str">
        <f t="shared" si="4"/>
        <v>Extern medfinansiering</v>
      </c>
      <c r="I18" s="158" t="str">
        <f>'EXTERN MEDFINANSIERING'!Z18&amp;IF(regnskab_filter_periode_partner&gt;=AB18,"INCLUDE"&amp;IF(regnskab_filter_land_partner&lt;&gt;"",IF(regnskab_filter_land_partner="EU",F18,AD18),""),"EXCLUDE")&amp;AC18</f>
        <v>Extern medfinansieringEXCLUDE</v>
      </c>
      <c r="J18" s="158" t="e">
        <f t="shared" si="5"/>
        <v>#N/A</v>
      </c>
      <c r="L18" s="158" t="str">
        <f t="shared" si="6"/>
        <v>Extern medfinansiering_EU</v>
      </c>
      <c r="P18" s="340"/>
      <c r="Q18" s="340"/>
      <c r="R18" s="341"/>
      <c r="S18" s="342"/>
      <c r="T18" s="342"/>
      <c r="U18" s="341"/>
      <c r="V18" s="368"/>
      <c r="W18" s="341"/>
      <c r="X18" s="343"/>
      <c r="Y18" s="340"/>
      <c r="Z18" s="340" t="s">
        <v>152</v>
      </c>
      <c r="AA18" s="348" t="str">
        <f t="shared" si="7"/>
        <v/>
      </c>
      <c r="AB18" s="349" t="str">
        <f t="shared" si="8"/>
        <v/>
      </c>
      <c r="AC18" s="341"/>
      <c r="AD18" s="350" t="str">
        <f t="shared" si="9"/>
        <v/>
      </c>
    </row>
    <row r="19" spans="2:30" x14ac:dyDescent="0.45">
      <c r="B19" s="145" t="str">
        <f t="shared" si="0"/>
        <v>NOT INCLUDED</v>
      </c>
      <c r="C19" s="146" t="e">
        <f t="shared" si="1"/>
        <v>#N/A</v>
      </c>
      <c r="D19" s="158" t="e">
        <f>AB19&amp;"_"&amp;#REF!&amp;IF(afstemning_partner&lt;&gt;"","_"&amp;AC19,"")</f>
        <v>#REF!</v>
      </c>
      <c r="E19" s="158" t="str">
        <f t="shared" si="2"/>
        <v>Extern medfinansiering</v>
      </c>
      <c r="F19" s="158" t="e">
        <f t="shared" si="3"/>
        <v>#N/A</v>
      </c>
      <c r="G19" s="158" t="str">
        <f>'EXTERN MEDFINANSIERING'!Z19&amp;IF(regnskab_filter_periode&gt;=AB19,"INCLUDE"&amp;IF(regnskab_filter_land&lt;&gt;"",IF(regnskab_filter_land="EU",F19,AD19),""),"EXCLUDE")</f>
        <v>Extern medfinansieringEXCLUDE</v>
      </c>
      <c r="H19" s="158" t="str">
        <f t="shared" si="4"/>
        <v>Extern medfinansiering</v>
      </c>
      <c r="I19" s="158" t="str">
        <f>'EXTERN MEDFINANSIERING'!Z19&amp;IF(regnskab_filter_periode_partner&gt;=AB19,"INCLUDE"&amp;IF(regnskab_filter_land_partner&lt;&gt;"",IF(regnskab_filter_land_partner="EU",F19,AD19),""),"EXCLUDE")&amp;AC19</f>
        <v>Extern medfinansieringEXCLUDE</v>
      </c>
      <c r="J19" s="158" t="e">
        <f t="shared" si="5"/>
        <v>#N/A</v>
      </c>
      <c r="L19" s="158" t="str">
        <f t="shared" si="6"/>
        <v>Extern medfinansiering_EU</v>
      </c>
      <c r="P19" s="340"/>
      <c r="Q19" s="340"/>
      <c r="R19" s="341"/>
      <c r="S19" s="342"/>
      <c r="T19" s="342"/>
      <c r="U19" s="341"/>
      <c r="V19" s="368"/>
      <c r="W19" s="341"/>
      <c r="X19" s="343"/>
      <c r="Y19" s="340"/>
      <c r="Z19" s="340" t="s">
        <v>152</v>
      </c>
      <c r="AA19" s="348" t="str">
        <f t="shared" si="7"/>
        <v/>
      </c>
      <c r="AB19" s="349" t="str">
        <f t="shared" si="8"/>
        <v/>
      </c>
      <c r="AC19" s="341"/>
      <c r="AD19" s="350" t="str">
        <f t="shared" si="9"/>
        <v/>
      </c>
    </row>
    <row r="20" spans="2:30" x14ac:dyDescent="0.45">
      <c r="B20" s="145" t="str">
        <f t="shared" si="0"/>
        <v>NOT INCLUDED</v>
      </c>
      <c r="C20" s="146" t="e">
        <f t="shared" si="1"/>
        <v>#N/A</v>
      </c>
      <c r="D20" s="158" t="e">
        <f>AB20&amp;"_"&amp;#REF!&amp;IF(afstemning_partner&lt;&gt;"","_"&amp;AC20,"")</f>
        <v>#REF!</v>
      </c>
      <c r="E20" s="158" t="str">
        <f t="shared" si="2"/>
        <v>Extern medfinansiering</v>
      </c>
      <c r="F20" s="158" t="e">
        <f t="shared" si="3"/>
        <v>#N/A</v>
      </c>
      <c r="G20" s="158" t="str">
        <f>'EXTERN MEDFINANSIERING'!Z20&amp;IF(regnskab_filter_periode&gt;=AB20,"INCLUDE"&amp;IF(regnskab_filter_land&lt;&gt;"",IF(regnskab_filter_land="EU",F20,AD20),""),"EXCLUDE")</f>
        <v>Extern medfinansieringEXCLUDE</v>
      </c>
      <c r="H20" s="158" t="str">
        <f t="shared" si="4"/>
        <v>Extern medfinansiering</v>
      </c>
      <c r="I20" s="158" t="str">
        <f>'EXTERN MEDFINANSIERING'!Z20&amp;IF(regnskab_filter_periode_partner&gt;=AB20,"INCLUDE"&amp;IF(regnskab_filter_land_partner&lt;&gt;"",IF(regnskab_filter_land_partner="EU",F20,AD20),""),"EXCLUDE")&amp;AC20</f>
        <v>Extern medfinansieringEXCLUDE</v>
      </c>
      <c r="J20" s="158" t="e">
        <f t="shared" si="5"/>
        <v>#N/A</v>
      </c>
      <c r="L20" s="158" t="str">
        <f t="shared" si="6"/>
        <v>Extern medfinansiering_EU</v>
      </c>
      <c r="P20" s="340"/>
      <c r="Q20" s="340"/>
      <c r="R20" s="341"/>
      <c r="S20" s="342"/>
      <c r="T20" s="342"/>
      <c r="U20" s="341"/>
      <c r="V20" s="368"/>
      <c r="W20" s="341"/>
      <c r="X20" s="343"/>
      <c r="Y20" s="340"/>
      <c r="Z20" s="340" t="s">
        <v>152</v>
      </c>
      <c r="AA20" s="348" t="str">
        <f t="shared" si="7"/>
        <v/>
      </c>
      <c r="AB20" s="349" t="str">
        <f t="shared" si="8"/>
        <v/>
      </c>
      <c r="AC20" s="341"/>
      <c r="AD20" s="350" t="str">
        <f t="shared" si="9"/>
        <v/>
      </c>
    </row>
    <row r="21" spans="2:30" x14ac:dyDescent="0.45">
      <c r="B21" s="145" t="str">
        <f t="shared" si="0"/>
        <v>NOT INCLUDED</v>
      </c>
      <c r="C21" s="146" t="e">
        <f t="shared" si="1"/>
        <v>#N/A</v>
      </c>
      <c r="D21" s="158" t="e">
        <f>AB21&amp;"_"&amp;#REF!&amp;IF(afstemning_partner&lt;&gt;"","_"&amp;AC21,"")</f>
        <v>#REF!</v>
      </c>
      <c r="E21" s="158" t="str">
        <f t="shared" si="2"/>
        <v>Extern medfinansiering</v>
      </c>
      <c r="F21" s="158" t="e">
        <f t="shared" si="3"/>
        <v>#N/A</v>
      </c>
      <c r="G21" s="158" t="str">
        <f>'EXTERN MEDFINANSIERING'!Z21&amp;IF(regnskab_filter_periode&gt;=AB21,"INCLUDE"&amp;IF(regnskab_filter_land&lt;&gt;"",IF(regnskab_filter_land="EU",F21,AD21),""),"EXCLUDE")</f>
        <v>Extern medfinansieringEXCLUDE</v>
      </c>
      <c r="H21" s="158" t="str">
        <f t="shared" si="4"/>
        <v>Extern medfinansiering</v>
      </c>
      <c r="I21" s="158" t="str">
        <f>'EXTERN MEDFINANSIERING'!Z21&amp;IF(regnskab_filter_periode_partner&gt;=AB21,"INCLUDE"&amp;IF(regnskab_filter_land_partner&lt;&gt;"",IF(regnskab_filter_land_partner="EU",F21,AD21),""),"EXCLUDE")&amp;AC21</f>
        <v>Extern medfinansieringEXCLUDE</v>
      </c>
      <c r="J21" s="158" t="e">
        <f t="shared" si="5"/>
        <v>#N/A</v>
      </c>
      <c r="L21" s="158" t="str">
        <f t="shared" si="6"/>
        <v>Extern medfinansiering_EU</v>
      </c>
      <c r="P21" s="340"/>
      <c r="Q21" s="340"/>
      <c r="R21" s="341"/>
      <c r="S21" s="342"/>
      <c r="T21" s="342"/>
      <c r="U21" s="341"/>
      <c r="V21" s="368"/>
      <c r="W21" s="341"/>
      <c r="X21" s="343"/>
      <c r="Y21" s="340"/>
      <c r="Z21" s="340" t="s">
        <v>152</v>
      </c>
      <c r="AA21" s="348" t="str">
        <f t="shared" si="7"/>
        <v/>
      </c>
      <c r="AB21" s="349" t="str">
        <f t="shared" si="8"/>
        <v/>
      </c>
      <c r="AC21" s="341"/>
      <c r="AD21" s="350" t="str">
        <f t="shared" si="9"/>
        <v/>
      </c>
    </row>
    <row r="22" spans="2:30" x14ac:dyDescent="0.45">
      <c r="B22" s="145" t="str">
        <f t="shared" si="0"/>
        <v>NOT INCLUDED</v>
      </c>
      <c r="C22" s="146" t="e">
        <f t="shared" si="1"/>
        <v>#N/A</v>
      </c>
      <c r="D22" s="158" t="e">
        <f>AB22&amp;"_"&amp;#REF!&amp;IF(afstemning_partner&lt;&gt;"","_"&amp;AC22,"")</f>
        <v>#REF!</v>
      </c>
      <c r="E22" s="158" t="str">
        <f t="shared" si="2"/>
        <v>Extern medfinansiering</v>
      </c>
      <c r="F22" s="158" t="e">
        <f t="shared" si="3"/>
        <v>#N/A</v>
      </c>
      <c r="G22" s="158" t="str">
        <f>'EXTERN MEDFINANSIERING'!Z22&amp;IF(regnskab_filter_periode&gt;=AB22,"INCLUDE"&amp;IF(regnskab_filter_land&lt;&gt;"",IF(regnskab_filter_land="EU",F22,AD22),""),"EXCLUDE")</f>
        <v>Extern medfinansieringEXCLUDE</v>
      </c>
      <c r="H22" s="158" t="str">
        <f t="shared" si="4"/>
        <v>Extern medfinansiering</v>
      </c>
      <c r="I22" s="158" t="str">
        <f>'EXTERN MEDFINANSIERING'!Z22&amp;IF(regnskab_filter_periode_partner&gt;=AB22,"INCLUDE"&amp;IF(regnskab_filter_land_partner&lt;&gt;"",IF(regnskab_filter_land_partner="EU",F22,AD22),""),"EXCLUDE")&amp;AC22</f>
        <v>Extern medfinansieringEXCLUDE</v>
      </c>
      <c r="J22" s="158" t="e">
        <f t="shared" si="5"/>
        <v>#N/A</v>
      </c>
      <c r="L22" s="158" t="str">
        <f t="shared" si="6"/>
        <v>Extern medfinansiering_EU</v>
      </c>
      <c r="P22" s="340"/>
      <c r="Q22" s="340"/>
      <c r="R22" s="341"/>
      <c r="S22" s="342"/>
      <c r="T22" s="342"/>
      <c r="U22" s="341"/>
      <c r="V22" s="368"/>
      <c r="W22" s="341"/>
      <c r="X22" s="343"/>
      <c r="Y22" s="340"/>
      <c r="Z22" s="340" t="s">
        <v>152</v>
      </c>
      <c r="AA22" s="348" t="str">
        <f t="shared" si="7"/>
        <v/>
      </c>
      <c r="AB22" s="349" t="str">
        <f t="shared" si="8"/>
        <v/>
      </c>
      <c r="AC22" s="341"/>
      <c r="AD22" s="350" t="str">
        <f t="shared" si="9"/>
        <v/>
      </c>
    </row>
    <row r="23" spans="2:30" x14ac:dyDescent="0.45">
      <c r="B23" s="145" t="str">
        <f t="shared" si="0"/>
        <v>NOT INCLUDED</v>
      </c>
      <c r="C23" s="146" t="e">
        <f t="shared" si="1"/>
        <v>#N/A</v>
      </c>
      <c r="D23" s="158" t="e">
        <f>AB23&amp;"_"&amp;#REF!&amp;IF(afstemning_partner&lt;&gt;"","_"&amp;AC23,"")</f>
        <v>#REF!</v>
      </c>
      <c r="E23" s="158" t="str">
        <f t="shared" si="2"/>
        <v>Extern medfinansiering</v>
      </c>
      <c r="F23" s="158" t="e">
        <f t="shared" si="3"/>
        <v>#N/A</v>
      </c>
      <c r="G23" s="158" t="str">
        <f>'EXTERN MEDFINANSIERING'!Z23&amp;IF(regnskab_filter_periode&gt;=AB23,"INCLUDE"&amp;IF(regnskab_filter_land&lt;&gt;"",IF(regnskab_filter_land="EU",F23,AD23),""),"EXCLUDE")</f>
        <v>Extern medfinansieringEXCLUDE</v>
      </c>
      <c r="H23" s="158" t="str">
        <f t="shared" si="4"/>
        <v>Extern medfinansiering</v>
      </c>
      <c r="I23" s="158" t="str">
        <f>'EXTERN MEDFINANSIERING'!Z23&amp;IF(regnskab_filter_periode_partner&gt;=AB23,"INCLUDE"&amp;IF(regnskab_filter_land_partner&lt;&gt;"",IF(regnskab_filter_land_partner="EU",F23,AD23),""),"EXCLUDE")&amp;AC23</f>
        <v>Extern medfinansieringEXCLUDE</v>
      </c>
      <c r="J23" s="158" t="e">
        <f t="shared" si="5"/>
        <v>#N/A</v>
      </c>
      <c r="L23" s="158" t="str">
        <f t="shared" si="6"/>
        <v>Extern medfinansiering_EU</v>
      </c>
      <c r="P23" s="340"/>
      <c r="Q23" s="340"/>
      <c r="R23" s="341"/>
      <c r="S23" s="342"/>
      <c r="T23" s="342"/>
      <c r="U23" s="341"/>
      <c r="V23" s="368"/>
      <c r="W23" s="341"/>
      <c r="X23" s="343"/>
      <c r="Y23" s="340"/>
      <c r="Z23" s="340" t="s">
        <v>152</v>
      </c>
      <c r="AA23" s="348" t="str">
        <f t="shared" si="7"/>
        <v/>
      </c>
      <c r="AB23" s="349" t="str">
        <f t="shared" si="8"/>
        <v/>
      </c>
      <c r="AC23" s="341"/>
      <c r="AD23" s="350" t="str">
        <f t="shared" si="9"/>
        <v/>
      </c>
    </row>
    <row r="24" spans="2:30" x14ac:dyDescent="0.45">
      <c r="B24" s="145" t="str">
        <f t="shared" si="0"/>
        <v>NOT INCLUDED</v>
      </c>
      <c r="C24" s="146" t="e">
        <f t="shared" si="1"/>
        <v>#N/A</v>
      </c>
      <c r="D24" s="158" t="e">
        <f>AB24&amp;"_"&amp;#REF!&amp;IF(afstemning_partner&lt;&gt;"","_"&amp;AC24,"")</f>
        <v>#REF!</v>
      </c>
      <c r="E24" s="158" t="str">
        <f t="shared" si="2"/>
        <v>Extern medfinansiering</v>
      </c>
      <c r="F24" s="158" t="e">
        <f t="shared" si="3"/>
        <v>#N/A</v>
      </c>
      <c r="G24" s="158" t="str">
        <f>'EXTERN MEDFINANSIERING'!Z24&amp;IF(regnskab_filter_periode&gt;=AB24,"INCLUDE"&amp;IF(regnskab_filter_land&lt;&gt;"",IF(regnskab_filter_land="EU",F24,AD24),""),"EXCLUDE")</f>
        <v>Extern medfinansieringEXCLUDE</v>
      </c>
      <c r="H24" s="158" t="str">
        <f t="shared" si="4"/>
        <v>Extern medfinansiering</v>
      </c>
      <c r="I24" s="158" t="str">
        <f>'EXTERN MEDFINANSIERING'!Z24&amp;IF(regnskab_filter_periode_partner&gt;=AB24,"INCLUDE"&amp;IF(regnskab_filter_land_partner&lt;&gt;"",IF(regnskab_filter_land_partner="EU",F24,AD24),""),"EXCLUDE")&amp;AC24</f>
        <v>Extern medfinansieringEXCLUDE</v>
      </c>
      <c r="J24" s="158" t="e">
        <f t="shared" si="5"/>
        <v>#N/A</v>
      </c>
      <c r="L24" s="158" t="str">
        <f t="shared" si="6"/>
        <v>Extern medfinansiering_EU</v>
      </c>
      <c r="P24" s="340"/>
      <c r="Q24" s="340"/>
      <c r="R24" s="341"/>
      <c r="S24" s="342"/>
      <c r="T24" s="342"/>
      <c r="U24" s="341"/>
      <c r="V24" s="368"/>
      <c r="W24" s="341"/>
      <c r="X24" s="343"/>
      <c r="Y24" s="340"/>
      <c r="Z24" s="340" t="s">
        <v>152</v>
      </c>
      <c r="AA24" s="348" t="str">
        <f t="shared" si="7"/>
        <v/>
      </c>
      <c r="AB24" s="349" t="str">
        <f t="shared" si="8"/>
        <v/>
      </c>
      <c r="AC24" s="341"/>
      <c r="AD24" s="350" t="str">
        <f t="shared" si="9"/>
        <v/>
      </c>
    </row>
    <row r="25" spans="2:30" x14ac:dyDescent="0.45">
      <c r="B25" s="145" t="str">
        <f t="shared" si="0"/>
        <v>NOT INCLUDED</v>
      </c>
      <c r="C25" s="146" t="e">
        <f t="shared" si="1"/>
        <v>#N/A</v>
      </c>
      <c r="D25" s="158" t="e">
        <f>AB25&amp;"_"&amp;#REF!&amp;IF(afstemning_partner&lt;&gt;"","_"&amp;AC25,"")</f>
        <v>#REF!</v>
      </c>
      <c r="E25" s="158" t="str">
        <f t="shared" si="2"/>
        <v>Extern medfinansiering</v>
      </c>
      <c r="F25" s="158" t="e">
        <f t="shared" si="3"/>
        <v>#N/A</v>
      </c>
      <c r="G25" s="158" t="str">
        <f>'EXTERN MEDFINANSIERING'!Z25&amp;IF(regnskab_filter_periode&gt;=AB25,"INCLUDE"&amp;IF(regnskab_filter_land&lt;&gt;"",IF(regnskab_filter_land="EU",F25,AD25),""),"EXCLUDE")</f>
        <v>Extern medfinansieringEXCLUDE</v>
      </c>
      <c r="H25" s="158" t="str">
        <f t="shared" si="4"/>
        <v>Extern medfinansiering</v>
      </c>
      <c r="I25" s="158" t="str">
        <f>'EXTERN MEDFINANSIERING'!Z25&amp;IF(regnskab_filter_periode_partner&gt;=AB25,"INCLUDE"&amp;IF(regnskab_filter_land_partner&lt;&gt;"",IF(regnskab_filter_land_partner="EU",F25,AD25),""),"EXCLUDE")&amp;AC25</f>
        <v>Extern medfinansieringEXCLUDE</v>
      </c>
      <c r="J25" s="158" t="e">
        <f t="shared" si="5"/>
        <v>#N/A</v>
      </c>
      <c r="L25" s="158" t="str">
        <f t="shared" si="6"/>
        <v>Extern medfinansiering_EU</v>
      </c>
      <c r="P25" s="340"/>
      <c r="Q25" s="340"/>
      <c r="R25" s="341"/>
      <c r="S25" s="342"/>
      <c r="T25" s="342"/>
      <c r="U25" s="341"/>
      <c r="V25" s="368"/>
      <c r="W25" s="341"/>
      <c r="X25" s="343"/>
      <c r="Y25" s="340"/>
      <c r="Z25" s="340" t="s">
        <v>152</v>
      </c>
      <c r="AA25" s="348" t="str">
        <f t="shared" si="7"/>
        <v/>
      </c>
      <c r="AB25" s="349" t="str">
        <f t="shared" si="8"/>
        <v/>
      </c>
      <c r="AC25" s="341"/>
      <c r="AD25" s="350" t="str">
        <f t="shared" si="9"/>
        <v/>
      </c>
    </row>
    <row r="26" spans="2:30" x14ac:dyDescent="0.45">
      <c r="B26" s="145" t="str">
        <f t="shared" si="0"/>
        <v>NOT INCLUDED</v>
      </c>
      <c r="C26" s="146" t="e">
        <f t="shared" si="1"/>
        <v>#N/A</v>
      </c>
      <c r="D26" s="158" t="e">
        <f>AB26&amp;"_"&amp;#REF!&amp;IF(afstemning_partner&lt;&gt;"","_"&amp;AC26,"")</f>
        <v>#REF!</v>
      </c>
      <c r="E26" s="158" t="str">
        <f t="shared" si="2"/>
        <v>Extern medfinansiering</v>
      </c>
      <c r="F26" s="158" t="e">
        <f t="shared" si="3"/>
        <v>#N/A</v>
      </c>
      <c r="G26" s="158" t="str">
        <f>'EXTERN MEDFINANSIERING'!Z26&amp;IF(regnskab_filter_periode&gt;=AB26,"INCLUDE"&amp;IF(regnskab_filter_land&lt;&gt;"",IF(regnskab_filter_land="EU",F26,AD26),""),"EXCLUDE")</f>
        <v>Extern medfinansieringEXCLUDE</v>
      </c>
      <c r="H26" s="158" t="str">
        <f t="shared" si="4"/>
        <v>Extern medfinansiering</v>
      </c>
      <c r="I26" s="158" t="str">
        <f>'EXTERN MEDFINANSIERING'!Z26&amp;IF(regnskab_filter_periode_partner&gt;=AB26,"INCLUDE"&amp;IF(regnskab_filter_land_partner&lt;&gt;"",IF(regnskab_filter_land_partner="EU",F26,AD26),""),"EXCLUDE")&amp;AC26</f>
        <v>Extern medfinansieringEXCLUDE</v>
      </c>
      <c r="J26" s="158" t="e">
        <f t="shared" si="5"/>
        <v>#N/A</v>
      </c>
      <c r="L26" s="158" t="str">
        <f t="shared" si="6"/>
        <v>Extern medfinansiering_EU</v>
      </c>
      <c r="P26" s="340"/>
      <c r="Q26" s="340"/>
      <c r="R26" s="341"/>
      <c r="S26" s="342"/>
      <c r="T26" s="342"/>
      <c r="U26" s="341"/>
      <c r="V26" s="368"/>
      <c r="W26" s="341"/>
      <c r="X26" s="343"/>
      <c r="Y26" s="340"/>
      <c r="Z26" s="340" t="s">
        <v>152</v>
      </c>
      <c r="AA26" s="348" t="str">
        <f t="shared" si="7"/>
        <v/>
      </c>
      <c r="AB26" s="349" t="str">
        <f t="shared" si="8"/>
        <v/>
      </c>
      <c r="AC26" s="341"/>
      <c r="AD26" s="350" t="str">
        <f t="shared" si="9"/>
        <v/>
      </c>
    </row>
    <row r="27" spans="2:30" x14ac:dyDescent="0.45">
      <c r="B27" s="145" t="str">
        <f t="shared" si="0"/>
        <v>NOT INCLUDED</v>
      </c>
      <c r="C27" s="146" t="e">
        <f t="shared" si="1"/>
        <v>#N/A</v>
      </c>
      <c r="D27" s="158" t="e">
        <f>AB27&amp;"_"&amp;#REF!&amp;IF(afstemning_partner&lt;&gt;"","_"&amp;AC27,"")</f>
        <v>#REF!</v>
      </c>
      <c r="E27" s="158" t="str">
        <f t="shared" si="2"/>
        <v>Extern medfinansiering</v>
      </c>
      <c r="F27" s="158" t="e">
        <f t="shared" si="3"/>
        <v>#N/A</v>
      </c>
      <c r="G27" s="158" t="str">
        <f>'EXTERN MEDFINANSIERING'!Z27&amp;IF(regnskab_filter_periode&gt;=AB27,"INCLUDE"&amp;IF(regnskab_filter_land&lt;&gt;"",IF(regnskab_filter_land="EU",F27,AD27),""),"EXCLUDE")</f>
        <v>Extern medfinansieringEXCLUDE</v>
      </c>
      <c r="H27" s="158" t="str">
        <f t="shared" si="4"/>
        <v>Extern medfinansiering</v>
      </c>
      <c r="I27" s="158" t="str">
        <f>'EXTERN MEDFINANSIERING'!Z27&amp;IF(regnskab_filter_periode_partner&gt;=AB27,"INCLUDE"&amp;IF(regnskab_filter_land_partner&lt;&gt;"",IF(regnskab_filter_land_partner="EU",F27,AD27),""),"EXCLUDE")&amp;AC27</f>
        <v>Extern medfinansieringEXCLUDE</v>
      </c>
      <c r="J27" s="158" t="e">
        <f t="shared" si="5"/>
        <v>#N/A</v>
      </c>
      <c r="L27" s="158" t="str">
        <f t="shared" si="6"/>
        <v>Extern medfinansiering_EU</v>
      </c>
      <c r="P27" s="340"/>
      <c r="Q27" s="340"/>
      <c r="R27" s="341"/>
      <c r="S27" s="342"/>
      <c r="T27" s="342"/>
      <c r="U27" s="341"/>
      <c r="V27" s="368"/>
      <c r="W27" s="341"/>
      <c r="X27" s="343"/>
      <c r="Y27" s="340"/>
      <c r="Z27" s="340" t="s">
        <v>152</v>
      </c>
      <c r="AA27" s="348" t="str">
        <f t="shared" si="7"/>
        <v/>
      </c>
      <c r="AB27" s="349" t="str">
        <f t="shared" si="8"/>
        <v/>
      </c>
      <c r="AC27" s="341"/>
      <c r="AD27" s="350" t="str">
        <f t="shared" si="9"/>
        <v/>
      </c>
    </row>
    <row r="28" spans="2:30" x14ac:dyDescent="0.45">
      <c r="B28" s="145" t="str">
        <f t="shared" si="0"/>
        <v>NOT INCLUDED</v>
      </c>
      <c r="C28" s="146" t="e">
        <f t="shared" si="1"/>
        <v>#N/A</v>
      </c>
      <c r="D28" s="158" t="e">
        <f>AB28&amp;"_"&amp;#REF!&amp;IF(afstemning_partner&lt;&gt;"","_"&amp;AC28,"")</f>
        <v>#REF!</v>
      </c>
      <c r="E28" s="158" t="str">
        <f t="shared" si="2"/>
        <v>Extern medfinansiering</v>
      </c>
      <c r="F28" s="158" t="e">
        <f t="shared" si="3"/>
        <v>#N/A</v>
      </c>
      <c r="G28" s="158" t="str">
        <f>'EXTERN MEDFINANSIERING'!Z28&amp;IF(regnskab_filter_periode&gt;=AB28,"INCLUDE"&amp;IF(regnskab_filter_land&lt;&gt;"",IF(regnskab_filter_land="EU",F28,AD28),""),"EXCLUDE")</f>
        <v>Extern medfinansieringEXCLUDE</v>
      </c>
      <c r="H28" s="158" t="str">
        <f t="shared" si="4"/>
        <v>Extern medfinansiering</v>
      </c>
      <c r="I28" s="158" t="str">
        <f>'EXTERN MEDFINANSIERING'!Z28&amp;IF(regnskab_filter_periode_partner&gt;=AB28,"INCLUDE"&amp;IF(regnskab_filter_land_partner&lt;&gt;"",IF(regnskab_filter_land_partner="EU",F28,AD28),""),"EXCLUDE")&amp;AC28</f>
        <v>Extern medfinansieringEXCLUDE</v>
      </c>
      <c r="J28" s="158" t="e">
        <f t="shared" si="5"/>
        <v>#N/A</v>
      </c>
      <c r="L28" s="158" t="str">
        <f t="shared" si="6"/>
        <v>Extern medfinansiering_EU</v>
      </c>
      <c r="P28" s="340"/>
      <c r="Q28" s="340"/>
      <c r="R28" s="341"/>
      <c r="S28" s="342"/>
      <c r="T28" s="342"/>
      <c r="U28" s="341"/>
      <c r="V28" s="368"/>
      <c r="W28" s="341"/>
      <c r="X28" s="343"/>
      <c r="Y28" s="340"/>
      <c r="Z28" s="340" t="s">
        <v>152</v>
      </c>
      <c r="AA28" s="348" t="str">
        <f t="shared" si="7"/>
        <v/>
      </c>
      <c r="AB28" s="349" t="str">
        <f t="shared" si="8"/>
        <v/>
      </c>
      <c r="AC28" s="341"/>
      <c r="AD28" s="350" t="str">
        <f t="shared" si="9"/>
        <v/>
      </c>
    </row>
    <row r="29" spans="2:30" x14ac:dyDescent="0.45">
      <c r="B29" s="145" t="str">
        <f t="shared" si="0"/>
        <v>NOT INCLUDED</v>
      </c>
      <c r="C29" s="146" t="e">
        <f t="shared" si="1"/>
        <v>#N/A</v>
      </c>
      <c r="D29" s="158" t="e">
        <f>AB29&amp;"_"&amp;#REF!&amp;IF(afstemning_partner&lt;&gt;"","_"&amp;AC29,"")</f>
        <v>#REF!</v>
      </c>
      <c r="E29" s="158" t="str">
        <f t="shared" si="2"/>
        <v>Extern medfinansiering</v>
      </c>
      <c r="F29" s="158" t="e">
        <f t="shared" si="3"/>
        <v>#N/A</v>
      </c>
      <c r="G29" s="158" t="str">
        <f>'EXTERN MEDFINANSIERING'!Z29&amp;IF(regnskab_filter_periode&gt;=AB29,"INCLUDE"&amp;IF(regnskab_filter_land&lt;&gt;"",IF(regnskab_filter_land="EU",F29,AD29),""),"EXCLUDE")</f>
        <v>Extern medfinansieringEXCLUDE</v>
      </c>
      <c r="H29" s="158" t="str">
        <f t="shared" si="4"/>
        <v>Extern medfinansiering</v>
      </c>
      <c r="I29" s="158" t="str">
        <f>'EXTERN MEDFINANSIERING'!Z29&amp;IF(regnskab_filter_periode_partner&gt;=AB29,"INCLUDE"&amp;IF(regnskab_filter_land_partner&lt;&gt;"",IF(regnskab_filter_land_partner="EU",F29,AD29),""),"EXCLUDE")&amp;AC29</f>
        <v>Extern medfinansieringEXCLUDE</v>
      </c>
      <c r="J29" s="158" t="e">
        <f t="shared" si="5"/>
        <v>#N/A</v>
      </c>
      <c r="L29" s="158" t="str">
        <f t="shared" si="6"/>
        <v>Extern medfinansiering_EU</v>
      </c>
      <c r="P29" s="340"/>
      <c r="Q29" s="340"/>
      <c r="R29" s="341"/>
      <c r="S29" s="342"/>
      <c r="T29" s="342"/>
      <c r="U29" s="341"/>
      <c r="V29" s="368"/>
      <c r="W29" s="341"/>
      <c r="X29" s="343"/>
      <c r="Y29" s="340"/>
      <c r="Z29" s="340" t="s">
        <v>152</v>
      </c>
      <c r="AA29" s="348" t="str">
        <f t="shared" si="7"/>
        <v/>
      </c>
      <c r="AB29" s="349" t="str">
        <f t="shared" si="8"/>
        <v/>
      </c>
      <c r="AC29" s="341"/>
      <c r="AD29" s="350" t="str">
        <f t="shared" si="9"/>
        <v/>
      </c>
    </row>
    <row r="30" spans="2:30" x14ac:dyDescent="0.45">
      <c r="B30" s="145" t="str">
        <f t="shared" si="0"/>
        <v>NOT INCLUDED</v>
      </c>
      <c r="C30" s="146" t="e">
        <f t="shared" si="1"/>
        <v>#N/A</v>
      </c>
      <c r="D30" s="158" t="e">
        <f>AB30&amp;"_"&amp;#REF!&amp;IF(afstemning_partner&lt;&gt;"","_"&amp;AC30,"")</f>
        <v>#REF!</v>
      </c>
      <c r="E30" s="158" t="str">
        <f t="shared" si="2"/>
        <v>Extern medfinansiering</v>
      </c>
      <c r="F30" s="158" t="e">
        <f t="shared" si="3"/>
        <v>#N/A</v>
      </c>
      <c r="G30" s="158" t="str">
        <f>'EXTERN MEDFINANSIERING'!Z30&amp;IF(regnskab_filter_periode&gt;=AB30,"INCLUDE"&amp;IF(regnskab_filter_land&lt;&gt;"",IF(regnskab_filter_land="EU",F30,AD30),""),"EXCLUDE")</f>
        <v>Extern medfinansieringEXCLUDE</v>
      </c>
      <c r="H30" s="158" t="str">
        <f t="shared" si="4"/>
        <v>Extern medfinansiering</v>
      </c>
      <c r="I30" s="158" t="str">
        <f>'EXTERN MEDFINANSIERING'!Z30&amp;IF(regnskab_filter_periode_partner&gt;=AB30,"INCLUDE"&amp;IF(regnskab_filter_land_partner&lt;&gt;"",IF(regnskab_filter_land_partner="EU",F30,AD30),""),"EXCLUDE")&amp;AC30</f>
        <v>Extern medfinansieringEXCLUDE</v>
      </c>
      <c r="J30" s="158" t="e">
        <f t="shared" si="5"/>
        <v>#N/A</v>
      </c>
      <c r="L30" s="158" t="str">
        <f t="shared" si="6"/>
        <v>Extern medfinansiering_EU</v>
      </c>
      <c r="P30" s="340"/>
      <c r="Q30" s="340"/>
      <c r="R30" s="341"/>
      <c r="S30" s="342"/>
      <c r="T30" s="342"/>
      <c r="U30" s="341"/>
      <c r="V30" s="368"/>
      <c r="W30" s="341"/>
      <c r="X30" s="343"/>
      <c r="Y30" s="340"/>
      <c r="Z30" s="340" t="s">
        <v>152</v>
      </c>
      <c r="AA30" s="348" t="str">
        <f t="shared" si="7"/>
        <v/>
      </c>
      <c r="AB30" s="349" t="str">
        <f t="shared" si="8"/>
        <v/>
      </c>
      <c r="AC30" s="341"/>
      <c r="AD30" s="350" t="str">
        <f t="shared" si="9"/>
        <v/>
      </c>
    </row>
    <row r="31" spans="2:30" x14ac:dyDescent="0.45">
      <c r="B31" s="145" t="str">
        <f t="shared" si="0"/>
        <v>NOT INCLUDED</v>
      </c>
      <c r="C31" s="146" t="e">
        <f t="shared" si="1"/>
        <v>#N/A</v>
      </c>
      <c r="D31" s="158" t="e">
        <f>AB31&amp;"_"&amp;#REF!&amp;IF(afstemning_partner&lt;&gt;"","_"&amp;AC31,"")</f>
        <v>#REF!</v>
      </c>
      <c r="E31" s="158" t="str">
        <f t="shared" si="2"/>
        <v>Extern medfinansiering</v>
      </c>
      <c r="F31" s="158" t="e">
        <f t="shared" si="3"/>
        <v>#N/A</v>
      </c>
      <c r="G31" s="158" t="str">
        <f>'EXTERN MEDFINANSIERING'!Z31&amp;IF(regnskab_filter_periode&gt;=AB31,"INCLUDE"&amp;IF(regnskab_filter_land&lt;&gt;"",IF(regnskab_filter_land="EU",F31,AD31),""),"EXCLUDE")</f>
        <v>Extern medfinansieringEXCLUDE</v>
      </c>
      <c r="H31" s="158" t="str">
        <f t="shared" si="4"/>
        <v>Extern medfinansiering</v>
      </c>
      <c r="I31" s="158" t="str">
        <f>'EXTERN MEDFINANSIERING'!Z31&amp;IF(regnskab_filter_periode_partner&gt;=AB31,"INCLUDE"&amp;IF(regnskab_filter_land_partner&lt;&gt;"",IF(regnskab_filter_land_partner="EU",F31,AD31),""),"EXCLUDE")&amp;AC31</f>
        <v>Extern medfinansieringEXCLUDE</v>
      </c>
      <c r="J31" s="158" t="e">
        <f t="shared" si="5"/>
        <v>#N/A</v>
      </c>
      <c r="L31" s="158" t="str">
        <f t="shared" si="6"/>
        <v>Extern medfinansiering_EU</v>
      </c>
      <c r="P31" s="340"/>
      <c r="Q31" s="340"/>
      <c r="R31" s="341"/>
      <c r="S31" s="342"/>
      <c r="T31" s="342"/>
      <c r="U31" s="341"/>
      <c r="V31" s="368"/>
      <c r="W31" s="341"/>
      <c r="X31" s="343"/>
      <c r="Y31" s="340"/>
      <c r="Z31" s="340" t="s">
        <v>152</v>
      </c>
      <c r="AA31" s="348" t="str">
        <f t="shared" si="7"/>
        <v/>
      </c>
      <c r="AB31" s="349" t="str">
        <f t="shared" si="8"/>
        <v/>
      </c>
      <c r="AC31" s="341"/>
      <c r="AD31" s="350" t="str">
        <f t="shared" si="9"/>
        <v/>
      </c>
    </row>
    <row r="32" spans="2:30" x14ac:dyDescent="0.45">
      <c r="B32" s="145" t="str">
        <f t="shared" si="0"/>
        <v>NOT INCLUDED</v>
      </c>
      <c r="C32" s="146" t="e">
        <f t="shared" si="1"/>
        <v>#N/A</v>
      </c>
      <c r="D32" s="158" t="e">
        <f>AB32&amp;"_"&amp;#REF!&amp;IF(afstemning_partner&lt;&gt;"","_"&amp;AC32,"")</f>
        <v>#REF!</v>
      </c>
      <c r="E32" s="158" t="str">
        <f t="shared" si="2"/>
        <v>Extern medfinansiering</v>
      </c>
      <c r="F32" s="158" t="e">
        <f t="shared" si="3"/>
        <v>#N/A</v>
      </c>
      <c r="G32" s="158" t="str">
        <f>'EXTERN MEDFINANSIERING'!Z32&amp;IF(regnskab_filter_periode&gt;=AB32,"INCLUDE"&amp;IF(regnskab_filter_land&lt;&gt;"",IF(regnskab_filter_land="EU",F32,AD32),""),"EXCLUDE")</f>
        <v>Extern medfinansieringEXCLUDE</v>
      </c>
      <c r="H32" s="158" t="str">
        <f t="shared" si="4"/>
        <v>Extern medfinansiering</v>
      </c>
      <c r="I32" s="158" t="str">
        <f>'EXTERN MEDFINANSIERING'!Z32&amp;IF(regnskab_filter_periode_partner&gt;=AB32,"INCLUDE"&amp;IF(regnskab_filter_land_partner&lt;&gt;"",IF(regnskab_filter_land_partner="EU",F32,AD32),""),"EXCLUDE")&amp;AC32</f>
        <v>Extern medfinansieringEXCLUDE</v>
      </c>
      <c r="J32" s="158" t="e">
        <f t="shared" si="5"/>
        <v>#N/A</v>
      </c>
      <c r="L32" s="158" t="str">
        <f t="shared" si="6"/>
        <v>Extern medfinansiering_EU</v>
      </c>
      <c r="P32" s="340"/>
      <c r="Q32" s="340"/>
      <c r="R32" s="341"/>
      <c r="S32" s="342"/>
      <c r="T32" s="342"/>
      <c r="U32" s="341"/>
      <c r="V32" s="368"/>
      <c r="W32" s="341"/>
      <c r="X32" s="343"/>
      <c r="Y32" s="340"/>
      <c r="Z32" s="340" t="s">
        <v>152</v>
      </c>
      <c r="AA32" s="348" t="str">
        <f t="shared" si="7"/>
        <v/>
      </c>
      <c r="AB32" s="349" t="str">
        <f t="shared" si="8"/>
        <v/>
      </c>
      <c r="AC32" s="341"/>
      <c r="AD32" s="350" t="str">
        <f t="shared" si="9"/>
        <v/>
      </c>
    </row>
    <row r="33" spans="2:30" x14ac:dyDescent="0.45">
      <c r="B33" s="145" t="str">
        <f t="shared" si="0"/>
        <v>NOT INCLUDED</v>
      </c>
      <c r="C33" s="146" t="e">
        <f t="shared" si="1"/>
        <v>#N/A</v>
      </c>
      <c r="D33" s="158" t="e">
        <f>AB33&amp;"_"&amp;#REF!&amp;IF(afstemning_partner&lt;&gt;"","_"&amp;AC33,"")</f>
        <v>#REF!</v>
      </c>
      <c r="E33" s="158" t="str">
        <f t="shared" si="2"/>
        <v>Extern medfinansiering</v>
      </c>
      <c r="F33" s="158" t="e">
        <f t="shared" si="3"/>
        <v>#N/A</v>
      </c>
      <c r="G33" s="158" t="str">
        <f>'EXTERN MEDFINANSIERING'!Z33&amp;IF(regnskab_filter_periode&gt;=AB33,"INCLUDE"&amp;IF(regnskab_filter_land&lt;&gt;"",IF(regnskab_filter_land="EU",F33,AD33),""),"EXCLUDE")</f>
        <v>Extern medfinansieringEXCLUDE</v>
      </c>
      <c r="H33" s="158" t="str">
        <f t="shared" si="4"/>
        <v>Extern medfinansiering</v>
      </c>
      <c r="I33" s="158" t="str">
        <f>'EXTERN MEDFINANSIERING'!Z33&amp;IF(regnskab_filter_periode_partner&gt;=AB33,"INCLUDE"&amp;IF(regnskab_filter_land_partner&lt;&gt;"",IF(regnskab_filter_land_partner="EU",F33,AD33),""),"EXCLUDE")&amp;AC33</f>
        <v>Extern medfinansieringEXCLUDE</v>
      </c>
      <c r="J33" s="158" t="e">
        <f t="shared" si="5"/>
        <v>#N/A</v>
      </c>
      <c r="L33" s="158" t="str">
        <f t="shared" si="6"/>
        <v>Extern medfinansiering_EU</v>
      </c>
      <c r="P33" s="340"/>
      <c r="Q33" s="340"/>
      <c r="R33" s="341"/>
      <c r="S33" s="342"/>
      <c r="T33" s="342"/>
      <c r="U33" s="341"/>
      <c r="V33" s="368"/>
      <c r="W33" s="341"/>
      <c r="X33" s="343"/>
      <c r="Y33" s="340"/>
      <c r="Z33" s="340" t="s">
        <v>152</v>
      </c>
      <c r="AA33" s="348" t="str">
        <f t="shared" si="7"/>
        <v/>
      </c>
      <c r="AB33" s="349" t="str">
        <f t="shared" si="8"/>
        <v/>
      </c>
      <c r="AC33" s="341"/>
      <c r="AD33" s="350" t="str">
        <f t="shared" si="9"/>
        <v/>
      </c>
    </row>
    <row r="34" spans="2:30" x14ac:dyDescent="0.45">
      <c r="B34" s="145" t="str">
        <f t="shared" si="0"/>
        <v>NOT INCLUDED</v>
      </c>
      <c r="C34" s="146" t="e">
        <f t="shared" si="1"/>
        <v>#N/A</v>
      </c>
      <c r="D34" s="158" t="e">
        <f>AB34&amp;"_"&amp;#REF!&amp;IF(afstemning_partner&lt;&gt;"","_"&amp;AC34,"")</f>
        <v>#REF!</v>
      </c>
      <c r="E34" s="158" t="str">
        <f t="shared" si="2"/>
        <v>Extern medfinansiering</v>
      </c>
      <c r="F34" s="158" t="e">
        <f t="shared" si="3"/>
        <v>#N/A</v>
      </c>
      <c r="G34" s="158" t="str">
        <f>'EXTERN MEDFINANSIERING'!Z34&amp;IF(regnskab_filter_periode&gt;=AB34,"INCLUDE"&amp;IF(regnskab_filter_land&lt;&gt;"",IF(regnskab_filter_land="EU",F34,AD34),""),"EXCLUDE")</f>
        <v>Extern medfinansieringEXCLUDE</v>
      </c>
      <c r="H34" s="158" t="str">
        <f t="shared" si="4"/>
        <v>Extern medfinansiering</v>
      </c>
      <c r="I34" s="158" t="str">
        <f>'EXTERN MEDFINANSIERING'!Z34&amp;IF(regnskab_filter_periode_partner&gt;=AB34,"INCLUDE"&amp;IF(regnskab_filter_land_partner&lt;&gt;"",IF(regnskab_filter_land_partner="EU",F34,AD34),""),"EXCLUDE")&amp;AC34</f>
        <v>Extern medfinansieringEXCLUDE</v>
      </c>
      <c r="J34" s="158" t="e">
        <f t="shared" si="5"/>
        <v>#N/A</v>
      </c>
      <c r="L34" s="158" t="str">
        <f t="shared" si="6"/>
        <v>Extern medfinansiering_EU</v>
      </c>
      <c r="P34" s="340"/>
      <c r="Q34" s="340"/>
      <c r="R34" s="341"/>
      <c r="S34" s="342"/>
      <c r="T34" s="342"/>
      <c r="U34" s="341"/>
      <c r="V34" s="368"/>
      <c r="W34" s="341"/>
      <c r="X34" s="343"/>
      <c r="Y34" s="340"/>
      <c r="Z34" s="340" t="s">
        <v>152</v>
      </c>
      <c r="AA34" s="348" t="str">
        <f t="shared" si="7"/>
        <v/>
      </c>
      <c r="AB34" s="349" t="str">
        <f t="shared" si="8"/>
        <v/>
      </c>
      <c r="AC34" s="341"/>
      <c r="AD34" s="350" t="str">
        <f t="shared" si="9"/>
        <v/>
      </c>
    </row>
    <row r="35" spans="2:30" x14ac:dyDescent="0.45">
      <c r="B35" s="145" t="str">
        <f t="shared" si="0"/>
        <v>NOT INCLUDED</v>
      </c>
      <c r="C35" s="146" t="e">
        <f t="shared" si="1"/>
        <v>#N/A</v>
      </c>
      <c r="D35" s="158" t="e">
        <f>AB35&amp;"_"&amp;#REF!&amp;IF(afstemning_partner&lt;&gt;"","_"&amp;AC35,"")</f>
        <v>#REF!</v>
      </c>
      <c r="E35" s="158" t="str">
        <f t="shared" si="2"/>
        <v>Extern medfinansiering</v>
      </c>
      <c r="F35" s="158" t="e">
        <f t="shared" si="3"/>
        <v>#N/A</v>
      </c>
      <c r="G35" s="158" t="str">
        <f>'EXTERN MEDFINANSIERING'!Z35&amp;IF(regnskab_filter_periode&gt;=AB35,"INCLUDE"&amp;IF(regnskab_filter_land&lt;&gt;"",IF(regnskab_filter_land="EU",F35,AD35),""),"EXCLUDE")</f>
        <v>Extern medfinansieringEXCLUDE</v>
      </c>
      <c r="H35" s="158" t="str">
        <f t="shared" si="4"/>
        <v>Extern medfinansiering</v>
      </c>
      <c r="I35" s="158" t="str">
        <f>'EXTERN MEDFINANSIERING'!Z35&amp;IF(regnskab_filter_periode_partner&gt;=AB35,"INCLUDE"&amp;IF(regnskab_filter_land_partner&lt;&gt;"",IF(regnskab_filter_land_partner="EU",F35,AD35),""),"EXCLUDE")&amp;AC35</f>
        <v>Extern medfinansieringEXCLUDE</v>
      </c>
      <c r="J35" s="158" t="e">
        <f t="shared" si="5"/>
        <v>#N/A</v>
      </c>
      <c r="L35" s="158" t="str">
        <f t="shared" si="6"/>
        <v>Extern medfinansiering_EU</v>
      </c>
      <c r="P35" s="340"/>
      <c r="Q35" s="340"/>
      <c r="R35" s="341"/>
      <c r="S35" s="342"/>
      <c r="T35" s="342"/>
      <c r="U35" s="341"/>
      <c r="V35" s="368"/>
      <c r="W35" s="341"/>
      <c r="X35" s="343"/>
      <c r="Y35" s="340"/>
      <c r="Z35" s="340" t="s">
        <v>152</v>
      </c>
      <c r="AA35" s="348" t="str">
        <f t="shared" si="7"/>
        <v/>
      </c>
      <c r="AB35" s="349" t="str">
        <f t="shared" si="8"/>
        <v/>
      </c>
      <c r="AC35" s="341"/>
      <c r="AD35" s="350" t="str">
        <f t="shared" si="9"/>
        <v/>
      </c>
    </row>
    <row r="36" spans="2:30" x14ac:dyDescent="0.45">
      <c r="B36" s="145" t="str">
        <f t="shared" si="0"/>
        <v>NOT INCLUDED</v>
      </c>
      <c r="C36" s="146" t="e">
        <f t="shared" si="1"/>
        <v>#N/A</v>
      </c>
      <c r="D36" s="158" t="e">
        <f>AB36&amp;"_"&amp;#REF!&amp;IF(afstemning_partner&lt;&gt;"","_"&amp;AC36,"")</f>
        <v>#REF!</v>
      </c>
      <c r="E36" s="158" t="str">
        <f t="shared" si="2"/>
        <v>Extern medfinansiering</v>
      </c>
      <c r="F36" s="158" t="e">
        <f t="shared" si="3"/>
        <v>#N/A</v>
      </c>
      <c r="G36" s="158" t="str">
        <f>'EXTERN MEDFINANSIERING'!Z36&amp;IF(regnskab_filter_periode&gt;=AB36,"INCLUDE"&amp;IF(regnskab_filter_land&lt;&gt;"",IF(regnskab_filter_land="EU",F36,AD36),""),"EXCLUDE")</f>
        <v>Extern medfinansieringEXCLUDE</v>
      </c>
      <c r="H36" s="158" t="str">
        <f t="shared" si="4"/>
        <v>Extern medfinansiering</v>
      </c>
      <c r="I36" s="158" t="str">
        <f>'EXTERN MEDFINANSIERING'!Z36&amp;IF(regnskab_filter_periode_partner&gt;=AB36,"INCLUDE"&amp;IF(regnskab_filter_land_partner&lt;&gt;"",IF(regnskab_filter_land_partner="EU",F36,AD36),""),"EXCLUDE")&amp;AC36</f>
        <v>Extern medfinansieringEXCLUDE</v>
      </c>
      <c r="J36" s="158" t="e">
        <f t="shared" si="5"/>
        <v>#N/A</v>
      </c>
      <c r="L36" s="158" t="str">
        <f t="shared" si="6"/>
        <v>Extern medfinansiering_EU</v>
      </c>
      <c r="P36" s="340"/>
      <c r="Q36" s="340"/>
      <c r="R36" s="341"/>
      <c r="S36" s="342"/>
      <c r="T36" s="342"/>
      <c r="U36" s="341"/>
      <c r="V36" s="368"/>
      <c r="W36" s="341"/>
      <c r="X36" s="343"/>
      <c r="Y36" s="340"/>
      <c r="Z36" s="340" t="s">
        <v>152</v>
      </c>
      <c r="AA36" s="348" t="str">
        <f t="shared" si="7"/>
        <v/>
      </c>
      <c r="AB36" s="349" t="str">
        <f t="shared" si="8"/>
        <v/>
      </c>
      <c r="AC36" s="341"/>
      <c r="AD36" s="350" t="str">
        <f t="shared" si="9"/>
        <v/>
      </c>
    </row>
    <row r="37" spans="2:30" x14ac:dyDescent="0.45">
      <c r="B37" s="145" t="str">
        <f t="shared" si="0"/>
        <v>NOT INCLUDED</v>
      </c>
      <c r="C37" s="146" t="e">
        <f t="shared" si="1"/>
        <v>#N/A</v>
      </c>
      <c r="D37" s="158" t="e">
        <f>AB37&amp;"_"&amp;#REF!&amp;IF(afstemning_partner&lt;&gt;"","_"&amp;AC37,"")</f>
        <v>#REF!</v>
      </c>
      <c r="E37" s="158" t="str">
        <f t="shared" si="2"/>
        <v>Extern medfinansiering</v>
      </c>
      <c r="F37" s="158" t="e">
        <f t="shared" si="3"/>
        <v>#N/A</v>
      </c>
      <c r="G37" s="158" t="str">
        <f>'EXTERN MEDFINANSIERING'!Z37&amp;IF(regnskab_filter_periode&gt;=AB37,"INCLUDE"&amp;IF(regnskab_filter_land&lt;&gt;"",IF(regnskab_filter_land="EU",F37,AD37),""),"EXCLUDE")</f>
        <v>Extern medfinansieringEXCLUDE</v>
      </c>
      <c r="H37" s="158" t="str">
        <f t="shared" si="4"/>
        <v>Extern medfinansiering</v>
      </c>
      <c r="I37" s="158" t="str">
        <f>'EXTERN MEDFINANSIERING'!Z37&amp;IF(regnskab_filter_periode_partner&gt;=AB37,"INCLUDE"&amp;IF(regnskab_filter_land_partner&lt;&gt;"",IF(regnskab_filter_land_partner="EU",F37,AD37),""),"EXCLUDE")&amp;AC37</f>
        <v>Extern medfinansieringEXCLUDE</v>
      </c>
      <c r="J37" s="158" t="e">
        <f t="shared" si="5"/>
        <v>#N/A</v>
      </c>
      <c r="L37" s="158" t="str">
        <f t="shared" si="6"/>
        <v>Extern medfinansiering_EU</v>
      </c>
      <c r="P37" s="340"/>
      <c r="Q37" s="340"/>
      <c r="R37" s="341"/>
      <c r="S37" s="342"/>
      <c r="T37" s="342"/>
      <c r="U37" s="341"/>
      <c r="V37" s="368"/>
      <c r="W37" s="341"/>
      <c r="X37" s="343"/>
      <c r="Y37" s="340"/>
      <c r="Z37" s="340" t="s">
        <v>152</v>
      </c>
      <c r="AA37" s="348" t="str">
        <f t="shared" si="7"/>
        <v/>
      </c>
      <c r="AB37" s="349" t="str">
        <f t="shared" si="8"/>
        <v/>
      </c>
      <c r="AC37" s="341"/>
      <c r="AD37" s="350" t="str">
        <f t="shared" si="9"/>
        <v/>
      </c>
    </row>
    <row r="38" spans="2:30" x14ac:dyDescent="0.45">
      <c r="B38" s="145" t="str">
        <f t="shared" si="0"/>
        <v>NOT INCLUDED</v>
      </c>
      <c r="C38" s="146" t="e">
        <f t="shared" ref="C38:C69" si="10">B38&amp;"_"&amp;VLOOKUP(AD38,setup_country_group,3,FALSE)&amp;"_"&amp;Z38</f>
        <v>#N/A</v>
      </c>
      <c r="D38" s="158" t="e">
        <f>AB38&amp;"_"&amp;#REF!&amp;IF(afstemning_partner&lt;&gt;"","_"&amp;AC38,"")</f>
        <v>#REF!</v>
      </c>
      <c r="E38" s="158" t="str">
        <f t="shared" ref="E38:E69" si="11">Z38&amp;IF(regnskab_filter_periode&lt;&gt;"",AB38,"")&amp;IF(regnskab_filter_land&lt;&gt;"",IF(regnskab_filter_land="EU",F38,AD38),"")</f>
        <v>Extern medfinansiering</v>
      </c>
      <c r="F38" s="158" t="e">
        <f t="shared" si="3"/>
        <v>#N/A</v>
      </c>
      <c r="G38" s="158" t="str">
        <f>'EXTERN MEDFINANSIERING'!Z38&amp;IF(regnskab_filter_periode&gt;=AB38,"INCLUDE"&amp;IF(regnskab_filter_land&lt;&gt;"",IF(regnskab_filter_land="EU",F38,AD38),""),"EXCLUDE")</f>
        <v>Extern medfinansieringEXCLUDE</v>
      </c>
      <c r="H38" s="158" t="str">
        <f t="shared" ref="H38:H69" si="12">Z38&amp;IF(regnskab_filter_periode_partner&lt;&gt;"",AB38,"")&amp;IF(regnskab_filter_land_partner&lt;&gt;"",IF(regnskab_filter_land_partner="EU",F38,AD38),"")&amp;AC38</f>
        <v>Extern medfinansiering</v>
      </c>
      <c r="I38" s="158" t="str">
        <f>'EXTERN MEDFINANSIERING'!Z38&amp;IF(regnskab_filter_periode_partner&gt;=AB38,"INCLUDE"&amp;IF(regnskab_filter_land_partner&lt;&gt;"",IF(regnskab_filter_land_partner="EU",F38,AD38),""),"EXCLUDE")&amp;AC38</f>
        <v>Extern medfinansieringEXCLUDE</v>
      </c>
      <c r="J38" s="158" t="e">
        <f t="shared" ref="J38:J69" si="13">C38&amp;"_"&amp;AC38</f>
        <v>#N/A</v>
      </c>
      <c r="L38" s="158" t="str">
        <f t="shared" ref="L38:L69" si="14">Z38&amp;"_"&amp;IF(AD38&lt;&gt;"Norge","EU","Norge")</f>
        <v>Extern medfinansiering_EU</v>
      </c>
      <c r="P38" s="340"/>
      <c r="Q38" s="340"/>
      <c r="R38" s="341"/>
      <c r="S38" s="342"/>
      <c r="T38" s="342"/>
      <c r="U38" s="341"/>
      <c r="V38" s="368"/>
      <c r="W38" s="341"/>
      <c r="X38" s="343"/>
      <c r="Y38" s="340"/>
      <c r="Z38" s="340" t="s">
        <v>152</v>
      </c>
      <c r="AA38" s="348" t="str">
        <f t="shared" ref="AA38:AA69" si="15">IF(OR(AB38="",Y38="",X38=""),"",ROUND(X38/VLOOKUP(AB38,setup_currency,MATCH(Y38&amp;"/EUR",setup_currency_header,0),FALSE),2))</f>
        <v/>
      </c>
      <c r="AB38" s="349" t="str">
        <f t="shared" ref="AB38:AB69" si="16">IF(T38="","",IF(OR(T38&lt;setup_start_date,T38&gt;setup_end_date),"INVALID DATE",VLOOKUP(T38,setup_periods,2,TRUE)))</f>
        <v/>
      </c>
      <c r="AC38" s="341"/>
      <c r="AD38" s="350" t="str">
        <f t="shared" si="9"/>
        <v/>
      </c>
    </row>
    <row r="39" spans="2:30" x14ac:dyDescent="0.45">
      <c r="B39" s="145" t="str">
        <f t="shared" si="0"/>
        <v>NOT INCLUDED</v>
      </c>
      <c r="C39" s="146" t="e">
        <f t="shared" si="10"/>
        <v>#N/A</v>
      </c>
      <c r="D39" s="158" t="e">
        <f>AB39&amp;"_"&amp;#REF!&amp;IF(afstemning_partner&lt;&gt;"","_"&amp;AC39,"")</f>
        <v>#REF!</v>
      </c>
      <c r="E39" s="158" t="str">
        <f t="shared" si="11"/>
        <v>Extern medfinansiering</v>
      </c>
      <c r="F39" s="158" t="e">
        <f t="shared" si="3"/>
        <v>#N/A</v>
      </c>
      <c r="G39" s="158" t="str">
        <f>'EXTERN MEDFINANSIERING'!Z39&amp;IF(regnskab_filter_periode&gt;=AB39,"INCLUDE"&amp;IF(regnskab_filter_land&lt;&gt;"",IF(regnskab_filter_land="EU",F39,AD39),""),"EXCLUDE")</f>
        <v>Extern medfinansieringEXCLUDE</v>
      </c>
      <c r="H39" s="158" t="str">
        <f t="shared" si="12"/>
        <v>Extern medfinansiering</v>
      </c>
      <c r="I39" s="158" t="str">
        <f>'EXTERN MEDFINANSIERING'!Z39&amp;IF(regnskab_filter_periode_partner&gt;=AB39,"INCLUDE"&amp;IF(regnskab_filter_land_partner&lt;&gt;"",IF(regnskab_filter_land_partner="EU",F39,AD39),""),"EXCLUDE")&amp;AC39</f>
        <v>Extern medfinansieringEXCLUDE</v>
      </c>
      <c r="J39" s="158" t="e">
        <f t="shared" si="13"/>
        <v>#N/A</v>
      </c>
      <c r="L39" s="158" t="str">
        <f t="shared" si="14"/>
        <v>Extern medfinansiering_EU</v>
      </c>
      <c r="P39" s="340"/>
      <c r="Q39" s="340"/>
      <c r="R39" s="341"/>
      <c r="S39" s="342"/>
      <c r="T39" s="342"/>
      <c r="U39" s="341"/>
      <c r="V39" s="368"/>
      <c r="W39" s="341"/>
      <c r="X39" s="343"/>
      <c r="Y39" s="340"/>
      <c r="Z39" s="340" t="s">
        <v>152</v>
      </c>
      <c r="AA39" s="348" t="str">
        <f t="shared" si="15"/>
        <v/>
      </c>
      <c r="AB39" s="349" t="str">
        <f t="shared" si="16"/>
        <v/>
      </c>
      <c r="AC39" s="341"/>
      <c r="AD39" s="350" t="str">
        <f t="shared" si="9"/>
        <v/>
      </c>
    </row>
    <row r="40" spans="2:30" x14ac:dyDescent="0.45">
      <c r="B40" s="145" t="str">
        <f t="shared" si="0"/>
        <v>NOT INCLUDED</v>
      </c>
      <c r="C40" s="146" t="e">
        <f t="shared" si="10"/>
        <v>#N/A</v>
      </c>
      <c r="D40" s="158" t="e">
        <f>AB40&amp;"_"&amp;#REF!&amp;IF(afstemning_partner&lt;&gt;"","_"&amp;AC40,"")</f>
        <v>#REF!</v>
      </c>
      <c r="E40" s="158" t="str">
        <f t="shared" si="11"/>
        <v>Extern medfinansiering</v>
      </c>
      <c r="F40" s="158" t="e">
        <f t="shared" si="3"/>
        <v>#N/A</v>
      </c>
      <c r="G40" s="158" t="str">
        <f>'EXTERN MEDFINANSIERING'!Z40&amp;IF(regnskab_filter_periode&gt;=AB40,"INCLUDE"&amp;IF(regnskab_filter_land&lt;&gt;"",IF(regnskab_filter_land="EU",F40,AD40),""),"EXCLUDE")</f>
        <v>Extern medfinansieringEXCLUDE</v>
      </c>
      <c r="H40" s="158" t="str">
        <f t="shared" si="12"/>
        <v>Extern medfinansiering</v>
      </c>
      <c r="I40" s="158" t="str">
        <f>'EXTERN MEDFINANSIERING'!Z40&amp;IF(regnskab_filter_periode_partner&gt;=AB40,"INCLUDE"&amp;IF(regnskab_filter_land_partner&lt;&gt;"",IF(regnskab_filter_land_partner="EU",F40,AD40),""),"EXCLUDE")&amp;AC40</f>
        <v>Extern medfinansieringEXCLUDE</v>
      </c>
      <c r="J40" s="158" t="e">
        <f t="shared" si="13"/>
        <v>#N/A</v>
      </c>
      <c r="L40" s="158" t="str">
        <f t="shared" si="14"/>
        <v>Extern medfinansiering_EU</v>
      </c>
      <c r="P40" s="340"/>
      <c r="Q40" s="340"/>
      <c r="R40" s="341"/>
      <c r="S40" s="342"/>
      <c r="T40" s="342"/>
      <c r="U40" s="341"/>
      <c r="V40" s="368"/>
      <c r="W40" s="341"/>
      <c r="X40" s="343"/>
      <c r="Y40" s="340"/>
      <c r="Z40" s="340" t="s">
        <v>152</v>
      </c>
      <c r="AA40" s="348" t="str">
        <f t="shared" si="15"/>
        <v/>
      </c>
      <c r="AB40" s="349" t="str">
        <f t="shared" si="16"/>
        <v/>
      </c>
      <c r="AC40" s="341"/>
      <c r="AD40" s="350" t="str">
        <f t="shared" si="9"/>
        <v/>
      </c>
    </row>
    <row r="41" spans="2:30" x14ac:dyDescent="0.45">
      <c r="B41" s="145" t="str">
        <f t="shared" si="0"/>
        <v>NOT INCLUDED</v>
      </c>
      <c r="C41" s="146" t="e">
        <f t="shared" si="10"/>
        <v>#N/A</v>
      </c>
      <c r="D41" s="158" t="e">
        <f>AB41&amp;"_"&amp;#REF!&amp;IF(afstemning_partner&lt;&gt;"","_"&amp;AC41,"")</f>
        <v>#REF!</v>
      </c>
      <c r="E41" s="158" t="str">
        <f t="shared" si="11"/>
        <v>Extern medfinansiering</v>
      </c>
      <c r="F41" s="158" t="e">
        <f t="shared" si="3"/>
        <v>#N/A</v>
      </c>
      <c r="G41" s="158" t="str">
        <f>'EXTERN MEDFINANSIERING'!Z41&amp;IF(regnskab_filter_periode&gt;=AB41,"INCLUDE"&amp;IF(regnskab_filter_land&lt;&gt;"",IF(regnskab_filter_land="EU",F41,AD41),""),"EXCLUDE")</f>
        <v>Extern medfinansieringEXCLUDE</v>
      </c>
      <c r="H41" s="158" t="str">
        <f t="shared" si="12"/>
        <v>Extern medfinansiering</v>
      </c>
      <c r="I41" s="158" t="str">
        <f>'EXTERN MEDFINANSIERING'!Z41&amp;IF(regnskab_filter_periode_partner&gt;=AB41,"INCLUDE"&amp;IF(regnskab_filter_land_partner&lt;&gt;"",IF(regnskab_filter_land_partner="EU",F41,AD41),""),"EXCLUDE")&amp;AC41</f>
        <v>Extern medfinansieringEXCLUDE</v>
      </c>
      <c r="J41" s="158" t="e">
        <f t="shared" si="13"/>
        <v>#N/A</v>
      </c>
      <c r="L41" s="158" t="str">
        <f t="shared" si="14"/>
        <v>Extern medfinansiering_EU</v>
      </c>
      <c r="P41" s="340"/>
      <c r="Q41" s="340"/>
      <c r="R41" s="341"/>
      <c r="S41" s="342"/>
      <c r="T41" s="342"/>
      <c r="U41" s="341"/>
      <c r="V41" s="368"/>
      <c r="W41" s="341"/>
      <c r="X41" s="343"/>
      <c r="Y41" s="340"/>
      <c r="Z41" s="340" t="s">
        <v>152</v>
      </c>
      <c r="AA41" s="348" t="str">
        <f t="shared" si="15"/>
        <v/>
      </c>
      <c r="AB41" s="349" t="str">
        <f t="shared" si="16"/>
        <v/>
      </c>
      <c r="AC41" s="341"/>
      <c r="AD41" s="350" t="str">
        <f t="shared" si="9"/>
        <v/>
      </c>
    </row>
    <row r="42" spans="2:30" x14ac:dyDescent="0.45">
      <c r="B42" s="145" t="str">
        <f t="shared" si="0"/>
        <v>NOT INCLUDED</v>
      </c>
      <c r="C42" s="146" t="e">
        <f t="shared" si="10"/>
        <v>#N/A</v>
      </c>
      <c r="D42" s="158" t="e">
        <f>AB42&amp;"_"&amp;#REF!&amp;IF(afstemning_partner&lt;&gt;"","_"&amp;AC42,"")</f>
        <v>#REF!</v>
      </c>
      <c r="E42" s="158" t="str">
        <f t="shared" si="11"/>
        <v>Extern medfinansiering</v>
      </c>
      <c r="F42" s="158" t="e">
        <f t="shared" si="3"/>
        <v>#N/A</v>
      </c>
      <c r="G42" s="158" t="str">
        <f>'EXTERN MEDFINANSIERING'!Z42&amp;IF(regnskab_filter_periode&gt;=AB42,"INCLUDE"&amp;IF(regnskab_filter_land&lt;&gt;"",IF(regnskab_filter_land="EU",F42,AD42),""),"EXCLUDE")</f>
        <v>Extern medfinansieringEXCLUDE</v>
      </c>
      <c r="H42" s="158" t="str">
        <f t="shared" si="12"/>
        <v>Extern medfinansiering</v>
      </c>
      <c r="I42" s="158" t="str">
        <f>'EXTERN MEDFINANSIERING'!Z42&amp;IF(regnskab_filter_periode_partner&gt;=AB42,"INCLUDE"&amp;IF(regnskab_filter_land_partner&lt;&gt;"",IF(regnskab_filter_land_partner="EU",F42,AD42),""),"EXCLUDE")&amp;AC42</f>
        <v>Extern medfinansieringEXCLUDE</v>
      </c>
      <c r="J42" s="158" t="e">
        <f t="shared" si="13"/>
        <v>#N/A</v>
      </c>
      <c r="L42" s="158" t="str">
        <f t="shared" si="14"/>
        <v>Extern medfinansiering_EU</v>
      </c>
      <c r="P42" s="340"/>
      <c r="Q42" s="340"/>
      <c r="R42" s="341"/>
      <c r="S42" s="342"/>
      <c r="T42" s="342"/>
      <c r="U42" s="341"/>
      <c r="V42" s="368"/>
      <c r="W42" s="341"/>
      <c r="X42" s="343"/>
      <c r="Y42" s="340"/>
      <c r="Z42" s="340" t="s">
        <v>152</v>
      </c>
      <c r="AA42" s="348" t="str">
        <f t="shared" si="15"/>
        <v/>
      </c>
      <c r="AB42" s="349" t="str">
        <f t="shared" si="16"/>
        <v/>
      </c>
      <c r="AC42" s="341"/>
      <c r="AD42" s="350" t="str">
        <f t="shared" si="9"/>
        <v/>
      </c>
    </row>
    <row r="43" spans="2:30" x14ac:dyDescent="0.45">
      <c r="B43" s="145" t="str">
        <f t="shared" si="0"/>
        <v>NOT INCLUDED</v>
      </c>
      <c r="C43" s="146" t="e">
        <f t="shared" si="10"/>
        <v>#N/A</v>
      </c>
      <c r="D43" s="158" t="e">
        <f>AB43&amp;"_"&amp;#REF!&amp;IF(afstemning_partner&lt;&gt;"","_"&amp;AC43,"")</f>
        <v>#REF!</v>
      </c>
      <c r="E43" s="158" t="str">
        <f t="shared" si="11"/>
        <v>Extern medfinansiering</v>
      </c>
      <c r="F43" s="158" t="e">
        <f t="shared" si="3"/>
        <v>#N/A</v>
      </c>
      <c r="G43" s="158" t="str">
        <f>'EXTERN MEDFINANSIERING'!Z43&amp;IF(regnskab_filter_periode&gt;=AB43,"INCLUDE"&amp;IF(regnskab_filter_land&lt;&gt;"",IF(regnskab_filter_land="EU",F43,AD43),""),"EXCLUDE")</f>
        <v>Extern medfinansieringEXCLUDE</v>
      </c>
      <c r="H43" s="158" t="str">
        <f t="shared" si="12"/>
        <v>Extern medfinansiering</v>
      </c>
      <c r="I43" s="158" t="str">
        <f>'EXTERN MEDFINANSIERING'!Z43&amp;IF(regnskab_filter_periode_partner&gt;=AB43,"INCLUDE"&amp;IF(regnskab_filter_land_partner&lt;&gt;"",IF(regnskab_filter_land_partner="EU",F43,AD43),""),"EXCLUDE")&amp;AC43</f>
        <v>Extern medfinansieringEXCLUDE</v>
      </c>
      <c r="J43" s="158" t="e">
        <f t="shared" si="13"/>
        <v>#N/A</v>
      </c>
      <c r="L43" s="158" t="str">
        <f t="shared" si="14"/>
        <v>Extern medfinansiering_EU</v>
      </c>
      <c r="P43" s="340"/>
      <c r="Q43" s="340"/>
      <c r="R43" s="341"/>
      <c r="S43" s="342"/>
      <c r="T43" s="342"/>
      <c r="U43" s="341"/>
      <c r="V43" s="368"/>
      <c r="W43" s="341"/>
      <c r="X43" s="343"/>
      <c r="Y43" s="340"/>
      <c r="Z43" s="340" t="s">
        <v>152</v>
      </c>
      <c r="AA43" s="348" t="str">
        <f t="shared" si="15"/>
        <v/>
      </c>
      <c r="AB43" s="349" t="str">
        <f t="shared" si="16"/>
        <v/>
      </c>
      <c r="AC43" s="341"/>
      <c r="AD43" s="350" t="str">
        <f t="shared" si="9"/>
        <v/>
      </c>
    </row>
    <row r="44" spans="2:30" x14ac:dyDescent="0.45">
      <c r="B44" s="145" t="str">
        <f t="shared" si="0"/>
        <v>NOT INCLUDED</v>
      </c>
      <c r="C44" s="146" t="e">
        <f t="shared" si="10"/>
        <v>#N/A</v>
      </c>
      <c r="D44" s="158" t="e">
        <f>AB44&amp;"_"&amp;#REF!&amp;IF(afstemning_partner&lt;&gt;"","_"&amp;AC44,"")</f>
        <v>#REF!</v>
      </c>
      <c r="E44" s="158" t="str">
        <f t="shared" si="11"/>
        <v>Extern medfinansiering</v>
      </c>
      <c r="F44" s="158" t="e">
        <f t="shared" si="3"/>
        <v>#N/A</v>
      </c>
      <c r="G44" s="158" t="str">
        <f>'EXTERN MEDFINANSIERING'!Z44&amp;IF(regnskab_filter_periode&gt;=AB44,"INCLUDE"&amp;IF(regnskab_filter_land&lt;&gt;"",IF(regnskab_filter_land="EU",F44,AD44),""),"EXCLUDE")</f>
        <v>Extern medfinansieringEXCLUDE</v>
      </c>
      <c r="H44" s="158" t="str">
        <f t="shared" si="12"/>
        <v>Extern medfinansiering</v>
      </c>
      <c r="I44" s="158" t="str">
        <f>'EXTERN MEDFINANSIERING'!Z44&amp;IF(regnskab_filter_periode_partner&gt;=AB44,"INCLUDE"&amp;IF(regnskab_filter_land_partner&lt;&gt;"",IF(regnskab_filter_land_partner="EU",F44,AD44),""),"EXCLUDE")&amp;AC44</f>
        <v>Extern medfinansieringEXCLUDE</v>
      </c>
      <c r="J44" s="158" t="e">
        <f t="shared" si="13"/>
        <v>#N/A</v>
      </c>
      <c r="L44" s="158" t="str">
        <f t="shared" si="14"/>
        <v>Extern medfinansiering_EU</v>
      </c>
      <c r="P44" s="340"/>
      <c r="Q44" s="340"/>
      <c r="R44" s="341"/>
      <c r="S44" s="342"/>
      <c r="T44" s="342"/>
      <c r="U44" s="341"/>
      <c r="V44" s="368"/>
      <c r="W44" s="341"/>
      <c r="X44" s="343"/>
      <c r="Y44" s="340"/>
      <c r="Z44" s="340" t="s">
        <v>152</v>
      </c>
      <c r="AA44" s="348" t="str">
        <f t="shared" si="15"/>
        <v/>
      </c>
      <c r="AB44" s="349" t="str">
        <f t="shared" si="16"/>
        <v/>
      </c>
      <c r="AC44" s="341"/>
      <c r="AD44" s="350" t="str">
        <f t="shared" si="9"/>
        <v/>
      </c>
    </row>
    <row r="45" spans="2:30" x14ac:dyDescent="0.45">
      <c r="B45" s="145" t="str">
        <f t="shared" si="0"/>
        <v>NOT INCLUDED</v>
      </c>
      <c r="C45" s="146" t="e">
        <f t="shared" si="10"/>
        <v>#N/A</v>
      </c>
      <c r="D45" s="158" t="e">
        <f>AB45&amp;"_"&amp;#REF!&amp;IF(afstemning_partner&lt;&gt;"","_"&amp;AC45,"")</f>
        <v>#REF!</v>
      </c>
      <c r="E45" s="158" t="str">
        <f t="shared" si="11"/>
        <v>Extern medfinansiering</v>
      </c>
      <c r="F45" s="158" t="e">
        <f t="shared" si="3"/>
        <v>#N/A</v>
      </c>
      <c r="G45" s="158" t="str">
        <f>'EXTERN MEDFINANSIERING'!Z45&amp;IF(regnskab_filter_periode&gt;=AB45,"INCLUDE"&amp;IF(regnskab_filter_land&lt;&gt;"",IF(regnskab_filter_land="EU",F45,AD45),""),"EXCLUDE")</f>
        <v>Extern medfinansieringEXCLUDE</v>
      </c>
      <c r="H45" s="158" t="str">
        <f t="shared" si="12"/>
        <v>Extern medfinansiering</v>
      </c>
      <c r="I45" s="158" t="str">
        <f>'EXTERN MEDFINANSIERING'!Z45&amp;IF(regnskab_filter_periode_partner&gt;=AB45,"INCLUDE"&amp;IF(regnskab_filter_land_partner&lt;&gt;"",IF(regnskab_filter_land_partner="EU",F45,AD45),""),"EXCLUDE")&amp;AC45</f>
        <v>Extern medfinansieringEXCLUDE</v>
      </c>
      <c r="J45" s="158" t="e">
        <f t="shared" si="13"/>
        <v>#N/A</v>
      </c>
      <c r="L45" s="158" t="str">
        <f t="shared" si="14"/>
        <v>Extern medfinansiering_EU</v>
      </c>
      <c r="P45" s="340"/>
      <c r="Q45" s="340"/>
      <c r="R45" s="341"/>
      <c r="S45" s="342"/>
      <c r="T45" s="342"/>
      <c r="U45" s="341"/>
      <c r="V45" s="368"/>
      <c r="W45" s="341"/>
      <c r="X45" s="343"/>
      <c r="Y45" s="340"/>
      <c r="Z45" s="340" t="s">
        <v>152</v>
      </c>
      <c r="AA45" s="348" t="str">
        <f t="shared" si="15"/>
        <v/>
      </c>
      <c r="AB45" s="349" t="str">
        <f t="shared" si="16"/>
        <v/>
      </c>
      <c r="AC45" s="341"/>
      <c r="AD45" s="350" t="str">
        <f t="shared" si="9"/>
        <v/>
      </c>
    </row>
    <row r="46" spans="2:30" x14ac:dyDescent="0.45">
      <c r="B46" s="145" t="str">
        <f t="shared" si="0"/>
        <v>NOT INCLUDED</v>
      </c>
      <c r="C46" s="146" t="e">
        <f t="shared" si="10"/>
        <v>#N/A</v>
      </c>
      <c r="D46" s="158" t="e">
        <f>AB46&amp;"_"&amp;#REF!&amp;IF(afstemning_partner&lt;&gt;"","_"&amp;AC46,"")</f>
        <v>#REF!</v>
      </c>
      <c r="E46" s="158" t="str">
        <f t="shared" si="11"/>
        <v>Extern medfinansiering</v>
      </c>
      <c r="F46" s="158" t="e">
        <f t="shared" si="3"/>
        <v>#N/A</v>
      </c>
      <c r="G46" s="158" t="str">
        <f>'EXTERN MEDFINANSIERING'!Z46&amp;IF(regnskab_filter_periode&gt;=AB46,"INCLUDE"&amp;IF(regnskab_filter_land&lt;&gt;"",IF(regnskab_filter_land="EU",F46,AD46),""),"EXCLUDE")</f>
        <v>Extern medfinansieringEXCLUDE</v>
      </c>
      <c r="H46" s="158" t="str">
        <f t="shared" si="12"/>
        <v>Extern medfinansiering</v>
      </c>
      <c r="I46" s="158" t="str">
        <f>'EXTERN MEDFINANSIERING'!Z46&amp;IF(regnskab_filter_periode_partner&gt;=AB46,"INCLUDE"&amp;IF(regnskab_filter_land_partner&lt;&gt;"",IF(regnskab_filter_land_partner="EU",F46,AD46),""),"EXCLUDE")&amp;AC46</f>
        <v>Extern medfinansieringEXCLUDE</v>
      </c>
      <c r="J46" s="158" t="e">
        <f t="shared" si="13"/>
        <v>#N/A</v>
      </c>
      <c r="L46" s="158" t="str">
        <f t="shared" si="14"/>
        <v>Extern medfinansiering_EU</v>
      </c>
      <c r="P46" s="340"/>
      <c r="Q46" s="340"/>
      <c r="R46" s="341"/>
      <c r="S46" s="342"/>
      <c r="T46" s="342"/>
      <c r="U46" s="341"/>
      <c r="V46" s="368"/>
      <c r="W46" s="341"/>
      <c r="X46" s="343"/>
      <c r="Y46" s="340"/>
      <c r="Z46" s="340" t="s">
        <v>152</v>
      </c>
      <c r="AA46" s="348" t="str">
        <f t="shared" si="15"/>
        <v/>
      </c>
      <c r="AB46" s="349" t="str">
        <f t="shared" si="16"/>
        <v/>
      </c>
      <c r="AC46" s="341"/>
      <c r="AD46" s="350" t="str">
        <f t="shared" si="9"/>
        <v/>
      </c>
    </row>
    <row r="47" spans="2:30" x14ac:dyDescent="0.45">
      <c r="B47" s="145" t="str">
        <f t="shared" si="0"/>
        <v>NOT INCLUDED</v>
      </c>
      <c r="C47" s="146" t="e">
        <f t="shared" si="10"/>
        <v>#N/A</v>
      </c>
      <c r="D47" s="158" t="e">
        <f>AB47&amp;"_"&amp;#REF!&amp;IF(afstemning_partner&lt;&gt;"","_"&amp;AC47,"")</f>
        <v>#REF!</v>
      </c>
      <c r="E47" s="158" t="str">
        <f t="shared" si="11"/>
        <v>Extern medfinansiering</v>
      </c>
      <c r="F47" s="158" t="e">
        <f t="shared" si="3"/>
        <v>#N/A</v>
      </c>
      <c r="G47" s="158" t="str">
        <f>'EXTERN MEDFINANSIERING'!Z47&amp;IF(regnskab_filter_periode&gt;=AB47,"INCLUDE"&amp;IF(regnskab_filter_land&lt;&gt;"",IF(regnskab_filter_land="EU",F47,AD47),""),"EXCLUDE")</f>
        <v>Extern medfinansieringEXCLUDE</v>
      </c>
      <c r="H47" s="158" t="str">
        <f t="shared" si="12"/>
        <v>Extern medfinansiering</v>
      </c>
      <c r="I47" s="158" t="str">
        <f>'EXTERN MEDFINANSIERING'!Z47&amp;IF(regnskab_filter_periode_partner&gt;=AB47,"INCLUDE"&amp;IF(regnskab_filter_land_partner&lt;&gt;"",IF(regnskab_filter_land_partner="EU",F47,AD47),""),"EXCLUDE")&amp;AC47</f>
        <v>Extern medfinansieringEXCLUDE</v>
      </c>
      <c r="J47" s="158" t="e">
        <f t="shared" si="13"/>
        <v>#N/A</v>
      </c>
      <c r="L47" s="158" t="str">
        <f t="shared" si="14"/>
        <v>Extern medfinansiering_EU</v>
      </c>
      <c r="P47" s="340"/>
      <c r="Q47" s="340"/>
      <c r="R47" s="341"/>
      <c r="S47" s="342"/>
      <c r="T47" s="342"/>
      <c r="U47" s="341"/>
      <c r="V47" s="368"/>
      <c r="W47" s="341"/>
      <c r="X47" s="343"/>
      <c r="Y47" s="340"/>
      <c r="Z47" s="340" t="s">
        <v>152</v>
      </c>
      <c r="AA47" s="348" t="str">
        <f t="shared" si="15"/>
        <v/>
      </c>
      <c r="AB47" s="349" t="str">
        <f t="shared" si="16"/>
        <v/>
      </c>
      <c r="AC47" s="341"/>
      <c r="AD47" s="350" t="str">
        <f t="shared" si="9"/>
        <v/>
      </c>
    </row>
    <row r="48" spans="2:30" x14ac:dyDescent="0.45">
      <c r="B48" s="145" t="str">
        <f t="shared" si="0"/>
        <v>NOT INCLUDED</v>
      </c>
      <c r="C48" s="146" t="e">
        <f t="shared" si="10"/>
        <v>#N/A</v>
      </c>
      <c r="D48" s="158" t="e">
        <f>AB48&amp;"_"&amp;#REF!&amp;IF(afstemning_partner&lt;&gt;"","_"&amp;AC48,"")</f>
        <v>#REF!</v>
      </c>
      <c r="E48" s="158" t="str">
        <f t="shared" si="11"/>
        <v>Extern medfinansiering</v>
      </c>
      <c r="F48" s="158" t="e">
        <f t="shared" si="3"/>
        <v>#N/A</v>
      </c>
      <c r="G48" s="158" t="str">
        <f>'EXTERN MEDFINANSIERING'!Z48&amp;IF(regnskab_filter_periode&gt;=AB48,"INCLUDE"&amp;IF(regnskab_filter_land&lt;&gt;"",IF(regnskab_filter_land="EU",F48,AD48),""),"EXCLUDE")</f>
        <v>Extern medfinansieringEXCLUDE</v>
      </c>
      <c r="H48" s="158" t="str">
        <f t="shared" si="12"/>
        <v>Extern medfinansiering</v>
      </c>
      <c r="I48" s="158" t="str">
        <f>'EXTERN MEDFINANSIERING'!Z48&amp;IF(regnskab_filter_periode_partner&gt;=AB48,"INCLUDE"&amp;IF(regnskab_filter_land_partner&lt;&gt;"",IF(regnskab_filter_land_partner="EU",F48,AD48),""),"EXCLUDE")&amp;AC48</f>
        <v>Extern medfinansieringEXCLUDE</v>
      </c>
      <c r="J48" s="158" t="e">
        <f t="shared" si="13"/>
        <v>#N/A</v>
      </c>
      <c r="L48" s="158" t="str">
        <f t="shared" si="14"/>
        <v>Extern medfinansiering_EU</v>
      </c>
      <c r="P48" s="340"/>
      <c r="Q48" s="340"/>
      <c r="R48" s="341"/>
      <c r="S48" s="342"/>
      <c r="T48" s="342"/>
      <c r="U48" s="341"/>
      <c r="V48" s="368"/>
      <c r="W48" s="341"/>
      <c r="X48" s="343"/>
      <c r="Y48" s="340"/>
      <c r="Z48" s="340" t="s">
        <v>152</v>
      </c>
      <c r="AA48" s="348" t="str">
        <f t="shared" si="15"/>
        <v/>
      </c>
      <c r="AB48" s="349" t="str">
        <f t="shared" si="16"/>
        <v/>
      </c>
      <c r="AC48" s="341"/>
      <c r="AD48" s="350" t="str">
        <f t="shared" si="9"/>
        <v/>
      </c>
    </row>
    <row r="49" spans="2:30" x14ac:dyDescent="0.45">
      <c r="B49" s="145" t="str">
        <f t="shared" si="0"/>
        <v>NOT INCLUDED</v>
      </c>
      <c r="C49" s="146" t="e">
        <f t="shared" si="10"/>
        <v>#N/A</v>
      </c>
      <c r="D49" s="158" t="e">
        <f>AB49&amp;"_"&amp;#REF!&amp;IF(afstemning_partner&lt;&gt;"","_"&amp;AC49,"")</f>
        <v>#REF!</v>
      </c>
      <c r="E49" s="158" t="str">
        <f t="shared" si="11"/>
        <v>Extern medfinansiering</v>
      </c>
      <c r="F49" s="158" t="e">
        <f t="shared" si="3"/>
        <v>#N/A</v>
      </c>
      <c r="G49" s="158" t="str">
        <f>'EXTERN MEDFINANSIERING'!Z49&amp;IF(regnskab_filter_periode&gt;=AB49,"INCLUDE"&amp;IF(regnskab_filter_land&lt;&gt;"",IF(regnskab_filter_land="EU",F49,AD49),""),"EXCLUDE")</f>
        <v>Extern medfinansieringEXCLUDE</v>
      </c>
      <c r="H49" s="158" t="str">
        <f t="shared" si="12"/>
        <v>Extern medfinansiering</v>
      </c>
      <c r="I49" s="158" t="str">
        <f>'EXTERN MEDFINANSIERING'!Z49&amp;IF(regnskab_filter_periode_partner&gt;=AB49,"INCLUDE"&amp;IF(regnskab_filter_land_partner&lt;&gt;"",IF(regnskab_filter_land_partner="EU",F49,AD49),""),"EXCLUDE")&amp;AC49</f>
        <v>Extern medfinansieringEXCLUDE</v>
      </c>
      <c r="J49" s="158" t="e">
        <f t="shared" si="13"/>
        <v>#N/A</v>
      </c>
      <c r="L49" s="158" t="str">
        <f t="shared" si="14"/>
        <v>Extern medfinansiering_EU</v>
      </c>
      <c r="P49" s="340"/>
      <c r="Q49" s="340"/>
      <c r="R49" s="341"/>
      <c r="S49" s="342"/>
      <c r="T49" s="342"/>
      <c r="U49" s="341"/>
      <c r="V49" s="368"/>
      <c r="W49" s="341"/>
      <c r="X49" s="343"/>
      <c r="Y49" s="340"/>
      <c r="Z49" s="340" t="s">
        <v>152</v>
      </c>
      <c r="AA49" s="348" t="str">
        <f t="shared" si="15"/>
        <v/>
      </c>
      <c r="AB49" s="349" t="str">
        <f t="shared" si="16"/>
        <v/>
      </c>
      <c r="AC49" s="341"/>
      <c r="AD49" s="350" t="str">
        <f t="shared" si="9"/>
        <v/>
      </c>
    </row>
    <row r="50" spans="2:30" x14ac:dyDescent="0.45">
      <c r="B50" s="145" t="str">
        <f t="shared" si="0"/>
        <v>NOT INCLUDED</v>
      </c>
      <c r="C50" s="146" t="e">
        <f t="shared" si="10"/>
        <v>#N/A</v>
      </c>
      <c r="D50" s="158" t="e">
        <f>AB50&amp;"_"&amp;#REF!&amp;IF(afstemning_partner&lt;&gt;"","_"&amp;AC50,"")</f>
        <v>#REF!</v>
      </c>
      <c r="E50" s="158" t="str">
        <f t="shared" si="11"/>
        <v>Extern medfinansiering</v>
      </c>
      <c r="F50" s="158" t="e">
        <f t="shared" si="3"/>
        <v>#N/A</v>
      </c>
      <c r="G50" s="158" t="str">
        <f>'EXTERN MEDFINANSIERING'!Z50&amp;IF(regnskab_filter_periode&gt;=AB50,"INCLUDE"&amp;IF(regnskab_filter_land&lt;&gt;"",IF(regnskab_filter_land="EU",F50,AD50),""),"EXCLUDE")</f>
        <v>Extern medfinansieringEXCLUDE</v>
      </c>
      <c r="H50" s="158" t="str">
        <f t="shared" si="12"/>
        <v>Extern medfinansiering</v>
      </c>
      <c r="I50" s="158" t="str">
        <f>'EXTERN MEDFINANSIERING'!Z50&amp;IF(regnskab_filter_periode_partner&gt;=AB50,"INCLUDE"&amp;IF(regnskab_filter_land_partner&lt;&gt;"",IF(regnskab_filter_land_partner="EU",F50,AD50),""),"EXCLUDE")&amp;AC50</f>
        <v>Extern medfinansieringEXCLUDE</v>
      </c>
      <c r="J50" s="158" t="e">
        <f t="shared" si="13"/>
        <v>#N/A</v>
      </c>
      <c r="L50" s="158" t="str">
        <f t="shared" si="14"/>
        <v>Extern medfinansiering_EU</v>
      </c>
      <c r="P50" s="340"/>
      <c r="Q50" s="340"/>
      <c r="R50" s="341"/>
      <c r="S50" s="342"/>
      <c r="T50" s="342"/>
      <c r="U50" s="341"/>
      <c r="V50" s="368"/>
      <c r="W50" s="341"/>
      <c r="X50" s="343"/>
      <c r="Y50" s="340"/>
      <c r="Z50" s="340" t="s">
        <v>152</v>
      </c>
      <c r="AA50" s="348" t="str">
        <f t="shared" si="15"/>
        <v/>
      </c>
      <c r="AB50" s="349" t="str">
        <f t="shared" si="16"/>
        <v/>
      </c>
      <c r="AC50" s="341"/>
      <c r="AD50" s="350" t="str">
        <f t="shared" si="9"/>
        <v/>
      </c>
    </row>
    <row r="51" spans="2:30" x14ac:dyDescent="0.45">
      <c r="B51" s="145" t="str">
        <f t="shared" si="0"/>
        <v>NOT INCLUDED</v>
      </c>
      <c r="C51" s="146" t="e">
        <f t="shared" si="10"/>
        <v>#N/A</v>
      </c>
      <c r="D51" s="158" t="e">
        <f>AB51&amp;"_"&amp;#REF!&amp;IF(afstemning_partner&lt;&gt;"","_"&amp;AC51,"")</f>
        <v>#REF!</v>
      </c>
      <c r="E51" s="158" t="str">
        <f t="shared" si="11"/>
        <v>Extern medfinansiering</v>
      </c>
      <c r="F51" s="158" t="e">
        <f t="shared" si="3"/>
        <v>#N/A</v>
      </c>
      <c r="G51" s="158" t="str">
        <f>'EXTERN MEDFINANSIERING'!Z51&amp;IF(regnskab_filter_periode&gt;=AB51,"INCLUDE"&amp;IF(regnskab_filter_land&lt;&gt;"",IF(regnskab_filter_land="EU",F51,AD51),""),"EXCLUDE")</f>
        <v>Extern medfinansieringEXCLUDE</v>
      </c>
      <c r="H51" s="158" t="str">
        <f t="shared" si="12"/>
        <v>Extern medfinansiering</v>
      </c>
      <c r="I51" s="158" t="str">
        <f>'EXTERN MEDFINANSIERING'!Z51&amp;IF(regnskab_filter_periode_partner&gt;=AB51,"INCLUDE"&amp;IF(regnskab_filter_land_partner&lt;&gt;"",IF(regnskab_filter_land_partner="EU",F51,AD51),""),"EXCLUDE")&amp;AC51</f>
        <v>Extern medfinansieringEXCLUDE</v>
      </c>
      <c r="J51" s="158" t="e">
        <f t="shared" si="13"/>
        <v>#N/A</v>
      </c>
      <c r="L51" s="158" t="str">
        <f t="shared" si="14"/>
        <v>Extern medfinansiering_EU</v>
      </c>
      <c r="P51" s="340"/>
      <c r="Q51" s="340"/>
      <c r="R51" s="341"/>
      <c r="S51" s="342"/>
      <c r="T51" s="342"/>
      <c r="U51" s="341"/>
      <c r="V51" s="368"/>
      <c r="W51" s="341"/>
      <c r="X51" s="343"/>
      <c r="Y51" s="340"/>
      <c r="Z51" s="340" t="s">
        <v>152</v>
      </c>
      <c r="AA51" s="348" t="str">
        <f t="shared" si="15"/>
        <v/>
      </c>
      <c r="AB51" s="349" t="str">
        <f t="shared" si="16"/>
        <v/>
      </c>
      <c r="AC51" s="341"/>
      <c r="AD51" s="350" t="str">
        <f t="shared" si="9"/>
        <v/>
      </c>
    </row>
    <row r="52" spans="2:30" x14ac:dyDescent="0.45">
      <c r="B52" s="145" t="str">
        <f t="shared" si="0"/>
        <v>NOT INCLUDED</v>
      </c>
      <c r="C52" s="146" t="e">
        <f t="shared" si="10"/>
        <v>#N/A</v>
      </c>
      <c r="D52" s="158" t="e">
        <f>AB52&amp;"_"&amp;#REF!&amp;IF(afstemning_partner&lt;&gt;"","_"&amp;AC52,"")</f>
        <v>#REF!</v>
      </c>
      <c r="E52" s="158" t="str">
        <f t="shared" si="11"/>
        <v>Extern medfinansiering</v>
      </c>
      <c r="F52" s="158" t="e">
        <f t="shared" si="3"/>
        <v>#N/A</v>
      </c>
      <c r="G52" s="158" t="str">
        <f>'EXTERN MEDFINANSIERING'!Z52&amp;IF(regnskab_filter_periode&gt;=AB52,"INCLUDE"&amp;IF(regnskab_filter_land&lt;&gt;"",IF(regnskab_filter_land="EU",F52,AD52),""),"EXCLUDE")</f>
        <v>Extern medfinansieringEXCLUDE</v>
      </c>
      <c r="H52" s="158" t="str">
        <f t="shared" si="12"/>
        <v>Extern medfinansiering</v>
      </c>
      <c r="I52" s="158" t="str">
        <f>'EXTERN MEDFINANSIERING'!Z52&amp;IF(regnskab_filter_periode_partner&gt;=AB52,"INCLUDE"&amp;IF(regnskab_filter_land_partner&lt;&gt;"",IF(regnskab_filter_land_partner="EU",F52,AD52),""),"EXCLUDE")&amp;AC52</f>
        <v>Extern medfinansieringEXCLUDE</v>
      </c>
      <c r="J52" s="158" t="e">
        <f t="shared" si="13"/>
        <v>#N/A</v>
      </c>
      <c r="L52" s="158" t="str">
        <f t="shared" si="14"/>
        <v>Extern medfinansiering_EU</v>
      </c>
      <c r="P52" s="340"/>
      <c r="Q52" s="344"/>
      <c r="R52" s="341"/>
      <c r="S52" s="342"/>
      <c r="T52" s="342"/>
      <c r="U52" s="341"/>
      <c r="V52" s="368"/>
      <c r="W52" s="341"/>
      <c r="X52" s="343"/>
      <c r="Y52" s="340"/>
      <c r="Z52" s="340" t="s">
        <v>152</v>
      </c>
      <c r="AA52" s="348" t="str">
        <f t="shared" si="15"/>
        <v/>
      </c>
      <c r="AB52" s="349" t="str">
        <f t="shared" si="16"/>
        <v/>
      </c>
      <c r="AC52" s="341"/>
      <c r="AD52" s="350" t="str">
        <f t="shared" si="9"/>
        <v/>
      </c>
    </row>
    <row r="53" spans="2:30" x14ac:dyDescent="0.45">
      <c r="B53" s="145" t="str">
        <f t="shared" si="0"/>
        <v>NOT INCLUDED</v>
      </c>
      <c r="C53" s="146" t="e">
        <f t="shared" si="10"/>
        <v>#N/A</v>
      </c>
      <c r="D53" s="158" t="e">
        <f>AB53&amp;"_"&amp;#REF!&amp;IF(afstemning_partner&lt;&gt;"","_"&amp;AC53,"")</f>
        <v>#REF!</v>
      </c>
      <c r="E53" s="158" t="str">
        <f t="shared" si="11"/>
        <v>Extern medfinansiering</v>
      </c>
      <c r="F53" s="158" t="e">
        <f t="shared" si="3"/>
        <v>#N/A</v>
      </c>
      <c r="G53" s="158" t="str">
        <f>'EXTERN MEDFINANSIERING'!Z53&amp;IF(regnskab_filter_periode&gt;=AB53,"INCLUDE"&amp;IF(regnskab_filter_land&lt;&gt;"",IF(regnskab_filter_land="EU",F53,AD53),""),"EXCLUDE")</f>
        <v>Extern medfinansieringEXCLUDE</v>
      </c>
      <c r="H53" s="158" t="str">
        <f t="shared" si="12"/>
        <v>Extern medfinansiering</v>
      </c>
      <c r="I53" s="158" t="str">
        <f>'EXTERN MEDFINANSIERING'!Z53&amp;IF(regnskab_filter_periode_partner&gt;=AB53,"INCLUDE"&amp;IF(regnskab_filter_land_partner&lt;&gt;"",IF(regnskab_filter_land_partner="EU",F53,AD53),""),"EXCLUDE")&amp;AC53</f>
        <v>Extern medfinansieringEXCLUDE</v>
      </c>
      <c r="J53" s="158" t="e">
        <f t="shared" si="13"/>
        <v>#N/A</v>
      </c>
      <c r="L53" s="158" t="str">
        <f t="shared" si="14"/>
        <v>Extern medfinansiering_EU</v>
      </c>
      <c r="P53" s="340"/>
      <c r="Q53" s="340"/>
      <c r="R53" s="341"/>
      <c r="S53" s="342"/>
      <c r="T53" s="342"/>
      <c r="U53" s="341"/>
      <c r="V53" s="368"/>
      <c r="W53" s="341"/>
      <c r="X53" s="343"/>
      <c r="Y53" s="340"/>
      <c r="Z53" s="340" t="s">
        <v>152</v>
      </c>
      <c r="AA53" s="348" t="str">
        <f t="shared" si="15"/>
        <v/>
      </c>
      <c r="AB53" s="349" t="str">
        <f t="shared" si="16"/>
        <v/>
      </c>
      <c r="AC53" s="341"/>
      <c r="AD53" s="350" t="str">
        <f t="shared" si="9"/>
        <v/>
      </c>
    </row>
    <row r="54" spans="2:30" x14ac:dyDescent="0.45">
      <c r="B54" s="145" t="str">
        <f t="shared" si="0"/>
        <v>NOT INCLUDED</v>
      </c>
      <c r="C54" s="146" t="e">
        <f t="shared" si="10"/>
        <v>#N/A</v>
      </c>
      <c r="D54" s="158" t="e">
        <f>AB54&amp;"_"&amp;#REF!&amp;IF(afstemning_partner&lt;&gt;"","_"&amp;AC54,"")</f>
        <v>#REF!</v>
      </c>
      <c r="E54" s="158" t="str">
        <f t="shared" si="11"/>
        <v>Extern medfinansiering</v>
      </c>
      <c r="F54" s="158" t="e">
        <f t="shared" si="3"/>
        <v>#N/A</v>
      </c>
      <c r="G54" s="158" t="str">
        <f>'EXTERN MEDFINANSIERING'!Z54&amp;IF(regnskab_filter_periode&gt;=AB54,"INCLUDE"&amp;IF(regnskab_filter_land&lt;&gt;"",IF(regnskab_filter_land="EU",F54,AD54),""),"EXCLUDE")</f>
        <v>Extern medfinansieringEXCLUDE</v>
      </c>
      <c r="H54" s="158" t="str">
        <f t="shared" si="12"/>
        <v>Extern medfinansiering</v>
      </c>
      <c r="I54" s="158" t="str">
        <f>'EXTERN MEDFINANSIERING'!Z54&amp;IF(regnskab_filter_periode_partner&gt;=AB54,"INCLUDE"&amp;IF(regnskab_filter_land_partner&lt;&gt;"",IF(regnskab_filter_land_partner="EU",F54,AD54),""),"EXCLUDE")&amp;AC54</f>
        <v>Extern medfinansieringEXCLUDE</v>
      </c>
      <c r="J54" s="158" t="e">
        <f t="shared" si="13"/>
        <v>#N/A</v>
      </c>
      <c r="L54" s="158" t="str">
        <f t="shared" si="14"/>
        <v>Extern medfinansiering_EU</v>
      </c>
      <c r="P54" s="340"/>
      <c r="Q54" s="340"/>
      <c r="R54" s="341"/>
      <c r="S54" s="342"/>
      <c r="T54" s="342"/>
      <c r="U54" s="341"/>
      <c r="V54" s="368"/>
      <c r="W54" s="341"/>
      <c r="X54" s="343"/>
      <c r="Y54" s="340"/>
      <c r="Z54" s="340" t="s">
        <v>152</v>
      </c>
      <c r="AA54" s="348" t="str">
        <f t="shared" si="15"/>
        <v/>
      </c>
      <c r="AB54" s="349" t="str">
        <f t="shared" si="16"/>
        <v/>
      </c>
      <c r="AC54" s="341"/>
      <c r="AD54" s="350" t="str">
        <f t="shared" si="9"/>
        <v/>
      </c>
    </row>
    <row r="55" spans="2:30" x14ac:dyDescent="0.45">
      <c r="B55" s="145" t="str">
        <f t="shared" si="0"/>
        <v>NOT INCLUDED</v>
      </c>
      <c r="C55" s="146" t="e">
        <f t="shared" si="10"/>
        <v>#N/A</v>
      </c>
      <c r="D55" s="158" t="e">
        <f>AB55&amp;"_"&amp;#REF!&amp;IF(afstemning_partner&lt;&gt;"","_"&amp;AC55,"")</f>
        <v>#REF!</v>
      </c>
      <c r="E55" s="158" t="str">
        <f t="shared" si="11"/>
        <v>Extern medfinansiering</v>
      </c>
      <c r="F55" s="158" t="e">
        <f t="shared" si="3"/>
        <v>#N/A</v>
      </c>
      <c r="G55" s="158" t="str">
        <f>'EXTERN MEDFINANSIERING'!Z55&amp;IF(regnskab_filter_periode&gt;=AB55,"INCLUDE"&amp;IF(regnskab_filter_land&lt;&gt;"",IF(regnskab_filter_land="EU",F55,AD55),""),"EXCLUDE")</f>
        <v>Extern medfinansieringEXCLUDE</v>
      </c>
      <c r="H55" s="158" t="str">
        <f t="shared" si="12"/>
        <v>Extern medfinansiering</v>
      </c>
      <c r="I55" s="158" t="str">
        <f>'EXTERN MEDFINANSIERING'!Z55&amp;IF(regnskab_filter_periode_partner&gt;=AB55,"INCLUDE"&amp;IF(regnskab_filter_land_partner&lt;&gt;"",IF(regnskab_filter_land_partner="EU",F55,AD55),""),"EXCLUDE")&amp;AC55</f>
        <v>Extern medfinansieringEXCLUDE</v>
      </c>
      <c r="J55" s="158" t="e">
        <f t="shared" si="13"/>
        <v>#N/A</v>
      </c>
      <c r="L55" s="158" t="str">
        <f t="shared" si="14"/>
        <v>Extern medfinansiering_EU</v>
      </c>
      <c r="P55" s="340"/>
      <c r="Q55" s="340"/>
      <c r="R55" s="341"/>
      <c r="S55" s="342"/>
      <c r="T55" s="342"/>
      <c r="U55" s="341"/>
      <c r="V55" s="368"/>
      <c r="W55" s="341"/>
      <c r="X55" s="343"/>
      <c r="Y55" s="340"/>
      <c r="Z55" s="340" t="s">
        <v>152</v>
      </c>
      <c r="AA55" s="348" t="str">
        <f t="shared" si="15"/>
        <v/>
      </c>
      <c r="AB55" s="349" t="str">
        <f t="shared" si="16"/>
        <v/>
      </c>
      <c r="AC55" s="341"/>
      <c r="AD55" s="350" t="str">
        <f t="shared" si="9"/>
        <v/>
      </c>
    </row>
    <row r="56" spans="2:30" x14ac:dyDescent="0.45">
      <c r="B56" s="145" t="str">
        <f t="shared" si="0"/>
        <v>NOT INCLUDED</v>
      </c>
      <c r="C56" s="146" t="e">
        <f t="shared" si="10"/>
        <v>#N/A</v>
      </c>
      <c r="D56" s="158" t="e">
        <f>AB56&amp;"_"&amp;#REF!&amp;IF(afstemning_partner&lt;&gt;"","_"&amp;AC56,"")</f>
        <v>#REF!</v>
      </c>
      <c r="E56" s="158" t="str">
        <f t="shared" si="11"/>
        <v>Extern medfinansiering</v>
      </c>
      <c r="F56" s="158" t="e">
        <f t="shared" si="3"/>
        <v>#N/A</v>
      </c>
      <c r="G56" s="158" t="str">
        <f>'EXTERN MEDFINANSIERING'!Z56&amp;IF(regnskab_filter_periode&gt;=AB56,"INCLUDE"&amp;IF(regnskab_filter_land&lt;&gt;"",IF(regnskab_filter_land="EU",F56,AD56),""),"EXCLUDE")</f>
        <v>Extern medfinansieringEXCLUDE</v>
      </c>
      <c r="H56" s="158" t="str">
        <f t="shared" si="12"/>
        <v>Extern medfinansiering</v>
      </c>
      <c r="I56" s="158" t="str">
        <f>'EXTERN MEDFINANSIERING'!Z56&amp;IF(regnskab_filter_periode_partner&gt;=AB56,"INCLUDE"&amp;IF(regnskab_filter_land_partner&lt;&gt;"",IF(regnskab_filter_land_partner="EU",F56,AD56),""),"EXCLUDE")&amp;AC56</f>
        <v>Extern medfinansieringEXCLUDE</v>
      </c>
      <c r="J56" s="158" t="e">
        <f t="shared" si="13"/>
        <v>#N/A</v>
      </c>
      <c r="L56" s="158" t="str">
        <f t="shared" si="14"/>
        <v>Extern medfinansiering_EU</v>
      </c>
      <c r="P56" s="340"/>
      <c r="Q56" s="340"/>
      <c r="R56" s="341"/>
      <c r="S56" s="342"/>
      <c r="T56" s="342"/>
      <c r="U56" s="341"/>
      <c r="V56" s="368"/>
      <c r="W56" s="341"/>
      <c r="X56" s="343"/>
      <c r="Y56" s="340"/>
      <c r="Z56" s="340" t="s">
        <v>152</v>
      </c>
      <c r="AA56" s="348" t="str">
        <f t="shared" si="15"/>
        <v/>
      </c>
      <c r="AB56" s="349" t="str">
        <f t="shared" si="16"/>
        <v/>
      </c>
      <c r="AC56" s="341"/>
      <c r="AD56" s="350" t="str">
        <f t="shared" si="9"/>
        <v/>
      </c>
    </row>
    <row r="57" spans="2:30" x14ac:dyDescent="0.45">
      <c r="B57" s="145" t="str">
        <f t="shared" si="0"/>
        <v>NOT INCLUDED</v>
      </c>
      <c r="C57" s="146" t="e">
        <f t="shared" si="10"/>
        <v>#N/A</v>
      </c>
      <c r="D57" s="158" t="e">
        <f>AB57&amp;"_"&amp;#REF!&amp;IF(afstemning_partner&lt;&gt;"","_"&amp;AC57,"")</f>
        <v>#REF!</v>
      </c>
      <c r="E57" s="158" t="str">
        <f t="shared" si="11"/>
        <v>Extern medfinansiering</v>
      </c>
      <c r="F57" s="158" t="e">
        <f t="shared" si="3"/>
        <v>#N/A</v>
      </c>
      <c r="G57" s="158" t="str">
        <f>'EXTERN MEDFINANSIERING'!Z57&amp;IF(regnskab_filter_periode&gt;=AB57,"INCLUDE"&amp;IF(regnskab_filter_land&lt;&gt;"",IF(regnskab_filter_land="EU",F57,AD57),""),"EXCLUDE")</f>
        <v>Extern medfinansieringEXCLUDE</v>
      </c>
      <c r="H57" s="158" t="str">
        <f t="shared" si="12"/>
        <v>Extern medfinansiering</v>
      </c>
      <c r="I57" s="158" t="str">
        <f>'EXTERN MEDFINANSIERING'!Z57&amp;IF(regnskab_filter_periode_partner&gt;=AB57,"INCLUDE"&amp;IF(regnskab_filter_land_partner&lt;&gt;"",IF(regnskab_filter_land_partner="EU",F57,AD57),""),"EXCLUDE")&amp;AC57</f>
        <v>Extern medfinansieringEXCLUDE</v>
      </c>
      <c r="J57" s="158" t="e">
        <f t="shared" si="13"/>
        <v>#N/A</v>
      </c>
      <c r="L57" s="158" t="str">
        <f t="shared" si="14"/>
        <v>Extern medfinansiering_EU</v>
      </c>
      <c r="P57" s="340"/>
      <c r="Q57" s="340"/>
      <c r="R57" s="341"/>
      <c r="S57" s="342"/>
      <c r="T57" s="342"/>
      <c r="U57" s="341"/>
      <c r="V57" s="368"/>
      <c r="W57" s="341"/>
      <c r="X57" s="343"/>
      <c r="Y57" s="340"/>
      <c r="Z57" s="340" t="s">
        <v>152</v>
      </c>
      <c r="AA57" s="348" t="str">
        <f t="shared" si="15"/>
        <v/>
      </c>
      <c r="AB57" s="349" t="str">
        <f t="shared" si="16"/>
        <v/>
      </c>
      <c r="AC57" s="341"/>
      <c r="AD57" s="350" t="str">
        <f t="shared" si="9"/>
        <v/>
      </c>
    </row>
    <row r="58" spans="2:30" x14ac:dyDescent="0.45">
      <c r="B58" s="145" t="str">
        <f t="shared" si="0"/>
        <v>NOT INCLUDED</v>
      </c>
      <c r="C58" s="146" t="e">
        <f t="shared" si="10"/>
        <v>#N/A</v>
      </c>
      <c r="D58" s="158" t="e">
        <f>AB58&amp;"_"&amp;#REF!&amp;IF(afstemning_partner&lt;&gt;"","_"&amp;AC58,"")</f>
        <v>#REF!</v>
      </c>
      <c r="E58" s="158" t="str">
        <f t="shared" si="11"/>
        <v>Extern medfinansiering</v>
      </c>
      <c r="F58" s="158" t="e">
        <f t="shared" si="3"/>
        <v>#N/A</v>
      </c>
      <c r="G58" s="158" t="str">
        <f>'EXTERN MEDFINANSIERING'!Z58&amp;IF(regnskab_filter_periode&gt;=AB58,"INCLUDE"&amp;IF(regnskab_filter_land&lt;&gt;"",IF(regnskab_filter_land="EU",F58,AD58),""),"EXCLUDE")</f>
        <v>Extern medfinansieringEXCLUDE</v>
      </c>
      <c r="H58" s="158" t="str">
        <f t="shared" si="12"/>
        <v>Extern medfinansiering</v>
      </c>
      <c r="I58" s="158" t="str">
        <f>'EXTERN MEDFINANSIERING'!Z58&amp;IF(regnskab_filter_periode_partner&gt;=AB58,"INCLUDE"&amp;IF(regnskab_filter_land_partner&lt;&gt;"",IF(regnskab_filter_land_partner="EU",F58,AD58),""),"EXCLUDE")&amp;AC58</f>
        <v>Extern medfinansieringEXCLUDE</v>
      </c>
      <c r="J58" s="158" t="e">
        <f t="shared" si="13"/>
        <v>#N/A</v>
      </c>
      <c r="L58" s="158" t="str">
        <f t="shared" si="14"/>
        <v>Extern medfinansiering_EU</v>
      </c>
      <c r="P58" s="340"/>
      <c r="Q58" s="340"/>
      <c r="R58" s="341"/>
      <c r="S58" s="342"/>
      <c r="T58" s="342"/>
      <c r="U58" s="341"/>
      <c r="V58" s="368"/>
      <c r="W58" s="341"/>
      <c r="X58" s="343"/>
      <c r="Y58" s="340"/>
      <c r="Z58" s="340" t="s">
        <v>152</v>
      </c>
      <c r="AA58" s="348" t="str">
        <f t="shared" si="15"/>
        <v/>
      </c>
      <c r="AB58" s="349" t="str">
        <f t="shared" si="16"/>
        <v/>
      </c>
      <c r="AC58" s="341"/>
      <c r="AD58" s="350" t="str">
        <f t="shared" si="9"/>
        <v/>
      </c>
    </row>
    <row r="59" spans="2:30" x14ac:dyDescent="0.45">
      <c r="B59" s="145" t="str">
        <f t="shared" si="0"/>
        <v>NOT INCLUDED</v>
      </c>
      <c r="C59" s="146" t="e">
        <f t="shared" si="10"/>
        <v>#N/A</v>
      </c>
      <c r="D59" s="158" t="e">
        <f>AB59&amp;"_"&amp;#REF!&amp;IF(afstemning_partner&lt;&gt;"","_"&amp;AC59,"")</f>
        <v>#REF!</v>
      </c>
      <c r="E59" s="158" t="str">
        <f t="shared" si="11"/>
        <v>Extern medfinansiering</v>
      </c>
      <c r="F59" s="158" t="e">
        <f t="shared" si="3"/>
        <v>#N/A</v>
      </c>
      <c r="G59" s="158" t="str">
        <f>'EXTERN MEDFINANSIERING'!Z59&amp;IF(regnskab_filter_periode&gt;=AB59,"INCLUDE"&amp;IF(regnskab_filter_land&lt;&gt;"",IF(regnskab_filter_land="EU",F59,AD59),""),"EXCLUDE")</f>
        <v>Extern medfinansieringEXCLUDE</v>
      </c>
      <c r="H59" s="158" t="str">
        <f t="shared" si="12"/>
        <v>Extern medfinansiering</v>
      </c>
      <c r="I59" s="158" t="str">
        <f>'EXTERN MEDFINANSIERING'!Z59&amp;IF(regnskab_filter_periode_partner&gt;=AB59,"INCLUDE"&amp;IF(regnskab_filter_land_partner&lt;&gt;"",IF(regnskab_filter_land_partner="EU",F59,AD59),""),"EXCLUDE")&amp;AC59</f>
        <v>Extern medfinansieringEXCLUDE</v>
      </c>
      <c r="J59" s="158" t="e">
        <f t="shared" si="13"/>
        <v>#N/A</v>
      </c>
      <c r="L59" s="158" t="str">
        <f t="shared" si="14"/>
        <v>Extern medfinansiering_EU</v>
      </c>
      <c r="P59" s="340"/>
      <c r="Q59" s="340"/>
      <c r="R59" s="341"/>
      <c r="S59" s="342"/>
      <c r="T59" s="342"/>
      <c r="U59" s="341"/>
      <c r="V59" s="368"/>
      <c r="W59" s="341"/>
      <c r="X59" s="343"/>
      <c r="Y59" s="340"/>
      <c r="Z59" s="340" t="s">
        <v>152</v>
      </c>
      <c r="AA59" s="348" t="str">
        <f t="shared" si="15"/>
        <v/>
      </c>
      <c r="AB59" s="349" t="str">
        <f t="shared" si="16"/>
        <v/>
      </c>
      <c r="AC59" s="341"/>
      <c r="AD59" s="350" t="str">
        <f t="shared" si="9"/>
        <v/>
      </c>
    </row>
    <row r="60" spans="2:30" x14ac:dyDescent="0.45">
      <c r="B60" s="145" t="str">
        <f t="shared" si="0"/>
        <v>NOT INCLUDED</v>
      </c>
      <c r="C60" s="146" t="e">
        <f t="shared" si="10"/>
        <v>#N/A</v>
      </c>
      <c r="D60" s="158" t="e">
        <f>AB60&amp;"_"&amp;#REF!&amp;IF(afstemning_partner&lt;&gt;"","_"&amp;AC60,"")</f>
        <v>#REF!</v>
      </c>
      <c r="E60" s="158" t="str">
        <f t="shared" si="11"/>
        <v>Extern medfinansiering</v>
      </c>
      <c r="F60" s="158" t="e">
        <f t="shared" si="3"/>
        <v>#N/A</v>
      </c>
      <c r="G60" s="158" t="str">
        <f>'EXTERN MEDFINANSIERING'!Z60&amp;IF(regnskab_filter_periode&gt;=AB60,"INCLUDE"&amp;IF(regnskab_filter_land&lt;&gt;"",IF(regnskab_filter_land="EU",F60,AD60),""),"EXCLUDE")</f>
        <v>Extern medfinansieringEXCLUDE</v>
      </c>
      <c r="H60" s="158" t="str">
        <f t="shared" si="12"/>
        <v>Extern medfinansiering</v>
      </c>
      <c r="I60" s="158" t="str">
        <f>'EXTERN MEDFINANSIERING'!Z60&amp;IF(regnskab_filter_periode_partner&gt;=AB60,"INCLUDE"&amp;IF(regnskab_filter_land_partner&lt;&gt;"",IF(regnskab_filter_land_partner="EU",F60,AD60),""),"EXCLUDE")&amp;AC60</f>
        <v>Extern medfinansieringEXCLUDE</v>
      </c>
      <c r="J60" s="158" t="e">
        <f t="shared" si="13"/>
        <v>#N/A</v>
      </c>
      <c r="L60" s="158" t="str">
        <f t="shared" si="14"/>
        <v>Extern medfinansiering_EU</v>
      </c>
      <c r="P60" s="340"/>
      <c r="Q60" s="340"/>
      <c r="R60" s="341"/>
      <c r="S60" s="342"/>
      <c r="T60" s="342"/>
      <c r="U60" s="341"/>
      <c r="V60" s="368"/>
      <c r="W60" s="341"/>
      <c r="X60" s="343"/>
      <c r="Y60" s="340"/>
      <c r="Z60" s="340" t="s">
        <v>152</v>
      </c>
      <c r="AA60" s="348" t="str">
        <f t="shared" si="15"/>
        <v/>
      </c>
      <c r="AB60" s="349" t="str">
        <f t="shared" si="16"/>
        <v/>
      </c>
      <c r="AC60" s="341"/>
      <c r="AD60" s="350" t="str">
        <f t="shared" si="9"/>
        <v/>
      </c>
    </row>
    <row r="61" spans="2:30" x14ac:dyDescent="0.45">
      <c r="B61" s="145" t="str">
        <f t="shared" si="0"/>
        <v>NOT INCLUDED</v>
      </c>
      <c r="C61" s="146" t="e">
        <f t="shared" si="10"/>
        <v>#N/A</v>
      </c>
      <c r="D61" s="158" t="e">
        <f>AB61&amp;"_"&amp;#REF!&amp;IF(afstemning_partner&lt;&gt;"","_"&amp;AC61,"")</f>
        <v>#REF!</v>
      </c>
      <c r="E61" s="158" t="str">
        <f t="shared" si="11"/>
        <v>Extern medfinansiering</v>
      </c>
      <c r="F61" s="158" t="e">
        <f t="shared" si="3"/>
        <v>#N/A</v>
      </c>
      <c r="G61" s="158" t="str">
        <f>'EXTERN MEDFINANSIERING'!Z61&amp;IF(regnskab_filter_periode&gt;=AB61,"INCLUDE"&amp;IF(regnskab_filter_land&lt;&gt;"",IF(regnskab_filter_land="EU",F61,AD61),""),"EXCLUDE")</f>
        <v>Extern medfinansieringEXCLUDE</v>
      </c>
      <c r="H61" s="158" t="str">
        <f t="shared" si="12"/>
        <v>Extern medfinansiering</v>
      </c>
      <c r="I61" s="158" t="str">
        <f>'EXTERN MEDFINANSIERING'!Z61&amp;IF(regnskab_filter_periode_partner&gt;=AB61,"INCLUDE"&amp;IF(regnskab_filter_land_partner&lt;&gt;"",IF(regnskab_filter_land_partner="EU",F61,AD61),""),"EXCLUDE")&amp;AC61</f>
        <v>Extern medfinansieringEXCLUDE</v>
      </c>
      <c r="J61" s="158" t="e">
        <f t="shared" si="13"/>
        <v>#N/A</v>
      </c>
      <c r="L61" s="158" t="str">
        <f t="shared" si="14"/>
        <v>Extern medfinansiering_EU</v>
      </c>
      <c r="P61" s="340"/>
      <c r="Q61" s="340"/>
      <c r="R61" s="341"/>
      <c r="S61" s="342"/>
      <c r="T61" s="342"/>
      <c r="U61" s="341"/>
      <c r="V61" s="368"/>
      <c r="W61" s="341"/>
      <c r="X61" s="343"/>
      <c r="Y61" s="340"/>
      <c r="Z61" s="340" t="s">
        <v>152</v>
      </c>
      <c r="AA61" s="348" t="str">
        <f t="shared" si="15"/>
        <v/>
      </c>
      <c r="AB61" s="349" t="str">
        <f t="shared" si="16"/>
        <v/>
      </c>
      <c r="AC61" s="341"/>
      <c r="AD61" s="350" t="str">
        <f t="shared" si="9"/>
        <v/>
      </c>
    </row>
    <row r="62" spans="2:30" x14ac:dyDescent="0.45">
      <c r="B62" s="145" t="str">
        <f t="shared" si="0"/>
        <v>NOT INCLUDED</v>
      </c>
      <c r="C62" s="146" t="e">
        <f t="shared" si="10"/>
        <v>#N/A</v>
      </c>
      <c r="D62" s="158" t="e">
        <f>AB62&amp;"_"&amp;#REF!&amp;IF(afstemning_partner&lt;&gt;"","_"&amp;AC62,"")</f>
        <v>#REF!</v>
      </c>
      <c r="E62" s="158" t="str">
        <f t="shared" si="11"/>
        <v>Extern medfinansiering</v>
      </c>
      <c r="F62" s="158" t="e">
        <f t="shared" si="3"/>
        <v>#N/A</v>
      </c>
      <c r="G62" s="158" t="str">
        <f>'EXTERN MEDFINANSIERING'!Z62&amp;IF(regnskab_filter_periode&gt;=AB62,"INCLUDE"&amp;IF(regnskab_filter_land&lt;&gt;"",IF(regnskab_filter_land="EU",F62,AD62),""),"EXCLUDE")</f>
        <v>Extern medfinansieringEXCLUDE</v>
      </c>
      <c r="H62" s="158" t="str">
        <f t="shared" si="12"/>
        <v>Extern medfinansiering</v>
      </c>
      <c r="I62" s="158" t="str">
        <f>'EXTERN MEDFINANSIERING'!Z62&amp;IF(regnskab_filter_periode_partner&gt;=AB62,"INCLUDE"&amp;IF(regnskab_filter_land_partner&lt;&gt;"",IF(regnskab_filter_land_partner="EU",F62,AD62),""),"EXCLUDE")&amp;AC62</f>
        <v>Extern medfinansieringEXCLUDE</v>
      </c>
      <c r="J62" s="158" t="e">
        <f t="shared" si="13"/>
        <v>#N/A</v>
      </c>
      <c r="L62" s="158" t="str">
        <f t="shared" si="14"/>
        <v>Extern medfinansiering_EU</v>
      </c>
      <c r="P62" s="340"/>
      <c r="Q62" s="340"/>
      <c r="R62" s="341"/>
      <c r="S62" s="342"/>
      <c r="T62" s="342"/>
      <c r="U62" s="341"/>
      <c r="V62" s="368"/>
      <c r="W62" s="341"/>
      <c r="X62" s="343"/>
      <c r="Y62" s="340"/>
      <c r="Z62" s="340" t="s">
        <v>152</v>
      </c>
      <c r="AA62" s="348" t="str">
        <f t="shared" si="15"/>
        <v/>
      </c>
      <c r="AB62" s="349" t="str">
        <f t="shared" si="16"/>
        <v/>
      </c>
      <c r="AC62" s="341"/>
      <c r="AD62" s="350" t="str">
        <f t="shared" si="9"/>
        <v/>
      </c>
    </row>
    <row r="63" spans="2:30" x14ac:dyDescent="0.45">
      <c r="B63" s="145" t="str">
        <f t="shared" si="0"/>
        <v>NOT INCLUDED</v>
      </c>
      <c r="C63" s="146" t="e">
        <f t="shared" si="10"/>
        <v>#N/A</v>
      </c>
      <c r="D63" s="158" t="e">
        <f>AB63&amp;"_"&amp;#REF!&amp;IF(afstemning_partner&lt;&gt;"","_"&amp;AC63,"")</f>
        <v>#REF!</v>
      </c>
      <c r="E63" s="158" t="str">
        <f t="shared" si="11"/>
        <v>Extern medfinansiering</v>
      </c>
      <c r="F63" s="158" t="e">
        <f t="shared" si="3"/>
        <v>#N/A</v>
      </c>
      <c r="G63" s="158" t="str">
        <f>'EXTERN MEDFINANSIERING'!Z63&amp;IF(regnskab_filter_periode&gt;=AB63,"INCLUDE"&amp;IF(regnskab_filter_land&lt;&gt;"",IF(regnskab_filter_land="EU",F63,AD63),""),"EXCLUDE")</f>
        <v>Extern medfinansieringEXCLUDE</v>
      </c>
      <c r="H63" s="158" t="str">
        <f t="shared" si="12"/>
        <v>Extern medfinansiering</v>
      </c>
      <c r="I63" s="158" t="str">
        <f>'EXTERN MEDFINANSIERING'!Z63&amp;IF(regnskab_filter_periode_partner&gt;=AB63,"INCLUDE"&amp;IF(regnskab_filter_land_partner&lt;&gt;"",IF(regnskab_filter_land_partner="EU",F63,AD63),""),"EXCLUDE")&amp;AC63</f>
        <v>Extern medfinansieringEXCLUDE</v>
      </c>
      <c r="J63" s="158" t="e">
        <f t="shared" si="13"/>
        <v>#N/A</v>
      </c>
      <c r="L63" s="158" t="str">
        <f t="shared" si="14"/>
        <v>Extern medfinansiering_EU</v>
      </c>
      <c r="P63" s="340"/>
      <c r="Q63" s="340"/>
      <c r="R63" s="341"/>
      <c r="S63" s="342"/>
      <c r="T63" s="342"/>
      <c r="U63" s="341"/>
      <c r="V63" s="368"/>
      <c r="W63" s="341"/>
      <c r="X63" s="343"/>
      <c r="Y63" s="340"/>
      <c r="Z63" s="340" t="s">
        <v>152</v>
      </c>
      <c r="AA63" s="348" t="str">
        <f t="shared" si="15"/>
        <v/>
      </c>
      <c r="AB63" s="349" t="str">
        <f t="shared" si="16"/>
        <v/>
      </c>
      <c r="AC63" s="341"/>
      <c r="AD63" s="350" t="str">
        <f t="shared" si="9"/>
        <v/>
      </c>
    </row>
    <row r="64" spans="2:30" x14ac:dyDescent="0.45">
      <c r="B64" s="145" t="str">
        <f t="shared" si="0"/>
        <v>NOT INCLUDED</v>
      </c>
      <c r="C64" s="146" t="e">
        <f t="shared" si="10"/>
        <v>#N/A</v>
      </c>
      <c r="D64" s="158" t="e">
        <f>AB64&amp;"_"&amp;#REF!&amp;IF(afstemning_partner&lt;&gt;"","_"&amp;AC64,"")</f>
        <v>#REF!</v>
      </c>
      <c r="E64" s="158" t="str">
        <f t="shared" si="11"/>
        <v>Extern medfinansiering</v>
      </c>
      <c r="F64" s="158" t="e">
        <f t="shared" si="3"/>
        <v>#N/A</v>
      </c>
      <c r="G64" s="158" t="str">
        <f>'EXTERN MEDFINANSIERING'!Z64&amp;IF(regnskab_filter_periode&gt;=AB64,"INCLUDE"&amp;IF(regnskab_filter_land&lt;&gt;"",IF(regnskab_filter_land="EU",F64,AD64),""),"EXCLUDE")</f>
        <v>Extern medfinansieringEXCLUDE</v>
      </c>
      <c r="H64" s="158" t="str">
        <f t="shared" si="12"/>
        <v>Extern medfinansiering</v>
      </c>
      <c r="I64" s="158" t="str">
        <f>'EXTERN MEDFINANSIERING'!Z64&amp;IF(regnskab_filter_periode_partner&gt;=AB64,"INCLUDE"&amp;IF(regnskab_filter_land_partner&lt;&gt;"",IF(regnskab_filter_land_partner="EU",F64,AD64),""),"EXCLUDE")&amp;AC64</f>
        <v>Extern medfinansieringEXCLUDE</v>
      </c>
      <c r="J64" s="158" t="e">
        <f t="shared" si="13"/>
        <v>#N/A</v>
      </c>
      <c r="L64" s="158" t="str">
        <f t="shared" si="14"/>
        <v>Extern medfinansiering_EU</v>
      </c>
      <c r="P64" s="340"/>
      <c r="Q64" s="340"/>
      <c r="R64" s="341"/>
      <c r="S64" s="342"/>
      <c r="T64" s="342"/>
      <c r="U64" s="341"/>
      <c r="V64" s="368"/>
      <c r="W64" s="341"/>
      <c r="X64" s="343"/>
      <c r="Y64" s="340"/>
      <c r="Z64" s="340" t="s">
        <v>152</v>
      </c>
      <c r="AA64" s="348" t="str">
        <f t="shared" si="15"/>
        <v/>
      </c>
      <c r="AB64" s="349" t="str">
        <f t="shared" si="16"/>
        <v/>
      </c>
      <c r="AC64" s="341"/>
      <c r="AD64" s="350" t="str">
        <f t="shared" si="9"/>
        <v/>
      </c>
    </row>
    <row r="65" spans="2:30" x14ac:dyDescent="0.45">
      <c r="B65" s="145" t="str">
        <f t="shared" si="0"/>
        <v>NOT INCLUDED</v>
      </c>
      <c r="C65" s="146" t="e">
        <f t="shared" si="10"/>
        <v>#N/A</v>
      </c>
      <c r="D65" s="158" t="e">
        <f>AB65&amp;"_"&amp;#REF!&amp;IF(afstemning_partner&lt;&gt;"","_"&amp;AC65,"")</f>
        <v>#REF!</v>
      </c>
      <c r="E65" s="158" t="str">
        <f t="shared" si="11"/>
        <v>Extern medfinansiering</v>
      </c>
      <c r="F65" s="158" t="e">
        <f t="shared" si="3"/>
        <v>#N/A</v>
      </c>
      <c r="G65" s="158" t="str">
        <f>'EXTERN MEDFINANSIERING'!Z65&amp;IF(regnskab_filter_periode&gt;=AB65,"INCLUDE"&amp;IF(regnskab_filter_land&lt;&gt;"",IF(regnskab_filter_land="EU",F65,AD65),""),"EXCLUDE")</f>
        <v>Extern medfinansieringEXCLUDE</v>
      </c>
      <c r="H65" s="158" t="str">
        <f t="shared" si="12"/>
        <v>Extern medfinansiering</v>
      </c>
      <c r="I65" s="158" t="str">
        <f>'EXTERN MEDFINANSIERING'!Z65&amp;IF(regnskab_filter_periode_partner&gt;=AB65,"INCLUDE"&amp;IF(regnskab_filter_land_partner&lt;&gt;"",IF(regnskab_filter_land_partner="EU",F65,AD65),""),"EXCLUDE")&amp;AC65</f>
        <v>Extern medfinansieringEXCLUDE</v>
      </c>
      <c r="J65" s="158" t="e">
        <f t="shared" si="13"/>
        <v>#N/A</v>
      </c>
      <c r="L65" s="158" t="str">
        <f t="shared" si="14"/>
        <v>Extern medfinansiering_EU</v>
      </c>
      <c r="P65" s="340"/>
      <c r="Q65" s="340"/>
      <c r="R65" s="341"/>
      <c r="S65" s="342"/>
      <c r="T65" s="342"/>
      <c r="U65" s="341"/>
      <c r="V65" s="368"/>
      <c r="W65" s="341"/>
      <c r="X65" s="343"/>
      <c r="Y65" s="340"/>
      <c r="Z65" s="340" t="s">
        <v>152</v>
      </c>
      <c r="AA65" s="348" t="str">
        <f t="shared" si="15"/>
        <v/>
      </c>
      <c r="AB65" s="349" t="str">
        <f t="shared" si="16"/>
        <v/>
      </c>
      <c r="AC65" s="341"/>
      <c r="AD65" s="350" t="str">
        <f t="shared" si="9"/>
        <v/>
      </c>
    </row>
    <row r="66" spans="2:30" x14ac:dyDescent="0.45">
      <c r="B66" s="145" t="str">
        <f t="shared" si="0"/>
        <v>NOT INCLUDED</v>
      </c>
      <c r="C66" s="146" t="e">
        <f t="shared" si="10"/>
        <v>#N/A</v>
      </c>
      <c r="D66" s="158" t="e">
        <f>AB66&amp;"_"&amp;#REF!&amp;IF(afstemning_partner&lt;&gt;"","_"&amp;AC66,"")</f>
        <v>#REF!</v>
      </c>
      <c r="E66" s="158" t="str">
        <f t="shared" si="11"/>
        <v>Extern medfinansiering</v>
      </c>
      <c r="F66" s="158" t="e">
        <f t="shared" si="3"/>
        <v>#N/A</v>
      </c>
      <c r="G66" s="158" t="str">
        <f>'EXTERN MEDFINANSIERING'!Z66&amp;IF(regnskab_filter_periode&gt;=AB66,"INCLUDE"&amp;IF(regnskab_filter_land&lt;&gt;"",IF(regnskab_filter_land="EU",F66,AD66),""),"EXCLUDE")</f>
        <v>Extern medfinansieringEXCLUDE</v>
      </c>
      <c r="H66" s="158" t="str">
        <f t="shared" si="12"/>
        <v>Extern medfinansiering</v>
      </c>
      <c r="I66" s="158" t="str">
        <f>'EXTERN MEDFINANSIERING'!Z66&amp;IF(regnskab_filter_periode_partner&gt;=AB66,"INCLUDE"&amp;IF(regnskab_filter_land_partner&lt;&gt;"",IF(regnskab_filter_land_partner="EU",F66,AD66),""),"EXCLUDE")&amp;AC66</f>
        <v>Extern medfinansieringEXCLUDE</v>
      </c>
      <c r="J66" s="158" t="e">
        <f t="shared" si="13"/>
        <v>#N/A</v>
      </c>
      <c r="L66" s="158" t="str">
        <f t="shared" si="14"/>
        <v>Extern medfinansiering_EU</v>
      </c>
      <c r="P66" s="340"/>
      <c r="Q66" s="340"/>
      <c r="R66" s="341"/>
      <c r="S66" s="342"/>
      <c r="T66" s="342"/>
      <c r="U66" s="341"/>
      <c r="V66" s="368"/>
      <c r="W66" s="341"/>
      <c r="X66" s="343"/>
      <c r="Y66" s="340"/>
      <c r="Z66" s="340" t="s">
        <v>152</v>
      </c>
      <c r="AA66" s="348" t="str">
        <f t="shared" si="15"/>
        <v/>
      </c>
      <c r="AB66" s="349" t="str">
        <f t="shared" si="16"/>
        <v/>
      </c>
      <c r="AC66" s="341"/>
      <c r="AD66" s="350" t="str">
        <f t="shared" si="9"/>
        <v/>
      </c>
    </row>
    <row r="67" spans="2:30" x14ac:dyDescent="0.45">
      <c r="B67" s="145" t="str">
        <f t="shared" si="0"/>
        <v>NOT INCLUDED</v>
      </c>
      <c r="C67" s="146" t="e">
        <f t="shared" si="10"/>
        <v>#N/A</v>
      </c>
      <c r="D67" s="158" t="e">
        <f>AB67&amp;"_"&amp;#REF!&amp;IF(afstemning_partner&lt;&gt;"","_"&amp;AC67,"")</f>
        <v>#REF!</v>
      </c>
      <c r="E67" s="158" t="str">
        <f t="shared" si="11"/>
        <v>Extern medfinansiering</v>
      </c>
      <c r="F67" s="158" t="e">
        <f t="shared" si="3"/>
        <v>#N/A</v>
      </c>
      <c r="G67" s="158" t="str">
        <f>'EXTERN MEDFINANSIERING'!Z67&amp;IF(regnskab_filter_periode&gt;=AB67,"INCLUDE"&amp;IF(regnskab_filter_land&lt;&gt;"",IF(regnskab_filter_land="EU",F67,AD67),""),"EXCLUDE")</f>
        <v>Extern medfinansieringEXCLUDE</v>
      </c>
      <c r="H67" s="158" t="str">
        <f t="shared" si="12"/>
        <v>Extern medfinansiering</v>
      </c>
      <c r="I67" s="158" t="str">
        <f>'EXTERN MEDFINANSIERING'!Z67&amp;IF(regnskab_filter_periode_partner&gt;=AB67,"INCLUDE"&amp;IF(regnskab_filter_land_partner&lt;&gt;"",IF(regnskab_filter_land_partner="EU",F67,AD67),""),"EXCLUDE")&amp;AC67</f>
        <v>Extern medfinansieringEXCLUDE</v>
      </c>
      <c r="J67" s="158" t="e">
        <f t="shared" si="13"/>
        <v>#N/A</v>
      </c>
      <c r="L67" s="158" t="str">
        <f t="shared" si="14"/>
        <v>Extern medfinansiering_EU</v>
      </c>
      <c r="P67" s="340"/>
      <c r="Q67" s="340"/>
      <c r="R67" s="341"/>
      <c r="S67" s="342"/>
      <c r="T67" s="342"/>
      <c r="U67" s="341"/>
      <c r="V67" s="368"/>
      <c r="W67" s="341"/>
      <c r="X67" s="343"/>
      <c r="Y67" s="340"/>
      <c r="Z67" s="340" t="s">
        <v>152</v>
      </c>
      <c r="AA67" s="348" t="str">
        <f t="shared" si="15"/>
        <v/>
      </c>
      <c r="AB67" s="349" t="str">
        <f t="shared" si="16"/>
        <v/>
      </c>
      <c r="AC67" s="341"/>
      <c r="AD67" s="350" t="str">
        <f t="shared" si="9"/>
        <v/>
      </c>
    </row>
    <row r="68" spans="2:30" x14ac:dyDescent="0.45">
      <c r="B68" s="145" t="str">
        <f t="shared" si="0"/>
        <v>NOT INCLUDED</v>
      </c>
      <c r="C68" s="146" t="e">
        <f t="shared" si="10"/>
        <v>#N/A</v>
      </c>
      <c r="D68" s="158" t="e">
        <f>AB68&amp;"_"&amp;#REF!&amp;IF(afstemning_partner&lt;&gt;"","_"&amp;AC68,"")</f>
        <v>#REF!</v>
      </c>
      <c r="E68" s="158" t="str">
        <f t="shared" si="11"/>
        <v>Extern medfinansiering</v>
      </c>
      <c r="F68" s="158" t="e">
        <f t="shared" si="3"/>
        <v>#N/A</v>
      </c>
      <c r="G68" s="158" t="str">
        <f>'EXTERN MEDFINANSIERING'!Z68&amp;IF(regnskab_filter_periode&gt;=AB68,"INCLUDE"&amp;IF(regnskab_filter_land&lt;&gt;"",IF(regnskab_filter_land="EU",F68,AD68),""),"EXCLUDE")</f>
        <v>Extern medfinansieringEXCLUDE</v>
      </c>
      <c r="H68" s="158" t="str">
        <f t="shared" si="12"/>
        <v>Extern medfinansiering</v>
      </c>
      <c r="I68" s="158" t="str">
        <f>'EXTERN MEDFINANSIERING'!Z68&amp;IF(regnskab_filter_periode_partner&gt;=AB68,"INCLUDE"&amp;IF(regnskab_filter_land_partner&lt;&gt;"",IF(regnskab_filter_land_partner="EU",F68,AD68),""),"EXCLUDE")&amp;AC68</f>
        <v>Extern medfinansieringEXCLUDE</v>
      </c>
      <c r="J68" s="158" t="e">
        <f t="shared" si="13"/>
        <v>#N/A</v>
      </c>
      <c r="L68" s="158" t="str">
        <f t="shared" si="14"/>
        <v>Extern medfinansiering_EU</v>
      </c>
      <c r="P68" s="340"/>
      <c r="Q68" s="340"/>
      <c r="R68" s="341"/>
      <c r="S68" s="342"/>
      <c r="T68" s="342"/>
      <c r="U68" s="341"/>
      <c r="V68" s="368"/>
      <c r="W68" s="341"/>
      <c r="X68" s="343"/>
      <c r="Y68" s="340"/>
      <c r="Z68" s="340" t="s">
        <v>152</v>
      </c>
      <c r="AA68" s="348" t="str">
        <f t="shared" si="15"/>
        <v/>
      </c>
      <c r="AB68" s="349" t="str">
        <f t="shared" si="16"/>
        <v/>
      </c>
      <c r="AC68" s="341"/>
      <c r="AD68" s="350" t="str">
        <f t="shared" si="9"/>
        <v/>
      </c>
    </row>
    <row r="69" spans="2:30" x14ac:dyDescent="0.45">
      <c r="B69" s="145" t="str">
        <f t="shared" si="0"/>
        <v>NOT INCLUDED</v>
      </c>
      <c r="C69" s="146" t="e">
        <f t="shared" si="10"/>
        <v>#N/A</v>
      </c>
      <c r="D69" s="158" t="e">
        <f>AB69&amp;"_"&amp;#REF!&amp;IF(afstemning_partner&lt;&gt;"","_"&amp;AC69,"")</f>
        <v>#REF!</v>
      </c>
      <c r="E69" s="158" t="str">
        <f t="shared" si="11"/>
        <v>Extern medfinansiering</v>
      </c>
      <c r="F69" s="158" t="e">
        <f t="shared" si="3"/>
        <v>#N/A</v>
      </c>
      <c r="G69" s="158" t="str">
        <f>'EXTERN MEDFINANSIERING'!Z69&amp;IF(regnskab_filter_periode&gt;=AB69,"INCLUDE"&amp;IF(regnskab_filter_land&lt;&gt;"",IF(regnskab_filter_land="EU",F69,AD69),""),"EXCLUDE")</f>
        <v>Extern medfinansieringEXCLUDE</v>
      </c>
      <c r="H69" s="158" t="str">
        <f t="shared" si="12"/>
        <v>Extern medfinansiering</v>
      </c>
      <c r="I69" s="158" t="str">
        <f>'EXTERN MEDFINANSIERING'!Z69&amp;IF(regnskab_filter_periode_partner&gt;=AB69,"INCLUDE"&amp;IF(regnskab_filter_land_partner&lt;&gt;"",IF(regnskab_filter_land_partner="EU",F69,AD69),""),"EXCLUDE")&amp;AC69</f>
        <v>Extern medfinansieringEXCLUDE</v>
      </c>
      <c r="J69" s="158" t="e">
        <f t="shared" si="13"/>
        <v>#N/A</v>
      </c>
      <c r="L69" s="158" t="str">
        <f t="shared" si="14"/>
        <v>Extern medfinansiering_EU</v>
      </c>
      <c r="P69" s="340"/>
      <c r="Q69" s="340"/>
      <c r="R69" s="341"/>
      <c r="S69" s="342"/>
      <c r="T69" s="342"/>
      <c r="U69" s="341"/>
      <c r="V69" s="368"/>
      <c r="W69" s="341"/>
      <c r="X69" s="343"/>
      <c r="Y69" s="340"/>
      <c r="Z69" s="340" t="s">
        <v>152</v>
      </c>
      <c r="AA69" s="348" t="str">
        <f t="shared" si="15"/>
        <v/>
      </c>
      <c r="AB69" s="349" t="str">
        <f t="shared" si="16"/>
        <v/>
      </c>
      <c r="AC69" s="341"/>
      <c r="AD69" s="350" t="str">
        <f t="shared" si="9"/>
        <v/>
      </c>
    </row>
    <row r="70" spans="2:30" x14ac:dyDescent="0.45">
      <c r="B70" s="145" t="str">
        <f t="shared" ref="B70:B133" si="17">IF(AB70=report_period,"INCLUDE_CURRENT",IF(AB70&lt;report_period,"INCLUDE_PREVIOUS","NOT INCLUDED"))</f>
        <v>NOT INCLUDED</v>
      </c>
      <c r="C70" s="146" t="e">
        <f t="shared" ref="C70:C101" si="18">B70&amp;"_"&amp;VLOOKUP(AD70,setup_country_group,3,FALSE)&amp;"_"&amp;Z70</f>
        <v>#N/A</v>
      </c>
      <c r="D70" s="158" t="e">
        <f>AB70&amp;"_"&amp;#REF!&amp;IF(afstemning_partner&lt;&gt;"","_"&amp;AC70,"")</f>
        <v>#REF!</v>
      </c>
      <c r="E70" s="158" t="str">
        <f t="shared" ref="E70:E101" si="19">Z70&amp;IF(regnskab_filter_periode&lt;&gt;"",AB70,"")&amp;IF(regnskab_filter_land&lt;&gt;"",IF(regnskab_filter_land="EU",F70,AD70),"")</f>
        <v>Extern medfinansiering</v>
      </c>
      <c r="F70" s="158" t="e">
        <f t="shared" ref="F70:F133" si="20">VLOOKUP(AD70,setup_country_group,3,FALSE)</f>
        <v>#N/A</v>
      </c>
      <c r="G70" s="158" t="str">
        <f>'EXTERN MEDFINANSIERING'!Z70&amp;IF(regnskab_filter_periode&gt;=AB70,"INCLUDE"&amp;IF(regnskab_filter_land&lt;&gt;"",IF(regnskab_filter_land="EU",F70,AD70),""),"EXCLUDE")</f>
        <v>Extern medfinansieringEXCLUDE</v>
      </c>
      <c r="H70" s="158" t="str">
        <f t="shared" ref="H70:H101" si="21">Z70&amp;IF(regnskab_filter_periode_partner&lt;&gt;"",AB70,"")&amp;IF(regnskab_filter_land_partner&lt;&gt;"",IF(regnskab_filter_land_partner="EU",F70,AD70),"")&amp;AC70</f>
        <v>Extern medfinansiering</v>
      </c>
      <c r="I70" s="158" t="str">
        <f>'EXTERN MEDFINANSIERING'!Z70&amp;IF(regnskab_filter_periode_partner&gt;=AB70,"INCLUDE"&amp;IF(regnskab_filter_land_partner&lt;&gt;"",IF(regnskab_filter_land_partner="EU",F70,AD70),""),"EXCLUDE")&amp;AC70</f>
        <v>Extern medfinansieringEXCLUDE</v>
      </c>
      <c r="J70" s="158" t="e">
        <f t="shared" ref="J70:J101" si="22">C70&amp;"_"&amp;AC70</f>
        <v>#N/A</v>
      </c>
      <c r="L70" s="158" t="str">
        <f t="shared" ref="L70:L101" si="23">Z70&amp;"_"&amp;IF(AD70&lt;&gt;"Norge","EU","Norge")</f>
        <v>Extern medfinansiering_EU</v>
      </c>
      <c r="P70" s="340"/>
      <c r="Q70" s="340"/>
      <c r="R70" s="341"/>
      <c r="S70" s="342"/>
      <c r="T70" s="342"/>
      <c r="U70" s="341"/>
      <c r="V70" s="368"/>
      <c r="W70" s="341"/>
      <c r="X70" s="343"/>
      <c r="Y70" s="340"/>
      <c r="Z70" s="340" t="s">
        <v>152</v>
      </c>
      <c r="AA70" s="348" t="str">
        <f t="shared" ref="AA70:AA101" si="24">IF(OR(AB70="",Y70="",X70=""),"",ROUND(X70/VLOOKUP(AB70,setup_currency,MATCH(Y70&amp;"/EUR",setup_currency_header,0),FALSE),2))</f>
        <v/>
      </c>
      <c r="AB70" s="349" t="str">
        <f t="shared" ref="AB70:AB101" si="25">IF(T70="","",IF(OR(T70&lt;setup_start_date,T70&gt;setup_end_date),"INVALID DATE",VLOOKUP(T70,setup_periods,2,TRUE)))</f>
        <v/>
      </c>
      <c r="AC70" s="341"/>
      <c r="AD70" s="350" t="str">
        <f t="shared" ref="AD70:AD133" si="26">IF(AC70="","",VLOOKUP(AC70,setup_partners,2,FALSE))</f>
        <v/>
      </c>
    </row>
    <row r="71" spans="2:30" x14ac:dyDescent="0.45">
      <c r="B71" s="145" t="str">
        <f t="shared" si="17"/>
        <v>NOT INCLUDED</v>
      </c>
      <c r="C71" s="146" t="e">
        <f t="shared" si="18"/>
        <v>#N/A</v>
      </c>
      <c r="D71" s="158" t="e">
        <f>AB71&amp;"_"&amp;#REF!&amp;IF(afstemning_partner&lt;&gt;"","_"&amp;AC71,"")</f>
        <v>#REF!</v>
      </c>
      <c r="E71" s="158" t="str">
        <f t="shared" si="19"/>
        <v>Extern medfinansiering</v>
      </c>
      <c r="F71" s="158" t="e">
        <f t="shared" si="20"/>
        <v>#N/A</v>
      </c>
      <c r="G71" s="158" t="str">
        <f>'EXTERN MEDFINANSIERING'!Z71&amp;IF(regnskab_filter_periode&gt;=AB71,"INCLUDE"&amp;IF(regnskab_filter_land&lt;&gt;"",IF(regnskab_filter_land="EU",F71,AD71),""),"EXCLUDE")</f>
        <v>Extern medfinansieringEXCLUDE</v>
      </c>
      <c r="H71" s="158" t="str">
        <f t="shared" si="21"/>
        <v>Extern medfinansiering</v>
      </c>
      <c r="I71" s="158" t="str">
        <f>'EXTERN MEDFINANSIERING'!Z71&amp;IF(regnskab_filter_periode_partner&gt;=AB71,"INCLUDE"&amp;IF(regnskab_filter_land_partner&lt;&gt;"",IF(regnskab_filter_land_partner="EU",F71,AD71),""),"EXCLUDE")&amp;AC71</f>
        <v>Extern medfinansieringEXCLUDE</v>
      </c>
      <c r="J71" s="158" t="e">
        <f t="shared" si="22"/>
        <v>#N/A</v>
      </c>
      <c r="L71" s="158" t="str">
        <f t="shared" si="23"/>
        <v>Extern medfinansiering_EU</v>
      </c>
      <c r="P71" s="340"/>
      <c r="Q71" s="340"/>
      <c r="R71" s="341"/>
      <c r="S71" s="342"/>
      <c r="T71" s="342"/>
      <c r="U71" s="341"/>
      <c r="V71" s="368"/>
      <c r="W71" s="341"/>
      <c r="X71" s="343"/>
      <c r="Y71" s="340"/>
      <c r="Z71" s="340" t="s">
        <v>152</v>
      </c>
      <c r="AA71" s="348" t="str">
        <f t="shared" si="24"/>
        <v/>
      </c>
      <c r="AB71" s="349" t="str">
        <f t="shared" si="25"/>
        <v/>
      </c>
      <c r="AC71" s="341"/>
      <c r="AD71" s="350" t="str">
        <f t="shared" si="26"/>
        <v/>
      </c>
    </row>
    <row r="72" spans="2:30" x14ac:dyDescent="0.45">
      <c r="B72" s="145" t="str">
        <f t="shared" si="17"/>
        <v>NOT INCLUDED</v>
      </c>
      <c r="C72" s="146" t="e">
        <f t="shared" si="18"/>
        <v>#N/A</v>
      </c>
      <c r="D72" s="158" t="e">
        <f>AB72&amp;"_"&amp;#REF!&amp;IF(afstemning_partner&lt;&gt;"","_"&amp;AC72,"")</f>
        <v>#REF!</v>
      </c>
      <c r="E72" s="158" t="str">
        <f t="shared" si="19"/>
        <v>Extern medfinansiering</v>
      </c>
      <c r="F72" s="158" t="e">
        <f t="shared" si="20"/>
        <v>#N/A</v>
      </c>
      <c r="G72" s="158" t="str">
        <f>'EXTERN MEDFINANSIERING'!Z72&amp;IF(regnskab_filter_periode&gt;=AB72,"INCLUDE"&amp;IF(regnskab_filter_land&lt;&gt;"",IF(regnskab_filter_land="EU",F72,AD72),""),"EXCLUDE")</f>
        <v>Extern medfinansieringEXCLUDE</v>
      </c>
      <c r="H72" s="158" t="str">
        <f t="shared" si="21"/>
        <v>Extern medfinansiering</v>
      </c>
      <c r="I72" s="158" t="str">
        <f>'EXTERN MEDFINANSIERING'!Z72&amp;IF(regnskab_filter_periode_partner&gt;=AB72,"INCLUDE"&amp;IF(regnskab_filter_land_partner&lt;&gt;"",IF(regnskab_filter_land_partner="EU",F72,AD72),""),"EXCLUDE")&amp;AC72</f>
        <v>Extern medfinansieringEXCLUDE</v>
      </c>
      <c r="J72" s="158" t="e">
        <f t="shared" si="22"/>
        <v>#N/A</v>
      </c>
      <c r="L72" s="158" t="str">
        <f t="shared" si="23"/>
        <v>Extern medfinansiering_EU</v>
      </c>
      <c r="P72" s="340"/>
      <c r="Q72" s="340"/>
      <c r="R72" s="341"/>
      <c r="S72" s="342"/>
      <c r="T72" s="342"/>
      <c r="U72" s="341"/>
      <c r="V72" s="368"/>
      <c r="W72" s="341"/>
      <c r="X72" s="343"/>
      <c r="Y72" s="340"/>
      <c r="Z72" s="340" t="s">
        <v>152</v>
      </c>
      <c r="AA72" s="348" t="str">
        <f t="shared" si="24"/>
        <v/>
      </c>
      <c r="AB72" s="349" t="str">
        <f t="shared" si="25"/>
        <v/>
      </c>
      <c r="AC72" s="341"/>
      <c r="AD72" s="350" t="str">
        <f t="shared" si="26"/>
        <v/>
      </c>
    </row>
    <row r="73" spans="2:30" x14ac:dyDescent="0.45">
      <c r="B73" s="145" t="str">
        <f t="shared" si="17"/>
        <v>NOT INCLUDED</v>
      </c>
      <c r="C73" s="146" t="e">
        <f t="shared" si="18"/>
        <v>#N/A</v>
      </c>
      <c r="D73" s="158" t="e">
        <f>AB73&amp;"_"&amp;#REF!&amp;IF(afstemning_partner&lt;&gt;"","_"&amp;AC73,"")</f>
        <v>#REF!</v>
      </c>
      <c r="E73" s="158" t="str">
        <f t="shared" si="19"/>
        <v>Extern medfinansiering</v>
      </c>
      <c r="F73" s="158" t="e">
        <f t="shared" si="20"/>
        <v>#N/A</v>
      </c>
      <c r="G73" s="158" t="str">
        <f>'EXTERN MEDFINANSIERING'!Z73&amp;IF(regnskab_filter_periode&gt;=AB73,"INCLUDE"&amp;IF(regnskab_filter_land&lt;&gt;"",IF(regnskab_filter_land="EU",F73,AD73),""),"EXCLUDE")</f>
        <v>Extern medfinansieringEXCLUDE</v>
      </c>
      <c r="H73" s="158" t="str">
        <f t="shared" si="21"/>
        <v>Extern medfinansiering</v>
      </c>
      <c r="I73" s="158" t="str">
        <f>'EXTERN MEDFINANSIERING'!Z73&amp;IF(regnskab_filter_periode_partner&gt;=AB73,"INCLUDE"&amp;IF(regnskab_filter_land_partner&lt;&gt;"",IF(regnskab_filter_land_partner="EU",F73,AD73),""),"EXCLUDE")&amp;AC73</f>
        <v>Extern medfinansieringEXCLUDE</v>
      </c>
      <c r="J73" s="158" t="e">
        <f t="shared" si="22"/>
        <v>#N/A</v>
      </c>
      <c r="L73" s="158" t="str">
        <f t="shared" si="23"/>
        <v>Extern medfinansiering_EU</v>
      </c>
      <c r="P73" s="340"/>
      <c r="Q73" s="340"/>
      <c r="R73" s="341"/>
      <c r="S73" s="342"/>
      <c r="T73" s="342"/>
      <c r="U73" s="341"/>
      <c r="V73" s="368"/>
      <c r="W73" s="341"/>
      <c r="X73" s="343"/>
      <c r="Y73" s="340"/>
      <c r="Z73" s="340" t="s">
        <v>152</v>
      </c>
      <c r="AA73" s="348" t="str">
        <f t="shared" si="24"/>
        <v/>
      </c>
      <c r="AB73" s="349" t="str">
        <f t="shared" si="25"/>
        <v/>
      </c>
      <c r="AC73" s="341"/>
      <c r="AD73" s="350" t="str">
        <f t="shared" si="26"/>
        <v/>
      </c>
    </row>
    <row r="74" spans="2:30" x14ac:dyDescent="0.45">
      <c r="B74" s="145" t="str">
        <f t="shared" si="17"/>
        <v>NOT INCLUDED</v>
      </c>
      <c r="C74" s="146" t="e">
        <f t="shared" si="18"/>
        <v>#N/A</v>
      </c>
      <c r="D74" s="158" t="e">
        <f>AB74&amp;"_"&amp;#REF!&amp;IF(afstemning_partner&lt;&gt;"","_"&amp;AC74,"")</f>
        <v>#REF!</v>
      </c>
      <c r="E74" s="158" t="str">
        <f t="shared" si="19"/>
        <v>Extern medfinansiering</v>
      </c>
      <c r="F74" s="158" t="e">
        <f t="shared" si="20"/>
        <v>#N/A</v>
      </c>
      <c r="G74" s="158" t="str">
        <f>'EXTERN MEDFINANSIERING'!Z74&amp;IF(regnskab_filter_periode&gt;=AB74,"INCLUDE"&amp;IF(regnskab_filter_land&lt;&gt;"",IF(regnskab_filter_land="EU",F74,AD74),""),"EXCLUDE")</f>
        <v>Extern medfinansieringEXCLUDE</v>
      </c>
      <c r="H74" s="158" t="str">
        <f t="shared" si="21"/>
        <v>Extern medfinansiering</v>
      </c>
      <c r="I74" s="158" t="str">
        <f>'EXTERN MEDFINANSIERING'!Z74&amp;IF(regnskab_filter_periode_partner&gt;=AB74,"INCLUDE"&amp;IF(regnskab_filter_land_partner&lt;&gt;"",IF(regnskab_filter_land_partner="EU",F74,AD74),""),"EXCLUDE")&amp;AC74</f>
        <v>Extern medfinansieringEXCLUDE</v>
      </c>
      <c r="J74" s="158" t="e">
        <f t="shared" si="22"/>
        <v>#N/A</v>
      </c>
      <c r="L74" s="158" t="str">
        <f t="shared" si="23"/>
        <v>Extern medfinansiering_EU</v>
      </c>
      <c r="P74" s="340"/>
      <c r="Q74" s="340"/>
      <c r="R74" s="341"/>
      <c r="S74" s="342"/>
      <c r="T74" s="342"/>
      <c r="U74" s="341"/>
      <c r="V74" s="368"/>
      <c r="W74" s="341"/>
      <c r="X74" s="343"/>
      <c r="Y74" s="340"/>
      <c r="Z74" s="340" t="s">
        <v>152</v>
      </c>
      <c r="AA74" s="348" t="str">
        <f t="shared" si="24"/>
        <v/>
      </c>
      <c r="AB74" s="349" t="str">
        <f t="shared" si="25"/>
        <v/>
      </c>
      <c r="AC74" s="341"/>
      <c r="AD74" s="350" t="str">
        <f t="shared" si="26"/>
        <v/>
      </c>
    </row>
    <row r="75" spans="2:30" x14ac:dyDescent="0.45">
      <c r="B75" s="145" t="str">
        <f t="shared" si="17"/>
        <v>NOT INCLUDED</v>
      </c>
      <c r="C75" s="146" t="e">
        <f t="shared" si="18"/>
        <v>#N/A</v>
      </c>
      <c r="D75" s="158" t="e">
        <f>AB75&amp;"_"&amp;#REF!&amp;IF(afstemning_partner&lt;&gt;"","_"&amp;AC75,"")</f>
        <v>#REF!</v>
      </c>
      <c r="E75" s="158" t="str">
        <f t="shared" si="19"/>
        <v>Extern medfinansiering</v>
      </c>
      <c r="F75" s="158" t="e">
        <f t="shared" si="20"/>
        <v>#N/A</v>
      </c>
      <c r="G75" s="158" t="str">
        <f>'EXTERN MEDFINANSIERING'!Z75&amp;IF(regnskab_filter_periode&gt;=AB75,"INCLUDE"&amp;IF(regnskab_filter_land&lt;&gt;"",IF(regnskab_filter_land="EU",F75,AD75),""),"EXCLUDE")</f>
        <v>Extern medfinansieringEXCLUDE</v>
      </c>
      <c r="H75" s="158" t="str">
        <f t="shared" si="21"/>
        <v>Extern medfinansiering</v>
      </c>
      <c r="I75" s="158" t="str">
        <f>'EXTERN MEDFINANSIERING'!Z75&amp;IF(regnskab_filter_periode_partner&gt;=AB75,"INCLUDE"&amp;IF(regnskab_filter_land_partner&lt;&gt;"",IF(regnskab_filter_land_partner="EU",F75,AD75),""),"EXCLUDE")&amp;AC75</f>
        <v>Extern medfinansieringEXCLUDE</v>
      </c>
      <c r="J75" s="158" t="e">
        <f t="shared" si="22"/>
        <v>#N/A</v>
      </c>
      <c r="L75" s="158" t="str">
        <f t="shared" si="23"/>
        <v>Extern medfinansiering_EU</v>
      </c>
      <c r="P75" s="340"/>
      <c r="Q75" s="340"/>
      <c r="R75" s="341"/>
      <c r="S75" s="342"/>
      <c r="T75" s="342"/>
      <c r="U75" s="341"/>
      <c r="V75" s="368"/>
      <c r="W75" s="341"/>
      <c r="X75" s="343"/>
      <c r="Y75" s="340"/>
      <c r="Z75" s="340" t="s">
        <v>152</v>
      </c>
      <c r="AA75" s="348" t="str">
        <f t="shared" si="24"/>
        <v/>
      </c>
      <c r="AB75" s="349" t="str">
        <f t="shared" si="25"/>
        <v/>
      </c>
      <c r="AC75" s="341"/>
      <c r="AD75" s="350" t="str">
        <f t="shared" si="26"/>
        <v/>
      </c>
    </row>
    <row r="76" spans="2:30" x14ac:dyDescent="0.45">
      <c r="B76" s="145" t="str">
        <f t="shared" si="17"/>
        <v>NOT INCLUDED</v>
      </c>
      <c r="C76" s="146" t="e">
        <f t="shared" si="18"/>
        <v>#N/A</v>
      </c>
      <c r="D76" s="158" t="e">
        <f>AB76&amp;"_"&amp;#REF!&amp;IF(afstemning_partner&lt;&gt;"","_"&amp;AC76,"")</f>
        <v>#REF!</v>
      </c>
      <c r="E76" s="158" t="str">
        <f t="shared" si="19"/>
        <v>Extern medfinansiering</v>
      </c>
      <c r="F76" s="158" t="e">
        <f t="shared" si="20"/>
        <v>#N/A</v>
      </c>
      <c r="G76" s="158" t="str">
        <f>'EXTERN MEDFINANSIERING'!Z76&amp;IF(regnskab_filter_periode&gt;=AB76,"INCLUDE"&amp;IF(regnskab_filter_land&lt;&gt;"",IF(regnskab_filter_land="EU",F76,AD76),""),"EXCLUDE")</f>
        <v>Extern medfinansieringEXCLUDE</v>
      </c>
      <c r="H76" s="158" t="str">
        <f t="shared" si="21"/>
        <v>Extern medfinansiering</v>
      </c>
      <c r="I76" s="158" t="str">
        <f>'EXTERN MEDFINANSIERING'!Z76&amp;IF(regnskab_filter_periode_partner&gt;=AB76,"INCLUDE"&amp;IF(regnskab_filter_land_partner&lt;&gt;"",IF(regnskab_filter_land_partner="EU",F76,AD76),""),"EXCLUDE")&amp;AC76</f>
        <v>Extern medfinansieringEXCLUDE</v>
      </c>
      <c r="J76" s="158" t="e">
        <f t="shared" si="22"/>
        <v>#N/A</v>
      </c>
      <c r="L76" s="158" t="str">
        <f t="shared" si="23"/>
        <v>Extern medfinansiering_EU</v>
      </c>
      <c r="P76" s="340"/>
      <c r="Q76" s="340"/>
      <c r="R76" s="341"/>
      <c r="S76" s="342"/>
      <c r="T76" s="342"/>
      <c r="U76" s="341"/>
      <c r="V76" s="368"/>
      <c r="W76" s="341"/>
      <c r="X76" s="343"/>
      <c r="Y76" s="340"/>
      <c r="Z76" s="340" t="s">
        <v>152</v>
      </c>
      <c r="AA76" s="348" t="str">
        <f t="shared" si="24"/>
        <v/>
      </c>
      <c r="AB76" s="349" t="str">
        <f t="shared" si="25"/>
        <v/>
      </c>
      <c r="AC76" s="341"/>
      <c r="AD76" s="350" t="str">
        <f t="shared" si="26"/>
        <v/>
      </c>
    </row>
    <row r="77" spans="2:30" x14ac:dyDescent="0.45">
      <c r="B77" s="145" t="str">
        <f t="shared" si="17"/>
        <v>NOT INCLUDED</v>
      </c>
      <c r="C77" s="146" t="e">
        <f t="shared" si="18"/>
        <v>#N/A</v>
      </c>
      <c r="D77" s="158" t="e">
        <f>AB77&amp;"_"&amp;#REF!&amp;IF(afstemning_partner&lt;&gt;"","_"&amp;AC77,"")</f>
        <v>#REF!</v>
      </c>
      <c r="E77" s="158" t="str">
        <f t="shared" si="19"/>
        <v>Extern medfinansiering</v>
      </c>
      <c r="F77" s="158" t="e">
        <f t="shared" si="20"/>
        <v>#N/A</v>
      </c>
      <c r="G77" s="158" t="str">
        <f>'EXTERN MEDFINANSIERING'!Z77&amp;IF(regnskab_filter_periode&gt;=AB77,"INCLUDE"&amp;IF(regnskab_filter_land&lt;&gt;"",IF(regnskab_filter_land="EU",F77,AD77),""),"EXCLUDE")</f>
        <v>Extern medfinansieringEXCLUDE</v>
      </c>
      <c r="H77" s="158" t="str">
        <f t="shared" si="21"/>
        <v>Extern medfinansiering</v>
      </c>
      <c r="I77" s="158" t="str">
        <f>'EXTERN MEDFINANSIERING'!Z77&amp;IF(regnskab_filter_periode_partner&gt;=AB77,"INCLUDE"&amp;IF(regnskab_filter_land_partner&lt;&gt;"",IF(regnskab_filter_land_partner="EU",F77,AD77),""),"EXCLUDE")&amp;AC77</f>
        <v>Extern medfinansieringEXCLUDE</v>
      </c>
      <c r="J77" s="158" t="e">
        <f t="shared" si="22"/>
        <v>#N/A</v>
      </c>
      <c r="L77" s="158" t="str">
        <f t="shared" si="23"/>
        <v>Extern medfinansiering_EU</v>
      </c>
      <c r="P77" s="340"/>
      <c r="Q77" s="340"/>
      <c r="R77" s="341"/>
      <c r="S77" s="342"/>
      <c r="T77" s="342"/>
      <c r="U77" s="341"/>
      <c r="V77" s="368"/>
      <c r="W77" s="341"/>
      <c r="X77" s="343"/>
      <c r="Y77" s="340"/>
      <c r="Z77" s="340" t="s">
        <v>152</v>
      </c>
      <c r="AA77" s="348" t="str">
        <f t="shared" si="24"/>
        <v/>
      </c>
      <c r="AB77" s="349" t="str">
        <f t="shared" si="25"/>
        <v/>
      </c>
      <c r="AC77" s="341"/>
      <c r="AD77" s="350" t="str">
        <f t="shared" si="26"/>
        <v/>
      </c>
    </row>
    <row r="78" spans="2:30" x14ac:dyDescent="0.45">
      <c r="B78" s="145" t="str">
        <f t="shared" si="17"/>
        <v>NOT INCLUDED</v>
      </c>
      <c r="C78" s="146" t="e">
        <f t="shared" si="18"/>
        <v>#N/A</v>
      </c>
      <c r="D78" s="158" t="e">
        <f>AB78&amp;"_"&amp;#REF!&amp;IF(afstemning_partner&lt;&gt;"","_"&amp;AC78,"")</f>
        <v>#REF!</v>
      </c>
      <c r="E78" s="158" t="str">
        <f t="shared" si="19"/>
        <v>Extern medfinansiering</v>
      </c>
      <c r="F78" s="158" t="e">
        <f t="shared" si="20"/>
        <v>#N/A</v>
      </c>
      <c r="G78" s="158" t="str">
        <f>'EXTERN MEDFINANSIERING'!Z78&amp;IF(regnskab_filter_periode&gt;=AB78,"INCLUDE"&amp;IF(regnskab_filter_land&lt;&gt;"",IF(regnskab_filter_land="EU",F78,AD78),""),"EXCLUDE")</f>
        <v>Extern medfinansieringEXCLUDE</v>
      </c>
      <c r="H78" s="158" t="str">
        <f t="shared" si="21"/>
        <v>Extern medfinansiering</v>
      </c>
      <c r="I78" s="158" t="str">
        <f>'EXTERN MEDFINANSIERING'!Z78&amp;IF(regnskab_filter_periode_partner&gt;=AB78,"INCLUDE"&amp;IF(regnskab_filter_land_partner&lt;&gt;"",IF(regnskab_filter_land_partner="EU",F78,AD78),""),"EXCLUDE")&amp;AC78</f>
        <v>Extern medfinansieringEXCLUDE</v>
      </c>
      <c r="J78" s="158" t="e">
        <f t="shared" si="22"/>
        <v>#N/A</v>
      </c>
      <c r="L78" s="158" t="str">
        <f t="shared" si="23"/>
        <v>Extern medfinansiering_EU</v>
      </c>
      <c r="P78" s="340"/>
      <c r="Q78" s="340"/>
      <c r="R78" s="341"/>
      <c r="S78" s="342"/>
      <c r="T78" s="342"/>
      <c r="U78" s="341"/>
      <c r="V78" s="368"/>
      <c r="W78" s="341"/>
      <c r="X78" s="343"/>
      <c r="Y78" s="340"/>
      <c r="Z78" s="340" t="s">
        <v>152</v>
      </c>
      <c r="AA78" s="348" t="str">
        <f t="shared" si="24"/>
        <v/>
      </c>
      <c r="AB78" s="349" t="str">
        <f t="shared" si="25"/>
        <v/>
      </c>
      <c r="AC78" s="341"/>
      <c r="AD78" s="350" t="str">
        <f t="shared" si="26"/>
        <v/>
      </c>
    </row>
    <row r="79" spans="2:30" x14ac:dyDescent="0.45">
      <c r="B79" s="145" t="str">
        <f t="shared" si="17"/>
        <v>NOT INCLUDED</v>
      </c>
      <c r="C79" s="146" t="e">
        <f t="shared" si="18"/>
        <v>#N/A</v>
      </c>
      <c r="D79" s="158" t="e">
        <f>AB79&amp;"_"&amp;#REF!&amp;IF(afstemning_partner&lt;&gt;"","_"&amp;AC79,"")</f>
        <v>#REF!</v>
      </c>
      <c r="E79" s="158" t="str">
        <f t="shared" si="19"/>
        <v>Extern medfinansiering</v>
      </c>
      <c r="F79" s="158" t="e">
        <f t="shared" si="20"/>
        <v>#N/A</v>
      </c>
      <c r="G79" s="158" t="str">
        <f>'EXTERN MEDFINANSIERING'!Z79&amp;IF(regnskab_filter_periode&gt;=AB79,"INCLUDE"&amp;IF(regnskab_filter_land&lt;&gt;"",IF(regnskab_filter_land="EU",F79,AD79),""),"EXCLUDE")</f>
        <v>Extern medfinansieringEXCLUDE</v>
      </c>
      <c r="H79" s="158" t="str">
        <f t="shared" si="21"/>
        <v>Extern medfinansiering</v>
      </c>
      <c r="I79" s="158" t="str">
        <f>'EXTERN MEDFINANSIERING'!Z79&amp;IF(regnskab_filter_periode_partner&gt;=AB79,"INCLUDE"&amp;IF(regnskab_filter_land_partner&lt;&gt;"",IF(regnskab_filter_land_partner="EU",F79,AD79),""),"EXCLUDE")&amp;AC79</f>
        <v>Extern medfinansieringEXCLUDE</v>
      </c>
      <c r="J79" s="158" t="e">
        <f t="shared" si="22"/>
        <v>#N/A</v>
      </c>
      <c r="L79" s="158" t="str">
        <f t="shared" si="23"/>
        <v>Extern medfinansiering_EU</v>
      </c>
      <c r="P79" s="340"/>
      <c r="Q79" s="340"/>
      <c r="R79" s="341"/>
      <c r="S79" s="342"/>
      <c r="T79" s="342"/>
      <c r="U79" s="341"/>
      <c r="V79" s="368"/>
      <c r="W79" s="341"/>
      <c r="X79" s="343"/>
      <c r="Y79" s="340"/>
      <c r="Z79" s="340" t="s">
        <v>152</v>
      </c>
      <c r="AA79" s="348" t="str">
        <f t="shared" si="24"/>
        <v/>
      </c>
      <c r="AB79" s="349" t="str">
        <f t="shared" si="25"/>
        <v/>
      </c>
      <c r="AC79" s="341"/>
      <c r="AD79" s="350" t="str">
        <f t="shared" si="26"/>
        <v/>
      </c>
    </row>
    <row r="80" spans="2:30" x14ac:dyDescent="0.45">
      <c r="B80" s="145" t="str">
        <f t="shared" si="17"/>
        <v>NOT INCLUDED</v>
      </c>
      <c r="C80" s="146" t="e">
        <f t="shared" si="18"/>
        <v>#N/A</v>
      </c>
      <c r="D80" s="158" t="e">
        <f>AB80&amp;"_"&amp;#REF!&amp;IF(afstemning_partner&lt;&gt;"","_"&amp;AC80,"")</f>
        <v>#REF!</v>
      </c>
      <c r="E80" s="158" t="str">
        <f t="shared" si="19"/>
        <v>Extern medfinansiering</v>
      </c>
      <c r="F80" s="158" t="e">
        <f t="shared" si="20"/>
        <v>#N/A</v>
      </c>
      <c r="G80" s="158" t="str">
        <f>'EXTERN MEDFINANSIERING'!Z80&amp;IF(regnskab_filter_periode&gt;=AB80,"INCLUDE"&amp;IF(regnskab_filter_land&lt;&gt;"",IF(regnskab_filter_land="EU",F80,AD80),""),"EXCLUDE")</f>
        <v>Extern medfinansieringEXCLUDE</v>
      </c>
      <c r="H80" s="158" t="str">
        <f t="shared" si="21"/>
        <v>Extern medfinansiering</v>
      </c>
      <c r="I80" s="158" t="str">
        <f>'EXTERN MEDFINANSIERING'!Z80&amp;IF(regnskab_filter_periode_partner&gt;=AB80,"INCLUDE"&amp;IF(regnskab_filter_land_partner&lt;&gt;"",IF(regnskab_filter_land_partner="EU",F80,AD80),""),"EXCLUDE")&amp;AC80</f>
        <v>Extern medfinansieringEXCLUDE</v>
      </c>
      <c r="J80" s="158" t="e">
        <f t="shared" si="22"/>
        <v>#N/A</v>
      </c>
      <c r="L80" s="158" t="str">
        <f t="shared" si="23"/>
        <v>Extern medfinansiering_EU</v>
      </c>
      <c r="P80" s="340"/>
      <c r="Q80" s="340"/>
      <c r="R80" s="341"/>
      <c r="S80" s="342"/>
      <c r="T80" s="342"/>
      <c r="U80" s="341"/>
      <c r="V80" s="368"/>
      <c r="W80" s="341"/>
      <c r="X80" s="343"/>
      <c r="Y80" s="340"/>
      <c r="Z80" s="340" t="s">
        <v>152</v>
      </c>
      <c r="AA80" s="348" t="str">
        <f t="shared" si="24"/>
        <v/>
      </c>
      <c r="AB80" s="349" t="str">
        <f t="shared" si="25"/>
        <v/>
      </c>
      <c r="AC80" s="341"/>
      <c r="AD80" s="350" t="str">
        <f t="shared" si="26"/>
        <v/>
      </c>
    </row>
    <row r="81" spans="2:30" x14ac:dyDescent="0.45">
      <c r="B81" s="145" t="str">
        <f t="shared" si="17"/>
        <v>NOT INCLUDED</v>
      </c>
      <c r="C81" s="146" t="e">
        <f t="shared" si="18"/>
        <v>#N/A</v>
      </c>
      <c r="D81" s="158" t="e">
        <f>AB81&amp;"_"&amp;#REF!&amp;IF(afstemning_partner&lt;&gt;"","_"&amp;AC81,"")</f>
        <v>#REF!</v>
      </c>
      <c r="E81" s="158" t="str">
        <f t="shared" si="19"/>
        <v>Extern medfinansiering</v>
      </c>
      <c r="F81" s="158" t="e">
        <f t="shared" si="20"/>
        <v>#N/A</v>
      </c>
      <c r="G81" s="158" t="str">
        <f>'EXTERN MEDFINANSIERING'!Z81&amp;IF(regnskab_filter_periode&gt;=AB81,"INCLUDE"&amp;IF(regnskab_filter_land&lt;&gt;"",IF(regnskab_filter_land="EU",F81,AD81),""),"EXCLUDE")</f>
        <v>Extern medfinansieringEXCLUDE</v>
      </c>
      <c r="H81" s="158" t="str">
        <f t="shared" si="21"/>
        <v>Extern medfinansiering</v>
      </c>
      <c r="I81" s="158" t="str">
        <f>'EXTERN MEDFINANSIERING'!Z81&amp;IF(regnskab_filter_periode_partner&gt;=AB81,"INCLUDE"&amp;IF(regnskab_filter_land_partner&lt;&gt;"",IF(regnskab_filter_land_partner="EU",F81,AD81),""),"EXCLUDE")&amp;AC81</f>
        <v>Extern medfinansieringEXCLUDE</v>
      </c>
      <c r="J81" s="158" t="e">
        <f t="shared" si="22"/>
        <v>#N/A</v>
      </c>
      <c r="L81" s="158" t="str">
        <f t="shared" si="23"/>
        <v>Extern medfinansiering_EU</v>
      </c>
      <c r="P81" s="340"/>
      <c r="Q81" s="340"/>
      <c r="R81" s="341"/>
      <c r="S81" s="342"/>
      <c r="T81" s="342"/>
      <c r="U81" s="341"/>
      <c r="V81" s="368"/>
      <c r="W81" s="341"/>
      <c r="X81" s="343"/>
      <c r="Y81" s="340"/>
      <c r="Z81" s="340" t="s">
        <v>152</v>
      </c>
      <c r="AA81" s="348" t="str">
        <f t="shared" si="24"/>
        <v/>
      </c>
      <c r="AB81" s="349" t="str">
        <f t="shared" si="25"/>
        <v/>
      </c>
      <c r="AC81" s="341"/>
      <c r="AD81" s="350" t="str">
        <f t="shared" si="26"/>
        <v/>
      </c>
    </row>
    <row r="82" spans="2:30" x14ac:dyDescent="0.45">
      <c r="B82" s="145" t="str">
        <f t="shared" si="17"/>
        <v>NOT INCLUDED</v>
      </c>
      <c r="C82" s="146" t="e">
        <f t="shared" si="18"/>
        <v>#N/A</v>
      </c>
      <c r="D82" s="158" t="e">
        <f>AB82&amp;"_"&amp;#REF!&amp;IF(afstemning_partner&lt;&gt;"","_"&amp;AC82,"")</f>
        <v>#REF!</v>
      </c>
      <c r="E82" s="158" t="str">
        <f t="shared" si="19"/>
        <v>Extern medfinansiering</v>
      </c>
      <c r="F82" s="158" t="e">
        <f t="shared" si="20"/>
        <v>#N/A</v>
      </c>
      <c r="G82" s="158" t="str">
        <f>'EXTERN MEDFINANSIERING'!Z82&amp;IF(regnskab_filter_periode&gt;=AB82,"INCLUDE"&amp;IF(regnskab_filter_land&lt;&gt;"",IF(regnskab_filter_land="EU",F82,AD82),""),"EXCLUDE")</f>
        <v>Extern medfinansieringEXCLUDE</v>
      </c>
      <c r="H82" s="158" t="str">
        <f t="shared" si="21"/>
        <v>Extern medfinansiering</v>
      </c>
      <c r="I82" s="158" t="str">
        <f>'EXTERN MEDFINANSIERING'!Z82&amp;IF(regnskab_filter_periode_partner&gt;=AB82,"INCLUDE"&amp;IF(regnskab_filter_land_partner&lt;&gt;"",IF(regnskab_filter_land_partner="EU",F82,AD82),""),"EXCLUDE")&amp;AC82</f>
        <v>Extern medfinansieringEXCLUDE</v>
      </c>
      <c r="J82" s="158" t="e">
        <f t="shared" si="22"/>
        <v>#N/A</v>
      </c>
      <c r="L82" s="158" t="str">
        <f t="shared" si="23"/>
        <v>Extern medfinansiering_EU</v>
      </c>
      <c r="P82" s="340"/>
      <c r="Q82" s="340"/>
      <c r="R82" s="341"/>
      <c r="S82" s="342"/>
      <c r="T82" s="342"/>
      <c r="U82" s="341"/>
      <c r="V82" s="368"/>
      <c r="W82" s="341"/>
      <c r="X82" s="343"/>
      <c r="Y82" s="340"/>
      <c r="Z82" s="340" t="s">
        <v>152</v>
      </c>
      <c r="AA82" s="348" t="str">
        <f t="shared" si="24"/>
        <v/>
      </c>
      <c r="AB82" s="349" t="str">
        <f t="shared" si="25"/>
        <v/>
      </c>
      <c r="AC82" s="341"/>
      <c r="AD82" s="350" t="str">
        <f t="shared" si="26"/>
        <v/>
      </c>
    </row>
    <row r="83" spans="2:30" x14ac:dyDescent="0.45">
      <c r="B83" s="145" t="str">
        <f t="shared" si="17"/>
        <v>NOT INCLUDED</v>
      </c>
      <c r="C83" s="146" t="e">
        <f t="shared" si="18"/>
        <v>#N/A</v>
      </c>
      <c r="D83" s="158" t="e">
        <f>AB83&amp;"_"&amp;#REF!&amp;IF(afstemning_partner&lt;&gt;"","_"&amp;AC83,"")</f>
        <v>#REF!</v>
      </c>
      <c r="E83" s="158" t="str">
        <f t="shared" si="19"/>
        <v>Extern medfinansiering</v>
      </c>
      <c r="F83" s="158" t="e">
        <f t="shared" si="20"/>
        <v>#N/A</v>
      </c>
      <c r="G83" s="158" t="str">
        <f>'EXTERN MEDFINANSIERING'!Z83&amp;IF(regnskab_filter_periode&gt;=AB83,"INCLUDE"&amp;IF(regnskab_filter_land&lt;&gt;"",IF(regnskab_filter_land="EU",F83,AD83),""),"EXCLUDE")</f>
        <v>Extern medfinansieringEXCLUDE</v>
      </c>
      <c r="H83" s="158" t="str">
        <f t="shared" si="21"/>
        <v>Extern medfinansiering</v>
      </c>
      <c r="I83" s="158" t="str">
        <f>'EXTERN MEDFINANSIERING'!Z83&amp;IF(regnskab_filter_periode_partner&gt;=AB83,"INCLUDE"&amp;IF(regnskab_filter_land_partner&lt;&gt;"",IF(regnskab_filter_land_partner="EU",F83,AD83),""),"EXCLUDE")&amp;AC83</f>
        <v>Extern medfinansieringEXCLUDE</v>
      </c>
      <c r="J83" s="158" t="e">
        <f t="shared" si="22"/>
        <v>#N/A</v>
      </c>
      <c r="L83" s="158" t="str">
        <f t="shared" si="23"/>
        <v>Extern medfinansiering_EU</v>
      </c>
      <c r="P83" s="340"/>
      <c r="Q83" s="340"/>
      <c r="R83" s="341"/>
      <c r="S83" s="342"/>
      <c r="T83" s="342"/>
      <c r="U83" s="341"/>
      <c r="V83" s="368"/>
      <c r="W83" s="341"/>
      <c r="X83" s="343"/>
      <c r="Y83" s="340"/>
      <c r="Z83" s="340" t="s">
        <v>152</v>
      </c>
      <c r="AA83" s="348" t="str">
        <f t="shared" si="24"/>
        <v/>
      </c>
      <c r="AB83" s="349" t="str">
        <f t="shared" si="25"/>
        <v/>
      </c>
      <c r="AC83" s="341"/>
      <c r="AD83" s="350" t="str">
        <f t="shared" si="26"/>
        <v/>
      </c>
    </row>
    <row r="84" spans="2:30" x14ac:dyDescent="0.45">
      <c r="B84" s="145" t="str">
        <f t="shared" si="17"/>
        <v>NOT INCLUDED</v>
      </c>
      <c r="C84" s="146" t="e">
        <f t="shared" si="18"/>
        <v>#N/A</v>
      </c>
      <c r="D84" s="158" t="e">
        <f>AB84&amp;"_"&amp;#REF!&amp;IF(afstemning_partner&lt;&gt;"","_"&amp;AC84,"")</f>
        <v>#REF!</v>
      </c>
      <c r="E84" s="158" t="str">
        <f t="shared" si="19"/>
        <v>Extern medfinansiering</v>
      </c>
      <c r="F84" s="158" t="e">
        <f t="shared" si="20"/>
        <v>#N/A</v>
      </c>
      <c r="G84" s="158" t="str">
        <f>'EXTERN MEDFINANSIERING'!Z84&amp;IF(regnskab_filter_periode&gt;=AB84,"INCLUDE"&amp;IF(regnskab_filter_land&lt;&gt;"",IF(regnskab_filter_land="EU",F84,AD84),""),"EXCLUDE")</f>
        <v>Extern medfinansieringEXCLUDE</v>
      </c>
      <c r="H84" s="158" t="str">
        <f t="shared" si="21"/>
        <v>Extern medfinansiering</v>
      </c>
      <c r="I84" s="158" t="str">
        <f>'EXTERN MEDFINANSIERING'!Z84&amp;IF(regnskab_filter_periode_partner&gt;=AB84,"INCLUDE"&amp;IF(regnskab_filter_land_partner&lt;&gt;"",IF(regnskab_filter_land_partner="EU",F84,AD84),""),"EXCLUDE")&amp;AC84</f>
        <v>Extern medfinansieringEXCLUDE</v>
      </c>
      <c r="J84" s="158" t="e">
        <f t="shared" si="22"/>
        <v>#N/A</v>
      </c>
      <c r="L84" s="158" t="str">
        <f t="shared" si="23"/>
        <v>Extern medfinansiering_EU</v>
      </c>
      <c r="P84" s="340"/>
      <c r="Q84" s="340"/>
      <c r="R84" s="341"/>
      <c r="S84" s="342"/>
      <c r="T84" s="342"/>
      <c r="U84" s="341"/>
      <c r="V84" s="368"/>
      <c r="W84" s="341"/>
      <c r="X84" s="343"/>
      <c r="Y84" s="340"/>
      <c r="Z84" s="340" t="s">
        <v>152</v>
      </c>
      <c r="AA84" s="348" t="str">
        <f t="shared" si="24"/>
        <v/>
      </c>
      <c r="AB84" s="349" t="str">
        <f t="shared" si="25"/>
        <v/>
      </c>
      <c r="AC84" s="341"/>
      <c r="AD84" s="350" t="str">
        <f t="shared" si="26"/>
        <v/>
      </c>
    </row>
    <row r="85" spans="2:30" x14ac:dyDescent="0.45">
      <c r="B85" s="145" t="str">
        <f t="shared" si="17"/>
        <v>NOT INCLUDED</v>
      </c>
      <c r="C85" s="146" t="e">
        <f t="shared" si="18"/>
        <v>#N/A</v>
      </c>
      <c r="D85" s="158" t="e">
        <f>AB85&amp;"_"&amp;#REF!&amp;IF(afstemning_partner&lt;&gt;"","_"&amp;AC85,"")</f>
        <v>#REF!</v>
      </c>
      <c r="E85" s="158" t="str">
        <f t="shared" si="19"/>
        <v>Extern medfinansiering</v>
      </c>
      <c r="F85" s="158" t="e">
        <f t="shared" si="20"/>
        <v>#N/A</v>
      </c>
      <c r="G85" s="158" t="str">
        <f>'EXTERN MEDFINANSIERING'!Z85&amp;IF(regnskab_filter_periode&gt;=AB85,"INCLUDE"&amp;IF(regnskab_filter_land&lt;&gt;"",IF(regnskab_filter_land="EU",F85,AD85),""),"EXCLUDE")</f>
        <v>Extern medfinansieringEXCLUDE</v>
      </c>
      <c r="H85" s="158" t="str">
        <f t="shared" si="21"/>
        <v>Extern medfinansiering</v>
      </c>
      <c r="I85" s="158" t="str">
        <f>'EXTERN MEDFINANSIERING'!Z85&amp;IF(regnskab_filter_periode_partner&gt;=AB85,"INCLUDE"&amp;IF(regnskab_filter_land_partner&lt;&gt;"",IF(regnskab_filter_land_partner="EU",F85,AD85),""),"EXCLUDE")&amp;AC85</f>
        <v>Extern medfinansieringEXCLUDE</v>
      </c>
      <c r="J85" s="158" t="e">
        <f t="shared" si="22"/>
        <v>#N/A</v>
      </c>
      <c r="L85" s="158" t="str">
        <f t="shared" si="23"/>
        <v>Extern medfinansiering_EU</v>
      </c>
      <c r="P85" s="340"/>
      <c r="Q85" s="340"/>
      <c r="R85" s="341"/>
      <c r="S85" s="342"/>
      <c r="T85" s="342"/>
      <c r="U85" s="341"/>
      <c r="V85" s="368"/>
      <c r="W85" s="341"/>
      <c r="X85" s="343"/>
      <c r="Y85" s="340"/>
      <c r="Z85" s="340" t="s">
        <v>152</v>
      </c>
      <c r="AA85" s="348" t="str">
        <f t="shared" si="24"/>
        <v/>
      </c>
      <c r="AB85" s="349" t="str">
        <f t="shared" si="25"/>
        <v/>
      </c>
      <c r="AC85" s="341"/>
      <c r="AD85" s="350" t="str">
        <f t="shared" si="26"/>
        <v/>
      </c>
    </row>
    <row r="86" spans="2:30" x14ac:dyDescent="0.45">
      <c r="B86" s="145" t="str">
        <f t="shared" si="17"/>
        <v>NOT INCLUDED</v>
      </c>
      <c r="C86" s="146" t="e">
        <f t="shared" si="18"/>
        <v>#N/A</v>
      </c>
      <c r="D86" s="158" t="e">
        <f>AB86&amp;"_"&amp;#REF!&amp;IF(afstemning_partner&lt;&gt;"","_"&amp;AC86,"")</f>
        <v>#REF!</v>
      </c>
      <c r="E86" s="158" t="str">
        <f t="shared" si="19"/>
        <v>Extern medfinansiering</v>
      </c>
      <c r="F86" s="158" t="e">
        <f t="shared" si="20"/>
        <v>#N/A</v>
      </c>
      <c r="G86" s="158" t="str">
        <f>'EXTERN MEDFINANSIERING'!Z86&amp;IF(regnskab_filter_periode&gt;=AB86,"INCLUDE"&amp;IF(regnskab_filter_land&lt;&gt;"",IF(regnskab_filter_land="EU",F86,AD86),""),"EXCLUDE")</f>
        <v>Extern medfinansieringEXCLUDE</v>
      </c>
      <c r="H86" s="158" t="str">
        <f t="shared" si="21"/>
        <v>Extern medfinansiering</v>
      </c>
      <c r="I86" s="158" t="str">
        <f>'EXTERN MEDFINANSIERING'!Z86&amp;IF(regnskab_filter_periode_partner&gt;=AB86,"INCLUDE"&amp;IF(regnskab_filter_land_partner&lt;&gt;"",IF(regnskab_filter_land_partner="EU",F86,AD86),""),"EXCLUDE")&amp;AC86</f>
        <v>Extern medfinansieringEXCLUDE</v>
      </c>
      <c r="J86" s="158" t="e">
        <f t="shared" si="22"/>
        <v>#N/A</v>
      </c>
      <c r="L86" s="158" t="str">
        <f t="shared" si="23"/>
        <v>Extern medfinansiering_EU</v>
      </c>
      <c r="P86" s="340"/>
      <c r="Q86" s="340"/>
      <c r="R86" s="341"/>
      <c r="S86" s="342"/>
      <c r="T86" s="342"/>
      <c r="U86" s="341"/>
      <c r="V86" s="368"/>
      <c r="W86" s="341"/>
      <c r="X86" s="343"/>
      <c r="Y86" s="340"/>
      <c r="Z86" s="340" t="s">
        <v>152</v>
      </c>
      <c r="AA86" s="348" t="str">
        <f t="shared" si="24"/>
        <v/>
      </c>
      <c r="AB86" s="349" t="str">
        <f t="shared" si="25"/>
        <v/>
      </c>
      <c r="AC86" s="341"/>
      <c r="AD86" s="350" t="str">
        <f t="shared" si="26"/>
        <v/>
      </c>
    </row>
    <row r="87" spans="2:30" x14ac:dyDescent="0.45">
      <c r="B87" s="145" t="str">
        <f t="shared" si="17"/>
        <v>NOT INCLUDED</v>
      </c>
      <c r="C87" s="146" t="e">
        <f t="shared" si="18"/>
        <v>#N/A</v>
      </c>
      <c r="D87" s="158" t="e">
        <f>AB87&amp;"_"&amp;#REF!&amp;IF(afstemning_partner&lt;&gt;"","_"&amp;AC87,"")</f>
        <v>#REF!</v>
      </c>
      <c r="E87" s="158" t="str">
        <f t="shared" si="19"/>
        <v>Extern medfinansiering</v>
      </c>
      <c r="F87" s="158" t="e">
        <f t="shared" si="20"/>
        <v>#N/A</v>
      </c>
      <c r="G87" s="158" t="str">
        <f>'EXTERN MEDFINANSIERING'!Z87&amp;IF(regnskab_filter_periode&gt;=AB87,"INCLUDE"&amp;IF(regnskab_filter_land&lt;&gt;"",IF(regnskab_filter_land="EU",F87,AD87),""),"EXCLUDE")</f>
        <v>Extern medfinansieringEXCLUDE</v>
      </c>
      <c r="H87" s="158" t="str">
        <f t="shared" si="21"/>
        <v>Extern medfinansiering</v>
      </c>
      <c r="I87" s="158" t="str">
        <f>'EXTERN MEDFINANSIERING'!Z87&amp;IF(regnskab_filter_periode_partner&gt;=AB87,"INCLUDE"&amp;IF(regnskab_filter_land_partner&lt;&gt;"",IF(regnskab_filter_land_partner="EU",F87,AD87),""),"EXCLUDE")&amp;AC87</f>
        <v>Extern medfinansieringEXCLUDE</v>
      </c>
      <c r="J87" s="158" t="e">
        <f t="shared" si="22"/>
        <v>#N/A</v>
      </c>
      <c r="L87" s="158" t="str">
        <f t="shared" si="23"/>
        <v>Extern medfinansiering_EU</v>
      </c>
      <c r="P87" s="340"/>
      <c r="Q87" s="340"/>
      <c r="R87" s="341"/>
      <c r="S87" s="342"/>
      <c r="T87" s="342"/>
      <c r="U87" s="341"/>
      <c r="V87" s="368"/>
      <c r="W87" s="341"/>
      <c r="X87" s="343"/>
      <c r="Y87" s="340"/>
      <c r="Z87" s="340" t="s">
        <v>152</v>
      </c>
      <c r="AA87" s="348" t="str">
        <f t="shared" si="24"/>
        <v/>
      </c>
      <c r="AB87" s="349" t="str">
        <f t="shared" si="25"/>
        <v/>
      </c>
      <c r="AC87" s="341"/>
      <c r="AD87" s="350" t="str">
        <f t="shared" si="26"/>
        <v/>
      </c>
    </row>
    <row r="88" spans="2:30" x14ac:dyDescent="0.45">
      <c r="B88" s="145" t="str">
        <f t="shared" si="17"/>
        <v>NOT INCLUDED</v>
      </c>
      <c r="C88" s="146" t="e">
        <f t="shared" si="18"/>
        <v>#N/A</v>
      </c>
      <c r="D88" s="158" t="e">
        <f>AB88&amp;"_"&amp;#REF!&amp;IF(afstemning_partner&lt;&gt;"","_"&amp;AC88,"")</f>
        <v>#REF!</v>
      </c>
      <c r="E88" s="158" t="str">
        <f t="shared" si="19"/>
        <v>Extern medfinansiering</v>
      </c>
      <c r="F88" s="158" t="e">
        <f t="shared" si="20"/>
        <v>#N/A</v>
      </c>
      <c r="G88" s="158" t="str">
        <f>'EXTERN MEDFINANSIERING'!Z88&amp;IF(regnskab_filter_periode&gt;=AB88,"INCLUDE"&amp;IF(regnskab_filter_land&lt;&gt;"",IF(regnskab_filter_land="EU",F88,AD88),""),"EXCLUDE")</f>
        <v>Extern medfinansieringEXCLUDE</v>
      </c>
      <c r="H88" s="158" t="str">
        <f t="shared" si="21"/>
        <v>Extern medfinansiering</v>
      </c>
      <c r="I88" s="158" t="str">
        <f>'EXTERN MEDFINANSIERING'!Z88&amp;IF(regnskab_filter_periode_partner&gt;=AB88,"INCLUDE"&amp;IF(regnskab_filter_land_partner&lt;&gt;"",IF(regnskab_filter_land_partner="EU",F88,AD88),""),"EXCLUDE")&amp;AC88</f>
        <v>Extern medfinansieringEXCLUDE</v>
      </c>
      <c r="J88" s="158" t="e">
        <f t="shared" si="22"/>
        <v>#N/A</v>
      </c>
      <c r="L88" s="158" t="str">
        <f t="shared" si="23"/>
        <v>Extern medfinansiering_EU</v>
      </c>
      <c r="P88" s="340"/>
      <c r="Q88" s="340"/>
      <c r="R88" s="341"/>
      <c r="S88" s="342"/>
      <c r="T88" s="342"/>
      <c r="U88" s="341"/>
      <c r="V88" s="368"/>
      <c r="W88" s="341"/>
      <c r="X88" s="343"/>
      <c r="Y88" s="340"/>
      <c r="Z88" s="340" t="s">
        <v>152</v>
      </c>
      <c r="AA88" s="348" t="str">
        <f t="shared" si="24"/>
        <v/>
      </c>
      <c r="AB88" s="349" t="str">
        <f t="shared" si="25"/>
        <v/>
      </c>
      <c r="AC88" s="341"/>
      <c r="AD88" s="350" t="str">
        <f t="shared" si="26"/>
        <v/>
      </c>
    </row>
    <row r="89" spans="2:30" x14ac:dyDescent="0.45">
      <c r="B89" s="145" t="str">
        <f t="shared" si="17"/>
        <v>NOT INCLUDED</v>
      </c>
      <c r="C89" s="146" t="e">
        <f t="shared" si="18"/>
        <v>#N/A</v>
      </c>
      <c r="D89" s="158" t="e">
        <f>AB89&amp;"_"&amp;#REF!&amp;IF(afstemning_partner&lt;&gt;"","_"&amp;AC89,"")</f>
        <v>#REF!</v>
      </c>
      <c r="E89" s="158" t="str">
        <f t="shared" si="19"/>
        <v>Extern medfinansiering</v>
      </c>
      <c r="F89" s="158" t="e">
        <f t="shared" si="20"/>
        <v>#N/A</v>
      </c>
      <c r="G89" s="158" t="str">
        <f>'EXTERN MEDFINANSIERING'!Z89&amp;IF(regnskab_filter_periode&gt;=AB89,"INCLUDE"&amp;IF(regnskab_filter_land&lt;&gt;"",IF(regnskab_filter_land="EU",F89,AD89),""),"EXCLUDE")</f>
        <v>Extern medfinansieringEXCLUDE</v>
      </c>
      <c r="H89" s="158" t="str">
        <f t="shared" si="21"/>
        <v>Extern medfinansiering</v>
      </c>
      <c r="I89" s="158" t="str">
        <f>'EXTERN MEDFINANSIERING'!Z89&amp;IF(regnskab_filter_periode_partner&gt;=AB89,"INCLUDE"&amp;IF(regnskab_filter_land_partner&lt;&gt;"",IF(regnskab_filter_land_partner="EU",F89,AD89),""),"EXCLUDE")&amp;AC89</f>
        <v>Extern medfinansieringEXCLUDE</v>
      </c>
      <c r="J89" s="158" t="e">
        <f t="shared" si="22"/>
        <v>#N/A</v>
      </c>
      <c r="L89" s="158" t="str">
        <f t="shared" si="23"/>
        <v>Extern medfinansiering_EU</v>
      </c>
      <c r="P89" s="340"/>
      <c r="Q89" s="340"/>
      <c r="R89" s="341"/>
      <c r="S89" s="342"/>
      <c r="T89" s="342"/>
      <c r="U89" s="341"/>
      <c r="V89" s="368"/>
      <c r="W89" s="341"/>
      <c r="X89" s="343"/>
      <c r="Y89" s="340"/>
      <c r="Z89" s="340" t="s">
        <v>152</v>
      </c>
      <c r="AA89" s="348" t="str">
        <f t="shared" si="24"/>
        <v/>
      </c>
      <c r="AB89" s="349" t="str">
        <f t="shared" si="25"/>
        <v/>
      </c>
      <c r="AC89" s="341"/>
      <c r="AD89" s="350" t="str">
        <f t="shared" si="26"/>
        <v/>
      </c>
    </row>
    <row r="90" spans="2:30" x14ac:dyDescent="0.45">
      <c r="B90" s="145" t="str">
        <f t="shared" si="17"/>
        <v>NOT INCLUDED</v>
      </c>
      <c r="C90" s="146" t="e">
        <f t="shared" si="18"/>
        <v>#N/A</v>
      </c>
      <c r="D90" s="158" t="e">
        <f>AB90&amp;"_"&amp;#REF!&amp;IF(afstemning_partner&lt;&gt;"","_"&amp;AC90,"")</f>
        <v>#REF!</v>
      </c>
      <c r="E90" s="158" t="str">
        <f t="shared" si="19"/>
        <v>Extern medfinansiering</v>
      </c>
      <c r="F90" s="158" t="e">
        <f t="shared" si="20"/>
        <v>#N/A</v>
      </c>
      <c r="G90" s="158" t="str">
        <f>'EXTERN MEDFINANSIERING'!Z90&amp;IF(regnskab_filter_periode&gt;=AB90,"INCLUDE"&amp;IF(regnskab_filter_land&lt;&gt;"",IF(regnskab_filter_land="EU",F90,AD90),""),"EXCLUDE")</f>
        <v>Extern medfinansieringEXCLUDE</v>
      </c>
      <c r="H90" s="158" t="str">
        <f t="shared" si="21"/>
        <v>Extern medfinansiering</v>
      </c>
      <c r="I90" s="158" t="str">
        <f>'EXTERN MEDFINANSIERING'!Z90&amp;IF(regnskab_filter_periode_partner&gt;=AB90,"INCLUDE"&amp;IF(regnskab_filter_land_partner&lt;&gt;"",IF(regnskab_filter_land_partner="EU",F90,AD90),""),"EXCLUDE")&amp;AC90</f>
        <v>Extern medfinansieringEXCLUDE</v>
      </c>
      <c r="J90" s="158" t="e">
        <f t="shared" si="22"/>
        <v>#N/A</v>
      </c>
      <c r="L90" s="158" t="str">
        <f t="shared" si="23"/>
        <v>Extern medfinansiering_EU</v>
      </c>
      <c r="P90" s="340"/>
      <c r="Q90" s="340"/>
      <c r="R90" s="341"/>
      <c r="S90" s="342"/>
      <c r="T90" s="342"/>
      <c r="U90" s="341"/>
      <c r="V90" s="368"/>
      <c r="W90" s="341"/>
      <c r="X90" s="343"/>
      <c r="Y90" s="340"/>
      <c r="Z90" s="340" t="s">
        <v>152</v>
      </c>
      <c r="AA90" s="348" t="str">
        <f t="shared" si="24"/>
        <v/>
      </c>
      <c r="AB90" s="349" t="str">
        <f t="shared" si="25"/>
        <v/>
      </c>
      <c r="AC90" s="341"/>
      <c r="AD90" s="350" t="str">
        <f t="shared" si="26"/>
        <v/>
      </c>
    </row>
    <row r="91" spans="2:30" x14ac:dyDescent="0.45">
      <c r="B91" s="145" t="str">
        <f t="shared" si="17"/>
        <v>NOT INCLUDED</v>
      </c>
      <c r="C91" s="146" t="e">
        <f t="shared" si="18"/>
        <v>#N/A</v>
      </c>
      <c r="D91" s="158" t="e">
        <f>AB91&amp;"_"&amp;#REF!&amp;IF(afstemning_partner&lt;&gt;"","_"&amp;AC91,"")</f>
        <v>#REF!</v>
      </c>
      <c r="E91" s="158" t="str">
        <f t="shared" si="19"/>
        <v>Extern medfinansiering</v>
      </c>
      <c r="F91" s="158" t="e">
        <f t="shared" si="20"/>
        <v>#N/A</v>
      </c>
      <c r="G91" s="158" t="str">
        <f>'EXTERN MEDFINANSIERING'!Z91&amp;IF(regnskab_filter_periode&gt;=AB91,"INCLUDE"&amp;IF(regnskab_filter_land&lt;&gt;"",IF(regnskab_filter_land="EU",F91,AD91),""),"EXCLUDE")</f>
        <v>Extern medfinansieringEXCLUDE</v>
      </c>
      <c r="H91" s="158" t="str">
        <f t="shared" si="21"/>
        <v>Extern medfinansiering</v>
      </c>
      <c r="I91" s="158" t="str">
        <f>'EXTERN MEDFINANSIERING'!Z91&amp;IF(regnskab_filter_periode_partner&gt;=AB91,"INCLUDE"&amp;IF(regnskab_filter_land_partner&lt;&gt;"",IF(regnskab_filter_land_partner="EU",F91,AD91),""),"EXCLUDE")&amp;AC91</f>
        <v>Extern medfinansieringEXCLUDE</v>
      </c>
      <c r="J91" s="158" t="e">
        <f t="shared" si="22"/>
        <v>#N/A</v>
      </c>
      <c r="L91" s="158" t="str">
        <f t="shared" si="23"/>
        <v>Extern medfinansiering_EU</v>
      </c>
      <c r="P91" s="340"/>
      <c r="Q91" s="340"/>
      <c r="R91" s="341"/>
      <c r="S91" s="342"/>
      <c r="T91" s="342"/>
      <c r="U91" s="341"/>
      <c r="V91" s="368"/>
      <c r="W91" s="341"/>
      <c r="X91" s="343"/>
      <c r="Y91" s="340"/>
      <c r="Z91" s="340" t="s">
        <v>152</v>
      </c>
      <c r="AA91" s="348" t="str">
        <f t="shared" si="24"/>
        <v/>
      </c>
      <c r="AB91" s="349" t="str">
        <f t="shared" si="25"/>
        <v/>
      </c>
      <c r="AC91" s="341"/>
      <c r="AD91" s="350" t="str">
        <f t="shared" si="26"/>
        <v/>
      </c>
    </row>
    <row r="92" spans="2:30" x14ac:dyDescent="0.45">
      <c r="B92" s="145" t="str">
        <f t="shared" si="17"/>
        <v>NOT INCLUDED</v>
      </c>
      <c r="C92" s="146" t="e">
        <f t="shared" si="18"/>
        <v>#N/A</v>
      </c>
      <c r="D92" s="158" t="e">
        <f>AB92&amp;"_"&amp;#REF!&amp;IF(afstemning_partner&lt;&gt;"","_"&amp;AC92,"")</f>
        <v>#REF!</v>
      </c>
      <c r="E92" s="158" t="str">
        <f t="shared" si="19"/>
        <v>Extern medfinansiering</v>
      </c>
      <c r="F92" s="158" t="e">
        <f t="shared" si="20"/>
        <v>#N/A</v>
      </c>
      <c r="G92" s="158" t="str">
        <f>'EXTERN MEDFINANSIERING'!Z92&amp;IF(regnskab_filter_periode&gt;=AB92,"INCLUDE"&amp;IF(regnskab_filter_land&lt;&gt;"",IF(regnskab_filter_land="EU",F92,AD92),""),"EXCLUDE")</f>
        <v>Extern medfinansieringEXCLUDE</v>
      </c>
      <c r="H92" s="158" t="str">
        <f t="shared" si="21"/>
        <v>Extern medfinansiering</v>
      </c>
      <c r="I92" s="158" t="str">
        <f>'EXTERN MEDFINANSIERING'!Z92&amp;IF(regnskab_filter_periode_partner&gt;=AB92,"INCLUDE"&amp;IF(regnskab_filter_land_partner&lt;&gt;"",IF(regnskab_filter_land_partner="EU",F92,AD92),""),"EXCLUDE")&amp;AC92</f>
        <v>Extern medfinansieringEXCLUDE</v>
      </c>
      <c r="J92" s="158" t="e">
        <f t="shared" si="22"/>
        <v>#N/A</v>
      </c>
      <c r="L92" s="158" t="str">
        <f t="shared" si="23"/>
        <v>Extern medfinansiering_EU</v>
      </c>
      <c r="P92" s="340"/>
      <c r="Q92" s="340"/>
      <c r="R92" s="341"/>
      <c r="S92" s="342"/>
      <c r="T92" s="342"/>
      <c r="U92" s="341"/>
      <c r="V92" s="368"/>
      <c r="W92" s="341"/>
      <c r="X92" s="343"/>
      <c r="Y92" s="340"/>
      <c r="Z92" s="340" t="s">
        <v>152</v>
      </c>
      <c r="AA92" s="348" t="str">
        <f t="shared" si="24"/>
        <v/>
      </c>
      <c r="AB92" s="349" t="str">
        <f t="shared" si="25"/>
        <v/>
      </c>
      <c r="AC92" s="341"/>
      <c r="AD92" s="350" t="str">
        <f t="shared" si="26"/>
        <v/>
      </c>
    </row>
    <row r="93" spans="2:30" x14ac:dyDescent="0.45">
      <c r="B93" s="145" t="str">
        <f t="shared" si="17"/>
        <v>NOT INCLUDED</v>
      </c>
      <c r="C93" s="146" t="e">
        <f t="shared" si="18"/>
        <v>#N/A</v>
      </c>
      <c r="D93" s="158" t="e">
        <f>AB93&amp;"_"&amp;#REF!&amp;IF(afstemning_partner&lt;&gt;"","_"&amp;AC93,"")</f>
        <v>#REF!</v>
      </c>
      <c r="E93" s="158" t="str">
        <f t="shared" si="19"/>
        <v>Extern medfinansiering</v>
      </c>
      <c r="F93" s="158" t="e">
        <f t="shared" si="20"/>
        <v>#N/A</v>
      </c>
      <c r="G93" s="158" t="str">
        <f>'EXTERN MEDFINANSIERING'!Z93&amp;IF(regnskab_filter_periode&gt;=AB93,"INCLUDE"&amp;IF(regnskab_filter_land&lt;&gt;"",IF(regnskab_filter_land="EU",F93,AD93),""),"EXCLUDE")</f>
        <v>Extern medfinansieringEXCLUDE</v>
      </c>
      <c r="H93" s="158" t="str">
        <f t="shared" si="21"/>
        <v>Extern medfinansiering</v>
      </c>
      <c r="I93" s="158" t="str">
        <f>'EXTERN MEDFINANSIERING'!Z93&amp;IF(regnskab_filter_periode_partner&gt;=AB93,"INCLUDE"&amp;IF(regnskab_filter_land_partner&lt;&gt;"",IF(regnskab_filter_land_partner="EU",F93,AD93),""),"EXCLUDE")&amp;AC93</f>
        <v>Extern medfinansieringEXCLUDE</v>
      </c>
      <c r="J93" s="158" t="e">
        <f t="shared" si="22"/>
        <v>#N/A</v>
      </c>
      <c r="L93" s="158" t="str">
        <f t="shared" si="23"/>
        <v>Extern medfinansiering_EU</v>
      </c>
      <c r="P93" s="340"/>
      <c r="Q93" s="340"/>
      <c r="R93" s="341"/>
      <c r="S93" s="342"/>
      <c r="T93" s="342"/>
      <c r="U93" s="341"/>
      <c r="V93" s="368"/>
      <c r="W93" s="341"/>
      <c r="X93" s="343"/>
      <c r="Y93" s="340"/>
      <c r="Z93" s="340" t="s">
        <v>152</v>
      </c>
      <c r="AA93" s="348" t="str">
        <f t="shared" si="24"/>
        <v/>
      </c>
      <c r="AB93" s="349" t="str">
        <f t="shared" si="25"/>
        <v/>
      </c>
      <c r="AC93" s="341"/>
      <c r="AD93" s="350" t="str">
        <f t="shared" si="26"/>
        <v/>
      </c>
    </row>
    <row r="94" spans="2:30" x14ac:dyDescent="0.45">
      <c r="B94" s="145" t="str">
        <f t="shared" si="17"/>
        <v>NOT INCLUDED</v>
      </c>
      <c r="C94" s="146" t="e">
        <f t="shared" si="18"/>
        <v>#N/A</v>
      </c>
      <c r="D94" s="158" t="e">
        <f>AB94&amp;"_"&amp;#REF!&amp;IF(afstemning_partner&lt;&gt;"","_"&amp;AC94,"")</f>
        <v>#REF!</v>
      </c>
      <c r="E94" s="158" t="str">
        <f t="shared" si="19"/>
        <v>Extern medfinansiering</v>
      </c>
      <c r="F94" s="158" t="e">
        <f t="shared" si="20"/>
        <v>#N/A</v>
      </c>
      <c r="G94" s="158" t="str">
        <f>'EXTERN MEDFINANSIERING'!Z94&amp;IF(regnskab_filter_periode&gt;=AB94,"INCLUDE"&amp;IF(regnskab_filter_land&lt;&gt;"",IF(regnskab_filter_land="EU",F94,AD94),""),"EXCLUDE")</f>
        <v>Extern medfinansieringEXCLUDE</v>
      </c>
      <c r="H94" s="158" t="str">
        <f t="shared" si="21"/>
        <v>Extern medfinansiering</v>
      </c>
      <c r="I94" s="158" t="str">
        <f>'EXTERN MEDFINANSIERING'!Z94&amp;IF(regnskab_filter_periode_partner&gt;=AB94,"INCLUDE"&amp;IF(regnskab_filter_land_partner&lt;&gt;"",IF(regnskab_filter_land_partner="EU",F94,AD94),""),"EXCLUDE")&amp;AC94</f>
        <v>Extern medfinansieringEXCLUDE</v>
      </c>
      <c r="J94" s="158" t="e">
        <f t="shared" si="22"/>
        <v>#N/A</v>
      </c>
      <c r="L94" s="158" t="str">
        <f t="shared" si="23"/>
        <v>Extern medfinansiering_EU</v>
      </c>
      <c r="P94" s="340"/>
      <c r="Q94" s="340"/>
      <c r="R94" s="341"/>
      <c r="S94" s="342"/>
      <c r="T94" s="342"/>
      <c r="U94" s="341"/>
      <c r="V94" s="368"/>
      <c r="W94" s="341"/>
      <c r="X94" s="343"/>
      <c r="Y94" s="340"/>
      <c r="Z94" s="340" t="s">
        <v>152</v>
      </c>
      <c r="AA94" s="348" t="str">
        <f t="shared" si="24"/>
        <v/>
      </c>
      <c r="AB94" s="349" t="str">
        <f t="shared" si="25"/>
        <v/>
      </c>
      <c r="AC94" s="341"/>
      <c r="AD94" s="350" t="str">
        <f t="shared" si="26"/>
        <v/>
      </c>
    </row>
    <row r="95" spans="2:30" x14ac:dyDescent="0.45">
      <c r="B95" s="145" t="str">
        <f t="shared" si="17"/>
        <v>NOT INCLUDED</v>
      </c>
      <c r="C95" s="146" t="e">
        <f t="shared" si="18"/>
        <v>#N/A</v>
      </c>
      <c r="D95" s="158" t="e">
        <f>AB95&amp;"_"&amp;#REF!&amp;IF(afstemning_partner&lt;&gt;"","_"&amp;AC95,"")</f>
        <v>#REF!</v>
      </c>
      <c r="E95" s="158" t="str">
        <f t="shared" si="19"/>
        <v>Extern medfinansiering</v>
      </c>
      <c r="F95" s="158" t="e">
        <f t="shared" si="20"/>
        <v>#N/A</v>
      </c>
      <c r="G95" s="158" t="str">
        <f>'EXTERN MEDFINANSIERING'!Z95&amp;IF(regnskab_filter_periode&gt;=AB95,"INCLUDE"&amp;IF(regnskab_filter_land&lt;&gt;"",IF(regnskab_filter_land="EU",F95,AD95),""),"EXCLUDE")</f>
        <v>Extern medfinansieringEXCLUDE</v>
      </c>
      <c r="H95" s="158" t="str">
        <f t="shared" si="21"/>
        <v>Extern medfinansiering</v>
      </c>
      <c r="I95" s="158" t="str">
        <f>'EXTERN MEDFINANSIERING'!Z95&amp;IF(regnskab_filter_periode_partner&gt;=AB95,"INCLUDE"&amp;IF(regnskab_filter_land_partner&lt;&gt;"",IF(regnskab_filter_land_partner="EU",F95,AD95),""),"EXCLUDE")&amp;AC95</f>
        <v>Extern medfinansieringEXCLUDE</v>
      </c>
      <c r="J95" s="158" t="e">
        <f t="shared" si="22"/>
        <v>#N/A</v>
      </c>
      <c r="L95" s="158" t="str">
        <f t="shared" si="23"/>
        <v>Extern medfinansiering_EU</v>
      </c>
      <c r="P95" s="340"/>
      <c r="Q95" s="340"/>
      <c r="R95" s="341"/>
      <c r="S95" s="342"/>
      <c r="T95" s="342"/>
      <c r="U95" s="341"/>
      <c r="V95" s="368"/>
      <c r="W95" s="341"/>
      <c r="X95" s="343"/>
      <c r="Y95" s="340"/>
      <c r="Z95" s="340" t="s">
        <v>152</v>
      </c>
      <c r="AA95" s="348" t="str">
        <f t="shared" si="24"/>
        <v/>
      </c>
      <c r="AB95" s="349" t="str">
        <f t="shared" si="25"/>
        <v/>
      </c>
      <c r="AC95" s="341"/>
      <c r="AD95" s="350" t="str">
        <f t="shared" si="26"/>
        <v/>
      </c>
    </row>
    <row r="96" spans="2:30" x14ac:dyDescent="0.45">
      <c r="B96" s="145" t="str">
        <f t="shared" si="17"/>
        <v>NOT INCLUDED</v>
      </c>
      <c r="C96" s="146" t="e">
        <f t="shared" si="18"/>
        <v>#N/A</v>
      </c>
      <c r="D96" s="158" t="e">
        <f>AB96&amp;"_"&amp;#REF!&amp;IF(afstemning_partner&lt;&gt;"","_"&amp;AC96,"")</f>
        <v>#REF!</v>
      </c>
      <c r="E96" s="158" t="str">
        <f t="shared" si="19"/>
        <v>Extern medfinansiering</v>
      </c>
      <c r="F96" s="158" t="e">
        <f t="shared" si="20"/>
        <v>#N/A</v>
      </c>
      <c r="G96" s="158" t="str">
        <f>'EXTERN MEDFINANSIERING'!Z96&amp;IF(regnskab_filter_periode&gt;=AB96,"INCLUDE"&amp;IF(regnskab_filter_land&lt;&gt;"",IF(regnskab_filter_land="EU",F96,AD96),""),"EXCLUDE")</f>
        <v>Extern medfinansieringEXCLUDE</v>
      </c>
      <c r="H96" s="158" t="str">
        <f t="shared" si="21"/>
        <v>Extern medfinansiering</v>
      </c>
      <c r="I96" s="158" t="str">
        <f>'EXTERN MEDFINANSIERING'!Z96&amp;IF(regnskab_filter_periode_partner&gt;=AB96,"INCLUDE"&amp;IF(regnskab_filter_land_partner&lt;&gt;"",IF(regnskab_filter_land_partner="EU",F96,AD96),""),"EXCLUDE")&amp;AC96</f>
        <v>Extern medfinansieringEXCLUDE</v>
      </c>
      <c r="J96" s="158" t="e">
        <f t="shared" si="22"/>
        <v>#N/A</v>
      </c>
      <c r="L96" s="158" t="str">
        <f t="shared" si="23"/>
        <v>Extern medfinansiering_EU</v>
      </c>
      <c r="P96" s="340"/>
      <c r="Q96" s="340"/>
      <c r="R96" s="341"/>
      <c r="S96" s="342"/>
      <c r="T96" s="342"/>
      <c r="U96" s="341"/>
      <c r="V96" s="368"/>
      <c r="W96" s="341"/>
      <c r="X96" s="343"/>
      <c r="Y96" s="340"/>
      <c r="Z96" s="340" t="s">
        <v>152</v>
      </c>
      <c r="AA96" s="348" t="str">
        <f t="shared" si="24"/>
        <v/>
      </c>
      <c r="AB96" s="349" t="str">
        <f t="shared" si="25"/>
        <v/>
      </c>
      <c r="AC96" s="341"/>
      <c r="AD96" s="350" t="str">
        <f t="shared" si="26"/>
        <v/>
      </c>
    </row>
    <row r="97" spans="2:30" x14ac:dyDescent="0.45">
      <c r="B97" s="145" t="str">
        <f t="shared" si="17"/>
        <v>NOT INCLUDED</v>
      </c>
      <c r="C97" s="146" t="e">
        <f t="shared" si="18"/>
        <v>#N/A</v>
      </c>
      <c r="D97" s="158" t="e">
        <f>AB97&amp;"_"&amp;#REF!&amp;IF(afstemning_partner&lt;&gt;"","_"&amp;AC97,"")</f>
        <v>#REF!</v>
      </c>
      <c r="E97" s="158" t="str">
        <f t="shared" si="19"/>
        <v>Extern medfinansiering</v>
      </c>
      <c r="F97" s="158" t="e">
        <f t="shared" si="20"/>
        <v>#N/A</v>
      </c>
      <c r="G97" s="158" t="str">
        <f>'EXTERN MEDFINANSIERING'!Z97&amp;IF(regnskab_filter_periode&gt;=AB97,"INCLUDE"&amp;IF(regnskab_filter_land&lt;&gt;"",IF(regnskab_filter_land="EU",F97,AD97),""),"EXCLUDE")</f>
        <v>Extern medfinansieringEXCLUDE</v>
      </c>
      <c r="H97" s="158" t="str">
        <f t="shared" si="21"/>
        <v>Extern medfinansiering</v>
      </c>
      <c r="I97" s="158" t="str">
        <f>'EXTERN MEDFINANSIERING'!Z97&amp;IF(regnskab_filter_periode_partner&gt;=AB97,"INCLUDE"&amp;IF(regnskab_filter_land_partner&lt;&gt;"",IF(regnskab_filter_land_partner="EU",F97,AD97),""),"EXCLUDE")&amp;AC97</f>
        <v>Extern medfinansieringEXCLUDE</v>
      </c>
      <c r="J97" s="158" t="e">
        <f t="shared" si="22"/>
        <v>#N/A</v>
      </c>
      <c r="L97" s="158" t="str">
        <f t="shared" si="23"/>
        <v>Extern medfinansiering_EU</v>
      </c>
      <c r="P97" s="340"/>
      <c r="Q97" s="340"/>
      <c r="R97" s="341"/>
      <c r="S97" s="342"/>
      <c r="T97" s="342"/>
      <c r="U97" s="341"/>
      <c r="V97" s="368"/>
      <c r="W97" s="341"/>
      <c r="X97" s="343"/>
      <c r="Y97" s="340"/>
      <c r="Z97" s="340" t="s">
        <v>152</v>
      </c>
      <c r="AA97" s="348" t="str">
        <f t="shared" si="24"/>
        <v/>
      </c>
      <c r="AB97" s="349" t="str">
        <f t="shared" si="25"/>
        <v/>
      </c>
      <c r="AC97" s="341"/>
      <c r="AD97" s="350" t="str">
        <f t="shared" si="26"/>
        <v/>
      </c>
    </row>
    <row r="98" spans="2:30" x14ac:dyDescent="0.45">
      <c r="B98" s="145" t="str">
        <f t="shared" si="17"/>
        <v>NOT INCLUDED</v>
      </c>
      <c r="C98" s="146" t="e">
        <f t="shared" si="18"/>
        <v>#N/A</v>
      </c>
      <c r="D98" s="158" t="e">
        <f>AB98&amp;"_"&amp;#REF!&amp;IF(afstemning_partner&lt;&gt;"","_"&amp;AC98,"")</f>
        <v>#REF!</v>
      </c>
      <c r="E98" s="158" t="str">
        <f t="shared" si="19"/>
        <v>Extern medfinansiering</v>
      </c>
      <c r="F98" s="158" t="e">
        <f t="shared" si="20"/>
        <v>#N/A</v>
      </c>
      <c r="G98" s="158" t="str">
        <f>'EXTERN MEDFINANSIERING'!Z98&amp;IF(regnskab_filter_periode&gt;=AB98,"INCLUDE"&amp;IF(regnskab_filter_land&lt;&gt;"",IF(regnskab_filter_land="EU",F98,AD98),""),"EXCLUDE")</f>
        <v>Extern medfinansieringEXCLUDE</v>
      </c>
      <c r="H98" s="158" t="str">
        <f t="shared" si="21"/>
        <v>Extern medfinansiering</v>
      </c>
      <c r="I98" s="158" t="str">
        <f>'EXTERN MEDFINANSIERING'!Z98&amp;IF(regnskab_filter_periode_partner&gt;=AB98,"INCLUDE"&amp;IF(regnskab_filter_land_partner&lt;&gt;"",IF(regnskab_filter_land_partner="EU",F98,AD98),""),"EXCLUDE")&amp;AC98</f>
        <v>Extern medfinansieringEXCLUDE</v>
      </c>
      <c r="J98" s="158" t="e">
        <f t="shared" si="22"/>
        <v>#N/A</v>
      </c>
      <c r="L98" s="158" t="str">
        <f t="shared" si="23"/>
        <v>Extern medfinansiering_EU</v>
      </c>
      <c r="P98" s="340"/>
      <c r="Q98" s="340"/>
      <c r="R98" s="341"/>
      <c r="S98" s="342"/>
      <c r="T98" s="342"/>
      <c r="U98" s="341"/>
      <c r="V98" s="368"/>
      <c r="W98" s="341"/>
      <c r="X98" s="343"/>
      <c r="Y98" s="340"/>
      <c r="Z98" s="340" t="s">
        <v>152</v>
      </c>
      <c r="AA98" s="348" t="str">
        <f t="shared" si="24"/>
        <v/>
      </c>
      <c r="AB98" s="349" t="str">
        <f t="shared" si="25"/>
        <v/>
      </c>
      <c r="AC98" s="341"/>
      <c r="AD98" s="350" t="str">
        <f t="shared" si="26"/>
        <v/>
      </c>
    </row>
    <row r="99" spans="2:30" x14ac:dyDescent="0.45">
      <c r="B99" s="145" t="str">
        <f t="shared" si="17"/>
        <v>NOT INCLUDED</v>
      </c>
      <c r="C99" s="146" t="e">
        <f t="shared" si="18"/>
        <v>#N/A</v>
      </c>
      <c r="D99" s="158" t="e">
        <f>AB99&amp;"_"&amp;#REF!&amp;IF(afstemning_partner&lt;&gt;"","_"&amp;AC99,"")</f>
        <v>#REF!</v>
      </c>
      <c r="E99" s="158" t="str">
        <f t="shared" si="19"/>
        <v>Extern medfinansiering</v>
      </c>
      <c r="F99" s="158" t="e">
        <f t="shared" si="20"/>
        <v>#N/A</v>
      </c>
      <c r="G99" s="158" t="str">
        <f>'EXTERN MEDFINANSIERING'!Z99&amp;IF(regnskab_filter_periode&gt;=AB99,"INCLUDE"&amp;IF(regnskab_filter_land&lt;&gt;"",IF(regnskab_filter_land="EU",F99,AD99),""),"EXCLUDE")</f>
        <v>Extern medfinansieringEXCLUDE</v>
      </c>
      <c r="H99" s="158" t="str">
        <f t="shared" si="21"/>
        <v>Extern medfinansiering</v>
      </c>
      <c r="I99" s="158" t="str">
        <f>'EXTERN MEDFINANSIERING'!Z99&amp;IF(regnskab_filter_periode_partner&gt;=AB99,"INCLUDE"&amp;IF(regnskab_filter_land_partner&lt;&gt;"",IF(regnskab_filter_land_partner="EU",F99,AD99),""),"EXCLUDE")&amp;AC99</f>
        <v>Extern medfinansieringEXCLUDE</v>
      </c>
      <c r="J99" s="158" t="e">
        <f t="shared" si="22"/>
        <v>#N/A</v>
      </c>
      <c r="L99" s="158" t="str">
        <f t="shared" si="23"/>
        <v>Extern medfinansiering_EU</v>
      </c>
      <c r="P99" s="340"/>
      <c r="Q99" s="340"/>
      <c r="R99" s="341"/>
      <c r="S99" s="342"/>
      <c r="T99" s="342"/>
      <c r="U99" s="341"/>
      <c r="V99" s="368"/>
      <c r="W99" s="341"/>
      <c r="X99" s="343"/>
      <c r="Y99" s="340"/>
      <c r="Z99" s="340" t="s">
        <v>152</v>
      </c>
      <c r="AA99" s="348" t="str">
        <f t="shared" si="24"/>
        <v/>
      </c>
      <c r="AB99" s="349" t="str">
        <f t="shared" si="25"/>
        <v/>
      </c>
      <c r="AC99" s="341"/>
      <c r="AD99" s="350" t="str">
        <f t="shared" si="26"/>
        <v/>
      </c>
    </row>
    <row r="100" spans="2:30" x14ac:dyDescent="0.45">
      <c r="B100" s="145" t="str">
        <f t="shared" si="17"/>
        <v>NOT INCLUDED</v>
      </c>
      <c r="C100" s="146" t="e">
        <f t="shared" si="18"/>
        <v>#N/A</v>
      </c>
      <c r="D100" s="158" t="e">
        <f>AB100&amp;"_"&amp;#REF!&amp;IF(afstemning_partner&lt;&gt;"","_"&amp;AC100,"")</f>
        <v>#REF!</v>
      </c>
      <c r="E100" s="158" t="str">
        <f t="shared" si="19"/>
        <v>Extern medfinansiering</v>
      </c>
      <c r="F100" s="158" t="e">
        <f t="shared" si="20"/>
        <v>#N/A</v>
      </c>
      <c r="G100" s="158" t="str">
        <f>'EXTERN MEDFINANSIERING'!Z100&amp;IF(regnskab_filter_periode&gt;=AB100,"INCLUDE"&amp;IF(regnskab_filter_land&lt;&gt;"",IF(regnskab_filter_land="EU",F100,AD100),""),"EXCLUDE")</f>
        <v>Extern medfinansieringEXCLUDE</v>
      </c>
      <c r="H100" s="158" t="str">
        <f t="shared" si="21"/>
        <v>Extern medfinansiering</v>
      </c>
      <c r="I100" s="158" t="str">
        <f>'EXTERN MEDFINANSIERING'!Z100&amp;IF(regnskab_filter_periode_partner&gt;=AB100,"INCLUDE"&amp;IF(regnskab_filter_land_partner&lt;&gt;"",IF(regnskab_filter_land_partner="EU",F100,AD100),""),"EXCLUDE")&amp;AC100</f>
        <v>Extern medfinansieringEXCLUDE</v>
      </c>
      <c r="J100" s="158" t="e">
        <f t="shared" si="22"/>
        <v>#N/A</v>
      </c>
      <c r="L100" s="158" t="str">
        <f t="shared" si="23"/>
        <v>Extern medfinansiering_EU</v>
      </c>
      <c r="P100" s="340"/>
      <c r="Q100" s="340"/>
      <c r="R100" s="341"/>
      <c r="S100" s="342"/>
      <c r="T100" s="342"/>
      <c r="U100" s="341"/>
      <c r="V100" s="368"/>
      <c r="W100" s="341"/>
      <c r="X100" s="343"/>
      <c r="Y100" s="340"/>
      <c r="Z100" s="340" t="s">
        <v>152</v>
      </c>
      <c r="AA100" s="348" t="str">
        <f t="shared" si="24"/>
        <v/>
      </c>
      <c r="AB100" s="349" t="str">
        <f t="shared" si="25"/>
        <v/>
      </c>
      <c r="AC100" s="341"/>
      <c r="AD100" s="350" t="str">
        <f t="shared" si="26"/>
        <v/>
      </c>
    </row>
    <row r="101" spans="2:30" x14ac:dyDescent="0.45">
      <c r="B101" s="145" t="str">
        <f t="shared" si="17"/>
        <v>NOT INCLUDED</v>
      </c>
      <c r="C101" s="146" t="e">
        <f t="shared" si="18"/>
        <v>#N/A</v>
      </c>
      <c r="D101" s="158" t="e">
        <f>AB101&amp;"_"&amp;#REF!&amp;IF(afstemning_partner&lt;&gt;"","_"&amp;AC101,"")</f>
        <v>#REF!</v>
      </c>
      <c r="E101" s="158" t="str">
        <f t="shared" si="19"/>
        <v>Extern medfinansiering</v>
      </c>
      <c r="F101" s="158" t="e">
        <f t="shared" si="20"/>
        <v>#N/A</v>
      </c>
      <c r="G101" s="158" t="str">
        <f>'EXTERN MEDFINANSIERING'!Z101&amp;IF(regnskab_filter_periode&gt;=AB101,"INCLUDE"&amp;IF(regnskab_filter_land&lt;&gt;"",IF(regnskab_filter_land="EU",F101,AD101),""),"EXCLUDE")</f>
        <v>Extern medfinansieringEXCLUDE</v>
      </c>
      <c r="H101" s="158" t="str">
        <f t="shared" si="21"/>
        <v>Extern medfinansiering</v>
      </c>
      <c r="I101" s="158" t="str">
        <f>'EXTERN MEDFINANSIERING'!Z101&amp;IF(regnskab_filter_periode_partner&gt;=AB101,"INCLUDE"&amp;IF(regnskab_filter_land_partner&lt;&gt;"",IF(regnskab_filter_land_partner="EU",F101,AD101),""),"EXCLUDE")&amp;AC101</f>
        <v>Extern medfinansieringEXCLUDE</v>
      </c>
      <c r="J101" s="158" t="e">
        <f t="shared" si="22"/>
        <v>#N/A</v>
      </c>
      <c r="L101" s="158" t="str">
        <f t="shared" si="23"/>
        <v>Extern medfinansiering_EU</v>
      </c>
      <c r="P101" s="340"/>
      <c r="Q101" s="340"/>
      <c r="R101" s="341"/>
      <c r="S101" s="342"/>
      <c r="T101" s="342"/>
      <c r="U101" s="341"/>
      <c r="V101" s="368"/>
      <c r="W101" s="341"/>
      <c r="X101" s="343"/>
      <c r="Y101" s="340"/>
      <c r="Z101" s="340" t="s">
        <v>152</v>
      </c>
      <c r="AA101" s="348" t="str">
        <f t="shared" si="24"/>
        <v/>
      </c>
      <c r="AB101" s="349" t="str">
        <f t="shared" si="25"/>
        <v/>
      </c>
      <c r="AC101" s="341"/>
      <c r="AD101" s="350" t="str">
        <f t="shared" si="26"/>
        <v/>
      </c>
    </row>
    <row r="102" spans="2:30" x14ac:dyDescent="0.45">
      <c r="B102" s="145" t="str">
        <f t="shared" si="17"/>
        <v>NOT INCLUDED</v>
      </c>
      <c r="C102" s="146" t="e">
        <f t="shared" ref="C102:C133" si="27">B102&amp;"_"&amp;VLOOKUP(AD102,setup_country_group,3,FALSE)&amp;"_"&amp;Z102</f>
        <v>#N/A</v>
      </c>
      <c r="D102" s="158" t="e">
        <f>AB102&amp;"_"&amp;#REF!&amp;IF(afstemning_partner&lt;&gt;"","_"&amp;AC102,"")</f>
        <v>#REF!</v>
      </c>
      <c r="E102" s="158" t="str">
        <f t="shared" ref="E102:E133" si="28">Z102&amp;IF(regnskab_filter_periode&lt;&gt;"",AB102,"")&amp;IF(regnskab_filter_land&lt;&gt;"",IF(regnskab_filter_land="EU",F102,AD102),"")</f>
        <v>Extern medfinansiering</v>
      </c>
      <c r="F102" s="158" t="e">
        <f t="shared" si="20"/>
        <v>#N/A</v>
      </c>
      <c r="G102" s="158" t="str">
        <f>'EXTERN MEDFINANSIERING'!Z102&amp;IF(regnskab_filter_periode&gt;=AB102,"INCLUDE"&amp;IF(regnskab_filter_land&lt;&gt;"",IF(regnskab_filter_land="EU",F102,AD102),""),"EXCLUDE")</f>
        <v>Extern medfinansieringEXCLUDE</v>
      </c>
      <c r="H102" s="158" t="str">
        <f t="shared" ref="H102:H133" si="29">Z102&amp;IF(regnskab_filter_periode_partner&lt;&gt;"",AB102,"")&amp;IF(regnskab_filter_land_partner&lt;&gt;"",IF(regnskab_filter_land_partner="EU",F102,AD102),"")&amp;AC102</f>
        <v>Extern medfinansiering</v>
      </c>
      <c r="I102" s="158" t="str">
        <f>'EXTERN MEDFINANSIERING'!Z102&amp;IF(regnskab_filter_periode_partner&gt;=AB102,"INCLUDE"&amp;IF(regnskab_filter_land_partner&lt;&gt;"",IF(regnskab_filter_land_partner="EU",F102,AD102),""),"EXCLUDE")&amp;AC102</f>
        <v>Extern medfinansieringEXCLUDE</v>
      </c>
      <c r="J102" s="158" t="e">
        <f t="shared" ref="J102:J133" si="30">C102&amp;"_"&amp;AC102</f>
        <v>#N/A</v>
      </c>
      <c r="L102" s="158" t="str">
        <f t="shared" ref="L102:L133" si="31">Z102&amp;"_"&amp;IF(AD102&lt;&gt;"Norge","EU","Norge")</f>
        <v>Extern medfinansiering_EU</v>
      </c>
      <c r="P102" s="340"/>
      <c r="Q102" s="340"/>
      <c r="R102" s="341"/>
      <c r="S102" s="342"/>
      <c r="T102" s="342"/>
      <c r="U102" s="341"/>
      <c r="V102" s="368"/>
      <c r="W102" s="341"/>
      <c r="X102" s="343"/>
      <c r="Y102" s="340"/>
      <c r="Z102" s="340" t="s">
        <v>152</v>
      </c>
      <c r="AA102" s="348" t="str">
        <f t="shared" ref="AA102:AA133" si="32">IF(OR(AB102="",Y102="",X102=""),"",ROUND(X102/VLOOKUP(AB102,setup_currency,MATCH(Y102&amp;"/EUR",setup_currency_header,0),FALSE),2))</f>
        <v/>
      </c>
      <c r="AB102" s="349" t="str">
        <f t="shared" ref="AB102:AB133" si="33">IF(T102="","",IF(OR(T102&lt;setup_start_date,T102&gt;setup_end_date),"INVALID DATE",VLOOKUP(T102,setup_periods,2,TRUE)))</f>
        <v/>
      </c>
      <c r="AC102" s="341"/>
      <c r="AD102" s="350" t="str">
        <f t="shared" si="26"/>
        <v/>
      </c>
    </row>
    <row r="103" spans="2:30" x14ac:dyDescent="0.45">
      <c r="B103" s="145" t="str">
        <f t="shared" si="17"/>
        <v>NOT INCLUDED</v>
      </c>
      <c r="C103" s="146" t="e">
        <f t="shared" si="27"/>
        <v>#N/A</v>
      </c>
      <c r="D103" s="158" t="e">
        <f>AB103&amp;"_"&amp;#REF!&amp;IF(afstemning_partner&lt;&gt;"","_"&amp;AC103,"")</f>
        <v>#REF!</v>
      </c>
      <c r="E103" s="158" t="str">
        <f t="shared" si="28"/>
        <v>Extern medfinansiering</v>
      </c>
      <c r="F103" s="158" t="e">
        <f t="shared" si="20"/>
        <v>#N/A</v>
      </c>
      <c r="G103" s="158" t="str">
        <f>'EXTERN MEDFINANSIERING'!Z103&amp;IF(regnskab_filter_periode&gt;=AB103,"INCLUDE"&amp;IF(regnskab_filter_land&lt;&gt;"",IF(regnskab_filter_land="EU",F103,AD103),""),"EXCLUDE")</f>
        <v>Extern medfinansieringEXCLUDE</v>
      </c>
      <c r="H103" s="158" t="str">
        <f t="shared" si="29"/>
        <v>Extern medfinansiering</v>
      </c>
      <c r="I103" s="158" t="str">
        <f>'EXTERN MEDFINANSIERING'!Z103&amp;IF(regnskab_filter_periode_partner&gt;=AB103,"INCLUDE"&amp;IF(regnskab_filter_land_partner&lt;&gt;"",IF(regnskab_filter_land_partner="EU",F103,AD103),""),"EXCLUDE")&amp;AC103</f>
        <v>Extern medfinansieringEXCLUDE</v>
      </c>
      <c r="J103" s="158" t="e">
        <f t="shared" si="30"/>
        <v>#N/A</v>
      </c>
      <c r="L103" s="158" t="str">
        <f t="shared" si="31"/>
        <v>Extern medfinansiering_EU</v>
      </c>
      <c r="P103" s="340"/>
      <c r="Q103" s="340"/>
      <c r="R103" s="341"/>
      <c r="S103" s="342"/>
      <c r="T103" s="342"/>
      <c r="U103" s="341"/>
      <c r="V103" s="368"/>
      <c r="W103" s="341"/>
      <c r="X103" s="343"/>
      <c r="Y103" s="340"/>
      <c r="Z103" s="340" t="s">
        <v>152</v>
      </c>
      <c r="AA103" s="348" t="str">
        <f t="shared" si="32"/>
        <v/>
      </c>
      <c r="AB103" s="349" t="str">
        <f t="shared" si="33"/>
        <v/>
      </c>
      <c r="AC103" s="341"/>
      <c r="AD103" s="350" t="str">
        <f t="shared" si="26"/>
        <v/>
      </c>
    </row>
    <row r="104" spans="2:30" x14ac:dyDescent="0.45">
      <c r="B104" s="145" t="str">
        <f t="shared" si="17"/>
        <v>NOT INCLUDED</v>
      </c>
      <c r="C104" s="146" t="e">
        <f t="shared" si="27"/>
        <v>#N/A</v>
      </c>
      <c r="D104" s="158" t="e">
        <f>AB104&amp;"_"&amp;#REF!&amp;IF(afstemning_partner&lt;&gt;"","_"&amp;AC104,"")</f>
        <v>#REF!</v>
      </c>
      <c r="E104" s="158" t="str">
        <f t="shared" si="28"/>
        <v>Extern medfinansiering</v>
      </c>
      <c r="F104" s="158" t="e">
        <f t="shared" si="20"/>
        <v>#N/A</v>
      </c>
      <c r="G104" s="158" t="str">
        <f>'EXTERN MEDFINANSIERING'!Z104&amp;IF(regnskab_filter_periode&gt;=AB104,"INCLUDE"&amp;IF(regnskab_filter_land&lt;&gt;"",IF(regnskab_filter_land="EU",F104,AD104),""),"EXCLUDE")</f>
        <v>Extern medfinansieringEXCLUDE</v>
      </c>
      <c r="H104" s="158" t="str">
        <f t="shared" si="29"/>
        <v>Extern medfinansiering</v>
      </c>
      <c r="I104" s="158" t="str">
        <f>'EXTERN MEDFINANSIERING'!Z104&amp;IF(regnskab_filter_periode_partner&gt;=AB104,"INCLUDE"&amp;IF(regnskab_filter_land_partner&lt;&gt;"",IF(regnskab_filter_land_partner="EU",F104,AD104),""),"EXCLUDE")&amp;AC104</f>
        <v>Extern medfinansieringEXCLUDE</v>
      </c>
      <c r="J104" s="158" t="e">
        <f t="shared" si="30"/>
        <v>#N/A</v>
      </c>
      <c r="L104" s="158" t="str">
        <f t="shared" si="31"/>
        <v>Extern medfinansiering_EU</v>
      </c>
      <c r="P104" s="340"/>
      <c r="Q104" s="340"/>
      <c r="R104" s="341"/>
      <c r="S104" s="342"/>
      <c r="T104" s="342"/>
      <c r="U104" s="341"/>
      <c r="V104" s="368"/>
      <c r="W104" s="341"/>
      <c r="X104" s="343"/>
      <c r="Y104" s="340"/>
      <c r="Z104" s="340" t="s">
        <v>152</v>
      </c>
      <c r="AA104" s="348" t="str">
        <f t="shared" si="32"/>
        <v/>
      </c>
      <c r="AB104" s="349" t="str">
        <f t="shared" si="33"/>
        <v/>
      </c>
      <c r="AC104" s="341"/>
      <c r="AD104" s="350" t="str">
        <f t="shared" si="26"/>
        <v/>
      </c>
    </row>
    <row r="105" spans="2:30" x14ac:dyDescent="0.45">
      <c r="B105" s="145" t="str">
        <f t="shared" si="17"/>
        <v>NOT INCLUDED</v>
      </c>
      <c r="C105" s="146" t="e">
        <f t="shared" si="27"/>
        <v>#N/A</v>
      </c>
      <c r="D105" s="158" t="e">
        <f>AB105&amp;"_"&amp;#REF!&amp;IF(afstemning_partner&lt;&gt;"","_"&amp;AC105,"")</f>
        <v>#REF!</v>
      </c>
      <c r="E105" s="158" t="str">
        <f t="shared" si="28"/>
        <v>Extern medfinansiering</v>
      </c>
      <c r="F105" s="158" t="e">
        <f t="shared" si="20"/>
        <v>#N/A</v>
      </c>
      <c r="G105" s="158" t="str">
        <f>'EXTERN MEDFINANSIERING'!Z105&amp;IF(regnskab_filter_periode&gt;=AB105,"INCLUDE"&amp;IF(regnskab_filter_land&lt;&gt;"",IF(regnskab_filter_land="EU",F105,AD105),""),"EXCLUDE")</f>
        <v>Extern medfinansieringEXCLUDE</v>
      </c>
      <c r="H105" s="158" t="str">
        <f t="shared" si="29"/>
        <v>Extern medfinansiering</v>
      </c>
      <c r="I105" s="158" t="str">
        <f>'EXTERN MEDFINANSIERING'!Z105&amp;IF(regnskab_filter_periode_partner&gt;=AB105,"INCLUDE"&amp;IF(regnskab_filter_land_partner&lt;&gt;"",IF(regnskab_filter_land_partner="EU",F105,AD105),""),"EXCLUDE")&amp;AC105</f>
        <v>Extern medfinansieringEXCLUDE</v>
      </c>
      <c r="J105" s="158" t="e">
        <f t="shared" si="30"/>
        <v>#N/A</v>
      </c>
      <c r="L105" s="158" t="str">
        <f t="shared" si="31"/>
        <v>Extern medfinansiering_EU</v>
      </c>
      <c r="P105" s="340"/>
      <c r="Q105" s="340"/>
      <c r="R105" s="341"/>
      <c r="S105" s="342"/>
      <c r="T105" s="342"/>
      <c r="U105" s="341"/>
      <c r="V105" s="368"/>
      <c r="W105" s="341"/>
      <c r="X105" s="343"/>
      <c r="Y105" s="340"/>
      <c r="Z105" s="340" t="s">
        <v>152</v>
      </c>
      <c r="AA105" s="348" t="str">
        <f t="shared" si="32"/>
        <v/>
      </c>
      <c r="AB105" s="349" t="str">
        <f t="shared" si="33"/>
        <v/>
      </c>
      <c r="AC105" s="341"/>
      <c r="AD105" s="350" t="str">
        <f t="shared" si="26"/>
        <v/>
      </c>
    </row>
    <row r="106" spans="2:30" x14ac:dyDescent="0.45">
      <c r="B106" s="145" t="str">
        <f t="shared" si="17"/>
        <v>NOT INCLUDED</v>
      </c>
      <c r="C106" s="146" t="e">
        <f t="shared" si="27"/>
        <v>#N/A</v>
      </c>
      <c r="D106" s="158" t="e">
        <f>AB106&amp;"_"&amp;#REF!&amp;IF(afstemning_partner&lt;&gt;"","_"&amp;AC106,"")</f>
        <v>#REF!</v>
      </c>
      <c r="E106" s="158" t="str">
        <f t="shared" si="28"/>
        <v>Extern medfinansiering</v>
      </c>
      <c r="F106" s="158" t="e">
        <f t="shared" si="20"/>
        <v>#N/A</v>
      </c>
      <c r="G106" s="158" t="str">
        <f>'EXTERN MEDFINANSIERING'!Z106&amp;IF(regnskab_filter_periode&gt;=AB106,"INCLUDE"&amp;IF(regnskab_filter_land&lt;&gt;"",IF(regnskab_filter_land="EU",F106,AD106),""),"EXCLUDE")</f>
        <v>Extern medfinansieringEXCLUDE</v>
      </c>
      <c r="H106" s="158" t="str">
        <f t="shared" si="29"/>
        <v>Extern medfinansiering</v>
      </c>
      <c r="I106" s="158" t="str">
        <f>'EXTERN MEDFINANSIERING'!Z106&amp;IF(regnskab_filter_periode_partner&gt;=AB106,"INCLUDE"&amp;IF(regnskab_filter_land_partner&lt;&gt;"",IF(regnskab_filter_land_partner="EU",F106,AD106),""),"EXCLUDE")&amp;AC106</f>
        <v>Extern medfinansieringEXCLUDE</v>
      </c>
      <c r="J106" s="158" t="e">
        <f t="shared" si="30"/>
        <v>#N/A</v>
      </c>
      <c r="L106" s="158" t="str">
        <f t="shared" si="31"/>
        <v>Extern medfinansiering_EU</v>
      </c>
      <c r="P106" s="340"/>
      <c r="Q106" s="340"/>
      <c r="R106" s="341"/>
      <c r="S106" s="342"/>
      <c r="T106" s="342"/>
      <c r="U106" s="341"/>
      <c r="V106" s="368"/>
      <c r="W106" s="341"/>
      <c r="X106" s="343"/>
      <c r="Y106" s="340"/>
      <c r="Z106" s="340" t="s">
        <v>152</v>
      </c>
      <c r="AA106" s="348" t="str">
        <f t="shared" si="32"/>
        <v/>
      </c>
      <c r="AB106" s="349" t="str">
        <f t="shared" si="33"/>
        <v/>
      </c>
      <c r="AC106" s="341"/>
      <c r="AD106" s="350" t="str">
        <f t="shared" si="26"/>
        <v/>
      </c>
    </row>
    <row r="107" spans="2:30" x14ac:dyDescent="0.45">
      <c r="B107" s="145" t="str">
        <f t="shared" si="17"/>
        <v>NOT INCLUDED</v>
      </c>
      <c r="C107" s="146" t="e">
        <f t="shared" si="27"/>
        <v>#N/A</v>
      </c>
      <c r="D107" s="158" t="e">
        <f>AB107&amp;"_"&amp;#REF!&amp;IF(afstemning_partner&lt;&gt;"","_"&amp;AC107,"")</f>
        <v>#REF!</v>
      </c>
      <c r="E107" s="158" t="str">
        <f t="shared" si="28"/>
        <v>Extern medfinansiering</v>
      </c>
      <c r="F107" s="158" t="e">
        <f t="shared" si="20"/>
        <v>#N/A</v>
      </c>
      <c r="G107" s="158" t="str">
        <f>'EXTERN MEDFINANSIERING'!Z107&amp;IF(regnskab_filter_periode&gt;=AB107,"INCLUDE"&amp;IF(regnskab_filter_land&lt;&gt;"",IF(regnskab_filter_land="EU",F107,AD107),""),"EXCLUDE")</f>
        <v>Extern medfinansieringEXCLUDE</v>
      </c>
      <c r="H107" s="158" t="str">
        <f t="shared" si="29"/>
        <v>Extern medfinansiering</v>
      </c>
      <c r="I107" s="158" t="str">
        <f>'EXTERN MEDFINANSIERING'!Z107&amp;IF(regnskab_filter_periode_partner&gt;=AB107,"INCLUDE"&amp;IF(regnskab_filter_land_partner&lt;&gt;"",IF(regnskab_filter_land_partner="EU",F107,AD107),""),"EXCLUDE")&amp;AC107</f>
        <v>Extern medfinansieringEXCLUDE</v>
      </c>
      <c r="J107" s="158" t="e">
        <f t="shared" si="30"/>
        <v>#N/A</v>
      </c>
      <c r="L107" s="158" t="str">
        <f t="shared" si="31"/>
        <v>Extern medfinansiering_EU</v>
      </c>
      <c r="P107" s="340"/>
      <c r="Q107" s="340"/>
      <c r="R107" s="341"/>
      <c r="S107" s="342"/>
      <c r="T107" s="342"/>
      <c r="U107" s="341"/>
      <c r="V107" s="368"/>
      <c r="W107" s="341"/>
      <c r="X107" s="343"/>
      <c r="Y107" s="340"/>
      <c r="Z107" s="340" t="s">
        <v>152</v>
      </c>
      <c r="AA107" s="348" t="str">
        <f t="shared" si="32"/>
        <v/>
      </c>
      <c r="AB107" s="349" t="str">
        <f t="shared" si="33"/>
        <v/>
      </c>
      <c r="AC107" s="341"/>
      <c r="AD107" s="350" t="str">
        <f t="shared" si="26"/>
        <v/>
      </c>
    </row>
    <row r="108" spans="2:30" x14ac:dyDescent="0.45">
      <c r="B108" s="145" t="str">
        <f t="shared" si="17"/>
        <v>NOT INCLUDED</v>
      </c>
      <c r="C108" s="146" t="e">
        <f t="shared" si="27"/>
        <v>#N/A</v>
      </c>
      <c r="D108" s="158" t="e">
        <f>AB108&amp;"_"&amp;#REF!&amp;IF(afstemning_partner&lt;&gt;"","_"&amp;AC108,"")</f>
        <v>#REF!</v>
      </c>
      <c r="E108" s="158" t="str">
        <f t="shared" si="28"/>
        <v>Extern medfinansiering</v>
      </c>
      <c r="F108" s="158" t="e">
        <f t="shared" si="20"/>
        <v>#N/A</v>
      </c>
      <c r="G108" s="158" t="str">
        <f>'EXTERN MEDFINANSIERING'!Z108&amp;IF(regnskab_filter_periode&gt;=AB108,"INCLUDE"&amp;IF(regnskab_filter_land&lt;&gt;"",IF(regnskab_filter_land="EU",F108,AD108),""),"EXCLUDE")</f>
        <v>Extern medfinansieringEXCLUDE</v>
      </c>
      <c r="H108" s="158" t="str">
        <f t="shared" si="29"/>
        <v>Extern medfinansiering</v>
      </c>
      <c r="I108" s="158" t="str">
        <f>'EXTERN MEDFINANSIERING'!Z108&amp;IF(regnskab_filter_periode_partner&gt;=AB108,"INCLUDE"&amp;IF(regnskab_filter_land_partner&lt;&gt;"",IF(regnskab_filter_land_partner="EU",F108,AD108),""),"EXCLUDE")&amp;AC108</f>
        <v>Extern medfinansieringEXCLUDE</v>
      </c>
      <c r="J108" s="158" t="e">
        <f t="shared" si="30"/>
        <v>#N/A</v>
      </c>
      <c r="L108" s="158" t="str">
        <f t="shared" si="31"/>
        <v>Extern medfinansiering_EU</v>
      </c>
      <c r="P108" s="340"/>
      <c r="Q108" s="340"/>
      <c r="R108" s="341"/>
      <c r="S108" s="342"/>
      <c r="T108" s="342"/>
      <c r="U108" s="341"/>
      <c r="V108" s="368"/>
      <c r="W108" s="341"/>
      <c r="X108" s="343"/>
      <c r="Y108" s="340"/>
      <c r="Z108" s="340" t="s">
        <v>152</v>
      </c>
      <c r="AA108" s="348" t="str">
        <f t="shared" si="32"/>
        <v/>
      </c>
      <c r="AB108" s="349" t="str">
        <f t="shared" si="33"/>
        <v/>
      </c>
      <c r="AC108" s="341"/>
      <c r="AD108" s="350" t="str">
        <f t="shared" si="26"/>
        <v/>
      </c>
    </row>
    <row r="109" spans="2:30" x14ac:dyDescent="0.45">
      <c r="B109" s="145" t="str">
        <f t="shared" si="17"/>
        <v>NOT INCLUDED</v>
      </c>
      <c r="C109" s="146" t="e">
        <f t="shared" si="27"/>
        <v>#N/A</v>
      </c>
      <c r="D109" s="158" t="e">
        <f>AB109&amp;"_"&amp;#REF!&amp;IF(afstemning_partner&lt;&gt;"","_"&amp;AC109,"")</f>
        <v>#REF!</v>
      </c>
      <c r="E109" s="158" t="str">
        <f t="shared" si="28"/>
        <v>Extern medfinansiering</v>
      </c>
      <c r="F109" s="158" t="e">
        <f t="shared" si="20"/>
        <v>#N/A</v>
      </c>
      <c r="G109" s="158" t="str">
        <f>'EXTERN MEDFINANSIERING'!Z109&amp;IF(regnskab_filter_periode&gt;=AB109,"INCLUDE"&amp;IF(regnskab_filter_land&lt;&gt;"",IF(regnskab_filter_land="EU",F109,AD109),""),"EXCLUDE")</f>
        <v>Extern medfinansieringEXCLUDE</v>
      </c>
      <c r="H109" s="158" t="str">
        <f t="shared" si="29"/>
        <v>Extern medfinansiering</v>
      </c>
      <c r="I109" s="158" t="str">
        <f>'EXTERN MEDFINANSIERING'!Z109&amp;IF(regnskab_filter_periode_partner&gt;=AB109,"INCLUDE"&amp;IF(regnskab_filter_land_partner&lt;&gt;"",IF(regnskab_filter_land_partner="EU",F109,AD109),""),"EXCLUDE")&amp;AC109</f>
        <v>Extern medfinansieringEXCLUDE</v>
      </c>
      <c r="J109" s="158" t="e">
        <f t="shared" si="30"/>
        <v>#N/A</v>
      </c>
      <c r="L109" s="158" t="str">
        <f t="shared" si="31"/>
        <v>Extern medfinansiering_EU</v>
      </c>
      <c r="P109" s="340"/>
      <c r="Q109" s="340"/>
      <c r="R109" s="341"/>
      <c r="S109" s="342"/>
      <c r="T109" s="342"/>
      <c r="U109" s="341"/>
      <c r="V109" s="368"/>
      <c r="W109" s="341"/>
      <c r="X109" s="343"/>
      <c r="Y109" s="340"/>
      <c r="Z109" s="340" t="s">
        <v>152</v>
      </c>
      <c r="AA109" s="348" t="str">
        <f t="shared" si="32"/>
        <v/>
      </c>
      <c r="AB109" s="349" t="str">
        <f t="shared" si="33"/>
        <v/>
      </c>
      <c r="AC109" s="341"/>
      <c r="AD109" s="350" t="str">
        <f t="shared" si="26"/>
        <v/>
      </c>
    </row>
    <row r="110" spans="2:30" x14ac:dyDescent="0.45">
      <c r="B110" s="145" t="str">
        <f t="shared" si="17"/>
        <v>NOT INCLUDED</v>
      </c>
      <c r="C110" s="146" t="e">
        <f t="shared" si="27"/>
        <v>#N/A</v>
      </c>
      <c r="D110" s="158" t="e">
        <f>AB110&amp;"_"&amp;#REF!&amp;IF(afstemning_partner&lt;&gt;"","_"&amp;AC110,"")</f>
        <v>#REF!</v>
      </c>
      <c r="E110" s="158" t="str">
        <f t="shared" si="28"/>
        <v>Extern medfinansiering</v>
      </c>
      <c r="F110" s="158" t="e">
        <f t="shared" si="20"/>
        <v>#N/A</v>
      </c>
      <c r="G110" s="158" t="str">
        <f>'EXTERN MEDFINANSIERING'!Z110&amp;IF(regnskab_filter_periode&gt;=AB110,"INCLUDE"&amp;IF(regnskab_filter_land&lt;&gt;"",IF(regnskab_filter_land="EU",F110,AD110),""),"EXCLUDE")</f>
        <v>Extern medfinansieringEXCLUDE</v>
      </c>
      <c r="H110" s="158" t="str">
        <f t="shared" si="29"/>
        <v>Extern medfinansiering</v>
      </c>
      <c r="I110" s="158" t="str">
        <f>'EXTERN MEDFINANSIERING'!Z110&amp;IF(regnskab_filter_periode_partner&gt;=AB110,"INCLUDE"&amp;IF(regnskab_filter_land_partner&lt;&gt;"",IF(regnskab_filter_land_partner="EU",F110,AD110),""),"EXCLUDE")&amp;AC110</f>
        <v>Extern medfinansieringEXCLUDE</v>
      </c>
      <c r="J110" s="158" t="e">
        <f t="shared" si="30"/>
        <v>#N/A</v>
      </c>
      <c r="L110" s="158" t="str">
        <f t="shared" si="31"/>
        <v>Extern medfinansiering_EU</v>
      </c>
      <c r="P110" s="340"/>
      <c r="Q110" s="340"/>
      <c r="R110" s="341"/>
      <c r="S110" s="342"/>
      <c r="T110" s="342"/>
      <c r="U110" s="341"/>
      <c r="V110" s="368"/>
      <c r="W110" s="341"/>
      <c r="X110" s="343"/>
      <c r="Y110" s="340"/>
      <c r="Z110" s="340" t="s">
        <v>152</v>
      </c>
      <c r="AA110" s="348" t="str">
        <f t="shared" si="32"/>
        <v/>
      </c>
      <c r="AB110" s="349" t="str">
        <f t="shared" si="33"/>
        <v/>
      </c>
      <c r="AC110" s="341"/>
      <c r="AD110" s="350" t="str">
        <f t="shared" si="26"/>
        <v/>
      </c>
    </row>
    <row r="111" spans="2:30" x14ac:dyDescent="0.45">
      <c r="B111" s="145" t="str">
        <f t="shared" si="17"/>
        <v>NOT INCLUDED</v>
      </c>
      <c r="C111" s="146" t="e">
        <f t="shared" si="27"/>
        <v>#N/A</v>
      </c>
      <c r="D111" s="158" t="e">
        <f>AB111&amp;"_"&amp;#REF!&amp;IF(afstemning_partner&lt;&gt;"","_"&amp;AC111,"")</f>
        <v>#REF!</v>
      </c>
      <c r="E111" s="158" t="str">
        <f t="shared" si="28"/>
        <v>Extern medfinansiering</v>
      </c>
      <c r="F111" s="158" t="e">
        <f t="shared" si="20"/>
        <v>#N/A</v>
      </c>
      <c r="G111" s="158" t="str">
        <f>'EXTERN MEDFINANSIERING'!Z111&amp;IF(regnskab_filter_periode&gt;=AB111,"INCLUDE"&amp;IF(regnskab_filter_land&lt;&gt;"",IF(regnskab_filter_land="EU",F111,AD111),""),"EXCLUDE")</f>
        <v>Extern medfinansieringEXCLUDE</v>
      </c>
      <c r="H111" s="158" t="str">
        <f t="shared" si="29"/>
        <v>Extern medfinansiering</v>
      </c>
      <c r="I111" s="158" t="str">
        <f>'EXTERN MEDFINANSIERING'!Z111&amp;IF(regnskab_filter_periode_partner&gt;=AB111,"INCLUDE"&amp;IF(regnskab_filter_land_partner&lt;&gt;"",IF(regnskab_filter_land_partner="EU",F111,AD111),""),"EXCLUDE")&amp;AC111</f>
        <v>Extern medfinansieringEXCLUDE</v>
      </c>
      <c r="J111" s="158" t="e">
        <f t="shared" si="30"/>
        <v>#N/A</v>
      </c>
      <c r="L111" s="158" t="str">
        <f t="shared" si="31"/>
        <v>Extern medfinansiering_EU</v>
      </c>
      <c r="P111" s="340"/>
      <c r="Q111" s="340"/>
      <c r="R111" s="341"/>
      <c r="S111" s="342"/>
      <c r="T111" s="342"/>
      <c r="U111" s="341"/>
      <c r="V111" s="368"/>
      <c r="W111" s="341"/>
      <c r="X111" s="343"/>
      <c r="Y111" s="340"/>
      <c r="Z111" s="340" t="s">
        <v>152</v>
      </c>
      <c r="AA111" s="348" t="str">
        <f t="shared" si="32"/>
        <v/>
      </c>
      <c r="AB111" s="349" t="str">
        <f t="shared" si="33"/>
        <v/>
      </c>
      <c r="AC111" s="341"/>
      <c r="AD111" s="350" t="str">
        <f t="shared" si="26"/>
        <v/>
      </c>
    </row>
    <row r="112" spans="2:30" x14ac:dyDescent="0.45">
      <c r="B112" s="145" t="str">
        <f t="shared" si="17"/>
        <v>NOT INCLUDED</v>
      </c>
      <c r="C112" s="146" t="e">
        <f t="shared" si="27"/>
        <v>#N/A</v>
      </c>
      <c r="D112" s="158" t="e">
        <f>AB112&amp;"_"&amp;#REF!&amp;IF(afstemning_partner&lt;&gt;"","_"&amp;AC112,"")</f>
        <v>#REF!</v>
      </c>
      <c r="E112" s="158" t="str">
        <f t="shared" si="28"/>
        <v>Extern medfinansiering</v>
      </c>
      <c r="F112" s="158" t="e">
        <f t="shared" si="20"/>
        <v>#N/A</v>
      </c>
      <c r="G112" s="158" t="str">
        <f>'EXTERN MEDFINANSIERING'!Z112&amp;IF(regnskab_filter_periode&gt;=AB112,"INCLUDE"&amp;IF(regnskab_filter_land&lt;&gt;"",IF(regnskab_filter_land="EU",F112,AD112),""),"EXCLUDE")</f>
        <v>Extern medfinansieringEXCLUDE</v>
      </c>
      <c r="H112" s="158" t="str">
        <f t="shared" si="29"/>
        <v>Extern medfinansiering</v>
      </c>
      <c r="I112" s="158" t="str">
        <f>'EXTERN MEDFINANSIERING'!Z112&amp;IF(regnskab_filter_periode_partner&gt;=AB112,"INCLUDE"&amp;IF(regnskab_filter_land_partner&lt;&gt;"",IF(regnskab_filter_land_partner="EU",F112,AD112),""),"EXCLUDE")&amp;AC112</f>
        <v>Extern medfinansieringEXCLUDE</v>
      </c>
      <c r="J112" s="158" t="e">
        <f t="shared" si="30"/>
        <v>#N/A</v>
      </c>
      <c r="L112" s="158" t="str">
        <f t="shared" si="31"/>
        <v>Extern medfinansiering_EU</v>
      </c>
      <c r="P112" s="340"/>
      <c r="Q112" s="340"/>
      <c r="R112" s="341"/>
      <c r="S112" s="342"/>
      <c r="T112" s="342"/>
      <c r="U112" s="341"/>
      <c r="V112" s="368"/>
      <c r="W112" s="341"/>
      <c r="X112" s="343"/>
      <c r="Y112" s="340"/>
      <c r="Z112" s="340" t="s">
        <v>152</v>
      </c>
      <c r="AA112" s="348" t="str">
        <f t="shared" si="32"/>
        <v/>
      </c>
      <c r="AB112" s="349" t="str">
        <f t="shared" si="33"/>
        <v/>
      </c>
      <c r="AC112" s="341"/>
      <c r="AD112" s="350" t="str">
        <f t="shared" si="26"/>
        <v/>
      </c>
    </row>
    <row r="113" spans="2:30" x14ac:dyDescent="0.45">
      <c r="B113" s="145" t="str">
        <f t="shared" si="17"/>
        <v>NOT INCLUDED</v>
      </c>
      <c r="C113" s="146" t="e">
        <f t="shared" si="27"/>
        <v>#N/A</v>
      </c>
      <c r="D113" s="158" t="e">
        <f>AB113&amp;"_"&amp;#REF!&amp;IF(afstemning_partner&lt;&gt;"","_"&amp;AC113,"")</f>
        <v>#REF!</v>
      </c>
      <c r="E113" s="158" t="str">
        <f t="shared" si="28"/>
        <v>Extern medfinansiering</v>
      </c>
      <c r="F113" s="158" t="e">
        <f t="shared" si="20"/>
        <v>#N/A</v>
      </c>
      <c r="G113" s="158" t="str">
        <f>'EXTERN MEDFINANSIERING'!Z113&amp;IF(regnskab_filter_periode&gt;=AB113,"INCLUDE"&amp;IF(regnskab_filter_land&lt;&gt;"",IF(regnskab_filter_land="EU",F113,AD113),""),"EXCLUDE")</f>
        <v>Extern medfinansieringEXCLUDE</v>
      </c>
      <c r="H113" s="158" t="str">
        <f t="shared" si="29"/>
        <v>Extern medfinansiering</v>
      </c>
      <c r="I113" s="158" t="str">
        <f>'EXTERN MEDFINANSIERING'!Z113&amp;IF(regnskab_filter_periode_partner&gt;=AB113,"INCLUDE"&amp;IF(regnskab_filter_land_partner&lt;&gt;"",IF(regnskab_filter_land_partner="EU",F113,AD113),""),"EXCLUDE")&amp;AC113</f>
        <v>Extern medfinansieringEXCLUDE</v>
      </c>
      <c r="J113" s="158" t="e">
        <f t="shared" si="30"/>
        <v>#N/A</v>
      </c>
      <c r="L113" s="158" t="str">
        <f t="shared" si="31"/>
        <v>Extern medfinansiering_EU</v>
      </c>
      <c r="P113" s="340"/>
      <c r="Q113" s="340"/>
      <c r="R113" s="341"/>
      <c r="S113" s="342"/>
      <c r="T113" s="342"/>
      <c r="U113" s="341"/>
      <c r="V113" s="368"/>
      <c r="W113" s="341"/>
      <c r="X113" s="343"/>
      <c r="Y113" s="340"/>
      <c r="Z113" s="340" t="s">
        <v>152</v>
      </c>
      <c r="AA113" s="348" t="str">
        <f t="shared" si="32"/>
        <v/>
      </c>
      <c r="AB113" s="349" t="str">
        <f t="shared" si="33"/>
        <v/>
      </c>
      <c r="AC113" s="341"/>
      <c r="AD113" s="350" t="str">
        <f t="shared" si="26"/>
        <v/>
      </c>
    </row>
    <row r="114" spans="2:30" x14ac:dyDescent="0.45">
      <c r="B114" s="145" t="str">
        <f t="shared" si="17"/>
        <v>NOT INCLUDED</v>
      </c>
      <c r="C114" s="146" t="e">
        <f t="shared" si="27"/>
        <v>#N/A</v>
      </c>
      <c r="D114" s="158" t="e">
        <f>AB114&amp;"_"&amp;#REF!&amp;IF(afstemning_partner&lt;&gt;"","_"&amp;AC114,"")</f>
        <v>#REF!</v>
      </c>
      <c r="E114" s="158" t="str">
        <f t="shared" si="28"/>
        <v>Extern medfinansiering</v>
      </c>
      <c r="F114" s="158" t="e">
        <f t="shared" si="20"/>
        <v>#N/A</v>
      </c>
      <c r="G114" s="158" t="str">
        <f>'EXTERN MEDFINANSIERING'!Z114&amp;IF(regnskab_filter_periode&gt;=AB114,"INCLUDE"&amp;IF(regnskab_filter_land&lt;&gt;"",IF(regnskab_filter_land="EU",F114,AD114),""),"EXCLUDE")</f>
        <v>Extern medfinansieringEXCLUDE</v>
      </c>
      <c r="H114" s="158" t="str">
        <f t="shared" si="29"/>
        <v>Extern medfinansiering</v>
      </c>
      <c r="I114" s="158" t="str">
        <f>'EXTERN MEDFINANSIERING'!Z114&amp;IF(regnskab_filter_periode_partner&gt;=AB114,"INCLUDE"&amp;IF(regnskab_filter_land_partner&lt;&gt;"",IF(regnskab_filter_land_partner="EU",F114,AD114),""),"EXCLUDE")&amp;AC114</f>
        <v>Extern medfinansieringEXCLUDE</v>
      </c>
      <c r="J114" s="158" t="e">
        <f t="shared" si="30"/>
        <v>#N/A</v>
      </c>
      <c r="L114" s="158" t="str">
        <f t="shared" si="31"/>
        <v>Extern medfinansiering_EU</v>
      </c>
      <c r="P114" s="340"/>
      <c r="Q114" s="340"/>
      <c r="R114" s="341"/>
      <c r="S114" s="342"/>
      <c r="T114" s="342"/>
      <c r="U114" s="341"/>
      <c r="V114" s="368"/>
      <c r="W114" s="341"/>
      <c r="X114" s="343"/>
      <c r="Y114" s="340"/>
      <c r="Z114" s="340" t="s">
        <v>152</v>
      </c>
      <c r="AA114" s="348" t="str">
        <f t="shared" si="32"/>
        <v/>
      </c>
      <c r="AB114" s="349" t="str">
        <f t="shared" si="33"/>
        <v/>
      </c>
      <c r="AC114" s="341"/>
      <c r="AD114" s="350" t="str">
        <f t="shared" si="26"/>
        <v/>
      </c>
    </row>
    <row r="115" spans="2:30" x14ac:dyDescent="0.45">
      <c r="B115" s="145" t="str">
        <f t="shared" si="17"/>
        <v>NOT INCLUDED</v>
      </c>
      <c r="C115" s="146" t="e">
        <f t="shared" si="27"/>
        <v>#N/A</v>
      </c>
      <c r="D115" s="158" t="e">
        <f>AB115&amp;"_"&amp;#REF!&amp;IF(afstemning_partner&lt;&gt;"","_"&amp;AC115,"")</f>
        <v>#REF!</v>
      </c>
      <c r="E115" s="158" t="str">
        <f t="shared" si="28"/>
        <v>Extern medfinansiering</v>
      </c>
      <c r="F115" s="158" t="e">
        <f t="shared" si="20"/>
        <v>#N/A</v>
      </c>
      <c r="G115" s="158" t="str">
        <f>'EXTERN MEDFINANSIERING'!Z115&amp;IF(regnskab_filter_periode&gt;=AB115,"INCLUDE"&amp;IF(regnskab_filter_land&lt;&gt;"",IF(regnskab_filter_land="EU",F115,AD115),""),"EXCLUDE")</f>
        <v>Extern medfinansieringEXCLUDE</v>
      </c>
      <c r="H115" s="158" t="str">
        <f t="shared" si="29"/>
        <v>Extern medfinansiering</v>
      </c>
      <c r="I115" s="158" t="str">
        <f>'EXTERN MEDFINANSIERING'!Z115&amp;IF(regnskab_filter_periode_partner&gt;=AB115,"INCLUDE"&amp;IF(regnskab_filter_land_partner&lt;&gt;"",IF(regnskab_filter_land_partner="EU",F115,AD115),""),"EXCLUDE")&amp;AC115</f>
        <v>Extern medfinansieringEXCLUDE</v>
      </c>
      <c r="J115" s="158" t="e">
        <f t="shared" si="30"/>
        <v>#N/A</v>
      </c>
      <c r="L115" s="158" t="str">
        <f t="shared" si="31"/>
        <v>Extern medfinansiering_EU</v>
      </c>
      <c r="P115" s="340"/>
      <c r="Q115" s="340"/>
      <c r="R115" s="341"/>
      <c r="S115" s="342"/>
      <c r="T115" s="342"/>
      <c r="U115" s="341"/>
      <c r="V115" s="368"/>
      <c r="W115" s="341"/>
      <c r="X115" s="343"/>
      <c r="Y115" s="340"/>
      <c r="Z115" s="340" t="s">
        <v>152</v>
      </c>
      <c r="AA115" s="348" t="str">
        <f t="shared" si="32"/>
        <v/>
      </c>
      <c r="AB115" s="349" t="str">
        <f t="shared" si="33"/>
        <v/>
      </c>
      <c r="AC115" s="341"/>
      <c r="AD115" s="350" t="str">
        <f t="shared" si="26"/>
        <v/>
      </c>
    </row>
    <row r="116" spans="2:30" x14ac:dyDescent="0.45">
      <c r="B116" s="145" t="str">
        <f t="shared" si="17"/>
        <v>NOT INCLUDED</v>
      </c>
      <c r="C116" s="146" t="e">
        <f t="shared" si="27"/>
        <v>#N/A</v>
      </c>
      <c r="D116" s="158" t="e">
        <f>AB116&amp;"_"&amp;#REF!&amp;IF(afstemning_partner&lt;&gt;"","_"&amp;AC116,"")</f>
        <v>#REF!</v>
      </c>
      <c r="E116" s="158" t="str">
        <f t="shared" si="28"/>
        <v>Extern medfinansiering</v>
      </c>
      <c r="F116" s="158" t="e">
        <f t="shared" si="20"/>
        <v>#N/A</v>
      </c>
      <c r="G116" s="158" t="str">
        <f>'EXTERN MEDFINANSIERING'!Z116&amp;IF(regnskab_filter_periode&gt;=AB116,"INCLUDE"&amp;IF(regnskab_filter_land&lt;&gt;"",IF(regnskab_filter_land="EU",F116,AD116),""),"EXCLUDE")</f>
        <v>Extern medfinansieringEXCLUDE</v>
      </c>
      <c r="H116" s="158" t="str">
        <f t="shared" si="29"/>
        <v>Extern medfinansiering</v>
      </c>
      <c r="I116" s="158" t="str">
        <f>'EXTERN MEDFINANSIERING'!Z116&amp;IF(regnskab_filter_periode_partner&gt;=AB116,"INCLUDE"&amp;IF(regnskab_filter_land_partner&lt;&gt;"",IF(regnskab_filter_land_partner="EU",F116,AD116),""),"EXCLUDE")&amp;AC116</f>
        <v>Extern medfinansieringEXCLUDE</v>
      </c>
      <c r="J116" s="158" t="e">
        <f t="shared" si="30"/>
        <v>#N/A</v>
      </c>
      <c r="L116" s="158" t="str">
        <f t="shared" si="31"/>
        <v>Extern medfinansiering_EU</v>
      </c>
      <c r="P116" s="340"/>
      <c r="Q116" s="340"/>
      <c r="R116" s="341"/>
      <c r="S116" s="342"/>
      <c r="T116" s="342"/>
      <c r="U116" s="341"/>
      <c r="V116" s="368"/>
      <c r="W116" s="341"/>
      <c r="X116" s="343"/>
      <c r="Y116" s="340"/>
      <c r="Z116" s="340" t="s">
        <v>152</v>
      </c>
      <c r="AA116" s="348" t="str">
        <f t="shared" si="32"/>
        <v/>
      </c>
      <c r="AB116" s="349" t="str">
        <f t="shared" si="33"/>
        <v/>
      </c>
      <c r="AC116" s="341"/>
      <c r="AD116" s="350" t="str">
        <f t="shared" si="26"/>
        <v/>
      </c>
    </row>
    <row r="117" spans="2:30" x14ac:dyDescent="0.45">
      <c r="B117" s="145" t="str">
        <f t="shared" si="17"/>
        <v>NOT INCLUDED</v>
      </c>
      <c r="C117" s="146" t="e">
        <f t="shared" si="27"/>
        <v>#N/A</v>
      </c>
      <c r="D117" s="158" t="e">
        <f>AB117&amp;"_"&amp;#REF!&amp;IF(afstemning_partner&lt;&gt;"","_"&amp;AC117,"")</f>
        <v>#REF!</v>
      </c>
      <c r="E117" s="158" t="str">
        <f t="shared" si="28"/>
        <v>Extern medfinansiering</v>
      </c>
      <c r="F117" s="158" t="e">
        <f t="shared" si="20"/>
        <v>#N/A</v>
      </c>
      <c r="G117" s="158" t="str">
        <f>'EXTERN MEDFINANSIERING'!Z117&amp;IF(regnskab_filter_periode&gt;=AB117,"INCLUDE"&amp;IF(regnskab_filter_land&lt;&gt;"",IF(regnskab_filter_land="EU",F117,AD117),""),"EXCLUDE")</f>
        <v>Extern medfinansieringEXCLUDE</v>
      </c>
      <c r="H117" s="158" t="str">
        <f t="shared" si="29"/>
        <v>Extern medfinansiering</v>
      </c>
      <c r="I117" s="158" t="str">
        <f>'EXTERN MEDFINANSIERING'!Z117&amp;IF(regnskab_filter_periode_partner&gt;=AB117,"INCLUDE"&amp;IF(regnskab_filter_land_partner&lt;&gt;"",IF(regnskab_filter_land_partner="EU",F117,AD117),""),"EXCLUDE")&amp;AC117</f>
        <v>Extern medfinansieringEXCLUDE</v>
      </c>
      <c r="J117" s="158" t="e">
        <f t="shared" si="30"/>
        <v>#N/A</v>
      </c>
      <c r="L117" s="158" t="str">
        <f t="shared" si="31"/>
        <v>Extern medfinansiering_EU</v>
      </c>
      <c r="P117" s="340"/>
      <c r="Q117" s="340"/>
      <c r="R117" s="341"/>
      <c r="S117" s="342"/>
      <c r="T117" s="342"/>
      <c r="U117" s="341"/>
      <c r="V117" s="368"/>
      <c r="W117" s="341"/>
      <c r="X117" s="343"/>
      <c r="Y117" s="340"/>
      <c r="Z117" s="340" t="s">
        <v>152</v>
      </c>
      <c r="AA117" s="348" t="str">
        <f t="shared" si="32"/>
        <v/>
      </c>
      <c r="AB117" s="349" t="str">
        <f t="shared" si="33"/>
        <v/>
      </c>
      <c r="AC117" s="341"/>
      <c r="AD117" s="350" t="str">
        <f t="shared" si="26"/>
        <v/>
      </c>
    </row>
    <row r="118" spans="2:30" x14ac:dyDescent="0.45">
      <c r="B118" s="145" t="str">
        <f t="shared" si="17"/>
        <v>NOT INCLUDED</v>
      </c>
      <c r="C118" s="146" t="e">
        <f t="shared" si="27"/>
        <v>#N/A</v>
      </c>
      <c r="D118" s="158" t="e">
        <f>AB118&amp;"_"&amp;#REF!&amp;IF(afstemning_partner&lt;&gt;"","_"&amp;AC118,"")</f>
        <v>#REF!</v>
      </c>
      <c r="E118" s="158" t="str">
        <f t="shared" si="28"/>
        <v>Extern medfinansiering</v>
      </c>
      <c r="F118" s="158" t="e">
        <f t="shared" si="20"/>
        <v>#N/A</v>
      </c>
      <c r="G118" s="158" t="str">
        <f>'EXTERN MEDFINANSIERING'!Z118&amp;IF(regnskab_filter_periode&gt;=AB118,"INCLUDE"&amp;IF(regnskab_filter_land&lt;&gt;"",IF(regnskab_filter_land="EU",F118,AD118),""),"EXCLUDE")</f>
        <v>Extern medfinansieringEXCLUDE</v>
      </c>
      <c r="H118" s="158" t="str">
        <f t="shared" si="29"/>
        <v>Extern medfinansiering</v>
      </c>
      <c r="I118" s="158" t="str">
        <f>'EXTERN MEDFINANSIERING'!Z118&amp;IF(regnskab_filter_periode_partner&gt;=AB118,"INCLUDE"&amp;IF(regnskab_filter_land_partner&lt;&gt;"",IF(regnskab_filter_land_partner="EU",F118,AD118),""),"EXCLUDE")&amp;AC118</f>
        <v>Extern medfinansieringEXCLUDE</v>
      </c>
      <c r="J118" s="158" t="e">
        <f t="shared" si="30"/>
        <v>#N/A</v>
      </c>
      <c r="L118" s="158" t="str">
        <f t="shared" si="31"/>
        <v>Extern medfinansiering_EU</v>
      </c>
      <c r="P118" s="340"/>
      <c r="Q118" s="340"/>
      <c r="R118" s="341"/>
      <c r="S118" s="342"/>
      <c r="T118" s="342"/>
      <c r="U118" s="341"/>
      <c r="V118" s="368"/>
      <c r="W118" s="341"/>
      <c r="X118" s="343"/>
      <c r="Y118" s="340"/>
      <c r="Z118" s="340" t="s">
        <v>152</v>
      </c>
      <c r="AA118" s="348" t="str">
        <f t="shared" si="32"/>
        <v/>
      </c>
      <c r="AB118" s="349" t="str">
        <f t="shared" si="33"/>
        <v/>
      </c>
      <c r="AC118" s="341"/>
      <c r="AD118" s="350" t="str">
        <f t="shared" si="26"/>
        <v/>
      </c>
    </row>
    <row r="119" spans="2:30" x14ac:dyDescent="0.45">
      <c r="B119" s="145" t="str">
        <f t="shared" si="17"/>
        <v>NOT INCLUDED</v>
      </c>
      <c r="C119" s="146" t="e">
        <f t="shared" si="27"/>
        <v>#N/A</v>
      </c>
      <c r="D119" s="158" t="e">
        <f>AB119&amp;"_"&amp;#REF!&amp;IF(afstemning_partner&lt;&gt;"","_"&amp;AC119,"")</f>
        <v>#REF!</v>
      </c>
      <c r="E119" s="158" t="str">
        <f t="shared" si="28"/>
        <v>Extern medfinansiering</v>
      </c>
      <c r="F119" s="158" t="e">
        <f t="shared" si="20"/>
        <v>#N/A</v>
      </c>
      <c r="G119" s="158" t="str">
        <f>'EXTERN MEDFINANSIERING'!Z119&amp;IF(regnskab_filter_periode&gt;=AB119,"INCLUDE"&amp;IF(regnskab_filter_land&lt;&gt;"",IF(regnskab_filter_land="EU",F119,AD119),""),"EXCLUDE")</f>
        <v>Extern medfinansieringEXCLUDE</v>
      </c>
      <c r="H119" s="158" t="str">
        <f t="shared" si="29"/>
        <v>Extern medfinansiering</v>
      </c>
      <c r="I119" s="158" t="str">
        <f>'EXTERN MEDFINANSIERING'!Z119&amp;IF(regnskab_filter_periode_partner&gt;=AB119,"INCLUDE"&amp;IF(regnskab_filter_land_partner&lt;&gt;"",IF(regnskab_filter_land_partner="EU",F119,AD119),""),"EXCLUDE")&amp;AC119</f>
        <v>Extern medfinansieringEXCLUDE</v>
      </c>
      <c r="J119" s="158" t="e">
        <f t="shared" si="30"/>
        <v>#N/A</v>
      </c>
      <c r="L119" s="158" t="str">
        <f t="shared" si="31"/>
        <v>Extern medfinansiering_EU</v>
      </c>
      <c r="P119" s="340"/>
      <c r="Q119" s="340"/>
      <c r="R119" s="341"/>
      <c r="S119" s="342"/>
      <c r="T119" s="342"/>
      <c r="U119" s="341"/>
      <c r="V119" s="368"/>
      <c r="W119" s="341"/>
      <c r="X119" s="343"/>
      <c r="Y119" s="340"/>
      <c r="Z119" s="340" t="s">
        <v>152</v>
      </c>
      <c r="AA119" s="348" t="str">
        <f t="shared" si="32"/>
        <v/>
      </c>
      <c r="AB119" s="349" t="str">
        <f t="shared" si="33"/>
        <v/>
      </c>
      <c r="AC119" s="341"/>
      <c r="AD119" s="350" t="str">
        <f t="shared" si="26"/>
        <v/>
      </c>
    </row>
    <row r="120" spans="2:30" x14ac:dyDescent="0.45">
      <c r="B120" s="145" t="str">
        <f t="shared" si="17"/>
        <v>NOT INCLUDED</v>
      </c>
      <c r="C120" s="146" t="e">
        <f t="shared" si="27"/>
        <v>#N/A</v>
      </c>
      <c r="D120" s="158" t="e">
        <f>AB120&amp;"_"&amp;#REF!&amp;IF(afstemning_partner&lt;&gt;"","_"&amp;AC120,"")</f>
        <v>#REF!</v>
      </c>
      <c r="E120" s="158" t="str">
        <f t="shared" si="28"/>
        <v>Extern medfinansiering</v>
      </c>
      <c r="F120" s="158" t="e">
        <f t="shared" si="20"/>
        <v>#N/A</v>
      </c>
      <c r="G120" s="158" t="str">
        <f>'EXTERN MEDFINANSIERING'!Z120&amp;IF(regnskab_filter_periode&gt;=AB120,"INCLUDE"&amp;IF(regnskab_filter_land&lt;&gt;"",IF(regnskab_filter_land="EU",F120,AD120),""),"EXCLUDE")</f>
        <v>Extern medfinansieringEXCLUDE</v>
      </c>
      <c r="H120" s="158" t="str">
        <f t="shared" si="29"/>
        <v>Extern medfinansiering</v>
      </c>
      <c r="I120" s="158" t="str">
        <f>'EXTERN MEDFINANSIERING'!Z120&amp;IF(regnskab_filter_periode_partner&gt;=AB120,"INCLUDE"&amp;IF(regnskab_filter_land_partner&lt;&gt;"",IF(regnskab_filter_land_partner="EU",F120,AD120),""),"EXCLUDE")&amp;AC120</f>
        <v>Extern medfinansieringEXCLUDE</v>
      </c>
      <c r="J120" s="158" t="e">
        <f t="shared" si="30"/>
        <v>#N/A</v>
      </c>
      <c r="L120" s="158" t="str">
        <f t="shared" si="31"/>
        <v>Extern medfinansiering_EU</v>
      </c>
      <c r="P120" s="340"/>
      <c r="Q120" s="340"/>
      <c r="R120" s="341"/>
      <c r="S120" s="342"/>
      <c r="T120" s="342"/>
      <c r="U120" s="341"/>
      <c r="V120" s="368"/>
      <c r="W120" s="341"/>
      <c r="X120" s="343"/>
      <c r="Y120" s="340"/>
      <c r="Z120" s="340" t="s">
        <v>152</v>
      </c>
      <c r="AA120" s="348" t="str">
        <f t="shared" si="32"/>
        <v/>
      </c>
      <c r="AB120" s="349" t="str">
        <f t="shared" si="33"/>
        <v/>
      </c>
      <c r="AC120" s="341"/>
      <c r="AD120" s="350" t="str">
        <f t="shared" si="26"/>
        <v/>
      </c>
    </row>
    <row r="121" spans="2:30" x14ac:dyDescent="0.45">
      <c r="B121" s="145" t="str">
        <f t="shared" si="17"/>
        <v>NOT INCLUDED</v>
      </c>
      <c r="C121" s="146" t="e">
        <f t="shared" si="27"/>
        <v>#N/A</v>
      </c>
      <c r="D121" s="158" t="e">
        <f>AB121&amp;"_"&amp;#REF!&amp;IF(afstemning_partner&lt;&gt;"","_"&amp;AC121,"")</f>
        <v>#REF!</v>
      </c>
      <c r="E121" s="158" t="str">
        <f t="shared" si="28"/>
        <v>Extern medfinansiering</v>
      </c>
      <c r="F121" s="158" t="e">
        <f t="shared" si="20"/>
        <v>#N/A</v>
      </c>
      <c r="G121" s="158" t="str">
        <f>'EXTERN MEDFINANSIERING'!Z121&amp;IF(regnskab_filter_periode&gt;=AB121,"INCLUDE"&amp;IF(regnskab_filter_land&lt;&gt;"",IF(regnskab_filter_land="EU",F121,AD121),""),"EXCLUDE")</f>
        <v>Extern medfinansieringEXCLUDE</v>
      </c>
      <c r="H121" s="158" t="str">
        <f t="shared" si="29"/>
        <v>Extern medfinansiering</v>
      </c>
      <c r="I121" s="158" t="str">
        <f>'EXTERN MEDFINANSIERING'!Z121&amp;IF(regnskab_filter_periode_partner&gt;=AB121,"INCLUDE"&amp;IF(regnskab_filter_land_partner&lt;&gt;"",IF(regnskab_filter_land_partner="EU",F121,AD121),""),"EXCLUDE")&amp;AC121</f>
        <v>Extern medfinansieringEXCLUDE</v>
      </c>
      <c r="J121" s="158" t="e">
        <f t="shared" si="30"/>
        <v>#N/A</v>
      </c>
      <c r="L121" s="158" t="str">
        <f t="shared" si="31"/>
        <v>Extern medfinansiering_EU</v>
      </c>
      <c r="P121" s="340"/>
      <c r="Q121" s="340"/>
      <c r="R121" s="341"/>
      <c r="S121" s="342"/>
      <c r="T121" s="342"/>
      <c r="U121" s="341"/>
      <c r="V121" s="368"/>
      <c r="W121" s="341"/>
      <c r="X121" s="343"/>
      <c r="Y121" s="340"/>
      <c r="Z121" s="340" t="s">
        <v>152</v>
      </c>
      <c r="AA121" s="348" t="str">
        <f t="shared" si="32"/>
        <v/>
      </c>
      <c r="AB121" s="349" t="str">
        <f t="shared" si="33"/>
        <v/>
      </c>
      <c r="AC121" s="341"/>
      <c r="AD121" s="350" t="str">
        <f t="shared" si="26"/>
        <v/>
      </c>
    </row>
    <row r="122" spans="2:30" x14ac:dyDescent="0.45">
      <c r="B122" s="145" t="str">
        <f t="shared" si="17"/>
        <v>NOT INCLUDED</v>
      </c>
      <c r="C122" s="146" t="e">
        <f t="shared" si="27"/>
        <v>#N/A</v>
      </c>
      <c r="D122" s="158" t="e">
        <f>AB122&amp;"_"&amp;#REF!&amp;IF(afstemning_partner&lt;&gt;"","_"&amp;AC122,"")</f>
        <v>#REF!</v>
      </c>
      <c r="E122" s="158" t="str">
        <f t="shared" si="28"/>
        <v>Extern medfinansiering</v>
      </c>
      <c r="F122" s="158" t="e">
        <f t="shared" si="20"/>
        <v>#N/A</v>
      </c>
      <c r="G122" s="158" t="str">
        <f>'EXTERN MEDFINANSIERING'!Z122&amp;IF(regnskab_filter_periode&gt;=AB122,"INCLUDE"&amp;IF(regnskab_filter_land&lt;&gt;"",IF(regnskab_filter_land="EU",F122,AD122),""),"EXCLUDE")</f>
        <v>Extern medfinansieringEXCLUDE</v>
      </c>
      <c r="H122" s="158" t="str">
        <f t="shared" si="29"/>
        <v>Extern medfinansiering</v>
      </c>
      <c r="I122" s="158" t="str">
        <f>'EXTERN MEDFINANSIERING'!Z122&amp;IF(regnskab_filter_periode_partner&gt;=AB122,"INCLUDE"&amp;IF(regnskab_filter_land_partner&lt;&gt;"",IF(regnskab_filter_land_partner="EU",F122,AD122),""),"EXCLUDE")&amp;AC122</f>
        <v>Extern medfinansieringEXCLUDE</v>
      </c>
      <c r="J122" s="158" t="e">
        <f t="shared" si="30"/>
        <v>#N/A</v>
      </c>
      <c r="L122" s="158" t="str">
        <f t="shared" si="31"/>
        <v>Extern medfinansiering_EU</v>
      </c>
      <c r="P122" s="340"/>
      <c r="Q122" s="340"/>
      <c r="R122" s="341"/>
      <c r="S122" s="342"/>
      <c r="T122" s="342"/>
      <c r="U122" s="341"/>
      <c r="V122" s="368"/>
      <c r="W122" s="341"/>
      <c r="X122" s="343"/>
      <c r="Y122" s="340"/>
      <c r="Z122" s="340" t="s">
        <v>152</v>
      </c>
      <c r="AA122" s="348" t="str">
        <f t="shared" si="32"/>
        <v/>
      </c>
      <c r="AB122" s="349" t="str">
        <f t="shared" si="33"/>
        <v/>
      </c>
      <c r="AC122" s="341"/>
      <c r="AD122" s="350" t="str">
        <f t="shared" si="26"/>
        <v/>
      </c>
    </row>
    <row r="123" spans="2:30" x14ac:dyDescent="0.45">
      <c r="B123" s="145" t="str">
        <f t="shared" si="17"/>
        <v>NOT INCLUDED</v>
      </c>
      <c r="C123" s="146" t="e">
        <f t="shared" si="27"/>
        <v>#N/A</v>
      </c>
      <c r="D123" s="158" t="e">
        <f>AB123&amp;"_"&amp;#REF!&amp;IF(afstemning_partner&lt;&gt;"","_"&amp;AC123,"")</f>
        <v>#REF!</v>
      </c>
      <c r="E123" s="158" t="str">
        <f t="shared" si="28"/>
        <v>Extern medfinansiering</v>
      </c>
      <c r="F123" s="158" t="e">
        <f t="shared" si="20"/>
        <v>#N/A</v>
      </c>
      <c r="G123" s="158" t="str">
        <f>'EXTERN MEDFINANSIERING'!Z123&amp;IF(regnskab_filter_periode&gt;=AB123,"INCLUDE"&amp;IF(regnskab_filter_land&lt;&gt;"",IF(regnskab_filter_land="EU",F123,AD123),""),"EXCLUDE")</f>
        <v>Extern medfinansieringEXCLUDE</v>
      </c>
      <c r="H123" s="158" t="str">
        <f t="shared" si="29"/>
        <v>Extern medfinansiering</v>
      </c>
      <c r="I123" s="158" t="str">
        <f>'EXTERN MEDFINANSIERING'!Z123&amp;IF(regnskab_filter_periode_partner&gt;=AB123,"INCLUDE"&amp;IF(regnskab_filter_land_partner&lt;&gt;"",IF(regnskab_filter_land_partner="EU",F123,AD123),""),"EXCLUDE")&amp;AC123</f>
        <v>Extern medfinansieringEXCLUDE</v>
      </c>
      <c r="J123" s="158" t="e">
        <f t="shared" si="30"/>
        <v>#N/A</v>
      </c>
      <c r="L123" s="158" t="str">
        <f t="shared" si="31"/>
        <v>Extern medfinansiering_EU</v>
      </c>
      <c r="P123" s="340"/>
      <c r="Q123" s="340"/>
      <c r="R123" s="341"/>
      <c r="S123" s="342"/>
      <c r="T123" s="342"/>
      <c r="U123" s="341"/>
      <c r="V123" s="368"/>
      <c r="W123" s="341"/>
      <c r="X123" s="343"/>
      <c r="Y123" s="340"/>
      <c r="Z123" s="340" t="s">
        <v>152</v>
      </c>
      <c r="AA123" s="348" t="str">
        <f t="shared" si="32"/>
        <v/>
      </c>
      <c r="AB123" s="349" t="str">
        <f t="shared" si="33"/>
        <v/>
      </c>
      <c r="AC123" s="341"/>
      <c r="AD123" s="350" t="str">
        <f t="shared" si="26"/>
        <v/>
      </c>
    </row>
    <row r="124" spans="2:30" x14ac:dyDescent="0.45">
      <c r="B124" s="145" t="str">
        <f t="shared" si="17"/>
        <v>NOT INCLUDED</v>
      </c>
      <c r="C124" s="146" t="e">
        <f t="shared" si="27"/>
        <v>#N/A</v>
      </c>
      <c r="D124" s="158" t="e">
        <f>AB124&amp;"_"&amp;#REF!&amp;IF(afstemning_partner&lt;&gt;"","_"&amp;AC124,"")</f>
        <v>#REF!</v>
      </c>
      <c r="E124" s="158" t="str">
        <f t="shared" si="28"/>
        <v>Extern medfinansiering</v>
      </c>
      <c r="F124" s="158" t="e">
        <f t="shared" si="20"/>
        <v>#N/A</v>
      </c>
      <c r="G124" s="158" t="str">
        <f>'EXTERN MEDFINANSIERING'!Z124&amp;IF(regnskab_filter_periode&gt;=AB124,"INCLUDE"&amp;IF(regnskab_filter_land&lt;&gt;"",IF(regnskab_filter_land="EU",F124,AD124),""),"EXCLUDE")</f>
        <v>Extern medfinansieringEXCLUDE</v>
      </c>
      <c r="H124" s="158" t="str">
        <f t="shared" si="29"/>
        <v>Extern medfinansiering</v>
      </c>
      <c r="I124" s="158" t="str">
        <f>'EXTERN MEDFINANSIERING'!Z124&amp;IF(regnskab_filter_periode_partner&gt;=AB124,"INCLUDE"&amp;IF(regnskab_filter_land_partner&lt;&gt;"",IF(regnskab_filter_land_partner="EU",F124,AD124),""),"EXCLUDE")&amp;AC124</f>
        <v>Extern medfinansieringEXCLUDE</v>
      </c>
      <c r="J124" s="158" t="e">
        <f t="shared" si="30"/>
        <v>#N/A</v>
      </c>
      <c r="L124" s="158" t="str">
        <f t="shared" si="31"/>
        <v>Extern medfinansiering_EU</v>
      </c>
      <c r="P124" s="340"/>
      <c r="Q124" s="340"/>
      <c r="R124" s="341"/>
      <c r="S124" s="342"/>
      <c r="T124" s="342"/>
      <c r="U124" s="341"/>
      <c r="V124" s="368"/>
      <c r="W124" s="341"/>
      <c r="X124" s="343"/>
      <c r="Y124" s="340"/>
      <c r="Z124" s="340" t="s">
        <v>152</v>
      </c>
      <c r="AA124" s="348" t="str">
        <f t="shared" si="32"/>
        <v/>
      </c>
      <c r="AB124" s="349" t="str">
        <f t="shared" si="33"/>
        <v/>
      </c>
      <c r="AC124" s="341"/>
      <c r="AD124" s="350" t="str">
        <f t="shared" si="26"/>
        <v/>
      </c>
    </row>
    <row r="125" spans="2:30" x14ac:dyDescent="0.45">
      <c r="B125" s="145" t="str">
        <f t="shared" si="17"/>
        <v>NOT INCLUDED</v>
      </c>
      <c r="C125" s="146" t="e">
        <f t="shared" si="27"/>
        <v>#N/A</v>
      </c>
      <c r="D125" s="158" t="e">
        <f>AB125&amp;"_"&amp;#REF!&amp;IF(afstemning_partner&lt;&gt;"","_"&amp;AC125,"")</f>
        <v>#REF!</v>
      </c>
      <c r="E125" s="158" t="str">
        <f t="shared" si="28"/>
        <v>Extern medfinansiering</v>
      </c>
      <c r="F125" s="158" t="e">
        <f t="shared" si="20"/>
        <v>#N/A</v>
      </c>
      <c r="G125" s="158" t="str">
        <f>'EXTERN MEDFINANSIERING'!Z125&amp;IF(regnskab_filter_periode&gt;=AB125,"INCLUDE"&amp;IF(regnskab_filter_land&lt;&gt;"",IF(regnskab_filter_land="EU",F125,AD125),""),"EXCLUDE")</f>
        <v>Extern medfinansieringEXCLUDE</v>
      </c>
      <c r="H125" s="158" t="str">
        <f t="shared" si="29"/>
        <v>Extern medfinansiering</v>
      </c>
      <c r="I125" s="158" t="str">
        <f>'EXTERN MEDFINANSIERING'!Z125&amp;IF(regnskab_filter_periode_partner&gt;=AB125,"INCLUDE"&amp;IF(regnskab_filter_land_partner&lt;&gt;"",IF(regnskab_filter_land_partner="EU",F125,AD125),""),"EXCLUDE")&amp;AC125</f>
        <v>Extern medfinansieringEXCLUDE</v>
      </c>
      <c r="J125" s="158" t="e">
        <f t="shared" si="30"/>
        <v>#N/A</v>
      </c>
      <c r="L125" s="158" t="str">
        <f t="shared" si="31"/>
        <v>Extern medfinansiering_EU</v>
      </c>
      <c r="P125" s="340"/>
      <c r="Q125" s="340"/>
      <c r="R125" s="341"/>
      <c r="S125" s="342"/>
      <c r="T125" s="342"/>
      <c r="U125" s="341"/>
      <c r="V125" s="368"/>
      <c r="W125" s="341"/>
      <c r="X125" s="343"/>
      <c r="Y125" s="340"/>
      <c r="Z125" s="340" t="s">
        <v>152</v>
      </c>
      <c r="AA125" s="348" t="str">
        <f t="shared" si="32"/>
        <v/>
      </c>
      <c r="AB125" s="349" t="str">
        <f t="shared" si="33"/>
        <v/>
      </c>
      <c r="AC125" s="341"/>
      <c r="AD125" s="350" t="str">
        <f t="shared" si="26"/>
        <v/>
      </c>
    </row>
    <row r="126" spans="2:30" x14ac:dyDescent="0.45">
      <c r="B126" s="145" t="str">
        <f t="shared" si="17"/>
        <v>NOT INCLUDED</v>
      </c>
      <c r="C126" s="146" t="e">
        <f t="shared" si="27"/>
        <v>#N/A</v>
      </c>
      <c r="D126" s="158" t="e">
        <f>AB126&amp;"_"&amp;#REF!&amp;IF(afstemning_partner&lt;&gt;"","_"&amp;AC126,"")</f>
        <v>#REF!</v>
      </c>
      <c r="E126" s="158" t="str">
        <f t="shared" si="28"/>
        <v>Extern medfinansiering</v>
      </c>
      <c r="F126" s="158" t="e">
        <f t="shared" si="20"/>
        <v>#N/A</v>
      </c>
      <c r="G126" s="158" t="str">
        <f>'EXTERN MEDFINANSIERING'!Z126&amp;IF(regnskab_filter_periode&gt;=AB126,"INCLUDE"&amp;IF(regnskab_filter_land&lt;&gt;"",IF(regnskab_filter_land="EU",F126,AD126),""),"EXCLUDE")</f>
        <v>Extern medfinansieringEXCLUDE</v>
      </c>
      <c r="H126" s="158" t="str">
        <f t="shared" si="29"/>
        <v>Extern medfinansiering</v>
      </c>
      <c r="I126" s="158" t="str">
        <f>'EXTERN MEDFINANSIERING'!Z126&amp;IF(regnskab_filter_periode_partner&gt;=AB126,"INCLUDE"&amp;IF(regnskab_filter_land_partner&lt;&gt;"",IF(regnskab_filter_land_partner="EU",F126,AD126),""),"EXCLUDE")&amp;AC126</f>
        <v>Extern medfinansieringEXCLUDE</v>
      </c>
      <c r="J126" s="158" t="e">
        <f t="shared" si="30"/>
        <v>#N/A</v>
      </c>
      <c r="L126" s="158" t="str">
        <f t="shared" si="31"/>
        <v>Extern medfinansiering_EU</v>
      </c>
      <c r="P126" s="340"/>
      <c r="Q126" s="340"/>
      <c r="R126" s="341"/>
      <c r="S126" s="342"/>
      <c r="T126" s="342"/>
      <c r="U126" s="341"/>
      <c r="V126" s="368"/>
      <c r="W126" s="341"/>
      <c r="X126" s="343"/>
      <c r="Y126" s="340"/>
      <c r="Z126" s="340" t="s">
        <v>152</v>
      </c>
      <c r="AA126" s="348" t="str">
        <f t="shared" si="32"/>
        <v/>
      </c>
      <c r="AB126" s="349" t="str">
        <f t="shared" si="33"/>
        <v/>
      </c>
      <c r="AC126" s="341"/>
      <c r="AD126" s="350" t="str">
        <f t="shared" si="26"/>
        <v/>
      </c>
    </row>
    <row r="127" spans="2:30" x14ac:dyDescent="0.45">
      <c r="B127" s="145" t="str">
        <f t="shared" si="17"/>
        <v>NOT INCLUDED</v>
      </c>
      <c r="C127" s="146" t="e">
        <f t="shared" si="27"/>
        <v>#N/A</v>
      </c>
      <c r="D127" s="158" t="e">
        <f>AB127&amp;"_"&amp;#REF!&amp;IF(afstemning_partner&lt;&gt;"","_"&amp;AC127,"")</f>
        <v>#REF!</v>
      </c>
      <c r="E127" s="158" t="str">
        <f t="shared" si="28"/>
        <v>Extern medfinansiering</v>
      </c>
      <c r="F127" s="158" t="e">
        <f t="shared" si="20"/>
        <v>#N/A</v>
      </c>
      <c r="G127" s="158" t="str">
        <f>'EXTERN MEDFINANSIERING'!Z127&amp;IF(regnskab_filter_periode&gt;=AB127,"INCLUDE"&amp;IF(regnskab_filter_land&lt;&gt;"",IF(regnskab_filter_land="EU",F127,AD127),""),"EXCLUDE")</f>
        <v>Extern medfinansieringEXCLUDE</v>
      </c>
      <c r="H127" s="158" t="str">
        <f t="shared" si="29"/>
        <v>Extern medfinansiering</v>
      </c>
      <c r="I127" s="158" t="str">
        <f>'EXTERN MEDFINANSIERING'!Z127&amp;IF(regnskab_filter_periode_partner&gt;=AB127,"INCLUDE"&amp;IF(regnskab_filter_land_partner&lt;&gt;"",IF(regnskab_filter_land_partner="EU",F127,AD127),""),"EXCLUDE")&amp;AC127</f>
        <v>Extern medfinansieringEXCLUDE</v>
      </c>
      <c r="J127" s="158" t="e">
        <f t="shared" si="30"/>
        <v>#N/A</v>
      </c>
      <c r="L127" s="158" t="str">
        <f t="shared" si="31"/>
        <v>Extern medfinansiering_EU</v>
      </c>
      <c r="P127" s="340"/>
      <c r="Q127" s="340"/>
      <c r="R127" s="341"/>
      <c r="S127" s="342"/>
      <c r="T127" s="342"/>
      <c r="U127" s="341"/>
      <c r="V127" s="368"/>
      <c r="W127" s="341"/>
      <c r="X127" s="343"/>
      <c r="Y127" s="340"/>
      <c r="Z127" s="340" t="s">
        <v>152</v>
      </c>
      <c r="AA127" s="348" t="str">
        <f t="shared" si="32"/>
        <v/>
      </c>
      <c r="AB127" s="349" t="str">
        <f t="shared" si="33"/>
        <v/>
      </c>
      <c r="AC127" s="341"/>
      <c r="AD127" s="350" t="str">
        <f t="shared" si="26"/>
        <v/>
      </c>
    </row>
    <row r="128" spans="2:30" x14ac:dyDescent="0.45">
      <c r="B128" s="145" t="str">
        <f t="shared" si="17"/>
        <v>NOT INCLUDED</v>
      </c>
      <c r="C128" s="146" t="e">
        <f t="shared" si="27"/>
        <v>#N/A</v>
      </c>
      <c r="D128" s="158" t="e">
        <f>AB128&amp;"_"&amp;#REF!&amp;IF(afstemning_partner&lt;&gt;"","_"&amp;AC128,"")</f>
        <v>#REF!</v>
      </c>
      <c r="E128" s="158" t="str">
        <f t="shared" si="28"/>
        <v>Extern medfinansiering</v>
      </c>
      <c r="F128" s="158" t="e">
        <f t="shared" si="20"/>
        <v>#N/A</v>
      </c>
      <c r="G128" s="158" t="str">
        <f>'EXTERN MEDFINANSIERING'!Z128&amp;IF(regnskab_filter_periode&gt;=AB128,"INCLUDE"&amp;IF(regnskab_filter_land&lt;&gt;"",IF(regnskab_filter_land="EU",F128,AD128),""),"EXCLUDE")</f>
        <v>Extern medfinansieringEXCLUDE</v>
      </c>
      <c r="H128" s="158" t="str">
        <f t="shared" si="29"/>
        <v>Extern medfinansiering</v>
      </c>
      <c r="I128" s="158" t="str">
        <f>'EXTERN MEDFINANSIERING'!Z128&amp;IF(regnskab_filter_periode_partner&gt;=AB128,"INCLUDE"&amp;IF(regnskab_filter_land_partner&lt;&gt;"",IF(regnskab_filter_land_partner="EU",F128,AD128),""),"EXCLUDE")&amp;AC128</f>
        <v>Extern medfinansieringEXCLUDE</v>
      </c>
      <c r="J128" s="158" t="e">
        <f t="shared" si="30"/>
        <v>#N/A</v>
      </c>
      <c r="L128" s="158" t="str">
        <f t="shared" si="31"/>
        <v>Extern medfinansiering_EU</v>
      </c>
      <c r="P128" s="340"/>
      <c r="Q128" s="340"/>
      <c r="R128" s="341"/>
      <c r="S128" s="342"/>
      <c r="T128" s="342"/>
      <c r="U128" s="341"/>
      <c r="V128" s="368"/>
      <c r="W128" s="341"/>
      <c r="X128" s="343"/>
      <c r="Y128" s="340"/>
      <c r="Z128" s="340" t="s">
        <v>152</v>
      </c>
      <c r="AA128" s="348" t="str">
        <f t="shared" si="32"/>
        <v/>
      </c>
      <c r="AB128" s="349" t="str">
        <f t="shared" si="33"/>
        <v/>
      </c>
      <c r="AC128" s="341"/>
      <c r="AD128" s="350" t="str">
        <f t="shared" si="26"/>
        <v/>
      </c>
    </row>
    <row r="129" spans="2:30" x14ac:dyDescent="0.45">
      <c r="B129" s="145" t="str">
        <f t="shared" si="17"/>
        <v>NOT INCLUDED</v>
      </c>
      <c r="C129" s="146" t="e">
        <f t="shared" si="27"/>
        <v>#N/A</v>
      </c>
      <c r="D129" s="158" t="e">
        <f>AB129&amp;"_"&amp;#REF!&amp;IF(afstemning_partner&lt;&gt;"","_"&amp;AC129,"")</f>
        <v>#REF!</v>
      </c>
      <c r="E129" s="158" t="str">
        <f t="shared" si="28"/>
        <v>Extern medfinansiering</v>
      </c>
      <c r="F129" s="158" t="e">
        <f t="shared" si="20"/>
        <v>#N/A</v>
      </c>
      <c r="G129" s="158" t="str">
        <f>'EXTERN MEDFINANSIERING'!Z129&amp;IF(regnskab_filter_periode&gt;=AB129,"INCLUDE"&amp;IF(regnskab_filter_land&lt;&gt;"",IF(regnskab_filter_land="EU",F129,AD129),""),"EXCLUDE")</f>
        <v>Extern medfinansieringEXCLUDE</v>
      </c>
      <c r="H129" s="158" t="str">
        <f t="shared" si="29"/>
        <v>Extern medfinansiering</v>
      </c>
      <c r="I129" s="158" t="str">
        <f>'EXTERN MEDFINANSIERING'!Z129&amp;IF(regnskab_filter_periode_partner&gt;=AB129,"INCLUDE"&amp;IF(regnskab_filter_land_partner&lt;&gt;"",IF(regnskab_filter_land_partner="EU",F129,AD129),""),"EXCLUDE")&amp;AC129</f>
        <v>Extern medfinansieringEXCLUDE</v>
      </c>
      <c r="J129" s="158" t="e">
        <f t="shared" si="30"/>
        <v>#N/A</v>
      </c>
      <c r="L129" s="158" t="str">
        <f t="shared" si="31"/>
        <v>Extern medfinansiering_EU</v>
      </c>
      <c r="P129" s="340"/>
      <c r="Q129" s="340"/>
      <c r="R129" s="341"/>
      <c r="S129" s="342"/>
      <c r="T129" s="342"/>
      <c r="U129" s="341"/>
      <c r="V129" s="368"/>
      <c r="W129" s="341"/>
      <c r="X129" s="343"/>
      <c r="Y129" s="340"/>
      <c r="Z129" s="340" t="s">
        <v>152</v>
      </c>
      <c r="AA129" s="348" t="str">
        <f t="shared" si="32"/>
        <v/>
      </c>
      <c r="AB129" s="349" t="str">
        <f t="shared" si="33"/>
        <v/>
      </c>
      <c r="AC129" s="341"/>
      <c r="AD129" s="350" t="str">
        <f t="shared" si="26"/>
        <v/>
      </c>
    </row>
    <row r="130" spans="2:30" x14ac:dyDescent="0.45">
      <c r="B130" s="145" t="str">
        <f t="shared" si="17"/>
        <v>NOT INCLUDED</v>
      </c>
      <c r="C130" s="146" t="e">
        <f t="shared" si="27"/>
        <v>#N/A</v>
      </c>
      <c r="D130" s="158" t="e">
        <f>AB130&amp;"_"&amp;#REF!&amp;IF(afstemning_partner&lt;&gt;"","_"&amp;AC130,"")</f>
        <v>#REF!</v>
      </c>
      <c r="E130" s="158" t="str">
        <f t="shared" si="28"/>
        <v>Extern medfinansiering</v>
      </c>
      <c r="F130" s="158" t="e">
        <f t="shared" si="20"/>
        <v>#N/A</v>
      </c>
      <c r="G130" s="158" t="str">
        <f>'EXTERN MEDFINANSIERING'!Z130&amp;IF(regnskab_filter_periode&gt;=AB130,"INCLUDE"&amp;IF(regnskab_filter_land&lt;&gt;"",IF(regnskab_filter_land="EU",F130,AD130),""),"EXCLUDE")</f>
        <v>Extern medfinansieringEXCLUDE</v>
      </c>
      <c r="H130" s="158" t="str">
        <f t="shared" si="29"/>
        <v>Extern medfinansiering</v>
      </c>
      <c r="I130" s="158" t="str">
        <f>'EXTERN MEDFINANSIERING'!Z130&amp;IF(regnskab_filter_periode_partner&gt;=AB130,"INCLUDE"&amp;IF(regnskab_filter_land_partner&lt;&gt;"",IF(regnskab_filter_land_partner="EU",F130,AD130),""),"EXCLUDE")&amp;AC130</f>
        <v>Extern medfinansieringEXCLUDE</v>
      </c>
      <c r="J130" s="158" t="e">
        <f t="shared" si="30"/>
        <v>#N/A</v>
      </c>
      <c r="L130" s="158" t="str">
        <f t="shared" si="31"/>
        <v>Extern medfinansiering_EU</v>
      </c>
      <c r="P130" s="340"/>
      <c r="Q130" s="340"/>
      <c r="R130" s="341"/>
      <c r="S130" s="342"/>
      <c r="T130" s="342"/>
      <c r="U130" s="341"/>
      <c r="V130" s="368"/>
      <c r="W130" s="341"/>
      <c r="X130" s="343"/>
      <c r="Y130" s="340"/>
      <c r="Z130" s="340" t="s">
        <v>152</v>
      </c>
      <c r="AA130" s="348" t="str">
        <f t="shared" si="32"/>
        <v/>
      </c>
      <c r="AB130" s="349" t="str">
        <f t="shared" si="33"/>
        <v/>
      </c>
      <c r="AC130" s="341"/>
      <c r="AD130" s="350" t="str">
        <f t="shared" si="26"/>
        <v/>
      </c>
    </row>
    <row r="131" spans="2:30" x14ac:dyDescent="0.45">
      <c r="B131" s="145" t="str">
        <f t="shared" si="17"/>
        <v>NOT INCLUDED</v>
      </c>
      <c r="C131" s="146" t="e">
        <f t="shared" si="27"/>
        <v>#N/A</v>
      </c>
      <c r="D131" s="158" t="e">
        <f>AB131&amp;"_"&amp;#REF!&amp;IF(afstemning_partner&lt;&gt;"","_"&amp;AC131,"")</f>
        <v>#REF!</v>
      </c>
      <c r="E131" s="158" t="str">
        <f t="shared" si="28"/>
        <v>Extern medfinansiering</v>
      </c>
      <c r="F131" s="158" t="e">
        <f t="shared" si="20"/>
        <v>#N/A</v>
      </c>
      <c r="G131" s="158" t="str">
        <f>'EXTERN MEDFINANSIERING'!Z131&amp;IF(regnskab_filter_periode&gt;=AB131,"INCLUDE"&amp;IF(regnskab_filter_land&lt;&gt;"",IF(regnskab_filter_land="EU",F131,AD131),""),"EXCLUDE")</f>
        <v>Extern medfinansieringEXCLUDE</v>
      </c>
      <c r="H131" s="158" t="str">
        <f t="shared" si="29"/>
        <v>Extern medfinansiering</v>
      </c>
      <c r="I131" s="158" t="str">
        <f>'EXTERN MEDFINANSIERING'!Z131&amp;IF(regnskab_filter_periode_partner&gt;=AB131,"INCLUDE"&amp;IF(regnskab_filter_land_partner&lt;&gt;"",IF(regnskab_filter_land_partner="EU",F131,AD131),""),"EXCLUDE")&amp;AC131</f>
        <v>Extern medfinansieringEXCLUDE</v>
      </c>
      <c r="J131" s="158" t="e">
        <f t="shared" si="30"/>
        <v>#N/A</v>
      </c>
      <c r="L131" s="158" t="str">
        <f t="shared" si="31"/>
        <v>Extern medfinansiering_EU</v>
      </c>
      <c r="P131" s="340"/>
      <c r="Q131" s="340"/>
      <c r="R131" s="341"/>
      <c r="S131" s="342"/>
      <c r="T131" s="342"/>
      <c r="U131" s="341"/>
      <c r="V131" s="368"/>
      <c r="W131" s="341"/>
      <c r="X131" s="343"/>
      <c r="Y131" s="340"/>
      <c r="Z131" s="340" t="s">
        <v>152</v>
      </c>
      <c r="AA131" s="348" t="str">
        <f t="shared" si="32"/>
        <v/>
      </c>
      <c r="AB131" s="349" t="str">
        <f t="shared" si="33"/>
        <v/>
      </c>
      <c r="AC131" s="341"/>
      <c r="AD131" s="350" t="str">
        <f t="shared" si="26"/>
        <v/>
      </c>
    </row>
    <row r="132" spans="2:30" x14ac:dyDescent="0.45">
      <c r="B132" s="145" t="str">
        <f t="shared" si="17"/>
        <v>NOT INCLUDED</v>
      </c>
      <c r="C132" s="146" t="e">
        <f t="shared" si="27"/>
        <v>#N/A</v>
      </c>
      <c r="D132" s="158" t="e">
        <f>AB132&amp;"_"&amp;#REF!&amp;IF(afstemning_partner&lt;&gt;"","_"&amp;AC132,"")</f>
        <v>#REF!</v>
      </c>
      <c r="E132" s="158" t="str">
        <f t="shared" si="28"/>
        <v>Extern medfinansiering</v>
      </c>
      <c r="F132" s="158" t="e">
        <f t="shared" si="20"/>
        <v>#N/A</v>
      </c>
      <c r="G132" s="158" t="str">
        <f>'EXTERN MEDFINANSIERING'!Z132&amp;IF(regnskab_filter_periode&gt;=AB132,"INCLUDE"&amp;IF(regnskab_filter_land&lt;&gt;"",IF(regnskab_filter_land="EU",F132,AD132),""),"EXCLUDE")</f>
        <v>Extern medfinansieringEXCLUDE</v>
      </c>
      <c r="H132" s="158" t="str">
        <f t="shared" si="29"/>
        <v>Extern medfinansiering</v>
      </c>
      <c r="I132" s="158" t="str">
        <f>'EXTERN MEDFINANSIERING'!Z132&amp;IF(regnskab_filter_periode_partner&gt;=AB132,"INCLUDE"&amp;IF(regnskab_filter_land_partner&lt;&gt;"",IF(regnskab_filter_land_partner="EU",F132,AD132),""),"EXCLUDE")&amp;AC132</f>
        <v>Extern medfinansieringEXCLUDE</v>
      </c>
      <c r="J132" s="158" t="e">
        <f t="shared" si="30"/>
        <v>#N/A</v>
      </c>
      <c r="L132" s="158" t="str">
        <f t="shared" si="31"/>
        <v>Extern medfinansiering_EU</v>
      </c>
      <c r="P132" s="340"/>
      <c r="Q132" s="340"/>
      <c r="R132" s="341"/>
      <c r="S132" s="342"/>
      <c r="T132" s="342"/>
      <c r="U132" s="341"/>
      <c r="V132" s="368"/>
      <c r="W132" s="341"/>
      <c r="X132" s="343"/>
      <c r="Y132" s="340"/>
      <c r="Z132" s="340" t="s">
        <v>152</v>
      </c>
      <c r="AA132" s="348" t="str">
        <f t="shared" si="32"/>
        <v/>
      </c>
      <c r="AB132" s="349" t="str">
        <f t="shared" si="33"/>
        <v/>
      </c>
      <c r="AC132" s="341"/>
      <c r="AD132" s="350" t="str">
        <f t="shared" si="26"/>
        <v/>
      </c>
    </row>
    <row r="133" spans="2:30" x14ac:dyDescent="0.45">
      <c r="B133" s="145" t="str">
        <f t="shared" si="17"/>
        <v>NOT INCLUDED</v>
      </c>
      <c r="C133" s="146" t="e">
        <f t="shared" si="27"/>
        <v>#N/A</v>
      </c>
      <c r="D133" s="158" t="e">
        <f>AB133&amp;"_"&amp;#REF!&amp;IF(afstemning_partner&lt;&gt;"","_"&amp;AC133,"")</f>
        <v>#REF!</v>
      </c>
      <c r="E133" s="158" t="str">
        <f t="shared" si="28"/>
        <v>Extern medfinansiering</v>
      </c>
      <c r="F133" s="158" t="e">
        <f t="shared" si="20"/>
        <v>#N/A</v>
      </c>
      <c r="G133" s="158" t="str">
        <f>'EXTERN MEDFINANSIERING'!Z133&amp;IF(regnskab_filter_periode&gt;=AB133,"INCLUDE"&amp;IF(regnskab_filter_land&lt;&gt;"",IF(regnskab_filter_land="EU",F133,AD133),""),"EXCLUDE")</f>
        <v>Extern medfinansieringEXCLUDE</v>
      </c>
      <c r="H133" s="158" t="str">
        <f t="shared" si="29"/>
        <v>Extern medfinansiering</v>
      </c>
      <c r="I133" s="158" t="str">
        <f>'EXTERN MEDFINANSIERING'!Z133&amp;IF(regnskab_filter_periode_partner&gt;=AB133,"INCLUDE"&amp;IF(regnskab_filter_land_partner&lt;&gt;"",IF(regnskab_filter_land_partner="EU",F133,AD133),""),"EXCLUDE")&amp;AC133</f>
        <v>Extern medfinansieringEXCLUDE</v>
      </c>
      <c r="J133" s="158" t="e">
        <f t="shared" si="30"/>
        <v>#N/A</v>
      </c>
      <c r="L133" s="158" t="str">
        <f t="shared" si="31"/>
        <v>Extern medfinansiering_EU</v>
      </c>
      <c r="P133" s="340"/>
      <c r="Q133" s="340"/>
      <c r="R133" s="341"/>
      <c r="S133" s="342"/>
      <c r="T133" s="342"/>
      <c r="U133" s="341"/>
      <c r="V133" s="368"/>
      <c r="W133" s="341"/>
      <c r="X133" s="343"/>
      <c r="Y133" s="340"/>
      <c r="Z133" s="340" t="s">
        <v>152</v>
      </c>
      <c r="AA133" s="348" t="str">
        <f t="shared" si="32"/>
        <v/>
      </c>
      <c r="AB133" s="349" t="str">
        <f t="shared" si="33"/>
        <v/>
      </c>
      <c r="AC133" s="341"/>
      <c r="AD133" s="350" t="str">
        <f t="shared" si="26"/>
        <v/>
      </c>
    </row>
    <row r="134" spans="2:30" x14ac:dyDescent="0.45">
      <c r="B134" s="145" t="str">
        <f t="shared" ref="B134:B197" si="34">IF(AB134=report_period,"INCLUDE_CURRENT",IF(AB134&lt;report_period,"INCLUDE_PREVIOUS","NOT INCLUDED"))</f>
        <v>NOT INCLUDED</v>
      </c>
      <c r="C134" s="146" t="e">
        <f t="shared" ref="C134:C165" si="35">B134&amp;"_"&amp;VLOOKUP(AD134,setup_country_group,3,FALSE)&amp;"_"&amp;Z134</f>
        <v>#N/A</v>
      </c>
      <c r="D134" s="158" t="e">
        <f>AB134&amp;"_"&amp;#REF!&amp;IF(afstemning_partner&lt;&gt;"","_"&amp;AC134,"")</f>
        <v>#REF!</v>
      </c>
      <c r="E134" s="158" t="str">
        <f t="shared" ref="E134:E165" si="36">Z134&amp;IF(regnskab_filter_periode&lt;&gt;"",AB134,"")&amp;IF(regnskab_filter_land&lt;&gt;"",IF(regnskab_filter_land="EU",F134,AD134),"")</f>
        <v>Extern medfinansiering</v>
      </c>
      <c r="F134" s="158" t="e">
        <f t="shared" ref="F134:F197" si="37">VLOOKUP(AD134,setup_country_group,3,FALSE)</f>
        <v>#N/A</v>
      </c>
      <c r="G134" s="158" t="str">
        <f>'EXTERN MEDFINANSIERING'!Z134&amp;IF(regnskab_filter_periode&gt;=AB134,"INCLUDE"&amp;IF(regnskab_filter_land&lt;&gt;"",IF(regnskab_filter_land="EU",F134,AD134),""),"EXCLUDE")</f>
        <v>Extern medfinansieringEXCLUDE</v>
      </c>
      <c r="H134" s="158" t="str">
        <f t="shared" ref="H134:H165" si="38">Z134&amp;IF(regnskab_filter_periode_partner&lt;&gt;"",AB134,"")&amp;IF(regnskab_filter_land_partner&lt;&gt;"",IF(regnskab_filter_land_partner="EU",F134,AD134),"")&amp;AC134</f>
        <v>Extern medfinansiering</v>
      </c>
      <c r="I134" s="158" t="str">
        <f>'EXTERN MEDFINANSIERING'!Z134&amp;IF(regnskab_filter_periode_partner&gt;=AB134,"INCLUDE"&amp;IF(regnskab_filter_land_partner&lt;&gt;"",IF(regnskab_filter_land_partner="EU",F134,AD134),""),"EXCLUDE")&amp;AC134</f>
        <v>Extern medfinansieringEXCLUDE</v>
      </c>
      <c r="J134" s="158" t="e">
        <f t="shared" ref="J134:J165" si="39">C134&amp;"_"&amp;AC134</f>
        <v>#N/A</v>
      </c>
      <c r="L134" s="158" t="str">
        <f t="shared" ref="L134:L165" si="40">Z134&amp;"_"&amp;IF(AD134&lt;&gt;"Norge","EU","Norge")</f>
        <v>Extern medfinansiering_EU</v>
      </c>
      <c r="P134" s="340"/>
      <c r="Q134" s="340"/>
      <c r="R134" s="341"/>
      <c r="S134" s="342"/>
      <c r="T134" s="342"/>
      <c r="U134" s="341"/>
      <c r="V134" s="368"/>
      <c r="W134" s="341"/>
      <c r="X134" s="343"/>
      <c r="Y134" s="340"/>
      <c r="Z134" s="340" t="s">
        <v>152</v>
      </c>
      <c r="AA134" s="348" t="str">
        <f t="shared" ref="AA134:AA165" si="41">IF(OR(AB134="",Y134="",X134=""),"",ROUND(X134/VLOOKUP(AB134,setup_currency,MATCH(Y134&amp;"/EUR",setup_currency_header,0),FALSE),2))</f>
        <v/>
      </c>
      <c r="AB134" s="349" t="str">
        <f t="shared" ref="AB134:AB165" si="42">IF(T134="","",IF(OR(T134&lt;setup_start_date,T134&gt;setup_end_date),"INVALID DATE",VLOOKUP(T134,setup_periods,2,TRUE)))</f>
        <v/>
      </c>
      <c r="AC134" s="341"/>
      <c r="AD134" s="350" t="str">
        <f t="shared" ref="AD134:AD197" si="43">IF(AC134="","",VLOOKUP(AC134,setup_partners,2,FALSE))</f>
        <v/>
      </c>
    </row>
    <row r="135" spans="2:30" x14ac:dyDescent="0.45">
      <c r="B135" s="145" t="str">
        <f t="shared" si="34"/>
        <v>NOT INCLUDED</v>
      </c>
      <c r="C135" s="146" t="e">
        <f t="shared" si="35"/>
        <v>#N/A</v>
      </c>
      <c r="D135" s="158" t="e">
        <f>AB135&amp;"_"&amp;#REF!&amp;IF(afstemning_partner&lt;&gt;"","_"&amp;AC135,"")</f>
        <v>#REF!</v>
      </c>
      <c r="E135" s="158" t="str">
        <f t="shared" si="36"/>
        <v>Extern medfinansiering</v>
      </c>
      <c r="F135" s="158" t="e">
        <f t="shared" si="37"/>
        <v>#N/A</v>
      </c>
      <c r="G135" s="158" t="str">
        <f>'EXTERN MEDFINANSIERING'!Z135&amp;IF(regnskab_filter_periode&gt;=AB135,"INCLUDE"&amp;IF(regnskab_filter_land&lt;&gt;"",IF(regnskab_filter_land="EU",F135,AD135),""),"EXCLUDE")</f>
        <v>Extern medfinansieringEXCLUDE</v>
      </c>
      <c r="H135" s="158" t="str">
        <f t="shared" si="38"/>
        <v>Extern medfinansiering</v>
      </c>
      <c r="I135" s="158" t="str">
        <f>'EXTERN MEDFINANSIERING'!Z135&amp;IF(regnskab_filter_periode_partner&gt;=AB135,"INCLUDE"&amp;IF(regnskab_filter_land_partner&lt;&gt;"",IF(regnskab_filter_land_partner="EU",F135,AD135),""),"EXCLUDE")&amp;AC135</f>
        <v>Extern medfinansieringEXCLUDE</v>
      </c>
      <c r="J135" s="158" t="e">
        <f t="shared" si="39"/>
        <v>#N/A</v>
      </c>
      <c r="L135" s="158" t="str">
        <f t="shared" si="40"/>
        <v>Extern medfinansiering_EU</v>
      </c>
      <c r="P135" s="340"/>
      <c r="Q135" s="340"/>
      <c r="R135" s="341"/>
      <c r="S135" s="342"/>
      <c r="T135" s="342"/>
      <c r="U135" s="341"/>
      <c r="V135" s="368"/>
      <c r="W135" s="341"/>
      <c r="X135" s="343"/>
      <c r="Y135" s="340"/>
      <c r="Z135" s="340" t="s">
        <v>152</v>
      </c>
      <c r="AA135" s="348" t="str">
        <f t="shared" si="41"/>
        <v/>
      </c>
      <c r="AB135" s="349" t="str">
        <f t="shared" si="42"/>
        <v/>
      </c>
      <c r="AC135" s="341"/>
      <c r="AD135" s="350" t="str">
        <f t="shared" si="43"/>
        <v/>
      </c>
    </row>
    <row r="136" spans="2:30" x14ac:dyDescent="0.45">
      <c r="B136" s="145" t="str">
        <f t="shared" si="34"/>
        <v>NOT INCLUDED</v>
      </c>
      <c r="C136" s="146" t="e">
        <f t="shared" si="35"/>
        <v>#N/A</v>
      </c>
      <c r="D136" s="158" t="e">
        <f>AB136&amp;"_"&amp;#REF!&amp;IF(afstemning_partner&lt;&gt;"","_"&amp;AC136,"")</f>
        <v>#REF!</v>
      </c>
      <c r="E136" s="158" t="str">
        <f t="shared" si="36"/>
        <v>Extern medfinansiering</v>
      </c>
      <c r="F136" s="158" t="e">
        <f t="shared" si="37"/>
        <v>#N/A</v>
      </c>
      <c r="G136" s="158" t="str">
        <f>'EXTERN MEDFINANSIERING'!Z136&amp;IF(regnskab_filter_periode&gt;=AB136,"INCLUDE"&amp;IF(regnskab_filter_land&lt;&gt;"",IF(regnskab_filter_land="EU",F136,AD136),""),"EXCLUDE")</f>
        <v>Extern medfinansieringEXCLUDE</v>
      </c>
      <c r="H136" s="158" t="str">
        <f t="shared" si="38"/>
        <v>Extern medfinansiering</v>
      </c>
      <c r="I136" s="158" t="str">
        <f>'EXTERN MEDFINANSIERING'!Z136&amp;IF(regnskab_filter_periode_partner&gt;=AB136,"INCLUDE"&amp;IF(regnskab_filter_land_partner&lt;&gt;"",IF(regnskab_filter_land_partner="EU",F136,AD136),""),"EXCLUDE")&amp;AC136</f>
        <v>Extern medfinansieringEXCLUDE</v>
      </c>
      <c r="J136" s="158" t="e">
        <f t="shared" si="39"/>
        <v>#N/A</v>
      </c>
      <c r="L136" s="158" t="str">
        <f t="shared" si="40"/>
        <v>Extern medfinansiering_EU</v>
      </c>
      <c r="P136" s="340"/>
      <c r="Q136" s="340"/>
      <c r="R136" s="341"/>
      <c r="S136" s="342"/>
      <c r="T136" s="342"/>
      <c r="U136" s="341"/>
      <c r="V136" s="368"/>
      <c r="W136" s="341"/>
      <c r="X136" s="343"/>
      <c r="Y136" s="340"/>
      <c r="Z136" s="340" t="s">
        <v>152</v>
      </c>
      <c r="AA136" s="348" t="str">
        <f t="shared" si="41"/>
        <v/>
      </c>
      <c r="AB136" s="349" t="str">
        <f t="shared" si="42"/>
        <v/>
      </c>
      <c r="AC136" s="341"/>
      <c r="AD136" s="350" t="str">
        <f t="shared" si="43"/>
        <v/>
      </c>
    </row>
    <row r="137" spans="2:30" x14ac:dyDescent="0.45">
      <c r="B137" s="145" t="str">
        <f t="shared" si="34"/>
        <v>NOT INCLUDED</v>
      </c>
      <c r="C137" s="146" t="e">
        <f t="shared" si="35"/>
        <v>#N/A</v>
      </c>
      <c r="D137" s="158" t="e">
        <f>AB137&amp;"_"&amp;#REF!&amp;IF(afstemning_partner&lt;&gt;"","_"&amp;AC137,"")</f>
        <v>#REF!</v>
      </c>
      <c r="E137" s="158" t="str">
        <f t="shared" si="36"/>
        <v>Extern medfinansiering</v>
      </c>
      <c r="F137" s="158" t="e">
        <f t="shared" si="37"/>
        <v>#N/A</v>
      </c>
      <c r="G137" s="158" t="str">
        <f>'EXTERN MEDFINANSIERING'!Z137&amp;IF(regnskab_filter_periode&gt;=AB137,"INCLUDE"&amp;IF(regnskab_filter_land&lt;&gt;"",IF(regnskab_filter_land="EU",F137,AD137),""),"EXCLUDE")</f>
        <v>Extern medfinansieringEXCLUDE</v>
      </c>
      <c r="H137" s="158" t="str">
        <f t="shared" si="38"/>
        <v>Extern medfinansiering</v>
      </c>
      <c r="I137" s="158" t="str">
        <f>'EXTERN MEDFINANSIERING'!Z137&amp;IF(regnskab_filter_periode_partner&gt;=AB137,"INCLUDE"&amp;IF(regnskab_filter_land_partner&lt;&gt;"",IF(regnskab_filter_land_partner="EU",F137,AD137),""),"EXCLUDE")&amp;AC137</f>
        <v>Extern medfinansieringEXCLUDE</v>
      </c>
      <c r="J137" s="158" t="e">
        <f t="shared" si="39"/>
        <v>#N/A</v>
      </c>
      <c r="L137" s="158" t="str">
        <f t="shared" si="40"/>
        <v>Extern medfinansiering_EU</v>
      </c>
      <c r="P137" s="340"/>
      <c r="Q137" s="340"/>
      <c r="R137" s="341"/>
      <c r="S137" s="342"/>
      <c r="T137" s="342"/>
      <c r="U137" s="341"/>
      <c r="V137" s="368"/>
      <c r="W137" s="341"/>
      <c r="X137" s="343"/>
      <c r="Y137" s="340"/>
      <c r="Z137" s="340" t="s">
        <v>152</v>
      </c>
      <c r="AA137" s="348" t="str">
        <f t="shared" si="41"/>
        <v/>
      </c>
      <c r="AB137" s="349" t="str">
        <f t="shared" si="42"/>
        <v/>
      </c>
      <c r="AC137" s="341"/>
      <c r="AD137" s="350" t="str">
        <f t="shared" si="43"/>
        <v/>
      </c>
    </row>
    <row r="138" spans="2:30" x14ac:dyDescent="0.45">
      <c r="B138" s="145" t="str">
        <f t="shared" si="34"/>
        <v>NOT INCLUDED</v>
      </c>
      <c r="C138" s="146" t="e">
        <f t="shared" si="35"/>
        <v>#N/A</v>
      </c>
      <c r="D138" s="158" t="e">
        <f>AB138&amp;"_"&amp;#REF!&amp;IF(afstemning_partner&lt;&gt;"","_"&amp;AC138,"")</f>
        <v>#REF!</v>
      </c>
      <c r="E138" s="158" t="str">
        <f t="shared" si="36"/>
        <v>Extern medfinansiering</v>
      </c>
      <c r="F138" s="158" t="e">
        <f t="shared" si="37"/>
        <v>#N/A</v>
      </c>
      <c r="G138" s="158" t="str">
        <f>'EXTERN MEDFINANSIERING'!Z138&amp;IF(regnskab_filter_periode&gt;=AB138,"INCLUDE"&amp;IF(regnskab_filter_land&lt;&gt;"",IF(regnskab_filter_land="EU",F138,AD138),""),"EXCLUDE")</f>
        <v>Extern medfinansieringEXCLUDE</v>
      </c>
      <c r="H138" s="158" t="str">
        <f t="shared" si="38"/>
        <v>Extern medfinansiering</v>
      </c>
      <c r="I138" s="158" t="str">
        <f>'EXTERN MEDFINANSIERING'!Z138&amp;IF(regnskab_filter_periode_partner&gt;=AB138,"INCLUDE"&amp;IF(regnskab_filter_land_partner&lt;&gt;"",IF(regnskab_filter_land_partner="EU",F138,AD138),""),"EXCLUDE")&amp;AC138</f>
        <v>Extern medfinansieringEXCLUDE</v>
      </c>
      <c r="J138" s="158" t="e">
        <f t="shared" si="39"/>
        <v>#N/A</v>
      </c>
      <c r="L138" s="158" t="str">
        <f t="shared" si="40"/>
        <v>Extern medfinansiering_EU</v>
      </c>
      <c r="P138" s="340"/>
      <c r="Q138" s="340"/>
      <c r="R138" s="341"/>
      <c r="S138" s="342"/>
      <c r="T138" s="342"/>
      <c r="U138" s="341"/>
      <c r="V138" s="368"/>
      <c r="W138" s="341"/>
      <c r="X138" s="343"/>
      <c r="Y138" s="340"/>
      <c r="Z138" s="340" t="s">
        <v>152</v>
      </c>
      <c r="AA138" s="348" t="str">
        <f t="shared" si="41"/>
        <v/>
      </c>
      <c r="AB138" s="349" t="str">
        <f t="shared" si="42"/>
        <v/>
      </c>
      <c r="AC138" s="341"/>
      <c r="AD138" s="350" t="str">
        <f t="shared" si="43"/>
        <v/>
      </c>
    </row>
    <row r="139" spans="2:30" x14ac:dyDescent="0.45">
      <c r="B139" s="145" t="str">
        <f t="shared" si="34"/>
        <v>NOT INCLUDED</v>
      </c>
      <c r="C139" s="146" t="e">
        <f t="shared" si="35"/>
        <v>#N/A</v>
      </c>
      <c r="D139" s="158" t="e">
        <f>AB139&amp;"_"&amp;#REF!&amp;IF(afstemning_partner&lt;&gt;"","_"&amp;AC139,"")</f>
        <v>#REF!</v>
      </c>
      <c r="E139" s="158" t="str">
        <f t="shared" si="36"/>
        <v>Extern medfinansiering</v>
      </c>
      <c r="F139" s="158" t="e">
        <f t="shared" si="37"/>
        <v>#N/A</v>
      </c>
      <c r="G139" s="158" t="str">
        <f>'EXTERN MEDFINANSIERING'!Z139&amp;IF(regnskab_filter_periode&gt;=AB139,"INCLUDE"&amp;IF(regnskab_filter_land&lt;&gt;"",IF(regnskab_filter_land="EU",F139,AD139),""),"EXCLUDE")</f>
        <v>Extern medfinansieringEXCLUDE</v>
      </c>
      <c r="H139" s="158" t="str">
        <f t="shared" si="38"/>
        <v>Extern medfinansiering</v>
      </c>
      <c r="I139" s="158" t="str">
        <f>'EXTERN MEDFINANSIERING'!Z139&amp;IF(regnskab_filter_periode_partner&gt;=AB139,"INCLUDE"&amp;IF(regnskab_filter_land_partner&lt;&gt;"",IF(regnskab_filter_land_partner="EU",F139,AD139),""),"EXCLUDE")&amp;AC139</f>
        <v>Extern medfinansieringEXCLUDE</v>
      </c>
      <c r="J139" s="158" t="e">
        <f t="shared" si="39"/>
        <v>#N/A</v>
      </c>
      <c r="L139" s="158" t="str">
        <f t="shared" si="40"/>
        <v>Extern medfinansiering_EU</v>
      </c>
      <c r="P139" s="340"/>
      <c r="Q139" s="340"/>
      <c r="R139" s="341"/>
      <c r="S139" s="342"/>
      <c r="T139" s="342"/>
      <c r="U139" s="341"/>
      <c r="V139" s="368"/>
      <c r="W139" s="341"/>
      <c r="X139" s="343"/>
      <c r="Y139" s="340"/>
      <c r="Z139" s="340" t="s">
        <v>152</v>
      </c>
      <c r="AA139" s="348" t="str">
        <f t="shared" si="41"/>
        <v/>
      </c>
      <c r="AB139" s="349" t="str">
        <f t="shared" si="42"/>
        <v/>
      </c>
      <c r="AC139" s="341"/>
      <c r="AD139" s="350" t="str">
        <f t="shared" si="43"/>
        <v/>
      </c>
    </row>
    <row r="140" spans="2:30" x14ac:dyDescent="0.45">
      <c r="B140" s="145" t="str">
        <f t="shared" si="34"/>
        <v>NOT INCLUDED</v>
      </c>
      <c r="C140" s="146" t="e">
        <f t="shared" si="35"/>
        <v>#N/A</v>
      </c>
      <c r="D140" s="158" t="e">
        <f>AB140&amp;"_"&amp;#REF!&amp;IF(afstemning_partner&lt;&gt;"","_"&amp;AC140,"")</f>
        <v>#REF!</v>
      </c>
      <c r="E140" s="158" t="str">
        <f t="shared" si="36"/>
        <v>Extern medfinansiering</v>
      </c>
      <c r="F140" s="158" t="e">
        <f t="shared" si="37"/>
        <v>#N/A</v>
      </c>
      <c r="G140" s="158" t="str">
        <f>'EXTERN MEDFINANSIERING'!Z140&amp;IF(regnskab_filter_periode&gt;=AB140,"INCLUDE"&amp;IF(regnskab_filter_land&lt;&gt;"",IF(regnskab_filter_land="EU",F140,AD140),""),"EXCLUDE")</f>
        <v>Extern medfinansieringEXCLUDE</v>
      </c>
      <c r="H140" s="158" t="str">
        <f t="shared" si="38"/>
        <v>Extern medfinansiering</v>
      </c>
      <c r="I140" s="158" t="str">
        <f>'EXTERN MEDFINANSIERING'!Z140&amp;IF(regnskab_filter_periode_partner&gt;=AB140,"INCLUDE"&amp;IF(regnskab_filter_land_partner&lt;&gt;"",IF(regnskab_filter_land_partner="EU",F140,AD140),""),"EXCLUDE")&amp;AC140</f>
        <v>Extern medfinansieringEXCLUDE</v>
      </c>
      <c r="J140" s="158" t="e">
        <f t="shared" si="39"/>
        <v>#N/A</v>
      </c>
      <c r="L140" s="158" t="str">
        <f t="shared" si="40"/>
        <v>Extern medfinansiering_EU</v>
      </c>
      <c r="P140" s="340"/>
      <c r="Q140" s="340"/>
      <c r="R140" s="341"/>
      <c r="S140" s="342"/>
      <c r="T140" s="342"/>
      <c r="U140" s="341"/>
      <c r="V140" s="368"/>
      <c r="W140" s="341"/>
      <c r="X140" s="343"/>
      <c r="Y140" s="340"/>
      <c r="Z140" s="340" t="s">
        <v>152</v>
      </c>
      <c r="AA140" s="348" t="str">
        <f t="shared" si="41"/>
        <v/>
      </c>
      <c r="AB140" s="349" t="str">
        <f t="shared" si="42"/>
        <v/>
      </c>
      <c r="AC140" s="341"/>
      <c r="AD140" s="350" t="str">
        <f t="shared" si="43"/>
        <v/>
      </c>
    </row>
    <row r="141" spans="2:30" x14ac:dyDescent="0.45">
      <c r="B141" s="145" t="str">
        <f t="shared" si="34"/>
        <v>NOT INCLUDED</v>
      </c>
      <c r="C141" s="146" t="e">
        <f t="shared" si="35"/>
        <v>#N/A</v>
      </c>
      <c r="D141" s="158" t="e">
        <f>AB141&amp;"_"&amp;#REF!&amp;IF(afstemning_partner&lt;&gt;"","_"&amp;AC141,"")</f>
        <v>#REF!</v>
      </c>
      <c r="E141" s="158" t="str">
        <f t="shared" si="36"/>
        <v>Extern medfinansiering</v>
      </c>
      <c r="F141" s="158" t="e">
        <f t="shared" si="37"/>
        <v>#N/A</v>
      </c>
      <c r="G141" s="158" t="str">
        <f>'EXTERN MEDFINANSIERING'!Z141&amp;IF(regnskab_filter_periode&gt;=AB141,"INCLUDE"&amp;IF(regnskab_filter_land&lt;&gt;"",IF(regnskab_filter_land="EU",F141,AD141),""),"EXCLUDE")</f>
        <v>Extern medfinansieringEXCLUDE</v>
      </c>
      <c r="H141" s="158" t="str">
        <f t="shared" si="38"/>
        <v>Extern medfinansiering</v>
      </c>
      <c r="I141" s="158" t="str">
        <f>'EXTERN MEDFINANSIERING'!Z141&amp;IF(regnskab_filter_periode_partner&gt;=AB141,"INCLUDE"&amp;IF(regnskab_filter_land_partner&lt;&gt;"",IF(regnskab_filter_land_partner="EU",F141,AD141),""),"EXCLUDE")&amp;AC141</f>
        <v>Extern medfinansieringEXCLUDE</v>
      </c>
      <c r="J141" s="158" t="e">
        <f t="shared" si="39"/>
        <v>#N/A</v>
      </c>
      <c r="L141" s="158" t="str">
        <f t="shared" si="40"/>
        <v>Extern medfinansiering_EU</v>
      </c>
      <c r="P141" s="340"/>
      <c r="Q141" s="340"/>
      <c r="R141" s="341"/>
      <c r="S141" s="342"/>
      <c r="T141" s="342"/>
      <c r="U141" s="341"/>
      <c r="V141" s="368"/>
      <c r="W141" s="341"/>
      <c r="X141" s="343"/>
      <c r="Y141" s="340"/>
      <c r="Z141" s="340" t="s">
        <v>152</v>
      </c>
      <c r="AA141" s="348" t="str">
        <f t="shared" si="41"/>
        <v/>
      </c>
      <c r="AB141" s="349" t="str">
        <f t="shared" si="42"/>
        <v/>
      </c>
      <c r="AC141" s="341"/>
      <c r="AD141" s="350" t="str">
        <f t="shared" si="43"/>
        <v/>
      </c>
    </row>
    <row r="142" spans="2:30" x14ac:dyDescent="0.45">
      <c r="B142" s="145" t="str">
        <f t="shared" si="34"/>
        <v>NOT INCLUDED</v>
      </c>
      <c r="C142" s="146" t="e">
        <f t="shared" si="35"/>
        <v>#N/A</v>
      </c>
      <c r="D142" s="158" t="e">
        <f>AB142&amp;"_"&amp;#REF!&amp;IF(afstemning_partner&lt;&gt;"","_"&amp;AC142,"")</f>
        <v>#REF!</v>
      </c>
      <c r="E142" s="158" t="str">
        <f t="shared" si="36"/>
        <v>Extern medfinansiering</v>
      </c>
      <c r="F142" s="158" t="e">
        <f t="shared" si="37"/>
        <v>#N/A</v>
      </c>
      <c r="G142" s="158" t="str">
        <f>'EXTERN MEDFINANSIERING'!Z142&amp;IF(regnskab_filter_periode&gt;=AB142,"INCLUDE"&amp;IF(regnskab_filter_land&lt;&gt;"",IF(regnskab_filter_land="EU",F142,AD142),""),"EXCLUDE")</f>
        <v>Extern medfinansieringEXCLUDE</v>
      </c>
      <c r="H142" s="158" t="str">
        <f t="shared" si="38"/>
        <v>Extern medfinansiering</v>
      </c>
      <c r="I142" s="158" t="str">
        <f>'EXTERN MEDFINANSIERING'!Z142&amp;IF(regnskab_filter_periode_partner&gt;=AB142,"INCLUDE"&amp;IF(regnskab_filter_land_partner&lt;&gt;"",IF(regnskab_filter_land_partner="EU",F142,AD142),""),"EXCLUDE")&amp;AC142</f>
        <v>Extern medfinansieringEXCLUDE</v>
      </c>
      <c r="J142" s="158" t="e">
        <f t="shared" si="39"/>
        <v>#N/A</v>
      </c>
      <c r="L142" s="158" t="str">
        <f t="shared" si="40"/>
        <v>Extern medfinansiering_EU</v>
      </c>
      <c r="P142" s="340"/>
      <c r="Q142" s="340"/>
      <c r="R142" s="341"/>
      <c r="S142" s="342"/>
      <c r="T142" s="342"/>
      <c r="U142" s="341"/>
      <c r="V142" s="368"/>
      <c r="W142" s="341"/>
      <c r="X142" s="343"/>
      <c r="Y142" s="340"/>
      <c r="Z142" s="340" t="s">
        <v>152</v>
      </c>
      <c r="AA142" s="348" t="str">
        <f t="shared" si="41"/>
        <v/>
      </c>
      <c r="AB142" s="349" t="str">
        <f t="shared" si="42"/>
        <v/>
      </c>
      <c r="AC142" s="341"/>
      <c r="AD142" s="350" t="str">
        <f t="shared" si="43"/>
        <v/>
      </c>
    </row>
    <row r="143" spans="2:30" x14ac:dyDescent="0.45">
      <c r="B143" s="145" t="str">
        <f t="shared" si="34"/>
        <v>NOT INCLUDED</v>
      </c>
      <c r="C143" s="146" t="e">
        <f t="shared" si="35"/>
        <v>#N/A</v>
      </c>
      <c r="D143" s="158" t="e">
        <f>AB143&amp;"_"&amp;#REF!&amp;IF(afstemning_partner&lt;&gt;"","_"&amp;AC143,"")</f>
        <v>#REF!</v>
      </c>
      <c r="E143" s="158" t="str">
        <f t="shared" si="36"/>
        <v>Extern medfinansiering</v>
      </c>
      <c r="F143" s="158" t="e">
        <f t="shared" si="37"/>
        <v>#N/A</v>
      </c>
      <c r="G143" s="158" t="str">
        <f>'EXTERN MEDFINANSIERING'!Z143&amp;IF(regnskab_filter_periode&gt;=AB143,"INCLUDE"&amp;IF(regnskab_filter_land&lt;&gt;"",IF(regnskab_filter_land="EU",F143,AD143),""),"EXCLUDE")</f>
        <v>Extern medfinansieringEXCLUDE</v>
      </c>
      <c r="H143" s="158" t="str">
        <f t="shared" si="38"/>
        <v>Extern medfinansiering</v>
      </c>
      <c r="I143" s="158" t="str">
        <f>'EXTERN MEDFINANSIERING'!Z143&amp;IF(regnskab_filter_periode_partner&gt;=AB143,"INCLUDE"&amp;IF(regnskab_filter_land_partner&lt;&gt;"",IF(regnskab_filter_land_partner="EU",F143,AD143),""),"EXCLUDE")&amp;AC143</f>
        <v>Extern medfinansieringEXCLUDE</v>
      </c>
      <c r="J143" s="158" t="e">
        <f t="shared" si="39"/>
        <v>#N/A</v>
      </c>
      <c r="L143" s="158" t="str">
        <f t="shared" si="40"/>
        <v>Extern medfinansiering_EU</v>
      </c>
      <c r="P143" s="340"/>
      <c r="Q143" s="340"/>
      <c r="R143" s="341"/>
      <c r="S143" s="342"/>
      <c r="T143" s="342"/>
      <c r="U143" s="341"/>
      <c r="V143" s="368"/>
      <c r="W143" s="341"/>
      <c r="X143" s="343"/>
      <c r="Y143" s="340"/>
      <c r="Z143" s="340" t="s">
        <v>152</v>
      </c>
      <c r="AA143" s="348" t="str">
        <f t="shared" si="41"/>
        <v/>
      </c>
      <c r="AB143" s="349" t="str">
        <f t="shared" si="42"/>
        <v/>
      </c>
      <c r="AC143" s="341"/>
      <c r="AD143" s="350" t="str">
        <f t="shared" si="43"/>
        <v/>
      </c>
    </row>
    <row r="144" spans="2:30" x14ac:dyDescent="0.45">
      <c r="B144" s="145" t="str">
        <f t="shared" si="34"/>
        <v>NOT INCLUDED</v>
      </c>
      <c r="C144" s="146" t="e">
        <f t="shared" si="35"/>
        <v>#N/A</v>
      </c>
      <c r="D144" s="158" t="e">
        <f>AB144&amp;"_"&amp;#REF!&amp;IF(afstemning_partner&lt;&gt;"","_"&amp;AC144,"")</f>
        <v>#REF!</v>
      </c>
      <c r="E144" s="158" t="str">
        <f t="shared" si="36"/>
        <v>Extern medfinansiering</v>
      </c>
      <c r="F144" s="158" t="e">
        <f t="shared" si="37"/>
        <v>#N/A</v>
      </c>
      <c r="G144" s="158" t="str">
        <f>'EXTERN MEDFINANSIERING'!Z144&amp;IF(regnskab_filter_periode&gt;=AB144,"INCLUDE"&amp;IF(regnskab_filter_land&lt;&gt;"",IF(regnskab_filter_land="EU",F144,AD144),""),"EXCLUDE")</f>
        <v>Extern medfinansieringEXCLUDE</v>
      </c>
      <c r="H144" s="158" t="str">
        <f t="shared" si="38"/>
        <v>Extern medfinansiering</v>
      </c>
      <c r="I144" s="158" t="str">
        <f>'EXTERN MEDFINANSIERING'!Z144&amp;IF(regnskab_filter_periode_partner&gt;=AB144,"INCLUDE"&amp;IF(regnskab_filter_land_partner&lt;&gt;"",IF(regnskab_filter_land_partner="EU",F144,AD144),""),"EXCLUDE")&amp;AC144</f>
        <v>Extern medfinansieringEXCLUDE</v>
      </c>
      <c r="J144" s="158" t="e">
        <f t="shared" si="39"/>
        <v>#N/A</v>
      </c>
      <c r="L144" s="158" t="str">
        <f t="shared" si="40"/>
        <v>Extern medfinansiering_EU</v>
      </c>
      <c r="P144" s="340"/>
      <c r="Q144" s="340"/>
      <c r="R144" s="341"/>
      <c r="S144" s="342"/>
      <c r="T144" s="342"/>
      <c r="U144" s="341"/>
      <c r="V144" s="368"/>
      <c r="W144" s="341"/>
      <c r="X144" s="343"/>
      <c r="Y144" s="340"/>
      <c r="Z144" s="340" t="s">
        <v>152</v>
      </c>
      <c r="AA144" s="348" t="str">
        <f t="shared" si="41"/>
        <v/>
      </c>
      <c r="AB144" s="349" t="str">
        <f t="shared" si="42"/>
        <v/>
      </c>
      <c r="AC144" s="341"/>
      <c r="AD144" s="350" t="str">
        <f t="shared" si="43"/>
        <v/>
      </c>
    </row>
    <row r="145" spans="2:30" x14ac:dyDescent="0.45">
      <c r="B145" s="145" t="str">
        <f t="shared" si="34"/>
        <v>NOT INCLUDED</v>
      </c>
      <c r="C145" s="146" t="e">
        <f t="shared" si="35"/>
        <v>#N/A</v>
      </c>
      <c r="D145" s="158" t="e">
        <f>AB145&amp;"_"&amp;#REF!&amp;IF(afstemning_partner&lt;&gt;"","_"&amp;AC145,"")</f>
        <v>#REF!</v>
      </c>
      <c r="E145" s="158" t="str">
        <f t="shared" si="36"/>
        <v>Extern medfinansiering</v>
      </c>
      <c r="F145" s="158" t="e">
        <f t="shared" si="37"/>
        <v>#N/A</v>
      </c>
      <c r="G145" s="158" t="str">
        <f>'EXTERN MEDFINANSIERING'!Z145&amp;IF(regnskab_filter_periode&gt;=AB145,"INCLUDE"&amp;IF(regnskab_filter_land&lt;&gt;"",IF(regnskab_filter_land="EU",F145,AD145),""),"EXCLUDE")</f>
        <v>Extern medfinansieringEXCLUDE</v>
      </c>
      <c r="H145" s="158" t="str">
        <f t="shared" si="38"/>
        <v>Extern medfinansiering</v>
      </c>
      <c r="I145" s="158" t="str">
        <f>'EXTERN MEDFINANSIERING'!Z145&amp;IF(regnskab_filter_periode_partner&gt;=AB145,"INCLUDE"&amp;IF(regnskab_filter_land_partner&lt;&gt;"",IF(regnskab_filter_land_partner="EU",F145,AD145),""),"EXCLUDE")&amp;AC145</f>
        <v>Extern medfinansieringEXCLUDE</v>
      </c>
      <c r="J145" s="158" t="e">
        <f t="shared" si="39"/>
        <v>#N/A</v>
      </c>
      <c r="L145" s="158" t="str">
        <f t="shared" si="40"/>
        <v>Extern medfinansiering_EU</v>
      </c>
      <c r="P145" s="340"/>
      <c r="Q145" s="340"/>
      <c r="R145" s="341"/>
      <c r="S145" s="342"/>
      <c r="T145" s="342"/>
      <c r="U145" s="341"/>
      <c r="V145" s="368"/>
      <c r="W145" s="341"/>
      <c r="X145" s="343"/>
      <c r="Y145" s="340"/>
      <c r="Z145" s="340" t="s">
        <v>152</v>
      </c>
      <c r="AA145" s="348" t="str">
        <f t="shared" si="41"/>
        <v/>
      </c>
      <c r="AB145" s="349" t="str">
        <f t="shared" si="42"/>
        <v/>
      </c>
      <c r="AC145" s="341"/>
      <c r="AD145" s="350" t="str">
        <f t="shared" si="43"/>
        <v/>
      </c>
    </row>
    <row r="146" spans="2:30" x14ac:dyDescent="0.45">
      <c r="B146" s="145" t="str">
        <f t="shared" si="34"/>
        <v>NOT INCLUDED</v>
      </c>
      <c r="C146" s="146" t="e">
        <f t="shared" si="35"/>
        <v>#N/A</v>
      </c>
      <c r="D146" s="158" t="e">
        <f>AB146&amp;"_"&amp;#REF!&amp;IF(afstemning_partner&lt;&gt;"","_"&amp;AC146,"")</f>
        <v>#REF!</v>
      </c>
      <c r="E146" s="158" t="str">
        <f t="shared" si="36"/>
        <v>Extern medfinansiering</v>
      </c>
      <c r="F146" s="158" t="e">
        <f t="shared" si="37"/>
        <v>#N/A</v>
      </c>
      <c r="G146" s="158" t="str">
        <f>'EXTERN MEDFINANSIERING'!Z146&amp;IF(regnskab_filter_periode&gt;=AB146,"INCLUDE"&amp;IF(regnskab_filter_land&lt;&gt;"",IF(regnskab_filter_land="EU",F146,AD146),""),"EXCLUDE")</f>
        <v>Extern medfinansieringEXCLUDE</v>
      </c>
      <c r="H146" s="158" t="str">
        <f t="shared" si="38"/>
        <v>Extern medfinansiering</v>
      </c>
      <c r="I146" s="158" t="str">
        <f>'EXTERN MEDFINANSIERING'!Z146&amp;IF(regnskab_filter_periode_partner&gt;=AB146,"INCLUDE"&amp;IF(regnskab_filter_land_partner&lt;&gt;"",IF(regnskab_filter_land_partner="EU",F146,AD146),""),"EXCLUDE")&amp;AC146</f>
        <v>Extern medfinansieringEXCLUDE</v>
      </c>
      <c r="J146" s="158" t="e">
        <f t="shared" si="39"/>
        <v>#N/A</v>
      </c>
      <c r="L146" s="158" t="str">
        <f t="shared" si="40"/>
        <v>Extern medfinansiering_EU</v>
      </c>
      <c r="P146" s="340"/>
      <c r="Q146" s="340"/>
      <c r="R146" s="341"/>
      <c r="S146" s="342"/>
      <c r="T146" s="342"/>
      <c r="U146" s="341"/>
      <c r="V146" s="368"/>
      <c r="W146" s="341"/>
      <c r="X146" s="343"/>
      <c r="Y146" s="340"/>
      <c r="Z146" s="340" t="s">
        <v>152</v>
      </c>
      <c r="AA146" s="348" t="str">
        <f t="shared" si="41"/>
        <v/>
      </c>
      <c r="AB146" s="349" t="str">
        <f t="shared" si="42"/>
        <v/>
      </c>
      <c r="AC146" s="341"/>
      <c r="AD146" s="350" t="str">
        <f t="shared" si="43"/>
        <v/>
      </c>
    </row>
    <row r="147" spans="2:30" x14ac:dyDescent="0.45">
      <c r="B147" s="145" t="str">
        <f t="shared" si="34"/>
        <v>NOT INCLUDED</v>
      </c>
      <c r="C147" s="146" t="e">
        <f t="shared" si="35"/>
        <v>#N/A</v>
      </c>
      <c r="D147" s="158" t="e">
        <f>AB147&amp;"_"&amp;#REF!&amp;IF(afstemning_partner&lt;&gt;"","_"&amp;AC147,"")</f>
        <v>#REF!</v>
      </c>
      <c r="E147" s="158" t="str">
        <f t="shared" si="36"/>
        <v>Extern medfinansiering</v>
      </c>
      <c r="F147" s="158" t="e">
        <f t="shared" si="37"/>
        <v>#N/A</v>
      </c>
      <c r="G147" s="158" t="str">
        <f>'EXTERN MEDFINANSIERING'!Z147&amp;IF(regnskab_filter_periode&gt;=AB147,"INCLUDE"&amp;IF(regnskab_filter_land&lt;&gt;"",IF(regnskab_filter_land="EU",F147,AD147),""),"EXCLUDE")</f>
        <v>Extern medfinansieringEXCLUDE</v>
      </c>
      <c r="H147" s="158" t="str">
        <f t="shared" si="38"/>
        <v>Extern medfinansiering</v>
      </c>
      <c r="I147" s="158" t="str">
        <f>'EXTERN MEDFINANSIERING'!Z147&amp;IF(regnskab_filter_periode_partner&gt;=AB147,"INCLUDE"&amp;IF(regnskab_filter_land_partner&lt;&gt;"",IF(regnskab_filter_land_partner="EU",F147,AD147),""),"EXCLUDE")&amp;AC147</f>
        <v>Extern medfinansieringEXCLUDE</v>
      </c>
      <c r="J147" s="158" t="e">
        <f t="shared" si="39"/>
        <v>#N/A</v>
      </c>
      <c r="L147" s="158" t="str">
        <f t="shared" si="40"/>
        <v>Extern medfinansiering_EU</v>
      </c>
      <c r="P147" s="340"/>
      <c r="Q147" s="340"/>
      <c r="R147" s="341"/>
      <c r="S147" s="342"/>
      <c r="T147" s="342"/>
      <c r="U147" s="341"/>
      <c r="V147" s="368"/>
      <c r="W147" s="341"/>
      <c r="X147" s="343"/>
      <c r="Y147" s="340"/>
      <c r="Z147" s="340" t="s">
        <v>152</v>
      </c>
      <c r="AA147" s="348" t="str">
        <f t="shared" si="41"/>
        <v/>
      </c>
      <c r="AB147" s="349" t="str">
        <f t="shared" si="42"/>
        <v/>
      </c>
      <c r="AC147" s="341"/>
      <c r="AD147" s="350" t="str">
        <f t="shared" si="43"/>
        <v/>
      </c>
    </row>
    <row r="148" spans="2:30" x14ac:dyDescent="0.45">
      <c r="B148" s="145" t="str">
        <f t="shared" si="34"/>
        <v>NOT INCLUDED</v>
      </c>
      <c r="C148" s="146" t="e">
        <f t="shared" si="35"/>
        <v>#N/A</v>
      </c>
      <c r="D148" s="158" t="e">
        <f>AB148&amp;"_"&amp;#REF!&amp;IF(afstemning_partner&lt;&gt;"","_"&amp;AC148,"")</f>
        <v>#REF!</v>
      </c>
      <c r="E148" s="158" t="str">
        <f t="shared" si="36"/>
        <v>Extern medfinansiering</v>
      </c>
      <c r="F148" s="158" t="e">
        <f t="shared" si="37"/>
        <v>#N/A</v>
      </c>
      <c r="G148" s="158" t="str">
        <f>'EXTERN MEDFINANSIERING'!Z148&amp;IF(regnskab_filter_periode&gt;=AB148,"INCLUDE"&amp;IF(regnskab_filter_land&lt;&gt;"",IF(regnskab_filter_land="EU",F148,AD148),""),"EXCLUDE")</f>
        <v>Extern medfinansieringEXCLUDE</v>
      </c>
      <c r="H148" s="158" t="str">
        <f t="shared" si="38"/>
        <v>Extern medfinansiering</v>
      </c>
      <c r="I148" s="158" t="str">
        <f>'EXTERN MEDFINANSIERING'!Z148&amp;IF(regnskab_filter_periode_partner&gt;=AB148,"INCLUDE"&amp;IF(regnskab_filter_land_partner&lt;&gt;"",IF(regnskab_filter_land_partner="EU",F148,AD148),""),"EXCLUDE")&amp;AC148</f>
        <v>Extern medfinansieringEXCLUDE</v>
      </c>
      <c r="J148" s="158" t="e">
        <f t="shared" si="39"/>
        <v>#N/A</v>
      </c>
      <c r="L148" s="158" t="str">
        <f t="shared" si="40"/>
        <v>Extern medfinansiering_EU</v>
      </c>
      <c r="P148" s="340"/>
      <c r="Q148" s="340"/>
      <c r="R148" s="341"/>
      <c r="S148" s="342"/>
      <c r="T148" s="342"/>
      <c r="U148" s="341"/>
      <c r="V148" s="368"/>
      <c r="W148" s="341"/>
      <c r="X148" s="343"/>
      <c r="Y148" s="340"/>
      <c r="Z148" s="340" t="s">
        <v>152</v>
      </c>
      <c r="AA148" s="348" t="str">
        <f t="shared" si="41"/>
        <v/>
      </c>
      <c r="AB148" s="349" t="str">
        <f t="shared" si="42"/>
        <v/>
      </c>
      <c r="AC148" s="341"/>
      <c r="AD148" s="350" t="str">
        <f t="shared" si="43"/>
        <v/>
      </c>
    </row>
    <row r="149" spans="2:30" x14ac:dyDescent="0.45">
      <c r="B149" s="145" t="str">
        <f t="shared" si="34"/>
        <v>NOT INCLUDED</v>
      </c>
      <c r="C149" s="146" t="e">
        <f t="shared" si="35"/>
        <v>#N/A</v>
      </c>
      <c r="D149" s="158" t="e">
        <f>AB149&amp;"_"&amp;#REF!&amp;IF(afstemning_partner&lt;&gt;"","_"&amp;AC149,"")</f>
        <v>#REF!</v>
      </c>
      <c r="E149" s="158" t="str">
        <f t="shared" si="36"/>
        <v>Extern medfinansiering</v>
      </c>
      <c r="F149" s="158" t="e">
        <f t="shared" si="37"/>
        <v>#N/A</v>
      </c>
      <c r="G149" s="158" t="str">
        <f>'EXTERN MEDFINANSIERING'!Z149&amp;IF(regnskab_filter_periode&gt;=AB149,"INCLUDE"&amp;IF(regnskab_filter_land&lt;&gt;"",IF(regnskab_filter_land="EU",F149,AD149),""),"EXCLUDE")</f>
        <v>Extern medfinansieringEXCLUDE</v>
      </c>
      <c r="H149" s="158" t="str">
        <f t="shared" si="38"/>
        <v>Extern medfinansiering</v>
      </c>
      <c r="I149" s="158" t="str">
        <f>'EXTERN MEDFINANSIERING'!Z149&amp;IF(regnskab_filter_periode_partner&gt;=AB149,"INCLUDE"&amp;IF(regnskab_filter_land_partner&lt;&gt;"",IF(regnskab_filter_land_partner="EU",F149,AD149),""),"EXCLUDE")&amp;AC149</f>
        <v>Extern medfinansieringEXCLUDE</v>
      </c>
      <c r="J149" s="158" t="e">
        <f t="shared" si="39"/>
        <v>#N/A</v>
      </c>
      <c r="L149" s="158" t="str">
        <f t="shared" si="40"/>
        <v>Extern medfinansiering_EU</v>
      </c>
      <c r="P149" s="340"/>
      <c r="Q149" s="340"/>
      <c r="R149" s="341"/>
      <c r="S149" s="342"/>
      <c r="T149" s="342"/>
      <c r="U149" s="341"/>
      <c r="V149" s="368"/>
      <c r="W149" s="341"/>
      <c r="X149" s="343"/>
      <c r="Y149" s="340"/>
      <c r="Z149" s="340" t="s">
        <v>152</v>
      </c>
      <c r="AA149" s="348" t="str">
        <f t="shared" si="41"/>
        <v/>
      </c>
      <c r="AB149" s="349" t="str">
        <f t="shared" si="42"/>
        <v/>
      </c>
      <c r="AC149" s="341"/>
      <c r="AD149" s="350" t="str">
        <f t="shared" si="43"/>
        <v/>
      </c>
    </row>
    <row r="150" spans="2:30" x14ac:dyDescent="0.45">
      <c r="B150" s="145" t="str">
        <f t="shared" si="34"/>
        <v>NOT INCLUDED</v>
      </c>
      <c r="C150" s="146" t="e">
        <f t="shared" si="35"/>
        <v>#N/A</v>
      </c>
      <c r="D150" s="158" t="e">
        <f>AB150&amp;"_"&amp;#REF!&amp;IF(afstemning_partner&lt;&gt;"","_"&amp;AC150,"")</f>
        <v>#REF!</v>
      </c>
      <c r="E150" s="158" t="str">
        <f t="shared" si="36"/>
        <v>Extern medfinansiering</v>
      </c>
      <c r="F150" s="158" t="e">
        <f t="shared" si="37"/>
        <v>#N/A</v>
      </c>
      <c r="G150" s="158" t="str">
        <f>'EXTERN MEDFINANSIERING'!Z150&amp;IF(regnskab_filter_periode&gt;=AB150,"INCLUDE"&amp;IF(regnskab_filter_land&lt;&gt;"",IF(regnskab_filter_land="EU",F150,AD150),""),"EXCLUDE")</f>
        <v>Extern medfinansieringEXCLUDE</v>
      </c>
      <c r="H150" s="158" t="str">
        <f t="shared" si="38"/>
        <v>Extern medfinansiering</v>
      </c>
      <c r="I150" s="158" t="str">
        <f>'EXTERN MEDFINANSIERING'!Z150&amp;IF(regnskab_filter_periode_partner&gt;=AB150,"INCLUDE"&amp;IF(regnskab_filter_land_partner&lt;&gt;"",IF(regnskab_filter_land_partner="EU",F150,AD150),""),"EXCLUDE")&amp;AC150</f>
        <v>Extern medfinansieringEXCLUDE</v>
      </c>
      <c r="J150" s="158" t="e">
        <f t="shared" si="39"/>
        <v>#N/A</v>
      </c>
      <c r="L150" s="158" t="str">
        <f t="shared" si="40"/>
        <v>Extern medfinansiering_EU</v>
      </c>
      <c r="P150" s="340"/>
      <c r="Q150" s="340"/>
      <c r="R150" s="341"/>
      <c r="S150" s="342"/>
      <c r="T150" s="342"/>
      <c r="U150" s="341"/>
      <c r="V150" s="368"/>
      <c r="W150" s="341"/>
      <c r="X150" s="343"/>
      <c r="Y150" s="340"/>
      <c r="Z150" s="340" t="s">
        <v>152</v>
      </c>
      <c r="AA150" s="348" t="str">
        <f t="shared" si="41"/>
        <v/>
      </c>
      <c r="AB150" s="349" t="str">
        <f t="shared" si="42"/>
        <v/>
      </c>
      <c r="AC150" s="341"/>
      <c r="AD150" s="350" t="str">
        <f t="shared" si="43"/>
        <v/>
      </c>
    </row>
    <row r="151" spans="2:30" x14ac:dyDescent="0.45">
      <c r="B151" s="145" t="str">
        <f t="shared" si="34"/>
        <v>NOT INCLUDED</v>
      </c>
      <c r="C151" s="146" t="e">
        <f t="shared" si="35"/>
        <v>#N/A</v>
      </c>
      <c r="D151" s="158" t="e">
        <f>AB151&amp;"_"&amp;#REF!&amp;IF(afstemning_partner&lt;&gt;"","_"&amp;AC151,"")</f>
        <v>#REF!</v>
      </c>
      <c r="E151" s="158" t="str">
        <f t="shared" si="36"/>
        <v>Extern medfinansiering</v>
      </c>
      <c r="F151" s="158" t="e">
        <f t="shared" si="37"/>
        <v>#N/A</v>
      </c>
      <c r="G151" s="158" t="str">
        <f>'EXTERN MEDFINANSIERING'!Z151&amp;IF(regnskab_filter_periode&gt;=AB151,"INCLUDE"&amp;IF(regnskab_filter_land&lt;&gt;"",IF(regnskab_filter_land="EU",F151,AD151),""),"EXCLUDE")</f>
        <v>Extern medfinansieringEXCLUDE</v>
      </c>
      <c r="H151" s="158" t="str">
        <f t="shared" si="38"/>
        <v>Extern medfinansiering</v>
      </c>
      <c r="I151" s="158" t="str">
        <f>'EXTERN MEDFINANSIERING'!Z151&amp;IF(regnskab_filter_periode_partner&gt;=AB151,"INCLUDE"&amp;IF(regnskab_filter_land_partner&lt;&gt;"",IF(regnskab_filter_land_partner="EU",F151,AD151),""),"EXCLUDE")&amp;AC151</f>
        <v>Extern medfinansieringEXCLUDE</v>
      </c>
      <c r="J151" s="158" t="e">
        <f t="shared" si="39"/>
        <v>#N/A</v>
      </c>
      <c r="L151" s="158" t="str">
        <f t="shared" si="40"/>
        <v>Extern medfinansiering_EU</v>
      </c>
      <c r="P151" s="340"/>
      <c r="Q151" s="340"/>
      <c r="R151" s="341"/>
      <c r="S151" s="342"/>
      <c r="T151" s="342"/>
      <c r="U151" s="341"/>
      <c r="V151" s="368"/>
      <c r="W151" s="341"/>
      <c r="X151" s="343"/>
      <c r="Y151" s="340"/>
      <c r="Z151" s="340" t="s">
        <v>152</v>
      </c>
      <c r="AA151" s="348" t="str">
        <f t="shared" si="41"/>
        <v/>
      </c>
      <c r="AB151" s="349" t="str">
        <f t="shared" si="42"/>
        <v/>
      </c>
      <c r="AC151" s="341"/>
      <c r="AD151" s="350" t="str">
        <f t="shared" si="43"/>
        <v/>
      </c>
    </row>
    <row r="152" spans="2:30" x14ac:dyDescent="0.45">
      <c r="B152" s="145" t="str">
        <f t="shared" si="34"/>
        <v>NOT INCLUDED</v>
      </c>
      <c r="C152" s="146" t="e">
        <f t="shared" si="35"/>
        <v>#N/A</v>
      </c>
      <c r="D152" s="158" t="e">
        <f>AB152&amp;"_"&amp;#REF!&amp;IF(afstemning_partner&lt;&gt;"","_"&amp;AC152,"")</f>
        <v>#REF!</v>
      </c>
      <c r="E152" s="158" t="str">
        <f t="shared" si="36"/>
        <v>Extern medfinansiering</v>
      </c>
      <c r="F152" s="158" t="e">
        <f t="shared" si="37"/>
        <v>#N/A</v>
      </c>
      <c r="G152" s="158" t="str">
        <f>'EXTERN MEDFINANSIERING'!Z152&amp;IF(regnskab_filter_periode&gt;=AB152,"INCLUDE"&amp;IF(regnskab_filter_land&lt;&gt;"",IF(regnskab_filter_land="EU",F152,AD152),""),"EXCLUDE")</f>
        <v>Extern medfinansieringEXCLUDE</v>
      </c>
      <c r="H152" s="158" t="str">
        <f t="shared" si="38"/>
        <v>Extern medfinansiering</v>
      </c>
      <c r="I152" s="158" t="str">
        <f>'EXTERN MEDFINANSIERING'!Z152&amp;IF(regnskab_filter_periode_partner&gt;=AB152,"INCLUDE"&amp;IF(regnskab_filter_land_partner&lt;&gt;"",IF(regnskab_filter_land_partner="EU",F152,AD152),""),"EXCLUDE")&amp;AC152</f>
        <v>Extern medfinansieringEXCLUDE</v>
      </c>
      <c r="J152" s="158" t="e">
        <f t="shared" si="39"/>
        <v>#N/A</v>
      </c>
      <c r="L152" s="158" t="str">
        <f t="shared" si="40"/>
        <v>Extern medfinansiering_EU</v>
      </c>
      <c r="P152" s="340"/>
      <c r="Q152" s="340"/>
      <c r="R152" s="341"/>
      <c r="S152" s="342"/>
      <c r="T152" s="342"/>
      <c r="U152" s="341"/>
      <c r="V152" s="368"/>
      <c r="W152" s="341"/>
      <c r="X152" s="343"/>
      <c r="Y152" s="340"/>
      <c r="Z152" s="340" t="s">
        <v>152</v>
      </c>
      <c r="AA152" s="348" t="str">
        <f t="shared" si="41"/>
        <v/>
      </c>
      <c r="AB152" s="349" t="str">
        <f t="shared" si="42"/>
        <v/>
      </c>
      <c r="AC152" s="341"/>
      <c r="AD152" s="350" t="str">
        <f t="shared" si="43"/>
        <v/>
      </c>
    </row>
    <row r="153" spans="2:30" x14ac:dyDescent="0.45">
      <c r="B153" s="145" t="str">
        <f t="shared" si="34"/>
        <v>NOT INCLUDED</v>
      </c>
      <c r="C153" s="146" t="e">
        <f t="shared" si="35"/>
        <v>#N/A</v>
      </c>
      <c r="D153" s="158" t="e">
        <f>AB153&amp;"_"&amp;#REF!&amp;IF(afstemning_partner&lt;&gt;"","_"&amp;AC153,"")</f>
        <v>#REF!</v>
      </c>
      <c r="E153" s="158" t="str">
        <f t="shared" si="36"/>
        <v>Extern medfinansiering</v>
      </c>
      <c r="F153" s="158" t="e">
        <f t="shared" si="37"/>
        <v>#N/A</v>
      </c>
      <c r="G153" s="158" t="str">
        <f>'EXTERN MEDFINANSIERING'!Z153&amp;IF(regnskab_filter_periode&gt;=AB153,"INCLUDE"&amp;IF(regnskab_filter_land&lt;&gt;"",IF(regnskab_filter_land="EU",F153,AD153),""),"EXCLUDE")</f>
        <v>Extern medfinansieringEXCLUDE</v>
      </c>
      <c r="H153" s="158" t="str">
        <f t="shared" si="38"/>
        <v>Extern medfinansiering</v>
      </c>
      <c r="I153" s="158" t="str">
        <f>'EXTERN MEDFINANSIERING'!Z153&amp;IF(regnskab_filter_periode_partner&gt;=AB153,"INCLUDE"&amp;IF(regnskab_filter_land_partner&lt;&gt;"",IF(regnskab_filter_land_partner="EU",F153,AD153),""),"EXCLUDE")&amp;AC153</f>
        <v>Extern medfinansieringEXCLUDE</v>
      </c>
      <c r="J153" s="158" t="e">
        <f t="shared" si="39"/>
        <v>#N/A</v>
      </c>
      <c r="L153" s="158" t="str">
        <f t="shared" si="40"/>
        <v>Extern medfinansiering_EU</v>
      </c>
      <c r="P153" s="340"/>
      <c r="Q153" s="340"/>
      <c r="R153" s="341"/>
      <c r="S153" s="342"/>
      <c r="T153" s="342"/>
      <c r="U153" s="341"/>
      <c r="V153" s="368"/>
      <c r="W153" s="341"/>
      <c r="X153" s="343"/>
      <c r="Y153" s="340"/>
      <c r="Z153" s="340" t="s">
        <v>152</v>
      </c>
      <c r="AA153" s="348" t="str">
        <f t="shared" si="41"/>
        <v/>
      </c>
      <c r="AB153" s="349" t="str">
        <f t="shared" si="42"/>
        <v/>
      </c>
      <c r="AC153" s="341"/>
      <c r="AD153" s="350" t="str">
        <f t="shared" si="43"/>
        <v/>
      </c>
    </row>
    <row r="154" spans="2:30" x14ac:dyDescent="0.45">
      <c r="B154" s="145" t="str">
        <f t="shared" si="34"/>
        <v>NOT INCLUDED</v>
      </c>
      <c r="C154" s="146" t="e">
        <f t="shared" si="35"/>
        <v>#N/A</v>
      </c>
      <c r="D154" s="158" t="e">
        <f>AB154&amp;"_"&amp;#REF!&amp;IF(afstemning_partner&lt;&gt;"","_"&amp;AC154,"")</f>
        <v>#REF!</v>
      </c>
      <c r="E154" s="158" t="str">
        <f t="shared" si="36"/>
        <v>Extern medfinansiering</v>
      </c>
      <c r="F154" s="158" t="e">
        <f t="shared" si="37"/>
        <v>#N/A</v>
      </c>
      <c r="G154" s="158" t="str">
        <f>'EXTERN MEDFINANSIERING'!Z154&amp;IF(regnskab_filter_periode&gt;=AB154,"INCLUDE"&amp;IF(regnskab_filter_land&lt;&gt;"",IF(regnskab_filter_land="EU",F154,AD154),""),"EXCLUDE")</f>
        <v>Extern medfinansieringEXCLUDE</v>
      </c>
      <c r="H154" s="158" t="str">
        <f t="shared" si="38"/>
        <v>Extern medfinansiering</v>
      </c>
      <c r="I154" s="158" t="str">
        <f>'EXTERN MEDFINANSIERING'!Z154&amp;IF(regnskab_filter_periode_partner&gt;=AB154,"INCLUDE"&amp;IF(regnskab_filter_land_partner&lt;&gt;"",IF(regnskab_filter_land_partner="EU",F154,AD154),""),"EXCLUDE")&amp;AC154</f>
        <v>Extern medfinansieringEXCLUDE</v>
      </c>
      <c r="J154" s="158" t="e">
        <f t="shared" si="39"/>
        <v>#N/A</v>
      </c>
      <c r="L154" s="158" t="str">
        <f t="shared" si="40"/>
        <v>Extern medfinansiering_EU</v>
      </c>
      <c r="P154" s="340"/>
      <c r="Q154" s="340"/>
      <c r="R154" s="341"/>
      <c r="S154" s="342"/>
      <c r="T154" s="342"/>
      <c r="U154" s="341"/>
      <c r="V154" s="368"/>
      <c r="W154" s="341"/>
      <c r="X154" s="343"/>
      <c r="Y154" s="340"/>
      <c r="Z154" s="340" t="s">
        <v>152</v>
      </c>
      <c r="AA154" s="348" t="str">
        <f t="shared" si="41"/>
        <v/>
      </c>
      <c r="AB154" s="349" t="str">
        <f t="shared" si="42"/>
        <v/>
      </c>
      <c r="AC154" s="341"/>
      <c r="AD154" s="350" t="str">
        <f t="shared" si="43"/>
        <v/>
      </c>
    </row>
    <row r="155" spans="2:30" x14ac:dyDescent="0.45">
      <c r="B155" s="145" t="str">
        <f t="shared" si="34"/>
        <v>NOT INCLUDED</v>
      </c>
      <c r="C155" s="146" t="e">
        <f t="shared" si="35"/>
        <v>#N/A</v>
      </c>
      <c r="D155" s="158" t="e">
        <f>AB155&amp;"_"&amp;#REF!&amp;IF(afstemning_partner&lt;&gt;"","_"&amp;AC155,"")</f>
        <v>#REF!</v>
      </c>
      <c r="E155" s="158" t="str">
        <f t="shared" si="36"/>
        <v>Extern medfinansiering</v>
      </c>
      <c r="F155" s="158" t="e">
        <f t="shared" si="37"/>
        <v>#N/A</v>
      </c>
      <c r="G155" s="158" t="str">
        <f>'EXTERN MEDFINANSIERING'!Z155&amp;IF(regnskab_filter_periode&gt;=AB155,"INCLUDE"&amp;IF(regnskab_filter_land&lt;&gt;"",IF(regnskab_filter_land="EU",F155,AD155),""),"EXCLUDE")</f>
        <v>Extern medfinansieringEXCLUDE</v>
      </c>
      <c r="H155" s="158" t="str">
        <f t="shared" si="38"/>
        <v>Extern medfinansiering</v>
      </c>
      <c r="I155" s="158" t="str">
        <f>'EXTERN MEDFINANSIERING'!Z155&amp;IF(regnskab_filter_periode_partner&gt;=AB155,"INCLUDE"&amp;IF(regnskab_filter_land_partner&lt;&gt;"",IF(regnskab_filter_land_partner="EU",F155,AD155),""),"EXCLUDE")&amp;AC155</f>
        <v>Extern medfinansieringEXCLUDE</v>
      </c>
      <c r="J155" s="158" t="e">
        <f t="shared" si="39"/>
        <v>#N/A</v>
      </c>
      <c r="L155" s="158" t="str">
        <f t="shared" si="40"/>
        <v>Extern medfinansiering_EU</v>
      </c>
      <c r="P155" s="340"/>
      <c r="Q155" s="340"/>
      <c r="R155" s="341"/>
      <c r="S155" s="342"/>
      <c r="T155" s="342"/>
      <c r="U155" s="341"/>
      <c r="V155" s="368"/>
      <c r="W155" s="341"/>
      <c r="X155" s="343"/>
      <c r="Y155" s="340"/>
      <c r="Z155" s="340" t="s">
        <v>152</v>
      </c>
      <c r="AA155" s="348" t="str">
        <f t="shared" si="41"/>
        <v/>
      </c>
      <c r="AB155" s="349" t="str">
        <f t="shared" si="42"/>
        <v/>
      </c>
      <c r="AC155" s="341"/>
      <c r="AD155" s="350" t="str">
        <f t="shared" si="43"/>
        <v/>
      </c>
    </row>
    <row r="156" spans="2:30" x14ac:dyDescent="0.45">
      <c r="B156" s="145" t="str">
        <f t="shared" si="34"/>
        <v>NOT INCLUDED</v>
      </c>
      <c r="C156" s="146" t="e">
        <f t="shared" si="35"/>
        <v>#N/A</v>
      </c>
      <c r="D156" s="158" t="e">
        <f>AB156&amp;"_"&amp;#REF!&amp;IF(afstemning_partner&lt;&gt;"","_"&amp;AC156,"")</f>
        <v>#REF!</v>
      </c>
      <c r="E156" s="158" t="str">
        <f t="shared" si="36"/>
        <v>Extern medfinansiering</v>
      </c>
      <c r="F156" s="158" t="e">
        <f t="shared" si="37"/>
        <v>#N/A</v>
      </c>
      <c r="G156" s="158" t="str">
        <f>'EXTERN MEDFINANSIERING'!Z156&amp;IF(regnskab_filter_periode&gt;=AB156,"INCLUDE"&amp;IF(regnskab_filter_land&lt;&gt;"",IF(regnskab_filter_land="EU",F156,AD156),""),"EXCLUDE")</f>
        <v>Extern medfinansieringEXCLUDE</v>
      </c>
      <c r="H156" s="158" t="str">
        <f t="shared" si="38"/>
        <v>Extern medfinansiering</v>
      </c>
      <c r="I156" s="158" t="str">
        <f>'EXTERN MEDFINANSIERING'!Z156&amp;IF(regnskab_filter_periode_partner&gt;=AB156,"INCLUDE"&amp;IF(regnskab_filter_land_partner&lt;&gt;"",IF(regnskab_filter_land_partner="EU",F156,AD156),""),"EXCLUDE")&amp;AC156</f>
        <v>Extern medfinansieringEXCLUDE</v>
      </c>
      <c r="J156" s="158" t="e">
        <f t="shared" si="39"/>
        <v>#N/A</v>
      </c>
      <c r="L156" s="158" t="str">
        <f t="shared" si="40"/>
        <v>Extern medfinansiering_EU</v>
      </c>
      <c r="P156" s="340"/>
      <c r="Q156" s="340"/>
      <c r="R156" s="341"/>
      <c r="S156" s="342"/>
      <c r="T156" s="342"/>
      <c r="U156" s="341"/>
      <c r="V156" s="368"/>
      <c r="W156" s="341"/>
      <c r="X156" s="343"/>
      <c r="Y156" s="340"/>
      <c r="Z156" s="340" t="s">
        <v>152</v>
      </c>
      <c r="AA156" s="348" t="str">
        <f t="shared" si="41"/>
        <v/>
      </c>
      <c r="AB156" s="349" t="str">
        <f t="shared" si="42"/>
        <v/>
      </c>
      <c r="AC156" s="341"/>
      <c r="AD156" s="350" t="str">
        <f t="shared" si="43"/>
        <v/>
      </c>
    </row>
    <row r="157" spans="2:30" x14ac:dyDescent="0.45">
      <c r="B157" s="145" t="str">
        <f t="shared" si="34"/>
        <v>NOT INCLUDED</v>
      </c>
      <c r="C157" s="146" t="e">
        <f t="shared" si="35"/>
        <v>#N/A</v>
      </c>
      <c r="D157" s="158" t="e">
        <f>AB157&amp;"_"&amp;#REF!&amp;IF(afstemning_partner&lt;&gt;"","_"&amp;AC157,"")</f>
        <v>#REF!</v>
      </c>
      <c r="E157" s="158" t="str">
        <f t="shared" si="36"/>
        <v>Extern medfinansiering</v>
      </c>
      <c r="F157" s="158" t="e">
        <f t="shared" si="37"/>
        <v>#N/A</v>
      </c>
      <c r="G157" s="158" t="str">
        <f>'EXTERN MEDFINANSIERING'!Z157&amp;IF(regnskab_filter_periode&gt;=AB157,"INCLUDE"&amp;IF(regnskab_filter_land&lt;&gt;"",IF(regnskab_filter_land="EU",F157,AD157),""),"EXCLUDE")</f>
        <v>Extern medfinansieringEXCLUDE</v>
      </c>
      <c r="H157" s="158" t="str">
        <f t="shared" si="38"/>
        <v>Extern medfinansiering</v>
      </c>
      <c r="I157" s="158" t="str">
        <f>'EXTERN MEDFINANSIERING'!Z157&amp;IF(regnskab_filter_periode_partner&gt;=AB157,"INCLUDE"&amp;IF(regnskab_filter_land_partner&lt;&gt;"",IF(regnskab_filter_land_partner="EU",F157,AD157),""),"EXCLUDE")&amp;AC157</f>
        <v>Extern medfinansieringEXCLUDE</v>
      </c>
      <c r="J157" s="158" t="e">
        <f t="shared" si="39"/>
        <v>#N/A</v>
      </c>
      <c r="L157" s="158" t="str">
        <f t="shared" si="40"/>
        <v>Extern medfinansiering_EU</v>
      </c>
      <c r="P157" s="340"/>
      <c r="Q157" s="340"/>
      <c r="R157" s="341"/>
      <c r="S157" s="342"/>
      <c r="T157" s="342"/>
      <c r="U157" s="341"/>
      <c r="V157" s="368"/>
      <c r="W157" s="341"/>
      <c r="X157" s="343"/>
      <c r="Y157" s="340"/>
      <c r="Z157" s="340" t="s">
        <v>152</v>
      </c>
      <c r="AA157" s="348" t="str">
        <f t="shared" si="41"/>
        <v/>
      </c>
      <c r="AB157" s="349" t="str">
        <f t="shared" si="42"/>
        <v/>
      </c>
      <c r="AC157" s="341"/>
      <c r="AD157" s="350" t="str">
        <f t="shared" si="43"/>
        <v/>
      </c>
    </row>
    <row r="158" spans="2:30" x14ac:dyDescent="0.45">
      <c r="B158" s="145" t="str">
        <f t="shared" si="34"/>
        <v>NOT INCLUDED</v>
      </c>
      <c r="C158" s="146" t="e">
        <f t="shared" si="35"/>
        <v>#N/A</v>
      </c>
      <c r="D158" s="158" t="e">
        <f>AB158&amp;"_"&amp;#REF!&amp;IF(afstemning_partner&lt;&gt;"","_"&amp;AC158,"")</f>
        <v>#REF!</v>
      </c>
      <c r="E158" s="158" t="str">
        <f t="shared" si="36"/>
        <v>Extern medfinansiering</v>
      </c>
      <c r="F158" s="158" t="e">
        <f t="shared" si="37"/>
        <v>#N/A</v>
      </c>
      <c r="G158" s="158" t="str">
        <f>'EXTERN MEDFINANSIERING'!Z158&amp;IF(regnskab_filter_periode&gt;=AB158,"INCLUDE"&amp;IF(regnskab_filter_land&lt;&gt;"",IF(regnskab_filter_land="EU",F158,AD158),""),"EXCLUDE")</f>
        <v>Extern medfinansieringEXCLUDE</v>
      </c>
      <c r="H158" s="158" t="str">
        <f t="shared" si="38"/>
        <v>Extern medfinansiering</v>
      </c>
      <c r="I158" s="158" t="str">
        <f>'EXTERN MEDFINANSIERING'!Z158&amp;IF(regnskab_filter_periode_partner&gt;=AB158,"INCLUDE"&amp;IF(regnskab_filter_land_partner&lt;&gt;"",IF(regnskab_filter_land_partner="EU",F158,AD158),""),"EXCLUDE")&amp;AC158</f>
        <v>Extern medfinansieringEXCLUDE</v>
      </c>
      <c r="J158" s="158" t="e">
        <f t="shared" si="39"/>
        <v>#N/A</v>
      </c>
      <c r="L158" s="158" t="str">
        <f t="shared" si="40"/>
        <v>Extern medfinansiering_EU</v>
      </c>
      <c r="P158" s="340"/>
      <c r="Q158" s="340"/>
      <c r="R158" s="341"/>
      <c r="S158" s="342"/>
      <c r="T158" s="342"/>
      <c r="U158" s="341"/>
      <c r="V158" s="368"/>
      <c r="W158" s="341"/>
      <c r="X158" s="343"/>
      <c r="Y158" s="340"/>
      <c r="Z158" s="340" t="s">
        <v>152</v>
      </c>
      <c r="AA158" s="348" t="str">
        <f t="shared" si="41"/>
        <v/>
      </c>
      <c r="AB158" s="349" t="str">
        <f t="shared" si="42"/>
        <v/>
      </c>
      <c r="AC158" s="341"/>
      <c r="AD158" s="350" t="str">
        <f t="shared" si="43"/>
        <v/>
      </c>
    </row>
    <row r="159" spans="2:30" x14ac:dyDescent="0.45">
      <c r="B159" s="145" t="str">
        <f t="shared" si="34"/>
        <v>NOT INCLUDED</v>
      </c>
      <c r="C159" s="146" t="e">
        <f t="shared" si="35"/>
        <v>#N/A</v>
      </c>
      <c r="D159" s="158" t="e">
        <f>AB159&amp;"_"&amp;#REF!&amp;IF(afstemning_partner&lt;&gt;"","_"&amp;AC159,"")</f>
        <v>#REF!</v>
      </c>
      <c r="E159" s="158" t="str">
        <f t="shared" si="36"/>
        <v>Extern medfinansiering</v>
      </c>
      <c r="F159" s="158" t="e">
        <f t="shared" si="37"/>
        <v>#N/A</v>
      </c>
      <c r="G159" s="158" t="str">
        <f>'EXTERN MEDFINANSIERING'!Z159&amp;IF(regnskab_filter_periode&gt;=AB159,"INCLUDE"&amp;IF(regnskab_filter_land&lt;&gt;"",IF(regnskab_filter_land="EU",F159,AD159),""),"EXCLUDE")</f>
        <v>Extern medfinansieringEXCLUDE</v>
      </c>
      <c r="H159" s="158" t="str">
        <f t="shared" si="38"/>
        <v>Extern medfinansiering</v>
      </c>
      <c r="I159" s="158" t="str">
        <f>'EXTERN MEDFINANSIERING'!Z159&amp;IF(regnskab_filter_periode_partner&gt;=AB159,"INCLUDE"&amp;IF(regnskab_filter_land_partner&lt;&gt;"",IF(regnskab_filter_land_partner="EU",F159,AD159),""),"EXCLUDE")&amp;AC159</f>
        <v>Extern medfinansieringEXCLUDE</v>
      </c>
      <c r="J159" s="158" t="e">
        <f t="shared" si="39"/>
        <v>#N/A</v>
      </c>
      <c r="L159" s="158" t="str">
        <f t="shared" si="40"/>
        <v>Extern medfinansiering_EU</v>
      </c>
      <c r="P159" s="340"/>
      <c r="Q159" s="340"/>
      <c r="R159" s="341"/>
      <c r="S159" s="342"/>
      <c r="T159" s="342"/>
      <c r="U159" s="341"/>
      <c r="V159" s="368"/>
      <c r="W159" s="341"/>
      <c r="X159" s="343"/>
      <c r="Y159" s="340"/>
      <c r="Z159" s="340" t="s">
        <v>152</v>
      </c>
      <c r="AA159" s="348" t="str">
        <f t="shared" si="41"/>
        <v/>
      </c>
      <c r="AB159" s="349" t="str">
        <f t="shared" si="42"/>
        <v/>
      </c>
      <c r="AC159" s="341"/>
      <c r="AD159" s="350" t="str">
        <f t="shared" si="43"/>
        <v/>
      </c>
    </row>
    <row r="160" spans="2:30" x14ac:dyDescent="0.45">
      <c r="B160" s="145" t="str">
        <f t="shared" si="34"/>
        <v>NOT INCLUDED</v>
      </c>
      <c r="C160" s="146" t="e">
        <f t="shared" si="35"/>
        <v>#N/A</v>
      </c>
      <c r="D160" s="158" t="e">
        <f>AB160&amp;"_"&amp;#REF!&amp;IF(afstemning_partner&lt;&gt;"","_"&amp;AC160,"")</f>
        <v>#REF!</v>
      </c>
      <c r="E160" s="158" t="str">
        <f t="shared" si="36"/>
        <v>Extern medfinansiering</v>
      </c>
      <c r="F160" s="158" t="e">
        <f t="shared" si="37"/>
        <v>#N/A</v>
      </c>
      <c r="G160" s="158" t="str">
        <f>'EXTERN MEDFINANSIERING'!Z160&amp;IF(regnskab_filter_periode&gt;=AB160,"INCLUDE"&amp;IF(regnskab_filter_land&lt;&gt;"",IF(regnskab_filter_land="EU",F160,AD160),""),"EXCLUDE")</f>
        <v>Extern medfinansieringEXCLUDE</v>
      </c>
      <c r="H160" s="158" t="str">
        <f t="shared" si="38"/>
        <v>Extern medfinansiering</v>
      </c>
      <c r="I160" s="158" t="str">
        <f>'EXTERN MEDFINANSIERING'!Z160&amp;IF(regnskab_filter_periode_partner&gt;=AB160,"INCLUDE"&amp;IF(regnskab_filter_land_partner&lt;&gt;"",IF(regnskab_filter_land_partner="EU",F160,AD160),""),"EXCLUDE")&amp;AC160</f>
        <v>Extern medfinansieringEXCLUDE</v>
      </c>
      <c r="J160" s="158" t="e">
        <f t="shared" si="39"/>
        <v>#N/A</v>
      </c>
      <c r="L160" s="158" t="str">
        <f t="shared" si="40"/>
        <v>Extern medfinansiering_EU</v>
      </c>
      <c r="P160" s="340"/>
      <c r="Q160" s="340"/>
      <c r="R160" s="341"/>
      <c r="S160" s="342"/>
      <c r="T160" s="342"/>
      <c r="U160" s="341"/>
      <c r="V160" s="368"/>
      <c r="W160" s="341"/>
      <c r="X160" s="343"/>
      <c r="Y160" s="340"/>
      <c r="Z160" s="340" t="s">
        <v>152</v>
      </c>
      <c r="AA160" s="348" t="str">
        <f t="shared" si="41"/>
        <v/>
      </c>
      <c r="AB160" s="349" t="str">
        <f t="shared" si="42"/>
        <v/>
      </c>
      <c r="AC160" s="341"/>
      <c r="AD160" s="350" t="str">
        <f t="shared" si="43"/>
        <v/>
      </c>
    </row>
    <row r="161" spans="2:30" x14ac:dyDescent="0.45">
      <c r="B161" s="145" t="str">
        <f t="shared" si="34"/>
        <v>NOT INCLUDED</v>
      </c>
      <c r="C161" s="146" t="e">
        <f t="shared" si="35"/>
        <v>#N/A</v>
      </c>
      <c r="D161" s="158" t="e">
        <f>AB161&amp;"_"&amp;#REF!&amp;IF(afstemning_partner&lt;&gt;"","_"&amp;AC161,"")</f>
        <v>#REF!</v>
      </c>
      <c r="E161" s="158" t="str">
        <f t="shared" si="36"/>
        <v>Extern medfinansiering</v>
      </c>
      <c r="F161" s="158" t="e">
        <f t="shared" si="37"/>
        <v>#N/A</v>
      </c>
      <c r="G161" s="158" t="str">
        <f>'EXTERN MEDFINANSIERING'!Z161&amp;IF(regnskab_filter_periode&gt;=AB161,"INCLUDE"&amp;IF(regnskab_filter_land&lt;&gt;"",IF(regnskab_filter_land="EU",F161,AD161),""),"EXCLUDE")</f>
        <v>Extern medfinansieringEXCLUDE</v>
      </c>
      <c r="H161" s="158" t="str">
        <f t="shared" si="38"/>
        <v>Extern medfinansiering</v>
      </c>
      <c r="I161" s="158" t="str">
        <f>'EXTERN MEDFINANSIERING'!Z161&amp;IF(regnskab_filter_periode_partner&gt;=AB161,"INCLUDE"&amp;IF(regnskab_filter_land_partner&lt;&gt;"",IF(regnskab_filter_land_partner="EU",F161,AD161),""),"EXCLUDE")&amp;AC161</f>
        <v>Extern medfinansieringEXCLUDE</v>
      </c>
      <c r="J161" s="158" t="e">
        <f t="shared" si="39"/>
        <v>#N/A</v>
      </c>
      <c r="L161" s="158" t="str">
        <f t="shared" si="40"/>
        <v>Extern medfinansiering_EU</v>
      </c>
      <c r="P161" s="340"/>
      <c r="Q161" s="340"/>
      <c r="R161" s="341"/>
      <c r="S161" s="342"/>
      <c r="T161" s="342"/>
      <c r="U161" s="341"/>
      <c r="V161" s="368"/>
      <c r="W161" s="341"/>
      <c r="X161" s="343"/>
      <c r="Y161" s="340"/>
      <c r="Z161" s="340" t="s">
        <v>152</v>
      </c>
      <c r="AA161" s="348" t="str">
        <f t="shared" si="41"/>
        <v/>
      </c>
      <c r="AB161" s="349" t="str">
        <f t="shared" si="42"/>
        <v/>
      </c>
      <c r="AC161" s="341"/>
      <c r="AD161" s="350" t="str">
        <f t="shared" si="43"/>
        <v/>
      </c>
    </row>
    <row r="162" spans="2:30" x14ac:dyDescent="0.45">
      <c r="B162" s="145" t="str">
        <f t="shared" si="34"/>
        <v>NOT INCLUDED</v>
      </c>
      <c r="C162" s="146" t="e">
        <f t="shared" si="35"/>
        <v>#N/A</v>
      </c>
      <c r="D162" s="158" t="e">
        <f>AB162&amp;"_"&amp;#REF!&amp;IF(afstemning_partner&lt;&gt;"","_"&amp;AC162,"")</f>
        <v>#REF!</v>
      </c>
      <c r="E162" s="158" t="str">
        <f t="shared" si="36"/>
        <v>Extern medfinansiering</v>
      </c>
      <c r="F162" s="158" t="e">
        <f t="shared" si="37"/>
        <v>#N/A</v>
      </c>
      <c r="G162" s="158" t="str">
        <f>'EXTERN MEDFINANSIERING'!Z162&amp;IF(regnskab_filter_periode&gt;=AB162,"INCLUDE"&amp;IF(regnskab_filter_land&lt;&gt;"",IF(regnskab_filter_land="EU",F162,AD162),""),"EXCLUDE")</f>
        <v>Extern medfinansieringEXCLUDE</v>
      </c>
      <c r="H162" s="158" t="str">
        <f t="shared" si="38"/>
        <v>Extern medfinansiering</v>
      </c>
      <c r="I162" s="158" t="str">
        <f>'EXTERN MEDFINANSIERING'!Z162&amp;IF(regnskab_filter_periode_partner&gt;=AB162,"INCLUDE"&amp;IF(regnskab_filter_land_partner&lt;&gt;"",IF(regnskab_filter_land_partner="EU",F162,AD162),""),"EXCLUDE")&amp;AC162</f>
        <v>Extern medfinansieringEXCLUDE</v>
      </c>
      <c r="J162" s="158" t="e">
        <f t="shared" si="39"/>
        <v>#N/A</v>
      </c>
      <c r="L162" s="158" t="str">
        <f t="shared" si="40"/>
        <v>Extern medfinansiering_EU</v>
      </c>
      <c r="P162" s="340"/>
      <c r="Q162" s="340"/>
      <c r="R162" s="341"/>
      <c r="S162" s="342"/>
      <c r="T162" s="342"/>
      <c r="U162" s="341"/>
      <c r="V162" s="368"/>
      <c r="W162" s="341"/>
      <c r="X162" s="343"/>
      <c r="Y162" s="340"/>
      <c r="Z162" s="340" t="s">
        <v>152</v>
      </c>
      <c r="AA162" s="348" t="str">
        <f t="shared" si="41"/>
        <v/>
      </c>
      <c r="AB162" s="349" t="str">
        <f t="shared" si="42"/>
        <v/>
      </c>
      <c r="AC162" s="341"/>
      <c r="AD162" s="350" t="str">
        <f t="shared" si="43"/>
        <v/>
      </c>
    </row>
    <row r="163" spans="2:30" x14ac:dyDescent="0.45">
      <c r="B163" s="145" t="str">
        <f t="shared" si="34"/>
        <v>NOT INCLUDED</v>
      </c>
      <c r="C163" s="146" t="e">
        <f t="shared" si="35"/>
        <v>#N/A</v>
      </c>
      <c r="D163" s="158" t="e">
        <f>AB163&amp;"_"&amp;#REF!&amp;IF(afstemning_partner&lt;&gt;"","_"&amp;AC163,"")</f>
        <v>#REF!</v>
      </c>
      <c r="E163" s="158" t="str">
        <f t="shared" si="36"/>
        <v>Extern medfinansiering</v>
      </c>
      <c r="F163" s="158" t="e">
        <f t="shared" si="37"/>
        <v>#N/A</v>
      </c>
      <c r="G163" s="158" t="str">
        <f>'EXTERN MEDFINANSIERING'!Z163&amp;IF(regnskab_filter_periode&gt;=AB163,"INCLUDE"&amp;IF(regnskab_filter_land&lt;&gt;"",IF(regnskab_filter_land="EU",F163,AD163),""),"EXCLUDE")</f>
        <v>Extern medfinansieringEXCLUDE</v>
      </c>
      <c r="H163" s="158" t="str">
        <f t="shared" si="38"/>
        <v>Extern medfinansiering</v>
      </c>
      <c r="I163" s="158" t="str">
        <f>'EXTERN MEDFINANSIERING'!Z163&amp;IF(regnskab_filter_periode_partner&gt;=AB163,"INCLUDE"&amp;IF(regnskab_filter_land_partner&lt;&gt;"",IF(regnskab_filter_land_partner="EU",F163,AD163),""),"EXCLUDE")&amp;AC163</f>
        <v>Extern medfinansieringEXCLUDE</v>
      </c>
      <c r="J163" s="158" t="e">
        <f t="shared" si="39"/>
        <v>#N/A</v>
      </c>
      <c r="L163" s="158" t="str">
        <f t="shared" si="40"/>
        <v>Extern medfinansiering_EU</v>
      </c>
      <c r="P163" s="340"/>
      <c r="Q163" s="340"/>
      <c r="R163" s="341"/>
      <c r="S163" s="342"/>
      <c r="T163" s="342"/>
      <c r="U163" s="341"/>
      <c r="V163" s="368"/>
      <c r="W163" s="341"/>
      <c r="X163" s="343"/>
      <c r="Y163" s="340"/>
      <c r="Z163" s="340" t="s">
        <v>152</v>
      </c>
      <c r="AA163" s="348" t="str">
        <f t="shared" si="41"/>
        <v/>
      </c>
      <c r="AB163" s="349" t="str">
        <f t="shared" si="42"/>
        <v/>
      </c>
      <c r="AC163" s="341"/>
      <c r="AD163" s="350" t="str">
        <f t="shared" si="43"/>
        <v/>
      </c>
    </row>
    <row r="164" spans="2:30" x14ac:dyDescent="0.45">
      <c r="B164" s="145" t="str">
        <f t="shared" si="34"/>
        <v>NOT INCLUDED</v>
      </c>
      <c r="C164" s="146" t="e">
        <f t="shared" si="35"/>
        <v>#N/A</v>
      </c>
      <c r="D164" s="158" t="e">
        <f>AB164&amp;"_"&amp;#REF!&amp;IF(afstemning_partner&lt;&gt;"","_"&amp;AC164,"")</f>
        <v>#REF!</v>
      </c>
      <c r="E164" s="158" t="str">
        <f t="shared" si="36"/>
        <v>Extern medfinansiering</v>
      </c>
      <c r="F164" s="158" t="e">
        <f t="shared" si="37"/>
        <v>#N/A</v>
      </c>
      <c r="G164" s="158" t="str">
        <f>'EXTERN MEDFINANSIERING'!Z164&amp;IF(regnskab_filter_periode&gt;=AB164,"INCLUDE"&amp;IF(regnskab_filter_land&lt;&gt;"",IF(regnskab_filter_land="EU",F164,AD164),""),"EXCLUDE")</f>
        <v>Extern medfinansieringEXCLUDE</v>
      </c>
      <c r="H164" s="158" t="str">
        <f t="shared" si="38"/>
        <v>Extern medfinansiering</v>
      </c>
      <c r="I164" s="158" t="str">
        <f>'EXTERN MEDFINANSIERING'!Z164&amp;IF(regnskab_filter_periode_partner&gt;=AB164,"INCLUDE"&amp;IF(regnskab_filter_land_partner&lt;&gt;"",IF(regnskab_filter_land_partner="EU",F164,AD164),""),"EXCLUDE")&amp;AC164</f>
        <v>Extern medfinansieringEXCLUDE</v>
      </c>
      <c r="J164" s="158" t="e">
        <f t="shared" si="39"/>
        <v>#N/A</v>
      </c>
      <c r="L164" s="158" t="str">
        <f t="shared" si="40"/>
        <v>Extern medfinansiering_EU</v>
      </c>
      <c r="P164" s="340"/>
      <c r="Q164" s="340"/>
      <c r="R164" s="341"/>
      <c r="S164" s="342"/>
      <c r="T164" s="342"/>
      <c r="U164" s="341"/>
      <c r="V164" s="368"/>
      <c r="W164" s="341"/>
      <c r="X164" s="343"/>
      <c r="Y164" s="340"/>
      <c r="Z164" s="340" t="s">
        <v>152</v>
      </c>
      <c r="AA164" s="348" t="str">
        <f t="shared" si="41"/>
        <v/>
      </c>
      <c r="AB164" s="349" t="str">
        <f t="shared" si="42"/>
        <v/>
      </c>
      <c r="AC164" s="341"/>
      <c r="AD164" s="350" t="str">
        <f t="shared" si="43"/>
        <v/>
      </c>
    </row>
    <row r="165" spans="2:30" x14ac:dyDescent="0.45">
      <c r="B165" s="145" t="str">
        <f t="shared" si="34"/>
        <v>NOT INCLUDED</v>
      </c>
      <c r="C165" s="146" t="e">
        <f t="shared" si="35"/>
        <v>#N/A</v>
      </c>
      <c r="D165" s="158" t="e">
        <f>AB165&amp;"_"&amp;#REF!&amp;IF(afstemning_partner&lt;&gt;"","_"&amp;AC165,"")</f>
        <v>#REF!</v>
      </c>
      <c r="E165" s="158" t="str">
        <f t="shared" si="36"/>
        <v>Extern medfinansiering</v>
      </c>
      <c r="F165" s="158" t="e">
        <f t="shared" si="37"/>
        <v>#N/A</v>
      </c>
      <c r="G165" s="158" t="str">
        <f>'EXTERN MEDFINANSIERING'!Z165&amp;IF(regnskab_filter_periode&gt;=AB165,"INCLUDE"&amp;IF(regnskab_filter_land&lt;&gt;"",IF(regnskab_filter_land="EU",F165,AD165),""),"EXCLUDE")</f>
        <v>Extern medfinansieringEXCLUDE</v>
      </c>
      <c r="H165" s="158" t="str">
        <f t="shared" si="38"/>
        <v>Extern medfinansiering</v>
      </c>
      <c r="I165" s="158" t="str">
        <f>'EXTERN MEDFINANSIERING'!Z165&amp;IF(regnskab_filter_periode_partner&gt;=AB165,"INCLUDE"&amp;IF(regnskab_filter_land_partner&lt;&gt;"",IF(regnskab_filter_land_partner="EU",F165,AD165),""),"EXCLUDE")&amp;AC165</f>
        <v>Extern medfinansieringEXCLUDE</v>
      </c>
      <c r="J165" s="158" t="e">
        <f t="shared" si="39"/>
        <v>#N/A</v>
      </c>
      <c r="L165" s="158" t="str">
        <f t="shared" si="40"/>
        <v>Extern medfinansiering_EU</v>
      </c>
      <c r="P165" s="340"/>
      <c r="Q165" s="340"/>
      <c r="R165" s="341"/>
      <c r="S165" s="342"/>
      <c r="T165" s="342"/>
      <c r="U165" s="341"/>
      <c r="V165" s="368"/>
      <c r="W165" s="341"/>
      <c r="X165" s="343"/>
      <c r="Y165" s="340"/>
      <c r="Z165" s="340" t="s">
        <v>152</v>
      </c>
      <c r="AA165" s="348" t="str">
        <f t="shared" si="41"/>
        <v/>
      </c>
      <c r="AB165" s="349" t="str">
        <f t="shared" si="42"/>
        <v/>
      </c>
      <c r="AC165" s="341"/>
      <c r="AD165" s="350" t="str">
        <f t="shared" si="43"/>
        <v/>
      </c>
    </row>
    <row r="166" spans="2:30" x14ac:dyDescent="0.45">
      <c r="B166" s="145" t="str">
        <f t="shared" si="34"/>
        <v>NOT INCLUDED</v>
      </c>
      <c r="C166" s="146" t="e">
        <f t="shared" ref="C166:C197" si="44">B166&amp;"_"&amp;VLOOKUP(AD166,setup_country_group,3,FALSE)&amp;"_"&amp;Z166</f>
        <v>#N/A</v>
      </c>
      <c r="D166" s="158" t="e">
        <f>AB166&amp;"_"&amp;#REF!&amp;IF(afstemning_partner&lt;&gt;"","_"&amp;AC166,"")</f>
        <v>#REF!</v>
      </c>
      <c r="E166" s="158" t="str">
        <f t="shared" ref="E166:E197" si="45">Z166&amp;IF(regnskab_filter_periode&lt;&gt;"",AB166,"")&amp;IF(regnskab_filter_land&lt;&gt;"",IF(regnskab_filter_land="EU",F166,AD166),"")</f>
        <v>Extern medfinansiering</v>
      </c>
      <c r="F166" s="158" t="e">
        <f t="shared" si="37"/>
        <v>#N/A</v>
      </c>
      <c r="G166" s="158" t="str">
        <f>'EXTERN MEDFINANSIERING'!Z166&amp;IF(regnskab_filter_periode&gt;=AB166,"INCLUDE"&amp;IF(regnskab_filter_land&lt;&gt;"",IF(regnskab_filter_land="EU",F166,AD166),""),"EXCLUDE")</f>
        <v>Extern medfinansieringEXCLUDE</v>
      </c>
      <c r="H166" s="158" t="str">
        <f t="shared" ref="H166:H197" si="46">Z166&amp;IF(regnskab_filter_periode_partner&lt;&gt;"",AB166,"")&amp;IF(regnskab_filter_land_partner&lt;&gt;"",IF(regnskab_filter_land_partner="EU",F166,AD166),"")&amp;AC166</f>
        <v>Extern medfinansiering</v>
      </c>
      <c r="I166" s="158" t="str">
        <f>'EXTERN MEDFINANSIERING'!Z166&amp;IF(regnskab_filter_periode_partner&gt;=AB166,"INCLUDE"&amp;IF(regnskab_filter_land_partner&lt;&gt;"",IF(regnskab_filter_land_partner="EU",F166,AD166),""),"EXCLUDE")&amp;AC166</f>
        <v>Extern medfinansieringEXCLUDE</v>
      </c>
      <c r="J166" s="158" t="e">
        <f t="shared" ref="J166:J197" si="47">C166&amp;"_"&amp;AC166</f>
        <v>#N/A</v>
      </c>
      <c r="L166" s="158" t="str">
        <f t="shared" ref="L166:L197" si="48">Z166&amp;"_"&amp;IF(AD166&lt;&gt;"Norge","EU","Norge")</f>
        <v>Extern medfinansiering_EU</v>
      </c>
      <c r="P166" s="340"/>
      <c r="Q166" s="340"/>
      <c r="R166" s="341"/>
      <c r="S166" s="342"/>
      <c r="T166" s="342"/>
      <c r="U166" s="341"/>
      <c r="V166" s="368"/>
      <c r="W166" s="341"/>
      <c r="X166" s="343"/>
      <c r="Y166" s="340"/>
      <c r="Z166" s="340" t="s">
        <v>152</v>
      </c>
      <c r="AA166" s="348" t="str">
        <f t="shared" ref="AA166:AA197" si="49">IF(OR(AB166="",Y166="",X166=""),"",ROUND(X166/VLOOKUP(AB166,setup_currency,MATCH(Y166&amp;"/EUR",setup_currency_header,0),FALSE),2))</f>
        <v/>
      </c>
      <c r="AB166" s="349" t="str">
        <f t="shared" ref="AB166:AB197" si="50">IF(T166="","",IF(OR(T166&lt;setup_start_date,T166&gt;setup_end_date),"INVALID DATE",VLOOKUP(T166,setup_periods,2,TRUE)))</f>
        <v/>
      </c>
      <c r="AC166" s="341"/>
      <c r="AD166" s="350" t="str">
        <f t="shared" si="43"/>
        <v/>
      </c>
    </row>
    <row r="167" spans="2:30" x14ac:dyDescent="0.45">
      <c r="B167" s="145" t="str">
        <f t="shared" si="34"/>
        <v>NOT INCLUDED</v>
      </c>
      <c r="C167" s="146" t="e">
        <f t="shared" si="44"/>
        <v>#N/A</v>
      </c>
      <c r="D167" s="158" t="e">
        <f>AB167&amp;"_"&amp;#REF!&amp;IF(afstemning_partner&lt;&gt;"","_"&amp;AC167,"")</f>
        <v>#REF!</v>
      </c>
      <c r="E167" s="158" t="str">
        <f t="shared" si="45"/>
        <v>Extern medfinansiering</v>
      </c>
      <c r="F167" s="158" t="e">
        <f t="shared" si="37"/>
        <v>#N/A</v>
      </c>
      <c r="G167" s="158" t="str">
        <f>'EXTERN MEDFINANSIERING'!Z167&amp;IF(regnskab_filter_periode&gt;=AB167,"INCLUDE"&amp;IF(regnskab_filter_land&lt;&gt;"",IF(regnskab_filter_land="EU",F167,AD167),""),"EXCLUDE")</f>
        <v>Extern medfinansieringEXCLUDE</v>
      </c>
      <c r="H167" s="158" t="str">
        <f t="shared" si="46"/>
        <v>Extern medfinansiering</v>
      </c>
      <c r="I167" s="158" t="str">
        <f>'EXTERN MEDFINANSIERING'!Z167&amp;IF(regnskab_filter_periode_partner&gt;=AB167,"INCLUDE"&amp;IF(regnskab_filter_land_partner&lt;&gt;"",IF(regnskab_filter_land_partner="EU",F167,AD167),""),"EXCLUDE")&amp;AC167</f>
        <v>Extern medfinansieringEXCLUDE</v>
      </c>
      <c r="J167" s="158" t="e">
        <f t="shared" si="47"/>
        <v>#N/A</v>
      </c>
      <c r="L167" s="158" t="str">
        <f t="shared" si="48"/>
        <v>Extern medfinansiering_EU</v>
      </c>
      <c r="P167" s="340"/>
      <c r="Q167" s="340"/>
      <c r="R167" s="341"/>
      <c r="S167" s="342"/>
      <c r="T167" s="342"/>
      <c r="U167" s="341"/>
      <c r="V167" s="368"/>
      <c r="W167" s="341"/>
      <c r="X167" s="343"/>
      <c r="Y167" s="340"/>
      <c r="Z167" s="340" t="s">
        <v>152</v>
      </c>
      <c r="AA167" s="348" t="str">
        <f t="shared" si="49"/>
        <v/>
      </c>
      <c r="AB167" s="349" t="str">
        <f t="shared" si="50"/>
        <v/>
      </c>
      <c r="AC167" s="341"/>
      <c r="AD167" s="350" t="str">
        <f t="shared" si="43"/>
        <v/>
      </c>
    </row>
    <row r="168" spans="2:30" x14ac:dyDescent="0.45">
      <c r="B168" s="145" t="str">
        <f t="shared" si="34"/>
        <v>NOT INCLUDED</v>
      </c>
      <c r="C168" s="146" t="e">
        <f t="shared" si="44"/>
        <v>#N/A</v>
      </c>
      <c r="D168" s="158" t="e">
        <f>AB168&amp;"_"&amp;#REF!&amp;IF(afstemning_partner&lt;&gt;"","_"&amp;AC168,"")</f>
        <v>#REF!</v>
      </c>
      <c r="E168" s="158" t="str">
        <f t="shared" si="45"/>
        <v>Extern medfinansiering</v>
      </c>
      <c r="F168" s="158" t="e">
        <f t="shared" si="37"/>
        <v>#N/A</v>
      </c>
      <c r="G168" s="158" t="str">
        <f>'EXTERN MEDFINANSIERING'!Z168&amp;IF(regnskab_filter_periode&gt;=AB168,"INCLUDE"&amp;IF(regnskab_filter_land&lt;&gt;"",IF(regnskab_filter_land="EU",F168,AD168),""),"EXCLUDE")</f>
        <v>Extern medfinansieringEXCLUDE</v>
      </c>
      <c r="H168" s="158" t="str">
        <f t="shared" si="46"/>
        <v>Extern medfinansiering</v>
      </c>
      <c r="I168" s="158" t="str">
        <f>'EXTERN MEDFINANSIERING'!Z168&amp;IF(regnskab_filter_periode_partner&gt;=AB168,"INCLUDE"&amp;IF(regnskab_filter_land_partner&lt;&gt;"",IF(regnskab_filter_land_partner="EU",F168,AD168),""),"EXCLUDE")&amp;AC168</f>
        <v>Extern medfinansieringEXCLUDE</v>
      </c>
      <c r="J168" s="158" t="e">
        <f t="shared" si="47"/>
        <v>#N/A</v>
      </c>
      <c r="L168" s="158" t="str">
        <f t="shared" si="48"/>
        <v>Extern medfinansiering_EU</v>
      </c>
      <c r="P168" s="340"/>
      <c r="Q168" s="340"/>
      <c r="R168" s="341"/>
      <c r="S168" s="342"/>
      <c r="T168" s="342"/>
      <c r="U168" s="341"/>
      <c r="V168" s="368"/>
      <c r="W168" s="341"/>
      <c r="X168" s="343"/>
      <c r="Y168" s="340"/>
      <c r="Z168" s="340" t="s">
        <v>152</v>
      </c>
      <c r="AA168" s="348" t="str">
        <f t="shared" si="49"/>
        <v/>
      </c>
      <c r="AB168" s="349" t="str">
        <f t="shared" si="50"/>
        <v/>
      </c>
      <c r="AC168" s="341"/>
      <c r="AD168" s="350" t="str">
        <f t="shared" si="43"/>
        <v/>
      </c>
    </row>
    <row r="169" spans="2:30" x14ac:dyDescent="0.45">
      <c r="B169" s="145" t="str">
        <f t="shared" si="34"/>
        <v>NOT INCLUDED</v>
      </c>
      <c r="C169" s="146" t="e">
        <f t="shared" si="44"/>
        <v>#N/A</v>
      </c>
      <c r="D169" s="158" t="e">
        <f>AB169&amp;"_"&amp;#REF!&amp;IF(afstemning_partner&lt;&gt;"","_"&amp;AC169,"")</f>
        <v>#REF!</v>
      </c>
      <c r="E169" s="158" t="str">
        <f t="shared" si="45"/>
        <v>Extern medfinansiering</v>
      </c>
      <c r="F169" s="158" t="e">
        <f t="shared" si="37"/>
        <v>#N/A</v>
      </c>
      <c r="G169" s="158" t="str">
        <f>'EXTERN MEDFINANSIERING'!Z169&amp;IF(regnskab_filter_periode&gt;=AB169,"INCLUDE"&amp;IF(regnskab_filter_land&lt;&gt;"",IF(regnskab_filter_land="EU",F169,AD169),""),"EXCLUDE")</f>
        <v>Extern medfinansieringEXCLUDE</v>
      </c>
      <c r="H169" s="158" t="str">
        <f t="shared" si="46"/>
        <v>Extern medfinansiering</v>
      </c>
      <c r="I169" s="158" t="str">
        <f>'EXTERN MEDFINANSIERING'!Z169&amp;IF(regnskab_filter_periode_partner&gt;=AB169,"INCLUDE"&amp;IF(regnskab_filter_land_partner&lt;&gt;"",IF(regnskab_filter_land_partner="EU",F169,AD169),""),"EXCLUDE")&amp;AC169</f>
        <v>Extern medfinansieringEXCLUDE</v>
      </c>
      <c r="J169" s="158" t="e">
        <f t="shared" si="47"/>
        <v>#N/A</v>
      </c>
      <c r="L169" s="158" t="str">
        <f t="shared" si="48"/>
        <v>Extern medfinansiering_EU</v>
      </c>
      <c r="P169" s="340"/>
      <c r="Q169" s="340"/>
      <c r="R169" s="341"/>
      <c r="S169" s="342"/>
      <c r="T169" s="342"/>
      <c r="U169" s="341"/>
      <c r="V169" s="368"/>
      <c r="W169" s="341"/>
      <c r="X169" s="343"/>
      <c r="Y169" s="340"/>
      <c r="Z169" s="340" t="s">
        <v>152</v>
      </c>
      <c r="AA169" s="348" t="str">
        <f t="shared" si="49"/>
        <v/>
      </c>
      <c r="AB169" s="349" t="str">
        <f t="shared" si="50"/>
        <v/>
      </c>
      <c r="AC169" s="341"/>
      <c r="AD169" s="350" t="str">
        <f t="shared" si="43"/>
        <v/>
      </c>
    </row>
    <row r="170" spans="2:30" x14ac:dyDescent="0.45">
      <c r="B170" s="145" t="str">
        <f t="shared" si="34"/>
        <v>NOT INCLUDED</v>
      </c>
      <c r="C170" s="146" t="e">
        <f t="shared" si="44"/>
        <v>#N/A</v>
      </c>
      <c r="D170" s="158" t="e">
        <f>AB170&amp;"_"&amp;#REF!&amp;IF(afstemning_partner&lt;&gt;"","_"&amp;AC170,"")</f>
        <v>#REF!</v>
      </c>
      <c r="E170" s="158" t="str">
        <f t="shared" si="45"/>
        <v>Extern medfinansiering</v>
      </c>
      <c r="F170" s="158" t="e">
        <f t="shared" si="37"/>
        <v>#N/A</v>
      </c>
      <c r="G170" s="158" t="str">
        <f>'EXTERN MEDFINANSIERING'!Z170&amp;IF(regnskab_filter_periode&gt;=AB170,"INCLUDE"&amp;IF(regnskab_filter_land&lt;&gt;"",IF(regnskab_filter_land="EU",F170,AD170),""),"EXCLUDE")</f>
        <v>Extern medfinansieringEXCLUDE</v>
      </c>
      <c r="H170" s="158" t="str">
        <f t="shared" si="46"/>
        <v>Extern medfinansiering</v>
      </c>
      <c r="I170" s="158" t="str">
        <f>'EXTERN MEDFINANSIERING'!Z170&amp;IF(regnskab_filter_periode_partner&gt;=AB170,"INCLUDE"&amp;IF(regnskab_filter_land_partner&lt;&gt;"",IF(regnskab_filter_land_partner="EU",F170,AD170),""),"EXCLUDE")&amp;AC170</f>
        <v>Extern medfinansieringEXCLUDE</v>
      </c>
      <c r="J170" s="158" t="e">
        <f t="shared" si="47"/>
        <v>#N/A</v>
      </c>
      <c r="L170" s="158" t="str">
        <f t="shared" si="48"/>
        <v>Extern medfinansiering_EU</v>
      </c>
      <c r="P170" s="340"/>
      <c r="Q170" s="340"/>
      <c r="R170" s="341"/>
      <c r="S170" s="342"/>
      <c r="T170" s="342"/>
      <c r="U170" s="341"/>
      <c r="V170" s="368"/>
      <c r="W170" s="341"/>
      <c r="X170" s="343"/>
      <c r="Y170" s="340"/>
      <c r="Z170" s="340" t="s">
        <v>152</v>
      </c>
      <c r="AA170" s="348" t="str">
        <f t="shared" si="49"/>
        <v/>
      </c>
      <c r="AB170" s="349" t="str">
        <f t="shared" si="50"/>
        <v/>
      </c>
      <c r="AC170" s="341"/>
      <c r="AD170" s="350" t="str">
        <f t="shared" si="43"/>
        <v/>
      </c>
    </row>
    <row r="171" spans="2:30" x14ac:dyDescent="0.45">
      <c r="B171" s="145" t="str">
        <f t="shared" si="34"/>
        <v>NOT INCLUDED</v>
      </c>
      <c r="C171" s="146" t="e">
        <f t="shared" si="44"/>
        <v>#N/A</v>
      </c>
      <c r="D171" s="158" t="e">
        <f>AB171&amp;"_"&amp;#REF!&amp;IF(afstemning_partner&lt;&gt;"","_"&amp;AC171,"")</f>
        <v>#REF!</v>
      </c>
      <c r="E171" s="158" t="str">
        <f t="shared" si="45"/>
        <v>Extern medfinansiering</v>
      </c>
      <c r="F171" s="158" t="e">
        <f t="shared" si="37"/>
        <v>#N/A</v>
      </c>
      <c r="G171" s="158" t="str">
        <f>'EXTERN MEDFINANSIERING'!Z171&amp;IF(regnskab_filter_periode&gt;=AB171,"INCLUDE"&amp;IF(regnskab_filter_land&lt;&gt;"",IF(regnskab_filter_land="EU",F171,AD171),""),"EXCLUDE")</f>
        <v>Extern medfinansieringEXCLUDE</v>
      </c>
      <c r="H171" s="158" t="str">
        <f t="shared" si="46"/>
        <v>Extern medfinansiering</v>
      </c>
      <c r="I171" s="158" t="str">
        <f>'EXTERN MEDFINANSIERING'!Z171&amp;IF(regnskab_filter_periode_partner&gt;=AB171,"INCLUDE"&amp;IF(regnskab_filter_land_partner&lt;&gt;"",IF(regnskab_filter_land_partner="EU",F171,AD171),""),"EXCLUDE")&amp;AC171</f>
        <v>Extern medfinansieringEXCLUDE</v>
      </c>
      <c r="J171" s="158" t="e">
        <f t="shared" si="47"/>
        <v>#N/A</v>
      </c>
      <c r="L171" s="158" t="str">
        <f t="shared" si="48"/>
        <v>Extern medfinansiering_EU</v>
      </c>
      <c r="P171" s="340"/>
      <c r="Q171" s="340"/>
      <c r="R171" s="341"/>
      <c r="S171" s="342"/>
      <c r="T171" s="342"/>
      <c r="U171" s="341"/>
      <c r="V171" s="368"/>
      <c r="W171" s="341"/>
      <c r="X171" s="343"/>
      <c r="Y171" s="340"/>
      <c r="Z171" s="340" t="s">
        <v>152</v>
      </c>
      <c r="AA171" s="348" t="str">
        <f t="shared" si="49"/>
        <v/>
      </c>
      <c r="AB171" s="349" t="str">
        <f t="shared" si="50"/>
        <v/>
      </c>
      <c r="AC171" s="341"/>
      <c r="AD171" s="350" t="str">
        <f t="shared" si="43"/>
        <v/>
      </c>
    </row>
    <row r="172" spans="2:30" x14ac:dyDescent="0.45">
      <c r="B172" s="145" t="str">
        <f t="shared" si="34"/>
        <v>NOT INCLUDED</v>
      </c>
      <c r="C172" s="146" t="e">
        <f t="shared" si="44"/>
        <v>#N/A</v>
      </c>
      <c r="D172" s="158" t="e">
        <f>AB172&amp;"_"&amp;#REF!&amp;IF(afstemning_partner&lt;&gt;"","_"&amp;AC172,"")</f>
        <v>#REF!</v>
      </c>
      <c r="E172" s="158" t="str">
        <f t="shared" si="45"/>
        <v>Extern medfinansiering</v>
      </c>
      <c r="F172" s="158" t="e">
        <f t="shared" si="37"/>
        <v>#N/A</v>
      </c>
      <c r="G172" s="158" t="str">
        <f>'EXTERN MEDFINANSIERING'!Z172&amp;IF(regnskab_filter_periode&gt;=AB172,"INCLUDE"&amp;IF(regnskab_filter_land&lt;&gt;"",IF(regnskab_filter_land="EU",F172,AD172),""),"EXCLUDE")</f>
        <v>Extern medfinansieringEXCLUDE</v>
      </c>
      <c r="H172" s="158" t="str">
        <f t="shared" si="46"/>
        <v>Extern medfinansiering</v>
      </c>
      <c r="I172" s="158" t="str">
        <f>'EXTERN MEDFINANSIERING'!Z172&amp;IF(regnskab_filter_periode_partner&gt;=AB172,"INCLUDE"&amp;IF(regnskab_filter_land_partner&lt;&gt;"",IF(regnskab_filter_land_partner="EU",F172,AD172),""),"EXCLUDE")&amp;AC172</f>
        <v>Extern medfinansieringEXCLUDE</v>
      </c>
      <c r="J172" s="158" t="e">
        <f t="shared" si="47"/>
        <v>#N/A</v>
      </c>
      <c r="L172" s="158" t="str">
        <f t="shared" si="48"/>
        <v>Extern medfinansiering_EU</v>
      </c>
      <c r="P172" s="340"/>
      <c r="Q172" s="340"/>
      <c r="R172" s="341"/>
      <c r="S172" s="342"/>
      <c r="T172" s="342"/>
      <c r="U172" s="341"/>
      <c r="V172" s="368"/>
      <c r="W172" s="341"/>
      <c r="X172" s="343"/>
      <c r="Y172" s="340"/>
      <c r="Z172" s="340" t="s">
        <v>152</v>
      </c>
      <c r="AA172" s="348" t="str">
        <f t="shared" si="49"/>
        <v/>
      </c>
      <c r="AB172" s="349" t="str">
        <f t="shared" si="50"/>
        <v/>
      </c>
      <c r="AC172" s="341"/>
      <c r="AD172" s="350" t="str">
        <f t="shared" si="43"/>
        <v/>
      </c>
    </row>
    <row r="173" spans="2:30" x14ac:dyDescent="0.45">
      <c r="B173" s="145" t="str">
        <f t="shared" si="34"/>
        <v>NOT INCLUDED</v>
      </c>
      <c r="C173" s="146" t="e">
        <f t="shared" si="44"/>
        <v>#N/A</v>
      </c>
      <c r="D173" s="158" t="e">
        <f>AB173&amp;"_"&amp;#REF!&amp;IF(afstemning_partner&lt;&gt;"","_"&amp;AC173,"")</f>
        <v>#REF!</v>
      </c>
      <c r="E173" s="158" t="str">
        <f t="shared" si="45"/>
        <v>Extern medfinansiering</v>
      </c>
      <c r="F173" s="158" t="e">
        <f t="shared" si="37"/>
        <v>#N/A</v>
      </c>
      <c r="G173" s="158" t="str">
        <f>'EXTERN MEDFINANSIERING'!Z173&amp;IF(regnskab_filter_periode&gt;=AB173,"INCLUDE"&amp;IF(regnskab_filter_land&lt;&gt;"",IF(regnskab_filter_land="EU",F173,AD173),""),"EXCLUDE")</f>
        <v>Extern medfinansieringEXCLUDE</v>
      </c>
      <c r="H173" s="158" t="str">
        <f t="shared" si="46"/>
        <v>Extern medfinansiering</v>
      </c>
      <c r="I173" s="158" t="str">
        <f>'EXTERN MEDFINANSIERING'!Z173&amp;IF(regnskab_filter_periode_partner&gt;=AB173,"INCLUDE"&amp;IF(regnskab_filter_land_partner&lt;&gt;"",IF(regnskab_filter_land_partner="EU",F173,AD173),""),"EXCLUDE")&amp;AC173</f>
        <v>Extern medfinansieringEXCLUDE</v>
      </c>
      <c r="J173" s="158" t="e">
        <f t="shared" si="47"/>
        <v>#N/A</v>
      </c>
      <c r="L173" s="158" t="str">
        <f t="shared" si="48"/>
        <v>Extern medfinansiering_EU</v>
      </c>
      <c r="P173" s="340"/>
      <c r="Q173" s="340"/>
      <c r="R173" s="341"/>
      <c r="S173" s="342"/>
      <c r="T173" s="342"/>
      <c r="U173" s="341"/>
      <c r="V173" s="368"/>
      <c r="W173" s="341"/>
      <c r="X173" s="343"/>
      <c r="Y173" s="340"/>
      <c r="Z173" s="340" t="s">
        <v>152</v>
      </c>
      <c r="AA173" s="348" t="str">
        <f t="shared" si="49"/>
        <v/>
      </c>
      <c r="AB173" s="349" t="str">
        <f t="shared" si="50"/>
        <v/>
      </c>
      <c r="AC173" s="341"/>
      <c r="AD173" s="350" t="str">
        <f t="shared" si="43"/>
        <v/>
      </c>
    </row>
    <row r="174" spans="2:30" x14ac:dyDescent="0.45">
      <c r="B174" s="145" t="str">
        <f t="shared" si="34"/>
        <v>NOT INCLUDED</v>
      </c>
      <c r="C174" s="146" t="e">
        <f t="shared" si="44"/>
        <v>#N/A</v>
      </c>
      <c r="D174" s="158" t="e">
        <f>AB174&amp;"_"&amp;#REF!&amp;IF(afstemning_partner&lt;&gt;"","_"&amp;AC174,"")</f>
        <v>#REF!</v>
      </c>
      <c r="E174" s="158" t="str">
        <f t="shared" si="45"/>
        <v>Extern medfinansiering</v>
      </c>
      <c r="F174" s="158" t="e">
        <f t="shared" si="37"/>
        <v>#N/A</v>
      </c>
      <c r="G174" s="158" t="str">
        <f>'EXTERN MEDFINANSIERING'!Z174&amp;IF(regnskab_filter_periode&gt;=AB174,"INCLUDE"&amp;IF(regnskab_filter_land&lt;&gt;"",IF(regnskab_filter_land="EU",F174,AD174),""),"EXCLUDE")</f>
        <v>Extern medfinansieringEXCLUDE</v>
      </c>
      <c r="H174" s="158" t="str">
        <f t="shared" si="46"/>
        <v>Extern medfinansiering</v>
      </c>
      <c r="I174" s="158" t="str">
        <f>'EXTERN MEDFINANSIERING'!Z174&amp;IF(regnskab_filter_periode_partner&gt;=AB174,"INCLUDE"&amp;IF(regnskab_filter_land_partner&lt;&gt;"",IF(regnskab_filter_land_partner="EU",F174,AD174),""),"EXCLUDE")&amp;AC174</f>
        <v>Extern medfinansieringEXCLUDE</v>
      </c>
      <c r="J174" s="158" t="e">
        <f t="shared" si="47"/>
        <v>#N/A</v>
      </c>
      <c r="L174" s="158" t="str">
        <f t="shared" si="48"/>
        <v>Extern medfinansiering_EU</v>
      </c>
      <c r="P174" s="340"/>
      <c r="Q174" s="340"/>
      <c r="R174" s="341"/>
      <c r="S174" s="342"/>
      <c r="T174" s="342"/>
      <c r="U174" s="341"/>
      <c r="V174" s="368"/>
      <c r="W174" s="341"/>
      <c r="X174" s="343"/>
      <c r="Y174" s="340"/>
      <c r="Z174" s="340" t="s">
        <v>152</v>
      </c>
      <c r="AA174" s="348" t="str">
        <f t="shared" si="49"/>
        <v/>
      </c>
      <c r="AB174" s="349" t="str">
        <f t="shared" si="50"/>
        <v/>
      </c>
      <c r="AC174" s="341"/>
      <c r="AD174" s="350" t="str">
        <f t="shared" si="43"/>
        <v/>
      </c>
    </row>
    <row r="175" spans="2:30" x14ac:dyDescent="0.45">
      <c r="B175" s="145" t="str">
        <f t="shared" si="34"/>
        <v>NOT INCLUDED</v>
      </c>
      <c r="C175" s="146" t="e">
        <f t="shared" si="44"/>
        <v>#N/A</v>
      </c>
      <c r="D175" s="158" t="e">
        <f>AB175&amp;"_"&amp;#REF!&amp;IF(afstemning_partner&lt;&gt;"","_"&amp;AC175,"")</f>
        <v>#REF!</v>
      </c>
      <c r="E175" s="158" t="str">
        <f t="shared" si="45"/>
        <v>Extern medfinansiering</v>
      </c>
      <c r="F175" s="158" t="e">
        <f t="shared" si="37"/>
        <v>#N/A</v>
      </c>
      <c r="G175" s="158" t="str">
        <f>'EXTERN MEDFINANSIERING'!Z175&amp;IF(regnskab_filter_periode&gt;=AB175,"INCLUDE"&amp;IF(regnskab_filter_land&lt;&gt;"",IF(regnskab_filter_land="EU",F175,AD175),""),"EXCLUDE")</f>
        <v>Extern medfinansieringEXCLUDE</v>
      </c>
      <c r="H175" s="158" t="str">
        <f t="shared" si="46"/>
        <v>Extern medfinansiering</v>
      </c>
      <c r="I175" s="158" t="str">
        <f>'EXTERN MEDFINANSIERING'!Z175&amp;IF(regnskab_filter_periode_partner&gt;=AB175,"INCLUDE"&amp;IF(regnskab_filter_land_partner&lt;&gt;"",IF(regnskab_filter_land_partner="EU",F175,AD175),""),"EXCLUDE")&amp;AC175</f>
        <v>Extern medfinansieringEXCLUDE</v>
      </c>
      <c r="J175" s="158" t="e">
        <f t="shared" si="47"/>
        <v>#N/A</v>
      </c>
      <c r="L175" s="158" t="str">
        <f t="shared" si="48"/>
        <v>Extern medfinansiering_EU</v>
      </c>
      <c r="P175" s="340"/>
      <c r="Q175" s="340"/>
      <c r="R175" s="341"/>
      <c r="S175" s="342"/>
      <c r="T175" s="342"/>
      <c r="U175" s="341"/>
      <c r="V175" s="368"/>
      <c r="W175" s="341"/>
      <c r="X175" s="343"/>
      <c r="Y175" s="340"/>
      <c r="Z175" s="340" t="s">
        <v>152</v>
      </c>
      <c r="AA175" s="348" t="str">
        <f t="shared" si="49"/>
        <v/>
      </c>
      <c r="AB175" s="349" t="str">
        <f t="shared" si="50"/>
        <v/>
      </c>
      <c r="AC175" s="341"/>
      <c r="AD175" s="350" t="str">
        <f t="shared" si="43"/>
        <v/>
      </c>
    </row>
    <row r="176" spans="2:30" x14ac:dyDescent="0.45">
      <c r="B176" s="145" t="str">
        <f t="shared" si="34"/>
        <v>NOT INCLUDED</v>
      </c>
      <c r="C176" s="146" t="e">
        <f t="shared" si="44"/>
        <v>#N/A</v>
      </c>
      <c r="D176" s="158" t="e">
        <f>AB176&amp;"_"&amp;#REF!&amp;IF(afstemning_partner&lt;&gt;"","_"&amp;AC176,"")</f>
        <v>#REF!</v>
      </c>
      <c r="E176" s="158" t="str">
        <f t="shared" si="45"/>
        <v>Extern medfinansiering</v>
      </c>
      <c r="F176" s="158" t="e">
        <f t="shared" si="37"/>
        <v>#N/A</v>
      </c>
      <c r="G176" s="158" t="str">
        <f>'EXTERN MEDFINANSIERING'!Z176&amp;IF(regnskab_filter_periode&gt;=AB176,"INCLUDE"&amp;IF(regnskab_filter_land&lt;&gt;"",IF(regnskab_filter_land="EU",F176,AD176),""),"EXCLUDE")</f>
        <v>Extern medfinansieringEXCLUDE</v>
      </c>
      <c r="H176" s="158" t="str">
        <f t="shared" si="46"/>
        <v>Extern medfinansiering</v>
      </c>
      <c r="I176" s="158" t="str">
        <f>'EXTERN MEDFINANSIERING'!Z176&amp;IF(regnskab_filter_periode_partner&gt;=AB176,"INCLUDE"&amp;IF(regnskab_filter_land_partner&lt;&gt;"",IF(regnskab_filter_land_partner="EU",F176,AD176),""),"EXCLUDE")&amp;AC176</f>
        <v>Extern medfinansieringEXCLUDE</v>
      </c>
      <c r="J176" s="158" t="e">
        <f t="shared" si="47"/>
        <v>#N/A</v>
      </c>
      <c r="L176" s="158" t="str">
        <f t="shared" si="48"/>
        <v>Extern medfinansiering_EU</v>
      </c>
      <c r="P176" s="340"/>
      <c r="Q176" s="340"/>
      <c r="R176" s="341"/>
      <c r="S176" s="342"/>
      <c r="T176" s="342"/>
      <c r="U176" s="341"/>
      <c r="V176" s="368"/>
      <c r="W176" s="341"/>
      <c r="X176" s="343"/>
      <c r="Y176" s="340"/>
      <c r="Z176" s="340" t="s">
        <v>152</v>
      </c>
      <c r="AA176" s="348" t="str">
        <f t="shared" si="49"/>
        <v/>
      </c>
      <c r="AB176" s="349" t="str">
        <f t="shared" si="50"/>
        <v/>
      </c>
      <c r="AC176" s="341"/>
      <c r="AD176" s="350" t="str">
        <f t="shared" si="43"/>
        <v/>
      </c>
    </row>
    <row r="177" spans="2:30" x14ac:dyDescent="0.45">
      <c r="B177" s="145" t="str">
        <f t="shared" si="34"/>
        <v>NOT INCLUDED</v>
      </c>
      <c r="C177" s="146" t="e">
        <f t="shared" si="44"/>
        <v>#N/A</v>
      </c>
      <c r="D177" s="158" t="e">
        <f>AB177&amp;"_"&amp;#REF!&amp;IF(afstemning_partner&lt;&gt;"","_"&amp;AC177,"")</f>
        <v>#REF!</v>
      </c>
      <c r="E177" s="158" t="str">
        <f t="shared" si="45"/>
        <v>Extern medfinansiering</v>
      </c>
      <c r="F177" s="158" t="e">
        <f t="shared" si="37"/>
        <v>#N/A</v>
      </c>
      <c r="G177" s="158" t="str">
        <f>'EXTERN MEDFINANSIERING'!Z177&amp;IF(regnskab_filter_periode&gt;=AB177,"INCLUDE"&amp;IF(regnskab_filter_land&lt;&gt;"",IF(regnskab_filter_land="EU",F177,AD177),""),"EXCLUDE")</f>
        <v>Extern medfinansieringEXCLUDE</v>
      </c>
      <c r="H177" s="158" t="str">
        <f t="shared" si="46"/>
        <v>Extern medfinansiering</v>
      </c>
      <c r="I177" s="158" t="str">
        <f>'EXTERN MEDFINANSIERING'!Z177&amp;IF(regnskab_filter_periode_partner&gt;=AB177,"INCLUDE"&amp;IF(regnskab_filter_land_partner&lt;&gt;"",IF(regnskab_filter_land_partner="EU",F177,AD177),""),"EXCLUDE")&amp;AC177</f>
        <v>Extern medfinansieringEXCLUDE</v>
      </c>
      <c r="J177" s="158" t="e">
        <f t="shared" si="47"/>
        <v>#N/A</v>
      </c>
      <c r="L177" s="158" t="str">
        <f t="shared" si="48"/>
        <v>Extern medfinansiering_EU</v>
      </c>
      <c r="P177" s="340"/>
      <c r="Q177" s="340"/>
      <c r="R177" s="341"/>
      <c r="S177" s="342"/>
      <c r="T177" s="342"/>
      <c r="U177" s="341"/>
      <c r="V177" s="368"/>
      <c r="W177" s="341"/>
      <c r="X177" s="343"/>
      <c r="Y177" s="340"/>
      <c r="Z177" s="340" t="s">
        <v>152</v>
      </c>
      <c r="AA177" s="348" t="str">
        <f t="shared" si="49"/>
        <v/>
      </c>
      <c r="AB177" s="349" t="str">
        <f t="shared" si="50"/>
        <v/>
      </c>
      <c r="AC177" s="341"/>
      <c r="AD177" s="350" t="str">
        <f t="shared" si="43"/>
        <v/>
      </c>
    </row>
    <row r="178" spans="2:30" x14ac:dyDescent="0.45">
      <c r="B178" s="145" t="str">
        <f t="shared" si="34"/>
        <v>NOT INCLUDED</v>
      </c>
      <c r="C178" s="146" t="e">
        <f t="shared" si="44"/>
        <v>#N/A</v>
      </c>
      <c r="D178" s="158" t="e">
        <f>AB178&amp;"_"&amp;#REF!&amp;IF(afstemning_partner&lt;&gt;"","_"&amp;AC178,"")</f>
        <v>#REF!</v>
      </c>
      <c r="E178" s="158" t="str">
        <f t="shared" si="45"/>
        <v>Extern medfinansiering</v>
      </c>
      <c r="F178" s="158" t="e">
        <f t="shared" si="37"/>
        <v>#N/A</v>
      </c>
      <c r="G178" s="158" t="str">
        <f>'EXTERN MEDFINANSIERING'!Z178&amp;IF(regnskab_filter_periode&gt;=AB178,"INCLUDE"&amp;IF(regnskab_filter_land&lt;&gt;"",IF(regnskab_filter_land="EU",F178,AD178),""),"EXCLUDE")</f>
        <v>Extern medfinansieringEXCLUDE</v>
      </c>
      <c r="H178" s="158" t="str">
        <f t="shared" si="46"/>
        <v>Extern medfinansiering</v>
      </c>
      <c r="I178" s="158" t="str">
        <f>'EXTERN MEDFINANSIERING'!Z178&amp;IF(regnskab_filter_periode_partner&gt;=AB178,"INCLUDE"&amp;IF(regnskab_filter_land_partner&lt;&gt;"",IF(regnskab_filter_land_partner="EU",F178,AD178),""),"EXCLUDE")&amp;AC178</f>
        <v>Extern medfinansieringEXCLUDE</v>
      </c>
      <c r="J178" s="158" t="e">
        <f t="shared" si="47"/>
        <v>#N/A</v>
      </c>
      <c r="L178" s="158" t="str">
        <f t="shared" si="48"/>
        <v>Extern medfinansiering_EU</v>
      </c>
      <c r="P178" s="340"/>
      <c r="Q178" s="340"/>
      <c r="R178" s="341"/>
      <c r="S178" s="342"/>
      <c r="T178" s="342"/>
      <c r="U178" s="341"/>
      <c r="V178" s="368"/>
      <c r="W178" s="341"/>
      <c r="X178" s="343"/>
      <c r="Y178" s="340"/>
      <c r="Z178" s="340" t="s">
        <v>152</v>
      </c>
      <c r="AA178" s="348" t="str">
        <f t="shared" si="49"/>
        <v/>
      </c>
      <c r="AB178" s="349" t="str">
        <f t="shared" si="50"/>
        <v/>
      </c>
      <c r="AC178" s="341"/>
      <c r="AD178" s="350" t="str">
        <f t="shared" si="43"/>
        <v/>
      </c>
    </row>
    <row r="179" spans="2:30" x14ac:dyDescent="0.45">
      <c r="B179" s="145" t="str">
        <f t="shared" si="34"/>
        <v>NOT INCLUDED</v>
      </c>
      <c r="C179" s="146" t="e">
        <f t="shared" si="44"/>
        <v>#N/A</v>
      </c>
      <c r="D179" s="158" t="e">
        <f>AB179&amp;"_"&amp;#REF!&amp;IF(afstemning_partner&lt;&gt;"","_"&amp;AC179,"")</f>
        <v>#REF!</v>
      </c>
      <c r="E179" s="158" t="str">
        <f t="shared" si="45"/>
        <v>Extern medfinansiering</v>
      </c>
      <c r="F179" s="158" t="e">
        <f t="shared" si="37"/>
        <v>#N/A</v>
      </c>
      <c r="G179" s="158" t="str">
        <f>'EXTERN MEDFINANSIERING'!Z179&amp;IF(regnskab_filter_periode&gt;=AB179,"INCLUDE"&amp;IF(regnskab_filter_land&lt;&gt;"",IF(regnskab_filter_land="EU",F179,AD179),""),"EXCLUDE")</f>
        <v>Extern medfinansieringEXCLUDE</v>
      </c>
      <c r="H179" s="158" t="str">
        <f t="shared" si="46"/>
        <v>Extern medfinansiering</v>
      </c>
      <c r="I179" s="158" t="str">
        <f>'EXTERN MEDFINANSIERING'!Z179&amp;IF(regnskab_filter_periode_partner&gt;=AB179,"INCLUDE"&amp;IF(regnskab_filter_land_partner&lt;&gt;"",IF(regnskab_filter_land_partner="EU",F179,AD179),""),"EXCLUDE")&amp;AC179</f>
        <v>Extern medfinansieringEXCLUDE</v>
      </c>
      <c r="J179" s="158" t="e">
        <f t="shared" si="47"/>
        <v>#N/A</v>
      </c>
      <c r="L179" s="158" t="str">
        <f t="shared" si="48"/>
        <v>Extern medfinansiering_EU</v>
      </c>
      <c r="P179" s="340"/>
      <c r="Q179" s="340"/>
      <c r="R179" s="341"/>
      <c r="S179" s="342"/>
      <c r="T179" s="342"/>
      <c r="U179" s="341"/>
      <c r="V179" s="368"/>
      <c r="W179" s="341"/>
      <c r="X179" s="343"/>
      <c r="Y179" s="340"/>
      <c r="Z179" s="340" t="s">
        <v>152</v>
      </c>
      <c r="AA179" s="348" t="str">
        <f t="shared" si="49"/>
        <v/>
      </c>
      <c r="AB179" s="349" t="str">
        <f t="shared" si="50"/>
        <v/>
      </c>
      <c r="AC179" s="341"/>
      <c r="AD179" s="350" t="str">
        <f t="shared" si="43"/>
        <v/>
      </c>
    </row>
    <row r="180" spans="2:30" x14ac:dyDescent="0.45">
      <c r="B180" s="145" t="str">
        <f t="shared" si="34"/>
        <v>NOT INCLUDED</v>
      </c>
      <c r="C180" s="146" t="e">
        <f t="shared" si="44"/>
        <v>#N/A</v>
      </c>
      <c r="D180" s="158" t="e">
        <f>AB180&amp;"_"&amp;#REF!&amp;IF(afstemning_partner&lt;&gt;"","_"&amp;AC180,"")</f>
        <v>#REF!</v>
      </c>
      <c r="E180" s="158" t="str">
        <f t="shared" si="45"/>
        <v>Extern medfinansiering</v>
      </c>
      <c r="F180" s="158" t="e">
        <f t="shared" si="37"/>
        <v>#N/A</v>
      </c>
      <c r="G180" s="158" t="str">
        <f>'EXTERN MEDFINANSIERING'!Z180&amp;IF(regnskab_filter_periode&gt;=AB180,"INCLUDE"&amp;IF(regnskab_filter_land&lt;&gt;"",IF(regnskab_filter_land="EU",F180,AD180),""),"EXCLUDE")</f>
        <v>Extern medfinansieringEXCLUDE</v>
      </c>
      <c r="H180" s="158" t="str">
        <f t="shared" si="46"/>
        <v>Extern medfinansiering</v>
      </c>
      <c r="I180" s="158" t="str">
        <f>'EXTERN MEDFINANSIERING'!Z180&amp;IF(regnskab_filter_periode_partner&gt;=AB180,"INCLUDE"&amp;IF(regnskab_filter_land_partner&lt;&gt;"",IF(regnskab_filter_land_partner="EU",F180,AD180),""),"EXCLUDE")&amp;AC180</f>
        <v>Extern medfinansieringEXCLUDE</v>
      </c>
      <c r="J180" s="158" t="e">
        <f t="shared" si="47"/>
        <v>#N/A</v>
      </c>
      <c r="L180" s="158" t="str">
        <f t="shared" si="48"/>
        <v>Extern medfinansiering_EU</v>
      </c>
      <c r="P180" s="340"/>
      <c r="Q180" s="340"/>
      <c r="R180" s="341"/>
      <c r="S180" s="342"/>
      <c r="T180" s="342"/>
      <c r="U180" s="341"/>
      <c r="V180" s="368"/>
      <c r="W180" s="341"/>
      <c r="X180" s="343"/>
      <c r="Y180" s="340"/>
      <c r="Z180" s="340" t="s">
        <v>152</v>
      </c>
      <c r="AA180" s="348" t="str">
        <f t="shared" si="49"/>
        <v/>
      </c>
      <c r="AB180" s="349" t="str">
        <f t="shared" si="50"/>
        <v/>
      </c>
      <c r="AC180" s="341"/>
      <c r="AD180" s="350" t="str">
        <f t="shared" si="43"/>
        <v/>
      </c>
    </row>
    <row r="181" spans="2:30" x14ac:dyDescent="0.45">
      <c r="B181" s="145" t="str">
        <f t="shared" si="34"/>
        <v>NOT INCLUDED</v>
      </c>
      <c r="C181" s="146" t="e">
        <f t="shared" si="44"/>
        <v>#N/A</v>
      </c>
      <c r="D181" s="158" t="e">
        <f>AB181&amp;"_"&amp;#REF!&amp;IF(afstemning_partner&lt;&gt;"","_"&amp;AC181,"")</f>
        <v>#REF!</v>
      </c>
      <c r="E181" s="158" t="str">
        <f t="shared" si="45"/>
        <v>Extern medfinansiering</v>
      </c>
      <c r="F181" s="158" t="e">
        <f t="shared" si="37"/>
        <v>#N/A</v>
      </c>
      <c r="G181" s="158" t="str">
        <f>'EXTERN MEDFINANSIERING'!Z181&amp;IF(regnskab_filter_periode&gt;=AB181,"INCLUDE"&amp;IF(regnskab_filter_land&lt;&gt;"",IF(regnskab_filter_land="EU",F181,AD181),""),"EXCLUDE")</f>
        <v>Extern medfinansieringEXCLUDE</v>
      </c>
      <c r="H181" s="158" t="str">
        <f t="shared" si="46"/>
        <v>Extern medfinansiering</v>
      </c>
      <c r="I181" s="158" t="str">
        <f>'EXTERN MEDFINANSIERING'!Z181&amp;IF(regnskab_filter_periode_partner&gt;=AB181,"INCLUDE"&amp;IF(regnskab_filter_land_partner&lt;&gt;"",IF(regnskab_filter_land_partner="EU",F181,AD181),""),"EXCLUDE")&amp;AC181</f>
        <v>Extern medfinansieringEXCLUDE</v>
      </c>
      <c r="J181" s="158" t="e">
        <f t="shared" si="47"/>
        <v>#N/A</v>
      </c>
      <c r="L181" s="158" t="str">
        <f t="shared" si="48"/>
        <v>Extern medfinansiering_EU</v>
      </c>
      <c r="P181" s="340"/>
      <c r="Q181" s="340"/>
      <c r="R181" s="341"/>
      <c r="S181" s="342"/>
      <c r="T181" s="342"/>
      <c r="U181" s="341"/>
      <c r="V181" s="368"/>
      <c r="W181" s="341"/>
      <c r="X181" s="343"/>
      <c r="Y181" s="340"/>
      <c r="Z181" s="340" t="s">
        <v>152</v>
      </c>
      <c r="AA181" s="348" t="str">
        <f t="shared" si="49"/>
        <v/>
      </c>
      <c r="AB181" s="349" t="str">
        <f t="shared" si="50"/>
        <v/>
      </c>
      <c r="AC181" s="341"/>
      <c r="AD181" s="350" t="str">
        <f t="shared" si="43"/>
        <v/>
      </c>
    </row>
    <row r="182" spans="2:30" x14ac:dyDescent="0.45">
      <c r="B182" s="145" t="str">
        <f t="shared" si="34"/>
        <v>NOT INCLUDED</v>
      </c>
      <c r="C182" s="146" t="e">
        <f t="shared" si="44"/>
        <v>#N/A</v>
      </c>
      <c r="D182" s="158" t="e">
        <f>AB182&amp;"_"&amp;#REF!&amp;IF(afstemning_partner&lt;&gt;"","_"&amp;AC182,"")</f>
        <v>#REF!</v>
      </c>
      <c r="E182" s="158" t="str">
        <f t="shared" si="45"/>
        <v>Extern medfinansiering</v>
      </c>
      <c r="F182" s="158" t="e">
        <f t="shared" si="37"/>
        <v>#N/A</v>
      </c>
      <c r="G182" s="158" t="str">
        <f>'EXTERN MEDFINANSIERING'!Z182&amp;IF(regnskab_filter_periode&gt;=AB182,"INCLUDE"&amp;IF(regnskab_filter_land&lt;&gt;"",IF(regnskab_filter_land="EU",F182,AD182),""),"EXCLUDE")</f>
        <v>Extern medfinansieringEXCLUDE</v>
      </c>
      <c r="H182" s="158" t="str">
        <f t="shared" si="46"/>
        <v>Extern medfinansiering</v>
      </c>
      <c r="I182" s="158" t="str">
        <f>'EXTERN MEDFINANSIERING'!Z182&amp;IF(regnskab_filter_periode_partner&gt;=AB182,"INCLUDE"&amp;IF(regnskab_filter_land_partner&lt;&gt;"",IF(regnskab_filter_land_partner="EU",F182,AD182),""),"EXCLUDE")&amp;AC182</f>
        <v>Extern medfinansieringEXCLUDE</v>
      </c>
      <c r="J182" s="158" t="e">
        <f t="shared" si="47"/>
        <v>#N/A</v>
      </c>
      <c r="L182" s="158" t="str">
        <f t="shared" si="48"/>
        <v>Extern medfinansiering_EU</v>
      </c>
      <c r="P182" s="340"/>
      <c r="Q182" s="340"/>
      <c r="R182" s="341"/>
      <c r="S182" s="342"/>
      <c r="T182" s="342"/>
      <c r="U182" s="341"/>
      <c r="V182" s="368"/>
      <c r="W182" s="341"/>
      <c r="X182" s="343"/>
      <c r="Y182" s="340"/>
      <c r="Z182" s="340" t="s">
        <v>152</v>
      </c>
      <c r="AA182" s="348" t="str">
        <f t="shared" si="49"/>
        <v/>
      </c>
      <c r="AB182" s="349" t="str">
        <f t="shared" si="50"/>
        <v/>
      </c>
      <c r="AC182" s="341"/>
      <c r="AD182" s="350" t="str">
        <f t="shared" si="43"/>
        <v/>
      </c>
    </row>
    <row r="183" spans="2:30" x14ac:dyDescent="0.45">
      <c r="B183" s="145" t="str">
        <f t="shared" si="34"/>
        <v>NOT INCLUDED</v>
      </c>
      <c r="C183" s="146" t="e">
        <f t="shared" si="44"/>
        <v>#N/A</v>
      </c>
      <c r="D183" s="158" t="e">
        <f>AB183&amp;"_"&amp;#REF!&amp;IF(afstemning_partner&lt;&gt;"","_"&amp;AC183,"")</f>
        <v>#REF!</v>
      </c>
      <c r="E183" s="158" t="str">
        <f t="shared" si="45"/>
        <v>Extern medfinansiering</v>
      </c>
      <c r="F183" s="158" t="e">
        <f t="shared" si="37"/>
        <v>#N/A</v>
      </c>
      <c r="G183" s="158" t="str">
        <f>'EXTERN MEDFINANSIERING'!Z183&amp;IF(regnskab_filter_periode&gt;=AB183,"INCLUDE"&amp;IF(regnskab_filter_land&lt;&gt;"",IF(regnskab_filter_land="EU",F183,AD183),""),"EXCLUDE")</f>
        <v>Extern medfinansieringEXCLUDE</v>
      </c>
      <c r="H183" s="158" t="str">
        <f t="shared" si="46"/>
        <v>Extern medfinansiering</v>
      </c>
      <c r="I183" s="158" t="str">
        <f>'EXTERN MEDFINANSIERING'!Z183&amp;IF(regnskab_filter_periode_partner&gt;=AB183,"INCLUDE"&amp;IF(regnskab_filter_land_partner&lt;&gt;"",IF(regnskab_filter_land_partner="EU",F183,AD183),""),"EXCLUDE")&amp;AC183</f>
        <v>Extern medfinansieringEXCLUDE</v>
      </c>
      <c r="J183" s="158" t="e">
        <f t="shared" si="47"/>
        <v>#N/A</v>
      </c>
      <c r="L183" s="158" t="str">
        <f t="shared" si="48"/>
        <v>Extern medfinansiering_EU</v>
      </c>
      <c r="P183" s="340"/>
      <c r="Q183" s="340"/>
      <c r="R183" s="341"/>
      <c r="S183" s="342"/>
      <c r="T183" s="342"/>
      <c r="U183" s="341"/>
      <c r="V183" s="368"/>
      <c r="W183" s="341"/>
      <c r="X183" s="343"/>
      <c r="Y183" s="340"/>
      <c r="Z183" s="340" t="s">
        <v>152</v>
      </c>
      <c r="AA183" s="348" t="str">
        <f t="shared" si="49"/>
        <v/>
      </c>
      <c r="AB183" s="349" t="str">
        <f t="shared" si="50"/>
        <v/>
      </c>
      <c r="AC183" s="341"/>
      <c r="AD183" s="350" t="str">
        <f t="shared" si="43"/>
        <v/>
      </c>
    </row>
    <row r="184" spans="2:30" x14ac:dyDescent="0.45">
      <c r="B184" s="145" t="str">
        <f t="shared" si="34"/>
        <v>NOT INCLUDED</v>
      </c>
      <c r="C184" s="146" t="e">
        <f t="shared" si="44"/>
        <v>#N/A</v>
      </c>
      <c r="D184" s="158" t="e">
        <f>AB184&amp;"_"&amp;#REF!&amp;IF(afstemning_partner&lt;&gt;"","_"&amp;AC184,"")</f>
        <v>#REF!</v>
      </c>
      <c r="E184" s="158" t="str">
        <f t="shared" si="45"/>
        <v>Extern medfinansiering</v>
      </c>
      <c r="F184" s="158" t="e">
        <f t="shared" si="37"/>
        <v>#N/A</v>
      </c>
      <c r="G184" s="158" t="str">
        <f>'EXTERN MEDFINANSIERING'!Z184&amp;IF(regnskab_filter_periode&gt;=AB184,"INCLUDE"&amp;IF(regnskab_filter_land&lt;&gt;"",IF(regnskab_filter_land="EU",F184,AD184),""),"EXCLUDE")</f>
        <v>Extern medfinansieringEXCLUDE</v>
      </c>
      <c r="H184" s="158" t="str">
        <f t="shared" si="46"/>
        <v>Extern medfinansiering</v>
      </c>
      <c r="I184" s="158" t="str">
        <f>'EXTERN MEDFINANSIERING'!Z184&amp;IF(regnskab_filter_periode_partner&gt;=AB184,"INCLUDE"&amp;IF(regnskab_filter_land_partner&lt;&gt;"",IF(regnskab_filter_land_partner="EU",F184,AD184),""),"EXCLUDE")&amp;AC184</f>
        <v>Extern medfinansieringEXCLUDE</v>
      </c>
      <c r="J184" s="158" t="e">
        <f t="shared" si="47"/>
        <v>#N/A</v>
      </c>
      <c r="L184" s="158" t="str">
        <f t="shared" si="48"/>
        <v>Extern medfinansiering_EU</v>
      </c>
      <c r="P184" s="340"/>
      <c r="Q184" s="340"/>
      <c r="R184" s="341"/>
      <c r="S184" s="342"/>
      <c r="T184" s="342"/>
      <c r="U184" s="341"/>
      <c r="V184" s="368"/>
      <c r="W184" s="341"/>
      <c r="X184" s="343"/>
      <c r="Y184" s="340"/>
      <c r="Z184" s="340" t="s">
        <v>152</v>
      </c>
      <c r="AA184" s="348" t="str">
        <f t="shared" si="49"/>
        <v/>
      </c>
      <c r="AB184" s="349" t="str">
        <f t="shared" si="50"/>
        <v/>
      </c>
      <c r="AC184" s="341"/>
      <c r="AD184" s="350" t="str">
        <f t="shared" si="43"/>
        <v/>
      </c>
    </row>
    <row r="185" spans="2:30" x14ac:dyDescent="0.45">
      <c r="B185" s="145" t="str">
        <f t="shared" si="34"/>
        <v>NOT INCLUDED</v>
      </c>
      <c r="C185" s="146" t="e">
        <f t="shared" si="44"/>
        <v>#N/A</v>
      </c>
      <c r="D185" s="158" t="e">
        <f>AB185&amp;"_"&amp;#REF!&amp;IF(afstemning_partner&lt;&gt;"","_"&amp;AC185,"")</f>
        <v>#REF!</v>
      </c>
      <c r="E185" s="158" t="str">
        <f t="shared" si="45"/>
        <v>Extern medfinansiering</v>
      </c>
      <c r="F185" s="158" t="e">
        <f t="shared" si="37"/>
        <v>#N/A</v>
      </c>
      <c r="G185" s="158" t="str">
        <f>'EXTERN MEDFINANSIERING'!Z185&amp;IF(regnskab_filter_periode&gt;=AB185,"INCLUDE"&amp;IF(regnskab_filter_land&lt;&gt;"",IF(regnskab_filter_land="EU",F185,AD185),""),"EXCLUDE")</f>
        <v>Extern medfinansieringEXCLUDE</v>
      </c>
      <c r="H185" s="158" t="str">
        <f t="shared" si="46"/>
        <v>Extern medfinansiering</v>
      </c>
      <c r="I185" s="158" t="str">
        <f>'EXTERN MEDFINANSIERING'!Z185&amp;IF(regnskab_filter_periode_partner&gt;=AB185,"INCLUDE"&amp;IF(regnskab_filter_land_partner&lt;&gt;"",IF(regnskab_filter_land_partner="EU",F185,AD185),""),"EXCLUDE")&amp;AC185</f>
        <v>Extern medfinansieringEXCLUDE</v>
      </c>
      <c r="J185" s="158" t="e">
        <f t="shared" si="47"/>
        <v>#N/A</v>
      </c>
      <c r="L185" s="158" t="str">
        <f t="shared" si="48"/>
        <v>Extern medfinansiering_EU</v>
      </c>
      <c r="P185" s="340"/>
      <c r="Q185" s="340"/>
      <c r="R185" s="341"/>
      <c r="S185" s="342"/>
      <c r="T185" s="342"/>
      <c r="U185" s="341"/>
      <c r="V185" s="368"/>
      <c r="W185" s="341"/>
      <c r="X185" s="343"/>
      <c r="Y185" s="340"/>
      <c r="Z185" s="340" t="s">
        <v>152</v>
      </c>
      <c r="AA185" s="348" t="str">
        <f t="shared" si="49"/>
        <v/>
      </c>
      <c r="AB185" s="349" t="str">
        <f t="shared" si="50"/>
        <v/>
      </c>
      <c r="AC185" s="341"/>
      <c r="AD185" s="350" t="str">
        <f t="shared" si="43"/>
        <v/>
      </c>
    </row>
    <row r="186" spans="2:30" x14ac:dyDescent="0.45">
      <c r="B186" s="145" t="str">
        <f t="shared" si="34"/>
        <v>NOT INCLUDED</v>
      </c>
      <c r="C186" s="146" t="e">
        <f t="shared" si="44"/>
        <v>#N/A</v>
      </c>
      <c r="D186" s="158" t="e">
        <f>AB186&amp;"_"&amp;#REF!&amp;IF(afstemning_partner&lt;&gt;"","_"&amp;AC186,"")</f>
        <v>#REF!</v>
      </c>
      <c r="E186" s="158" t="str">
        <f t="shared" si="45"/>
        <v>Extern medfinansiering</v>
      </c>
      <c r="F186" s="158" t="e">
        <f t="shared" si="37"/>
        <v>#N/A</v>
      </c>
      <c r="G186" s="158" t="str">
        <f>'EXTERN MEDFINANSIERING'!Z186&amp;IF(regnskab_filter_periode&gt;=AB186,"INCLUDE"&amp;IF(regnskab_filter_land&lt;&gt;"",IF(regnskab_filter_land="EU",F186,AD186),""),"EXCLUDE")</f>
        <v>Extern medfinansieringEXCLUDE</v>
      </c>
      <c r="H186" s="158" t="str">
        <f t="shared" si="46"/>
        <v>Extern medfinansiering</v>
      </c>
      <c r="I186" s="158" t="str">
        <f>'EXTERN MEDFINANSIERING'!Z186&amp;IF(regnskab_filter_periode_partner&gt;=AB186,"INCLUDE"&amp;IF(regnskab_filter_land_partner&lt;&gt;"",IF(regnskab_filter_land_partner="EU",F186,AD186),""),"EXCLUDE")&amp;AC186</f>
        <v>Extern medfinansieringEXCLUDE</v>
      </c>
      <c r="J186" s="158" t="e">
        <f t="shared" si="47"/>
        <v>#N/A</v>
      </c>
      <c r="L186" s="158" t="str">
        <f t="shared" si="48"/>
        <v>Extern medfinansiering_EU</v>
      </c>
      <c r="P186" s="340"/>
      <c r="Q186" s="340"/>
      <c r="R186" s="341"/>
      <c r="S186" s="342"/>
      <c r="T186" s="342"/>
      <c r="U186" s="341"/>
      <c r="V186" s="368"/>
      <c r="W186" s="341"/>
      <c r="X186" s="343"/>
      <c r="Y186" s="340"/>
      <c r="Z186" s="340" t="s">
        <v>152</v>
      </c>
      <c r="AA186" s="348" t="str">
        <f t="shared" si="49"/>
        <v/>
      </c>
      <c r="AB186" s="349" t="str">
        <f t="shared" si="50"/>
        <v/>
      </c>
      <c r="AC186" s="341"/>
      <c r="AD186" s="350" t="str">
        <f t="shared" si="43"/>
        <v/>
      </c>
    </row>
    <row r="187" spans="2:30" x14ac:dyDescent="0.45">
      <c r="B187" s="145" t="str">
        <f t="shared" si="34"/>
        <v>NOT INCLUDED</v>
      </c>
      <c r="C187" s="146" t="e">
        <f t="shared" si="44"/>
        <v>#N/A</v>
      </c>
      <c r="D187" s="158" t="e">
        <f>AB187&amp;"_"&amp;#REF!&amp;IF(afstemning_partner&lt;&gt;"","_"&amp;AC187,"")</f>
        <v>#REF!</v>
      </c>
      <c r="E187" s="158" t="str">
        <f t="shared" si="45"/>
        <v>Extern medfinansiering</v>
      </c>
      <c r="F187" s="158" t="e">
        <f t="shared" si="37"/>
        <v>#N/A</v>
      </c>
      <c r="G187" s="158" t="str">
        <f>'EXTERN MEDFINANSIERING'!Z187&amp;IF(regnskab_filter_periode&gt;=AB187,"INCLUDE"&amp;IF(regnskab_filter_land&lt;&gt;"",IF(regnskab_filter_land="EU",F187,AD187),""),"EXCLUDE")</f>
        <v>Extern medfinansieringEXCLUDE</v>
      </c>
      <c r="H187" s="158" t="str">
        <f t="shared" si="46"/>
        <v>Extern medfinansiering</v>
      </c>
      <c r="I187" s="158" t="str">
        <f>'EXTERN MEDFINANSIERING'!Z187&amp;IF(regnskab_filter_periode_partner&gt;=AB187,"INCLUDE"&amp;IF(regnskab_filter_land_partner&lt;&gt;"",IF(regnskab_filter_land_partner="EU",F187,AD187),""),"EXCLUDE")&amp;AC187</f>
        <v>Extern medfinansieringEXCLUDE</v>
      </c>
      <c r="J187" s="158" t="e">
        <f t="shared" si="47"/>
        <v>#N/A</v>
      </c>
      <c r="L187" s="158" t="str">
        <f t="shared" si="48"/>
        <v>Extern medfinansiering_EU</v>
      </c>
      <c r="P187" s="340"/>
      <c r="Q187" s="340"/>
      <c r="R187" s="341"/>
      <c r="S187" s="342"/>
      <c r="T187" s="342"/>
      <c r="U187" s="341"/>
      <c r="V187" s="368"/>
      <c r="W187" s="341"/>
      <c r="X187" s="343"/>
      <c r="Y187" s="340"/>
      <c r="Z187" s="340" t="s">
        <v>152</v>
      </c>
      <c r="AA187" s="348" t="str">
        <f t="shared" si="49"/>
        <v/>
      </c>
      <c r="AB187" s="349" t="str">
        <f t="shared" si="50"/>
        <v/>
      </c>
      <c r="AC187" s="341"/>
      <c r="AD187" s="350" t="str">
        <f t="shared" si="43"/>
        <v/>
      </c>
    </row>
    <row r="188" spans="2:30" x14ac:dyDescent="0.45">
      <c r="B188" s="145" t="str">
        <f t="shared" si="34"/>
        <v>NOT INCLUDED</v>
      </c>
      <c r="C188" s="146" t="e">
        <f t="shared" si="44"/>
        <v>#N/A</v>
      </c>
      <c r="D188" s="158" t="e">
        <f>AB188&amp;"_"&amp;#REF!&amp;IF(afstemning_partner&lt;&gt;"","_"&amp;AC188,"")</f>
        <v>#REF!</v>
      </c>
      <c r="E188" s="158" t="str">
        <f t="shared" si="45"/>
        <v>Extern medfinansiering</v>
      </c>
      <c r="F188" s="158" t="e">
        <f t="shared" si="37"/>
        <v>#N/A</v>
      </c>
      <c r="G188" s="158" t="str">
        <f>'EXTERN MEDFINANSIERING'!Z188&amp;IF(regnskab_filter_periode&gt;=AB188,"INCLUDE"&amp;IF(regnskab_filter_land&lt;&gt;"",IF(regnskab_filter_land="EU",F188,AD188),""),"EXCLUDE")</f>
        <v>Extern medfinansieringEXCLUDE</v>
      </c>
      <c r="H188" s="158" t="str">
        <f t="shared" si="46"/>
        <v>Extern medfinansiering</v>
      </c>
      <c r="I188" s="158" t="str">
        <f>'EXTERN MEDFINANSIERING'!Z188&amp;IF(regnskab_filter_periode_partner&gt;=AB188,"INCLUDE"&amp;IF(regnskab_filter_land_partner&lt;&gt;"",IF(regnskab_filter_land_partner="EU",F188,AD188),""),"EXCLUDE")&amp;AC188</f>
        <v>Extern medfinansieringEXCLUDE</v>
      </c>
      <c r="J188" s="158" t="e">
        <f t="shared" si="47"/>
        <v>#N/A</v>
      </c>
      <c r="L188" s="158" t="str">
        <f t="shared" si="48"/>
        <v>Extern medfinansiering_EU</v>
      </c>
      <c r="P188" s="340"/>
      <c r="Q188" s="340"/>
      <c r="R188" s="341"/>
      <c r="S188" s="342"/>
      <c r="T188" s="342"/>
      <c r="U188" s="341"/>
      <c r="V188" s="368"/>
      <c r="W188" s="341"/>
      <c r="X188" s="343"/>
      <c r="Y188" s="340"/>
      <c r="Z188" s="340" t="s">
        <v>152</v>
      </c>
      <c r="AA188" s="348" t="str">
        <f t="shared" si="49"/>
        <v/>
      </c>
      <c r="AB188" s="349" t="str">
        <f t="shared" si="50"/>
        <v/>
      </c>
      <c r="AC188" s="341"/>
      <c r="AD188" s="350" t="str">
        <f t="shared" si="43"/>
        <v/>
      </c>
    </row>
    <row r="189" spans="2:30" x14ac:dyDescent="0.45">
      <c r="B189" s="145" t="str">
        <f t="shared" si="34"/>
        <v>NOT INCLUDED</v>
      </c>
      <c r="C189" s="146" t="e">
        <f t="shared" si="44"/>
        <v>#N/A</v>
      </c>
      <c r="D189" s="158" t="e">
        <f>AB189&amp;"_"&amp;#REF!&amp;IF(afstemning_partner&lt;&gt;"","_"&amp;AC189,"")</f>
        <v>#REF!</v>
      </c>
      <c r="E189" s="158" t="str">
        <f t="shared" si="45"/>
        <v>Extern medfinansiering</v>
      </c>
      <c r="F189" s="158" t="e">
        <f t="shared" si="37"/>
        <v>#N/A</v>
      </c>
      <c r="G189" s="158" t="str">
        <f>'EXTERN MEDFINANSIERING'!Z189&amp;IF(regnskab_filter_periode&gt;=AB189,"INCLUDE"&amp;IF(regnskab_filter_land&lt;&gt;"",IF(regnskab_filter_land="EU",F189,AD189),""),"EXCLUDE")</f>
        <v>Extern medfinansieringEXCLUDE</v>
      </c>
      <c r="H189" s="158" t="str">
        <f t="shared" si="46"/>
        <v>Extern medfinansiering</v>
      </c>
      <c r="I189" s="158" t="str">
        <f>'EXTERN MEDFINANSIERING'!Z189&amp;IF(regnskab_filter_periode_partner&gt;=AB189,"INCLUDE"&amp;IF(regnskab_filter_land_partner&lt;&gt;"",IF(regnskab_filter_land_partner="EU",F189,AD189),""),"EXCLUDE")&amp;AC189</f>
        <v>Extern medfinansieringEXCLUDE</v>
      </c>
      <c r="J189" s="158" t="e">
        <f t="shared" si="47"/>
        <v>#N/A</v>
      </c>
      <c r="L189" s="158" t="str">
        <f t="shared" si="48"/>
        <v>Extern medfinansiering_EU</v>
      </c>
      <c r="P189" s="340"/>
      <c r="Q189" s="340"/>
      <c r="R189" s="341"/>
      <c r="S189" s="342"/>
      <c r="T189" s="342"/>
      <c r="U189" s="341"/>
      <c r="V189" s="368"/>
      <c r="W189" s="341"/>
      <c r="X189" s="343"/>
      <c r="Y189" s="340"/>
      <c r="Z189" s="340" t="s">
        <v>152</v>
      </c>
      <c r="AA189" s="348" t="str">
        <f t="shared" si="49"/>
        <v/>
      </c>
      <c r="AB189" s="349" t="str">
        <f t="shared" si="50"/>
        <v/>
      </c>
      <c r="AC189" s="341"/>
      <c r="AD189" s="350" t="str">
        <f t="shared" si="43"/>
        <v/>
      </c>
    </row>
    <row r="190" spans="2:30" x14ac:dyDescent="0.45">
      <c r="B190" s="145" t="str">
        <f t="shared" si="34"/>
        <v>NOT INCLUDED</v>
      </c>
      <c r="C190" s="146" t="e">
        <f t="shared" si="44"/>
        <v>#N/A</v>
      </c>
      <c r="D190" s="158" t="e">
        <f>AB190&amp;"_"&amp;#REF!&amp;IF(afstemning_partner&lt;&gt;"","_"&amp;AC190,"")</f>
        <v>#REF!</v>
      </c>
      <c r="E190" s="158" t="str">
        <f t="shared" si="45"/>
        <v>Extern medfinansiering</v>
      </c>
      <c r="F190" s="158" t="e">
        <f t="shared" si="37"/>
        <v>#N/A</v>
      </c>
      <c r="G190" s="158" t="str">
        <f>'EXTERN MEDFINANSIERING'!Z190&amp;IF(regnskab_filter_periode&gt;=AB190,"INCLUDE"&amp;IF(regnskab_filter_land&lt;&gt;"",IF(regnskab_filter_land="EU",F190,AD190),""),"EXCLUDE")</f>
        <v>Extern medfinansieringEXCLUDE</v>
      </c>
      <c r="H190" s="158" t="str">
        <f t="shared" si="46"/>
        <v>Extern medfinansiering</v>
      </c>
      <c r="I190" s="158" t="str">
        <f>'EXTERN MEDFINANSIERING'!Z190&amp;IF(regnskab_filter_periode_partner&gt;=AB190,"INCLUDE"&amp;IF(regnskab_filter_land_partner&lt;&gt;"",IF(regnskab_filter_land_partner="EU",F190,AD190),""),"EXCLUDE")&amp;AC190</f>
        <v>Extern medfinansieringEXCLUDE</v>
      </c>
      <c r="J190" s="158" t="e">
        <f t="shared" si="47"/>
        <v>#N/A</v>
      </c>
      <c r="L190" s="158" t="str">
        <f t="shared" si="48"/>
        <v>Extern medfinansiering_EU</v>
      </c>
      <c r="P190" s="340"/>
      <c r="Q190" s="340"/>
      <c r="R190" s="341"/>
      <c r="S190" s="342"/>
      <c r="T190" s="342"/>
      <c r="U190" s="341"/>
      <c r="V190" s="368"/>
      <c r="W190" s="341"/>
      <c r="X190" s="343"/>
      <c r="Y190" s="340"/>
      <c r="Z190" s="340" t="s">
        <v>152</v>
      </c>
      <c r="AA190" s="348" t="str">
        <f t="shared" si="49"/>
        <v/>
      </c>
      <c r="AB190" s="349" t="str">
        <f t="shared" si="50"/>
        <v/>
      </c>
      <c r="AC190" s="341"/>
      <c r="AD190" s="350" t="str">
        <f t="shared" si="43"/>
        <v/>
      </c>
    </row>
    <row r="191" spans="2:30" x14ac:dyDescent="0.45">
      <c r="B191" s="145" t="str">
        <f t="shared" si="34"/>
        <v>NOT INCLUDED</v>
      </c>
      <c r="C191" s="146" t="e">
        <f t="shared" si="44"/>
        <v>#N/A</v>
      </c>
      <c r="D191" s="158" t="e">
        <f>AB191&amp;"_"&amp;#REF!&amp;IF(afstemning_partner&lt;&gt;"","_"&amp;AC191,"")</f>
        <v>#REF!</v>
      </c>
      <c r="E191" s="158" t="str">
        <f t="shared" si="45"/>
        <v>Extern medfinansiering</v>
      </c>
      <c r="F191" s="158" t="e">
        <f t="shared" si="37"/>
        <v>#N/A</v>
      </c>
      <c r="G191" s="158" t="str">
        <f>'EXTERN MEDFINANSIERING'!Z191&amp;IF(regnskab_filter_periode&gt;=AB191,"INCLUDE"&amp;IF(regnskab_filter_land&lt;&gt;"",IF(regnskab_filter_land="EU",F191,AD191),""),"EXCLUDE")</f>
        <v>Extern medfinansieringEXCLUDE</v>
      </c>
      <c r="H191" s="158" t="str">
        <f t="shared" si="46"/>
        <v>Extern medfinansiering</v>
      </c>
      <c r="I191" s="158" t="str">
        <f>'EXTERN MEDFINANSIERING'!Z191&amp;IF(regnskab_filter_periode_partner&gt;=AB191,"INCLUDE"&amp;IF(regnskab_filter_land_partner&lt;&gt;"",IF(regnskab_filter_land_partner="EU",F191,AD191),""),"EXCLUDE")&amp;AC191</f>
        <v>Extern medfinansieringEXCLUDE</v>
      </c>
      <c r="J191" s="158" t="e">
        <f t="shared" si="47"/>
        <v>#N/A</v>
      </c>
      <c r="L191" s="158" t="str">
        <f t="shared" si="48"/>
        <v>Extern medfinansiering_EU</v>
      </c>
      <c r="P191" s="340"/>
      <c r="Q191" s="340"/>
      <c r="R191" s="341"/>
      <c r="S191" s="342"/>
      <c r="T191" s="342"/>
      <c r="U191" s="341"/>
      <c r="V191" s="368"/>
      <c r="W191" s="341"/>
      <c r="X191" s="343"/>
      <c r="Y191" s="340"/>
      <c r="Z191" s="340" t="s">
        <v>152</v>
      </c>
      <c r="AA191" s="348" t="str">
        <f t="shared" si="49"/>
        <v/>
      </c>
      <c r="AB191" s="349" t="str">
        <f t="shared" si="50"/>
        <v/>
      </c>
      <c r="AC191" s="341"/>
      <c r="AD191" s="350" t="str">
        <f t="shared" si="43"/>
        <v/>
      </c>
    </row>
    <row r="192" spans="2:30" x14ac:dyDescent="0.45">
      <c r="B192" s="145" t="str">
        <f t="shared" si="34"/>
        <v>NOT INCLUDED</v>
      </c>
      <c r="C192" s="146" t="e">
        <f t="shared" si="44"/>
        <v>#N/A</v>
      </c>
      <c r="D192" s="158" t="e">
        <f>AB192&amp;"_"&amp;#REF!&amp;IF(afstemning_partner&lt;&gt;"","_"&amp;AC192,"")</f>
        <v>#REF!</v>
      </c>
      <c r="E192" s="158" t="str">
        <f t="shared" si="45"/>
        <v>Extern medfinansiering</v>
      </c>
      <c r="F192" s="158" t="e">
        <f t="shared" si="37"/>
        <v>#N/A</v>
      </c>
      <c r="G192" s="158" t="str">
        <f>'EXTERN MEDFINANSIERING'!Z192&amp;IF(regnskab_filter_periode&gt;=AB192,"INCLUDE"&amp;IF(regnskab_filter_land&lt;&gt;"",IF(regnskab_filter_land="EU",F192,AD192),""),"EXCLUDE")</f>
        <v>Extern medfinansieringEXCLUDE</v>
      </c>
      <c r="H192" s="158" t="str">
        <f t="shared" si="46"/>
        <v>Extern medfinansiering</v>
      </c>
      <c r="I192" s="158" t="str">
        <f>'EXTERN MEDFINANSIERING'!Z192&amp;IF(regnskab_filter_periode_partner&gt;=AB192,"INCLUDE"&amp;IF(regnskab_filter_land_partner&lt;&gt;"",IF(regnskab_filter_land_partner="EU",F192,AD192),""),"EXCLUDE")&amp;AC192</f>
        <v>Extern medfinansieringEXCLUDE</v>
      </c>
      <c r="J192" s="158" t="e">
        <f t="shared" si="47"/>
        <v>#N/A</v>
      </c>
      <c r="L192" s="158" t="str">
        <f t="shared" si="48"/>
        <v>Extern medfinansiering_EU</v>
      </c>
      <c r="P192" s="340"/>
      <c r="Q192" s="340"/>
      <c r="R192" s="341"/>
      <c r="S192" s="342"/>
      <c r="T192" s="342"/>
      <c r="U192" s="341"/>
      <c r="V192" s="368"/>
      <c r="W192" s="341"/>
      <c r="X192" s="343"/>
      <c r="Y192" s="340"/>
      <c r="Z192" s="340" t="s">
        <v>152</v>
      </c>
      <c r="AA192" s="348" t="str">
        <f t="shared" si="49"/>
        <v/>
      </c>
      <c r="AB192" s="349" t="str">
        <f t="shared" si="50"/>
        <v/>
      </c>
      <c r="AC192" s="341"/>
      <c r="AD192" s="350" t="str">
        <f t="shared" si="43"/>
        <v/>
      </c>
    </row>
    <row r="193" spans="2:30" x14ac:dyDescent="0.45">
      <c r="B193" s="145" t="str">
        <f t="shared" si="34"/>
        <v>NOT INCLUDED</v>
      </c>
      <c r="C193" s="146" t="e">
        <f t="shared" si="44"/>
        <v>#N/A</v>
      </c>
      <c r="D193" s="158" t="e">
        <f>AB193&amp;"_"&amp;#REF!&amp;IF(afstemning_partner&lt;&gt;"","_"&amp;AC193,"")</f>
        <v>#REF!</v>
      </c>
      <c r="E193" s="158" t="str">
        <f t="shared" si="45"/>
        <v>Extern medfinansiering</v>
      </c>
      <c r="F193" s="158" t="e">
        <f t="shared" si="37"/>
        <v>#N/A</v>
      </c>
      <c r="G193" s="158" t="str">
        <f>'EXTERN MEDFINANSIERING'!Z193&amp;IF(regnskab_filter_periode&gt;=AB193,"INCLUDE"&amp;IF(regnskab_filter_land&lt;&gt;"",IF(regnskab_filter_land="EU",F193,AD193),""),"EXCLUDE")</f>
        <v>Extern medfinansieringEXCLUDE</v>
      </c>
      <c r="H193" s="158" t="str">
        <f t="shared" si="46"/>
        <v>Extern medfinansiering</v>
      </c>
      <c r="I193" s="158" t="str">
        <f>'EXTERN MEDFINANSIERING'!Z193&amp;IF(regnskab_filter_periode_partner&gt;=AB193,"INCLUDE"&amp;IF(regnskab_filter_land_partner&lt;&gt;"",IF(regnskab_filter_land_partner="EU",F193,AD193),""),"EXCLUDE")&amp;AC193</f>
        <v>Extern medfinansieringEXCLUDE</v>
      </c>
      <c r="J193" s="158" t="e">
        <f t="shared" si="47"/>
        <v>#N/A</v>
      </c>
      <c r="L193" s="158" t="str">
        <f t="shared" si="48"/>
        <v>Extern medfinansiering_EU</v>
      </c>
      <c r="P193" s="340"/>
      <c r="Q193" s="340"/>
      <c r="R193" s="341"/>
      <c r="S193" s="342"/>
      <c r="T193" s="342"/>
      <c r="U193" s="341"/>
      <c r="V193" s="368"/>
      <c r="W193" s="341"/>
      <c r="X193" s="343"/>
      <c r="Y193" s="340"/>
      <c r="Z193" s="340" t="s">
        <v>152</v>
      </c>
      <c r="AA193" s="348" t="str">
        <f t="shared" si="49"/>
        <v/>
      </c>
      <c r="AB193" s="349" t="str">
        <f t="shared" si="50"/>
        <v/>
      </c>
      <c r="AC193" s="341"/>
      <c r="AD193" s="350" t="str">
        <f t="shared" si="43"/>
        <v/>
      </c>
    </row>
    <row r="194" spans="2:30" x14ac:dyDescent="0.45">
      <c r="B194" s="145" t="str">
        <f t="shared" si="34"/>
        <v>NOT INCLUDED</v>
      </c>
      <c r="C194" s="146" t="e">
        <f t="shared" si="44"/>
        <v>#N/A</v>
      </c>
      <c r="D194" s="158" t="e">
        <f>AB194&amp;"_"&amp;#REF!&amp;IF(afstemning_partner&lt;&gt;"","_"&amp;AC194,"")</f>
        <v>#REF!</v>
      </c>
      <c r="E194" s="158" t="str">
        <f t="shared" si="45"/>
        <v>Extern medfinansiering</v>
      </c>
      <c r="F194" s="158" t="e">
        <f t="shared" si="37"/>
        <v>#N/A</v>
      </c>
      <c r="G194" s="158" t="str">
        <f>'EXTERN MEDFINANSIERING'!Z194&amp;IF(regnskab_filter_periode&gt;=AB194,"INCLUDE"&amp;IF(regnskab_filter_land&lt;&gt;"",IF(regnskab_filter_land="EU",F194,AD194),""),"EXCLUDE")</f>
        <v>Extern medfinansieringEXCLUDE</v>
      </c>
      <c r="H194" s="158" t="str">
        <f t="shared" si="46"/>
        <v>Extern medfinansiering</v>
      </c>
      <c r="I194" s="158" t="str">
        <f>'EXTERN MEDFINANSIERING'!Z194&amp;IF(regnskab_filter_periode_partner&gt;=AB194,"INCLUDE"&amp;IF(regnskab_filter_land_partner&lt;&gt;"",IF(regnskab_filter_land_partner="EU",F194,AD194),""),"EXCLUDE")&amp;AC194</f>
        <v>Extern medfinansieringEXCLUDE</v>
      </c>
      <c r="J194" s="158" t="e">
        <f t="shared" si="47"/>
        <v>#N/A</v>
      </c>
      <c r="L194" s="158" t="str">
        <f t="shared" si="48"/>
        <v>Extern medfinansiering_EU</v>
      </c>
      <c r="P194" s="340"/>
      <c r="Q194" s="340"/>
      <c r="R194" s="341"/>
      <c r="S194" s="342"/>
      <c r="T194" s="342"/>
      <c r="U194" s="341"/>
      <c r="V194" s="368"/>
      <c r="W194" s="341"/>
      <c r="X194" s="343"/>
      <c r="Y194" s="340"/>
      <c r="Z194" s="340" t="s">
        <v>152</v>
      </c>
      <c r="AA194" s="348" t="str">
        <f t="shared" si="49"/>
        <v/>
      </c>
      <c r="AB194" s="349" t="str">
        <f t="shared" si="50"/>
        <v/>
      </c>
      <c r="AC194" s="341"/>
      <c r="AD194" s="350" t="str">
        <f t="shared" si="43"/>
        <v/>
      </c>
    </row>
    <row r="195" spans="2:30" x14ac:dyDescent="0.45">
      <c r="B195" s="145" t="str">
        <f t="shared" si="34"/>
        <v>NOT INCLUDED</v>
      </c>
      <c r="C195" s="146" t="e">
        <f t="shared" si="44"/>
        <v>#N/A</v>
      </c>
      <c r="D195" s="158" t="e">
        <f>AB195&amp;"_"&amp;#REF!&amp;IF(afstemning_partner&lt;&gt;"","_"&amp;AC195,"")</f>
        <v>#REF!</v>
      </c>
      <c r="E195" s="158" t="str">
        <f t="shared" si="45"/>
        <v>Extern medfinansiering</v>
      </c>
      <c r="F195" s="158" t="e">
        <f t="shared" si="37"/>
        <v>#N/A</v>
      </c>
      <c r="G195" s="158" t="str">
        <f>'EXTERN MEDFINANSIERING'!Z195&amp;IF(regnskab_filter_periode&gt;=AB195,"INCLUDE"&amp;IF(regnskab_filter_land&lt;&gt;"",IF(regnskab_filter_land="EU",F195,AD195),""),"EXCLUDE")</f>
        <v>Extern medfinansieringEXCLUDE</v>
      </c>
      <c r="H195" s="158" t="str">
        <f t="shared" si="46"/>
        <v>Extern medfinansiering</v>
      </c>
      <c r="I195" s="158" t="str">
        <f>'EXTERN MEDFINANSIERING'!Z195&amp;IF(regnskab_filter_periode_partner&gt;=AB195,"INCLUDE"&amp;IF(regnskab_filter_land_partner&lt;&gt;"",IF(regnskab_filter_land_partner="EU",F195,AD195),""),"EXCLUDE")&amp;AC195</f>
        <v>Extern medfinansieringEXCLUDE</v>
      </c>
      <c r="J195" s="158" t="e">
        <f t="shared" si="47"/>
        <v>#N/A</v>
      </c>
      <c r="L195" s="158" t="str">
        <f t="shared" si="48"/>
        <v>Extern medfinansiering_EU</v>
      </c>
      <c r="P195" s="340"/>
      <c r="Q195" s="340"/>
      <c r="R195" s="341"/>
      <c r="S195" s="342"/>
      <c r="T195" s="342"/>
      <c r="U195" s="341"/>
      <c r="V195" s="368"/>
      <c r="W195" s="341"/>
      <c r="X195" s="343"/>
      <c r="Y195" s="340"/>
      <c r="Z195" s="340" t="s">
        <v>152</v>
      </c>
      <c r="AA195" s="348" t="str">
        <f t="shared" si="49"/>
        <v/>
      </c>
      <c r="AB195" s="349" t="str">
        <f t="shared" si="50"/>
        <v/>
      </c>
      <c r="AC195" s="341"/>
      <c r="AD195" s="350" t="str">
        <f t="shared" si="43"/>
        <v/>
      </c>
    </row>
    <row r="196" spans="2:30" x14ac:dyDescent="0.45">
      <c r="B196" s="145" t="str">
        <f t="shared" si="34"/>
        <v>NOT INCLUDED</v>
      </c>
      <c r="C196" s="146" t="e">
        <f t="shared" si="44"/>
        <v>#N/A</v>
      </c>
      <c r="D196" s="158" t="e">
        <f>AB196&amp;"_"&amp;#REF!&amp;IF(afstemning_partner&lt;&gt;"","_"&amp;AC196,"")</f>
        <v>#REF!</v>
      </c>
      <c r="E196" s="158" t="str">
        <f t="shared" si="45"/>
        <v>Extern medfinansiering</v>
      </c>
      <c r="F196" s="158" t="e">
        <f t="shared" si="37"/>
        <v>#N/A</v>
      </c>
      <c r="G196" s="158" t="str">
        <f>'EXTERN MEDFINANSIERING'!Z196&amp;IF(regnskab_filter_periode&gt;=AB196,"INCLUDE"&amp;IF(regnskab_filter_land&lt;&gt;"",IF(regnskab_filter_land="EU",F196,AD196),""),"EXCLUDE")</f>
        <v>Extern medfinansieringEXCLUDE</v>
      </c>
      <c r="H196" s="158" t="str">
        <f t="shared" si="46"/>
        <v>Extern medfinansiering</v>
      </c>
      <c r="I196" s="158" t="str">
        <f>'EXTERN MEDFINANSIERING'!Z196&amp;IF(regnskab_filter_periode_partner&gt;=AB196,"INCLUDE"&amp;IF(regnskab_filter_land_partner&lt;&gt;"",IF(regnskab_filter_land_partner="EU",F196,AD196),""),"EXCLUDE")&amp;AC196</f>
        <v>Extern medfinansieringEXCLUDE</v>
      </c>
      <c r="J196" s="158" t="e">
        <f t="shared" si="47"/>
        <v>#N/A</v>
      </c>
      <c r="L196" s="158" t="str">
        <f t="shared" si="48"/>
        <v>Extern medfinansiering_EU</v>
      </c>
      <c r="P196" s="340"/>
      <c r="Q196" s="340"/>
      <c r="R196" s="341"/>
      <c r="S196" s="342"/>
      <c r="T196" s="342"/>
      <c r="U196" s="341"/>
      <c r="V196" s="368"/>
      <c r="W196" s="341"/>
      <c r="X196" s="343"/>
      <c r="Y196" s="340"/>
      <c r="Z196" s="340" t="s">
        <v>152</v>
      </c>
      <c r="AA196" s="348" t="str">
        <f t="shared" si="49"/>
        <v/>
      </c>
      <c r="AB196" s="349" t="str">
        <f t="shared" si="50"/>
        <v/>
      </c>
      <c r="AC196" s="341"/>
      <c r="AD196" s="350" t="str">
        <f t="shared" si="43"/>
        <v/>
      </c>
    </row>
    <row r="197" spans="2:30" x14ac:dyDescent="0.45">
      <c r="B197" s="145" t="str">
        <f t="shared" si="34"/>
        <v>NOT INCLUDED</v>
      </c>
      <c r="C197" s="146" t="e">
        <f t="shared" si="44"/>
        <v>#N/A</v>
      </c>
      <c r="D197" s="158" t="e">
        <f>AB197&amp;"_"&amp;#REF!&amp;IF(afstemning_partner&lt;&gt;"","_"&amp;AC197,"")</f>
        <v>#REF!</v>
      </c>
      <c r="E197" s="158" t="str">
        <f t="shared" si="45"/>
        <v>Extern medfinansiering</v>
      </c>
      <c r="F197" s="158" t="e">
        <f t="shared" si="37"/>
        <v>#N/A</v>
      </c>
      <c r="G197" s="158" t="str">
        <f>'EXTERN MEDFINANSIERING'!Z197&amp;IF(regnskab_filter_periode&gt;=AB197,"INCLUDE"&amp;IF(regnskab_filter_land&lt;&gt;"",IF(regnskab_filter_land="EU",F197,AD197),""),"EXCLUDE")</f>
        <v>Extern medfinansieringEXCLUDE</v>
      </c>
      <c r="H197" s="158" t="str">
        <f t="shared" si="46"/>
        <v>Extern medfinansiering</v>
      </c>
      <c r="I197" s="158" t="str">
        <f>'EXTERN MEDFINANSIERING'!Z197&amp;IF(regnskab_filter_periode_partner&gt;=AB197,"INCLUDE"&amp;IF(regnskab_filter_land_partner&lt;&gt;"",IF(regnskab_filter_land_partner="EU",F197,AD197),""),"EXCLUDE")&amp;AC197</f>
        <v>Extern medfinansieringEXCLUDE</v>
      </c>
      <c r="J197" s="158" t="e">
        <f t="shared" si="47"/>
        <v>#N/A</v>
      </c>
      <c r="L197" s="158" t="str">
        <f t="shared" si="48"/>
        <v>Extern medfinansiering_EU</v>
      </c>
      <c r="P197" s="340"/>
      <c r="Q197" s="340"/>
      <c r="R197" s="341"/>
      <c r="S197" s="342"/>
      <c r="T197" s="342"/>
      <c r="U197" s="341"/>
      <c r="V197" s="368"/>
      <c r="W197" s="341"/>
      <c r="X197" s="343"/>
      <c r="Y197" s="340"/>
      <c r="Z197" s="340" t="s">
        <v>152</v>
      </c>
      <c r="AA197" s="348" t="str">
        <f t="shared" si="49"/>
        <v/>
      </c>
      <c r="AB197" s="349" t="str">
        <f t="shared" si="50"/>
        <v/>
      </c>
      <c r="AC197" s="341"/>
      <c r="AD197" s="350" t="str">
        <f t="shared" si="43"/>
        <v/>
      </c>
    </row>
    <row r="198" spans="2:30" x14ac:dyDescent="0.45">
      <c r="B198" s="145" t="str">
        <f t="shared" ref="B198:B205" si="51">IF(AB198=report_period,"INCLUDE_CURRENT",IF(AB198&lt;report_period,"INCLUDE_PREVIOUS","NOT INCLUDED"))</f>
        <v>NOT INCLUDED</v>
      </c>
      <c r="C198" s="146" t="e">
        <f t="shared" ref="C198:C205" si="52">B198&amp;"_"&amp;VLOOKUP(AD198,setup_country_group,3,FALSE)&amp;"_"&amp;Z198</f>
        <v>#N/A</v>
      </c>
      <c r="D198" s="158" t="e">
        <f>AB198&amp;"_"&amp;#REF!&amp;IF(afstemning_partner&lt;&gt;"","_"&amp;AC198,"")</f>
        <v>#REF!</v>
      </c>
      <c r="E198" s="158" t="str">
        <f t="shared" ref="E198:E205" si="53">Z198&amp;IF(regnskab_filter_periode&lt;&gt;"",AB198,"")&amp;IF(regnskab_filter_land&lt;&gt;"",IF(regnskab_filter_land="EU",F198,AD198),"")</f>
        <v>Extern medfinansiering</v>
      </c>
      <c r="F198" s="158" t="e">
        <f t="shared" ref="F198:F205" si="54">VLOOKUP(AD198,setup_country_group,3,FALSE)</f>
        <v>#N/A</v>
      </c>
      <c r="G198" s="158" t="str">
        <f>'EXTERN MEDFINANSIERING'!Z198&amp;IF(regnskab_filter_periode&gt;=AB198,"INCLUDE"&amp;IF(regnskab_filter_land&lt;&gt;"",IF(regnskab_filter_land="EU",F198,AD198),""),"EXCLUDE")</f>
        <v>Extern medfinansieringEXCLUDE</v>
      </c>
      <c r="H198" s="158" t="str">
        <f t="shared" ref="H198:H205" si="55">Z198&amp;IF(regnskab_filter_periode_partner&lt;&gt;"",AB198,"")&amp;IF(regnskab_filter_land_partner&lt;&gt;"",IF(regnskab_filter_land_partner="EU",F198,AD198),"")&amp;AC198</f>
        <v>Extern medfinansiering</v>
      </c>
      <c r="I198" s="158" t="str">
        <f>'EXTERN MEDFINANSIERING'!Z198&amp;IF(regnskab_filter_periode_partner&gt;=AB198,"INCLUDE"&amp;IF(regnskab_filter_land_partner&lt;&gt;"",IF(regnskab_filter_land_partner="EU",F198,AD198),""),"EXCLUDE")&amp;AC198</f>
        <v>Extern medfinansieringEXCLUDE</v>
      </c>
      <c r="J198" s="158" t="e">
        <f t="shared" ref="J198:J205" si="56">C198&amp;"_"&amp;AC198</f>
        <v>#N/A</v>
      </c>
      <c r="L198" s="158" t="str">
        <f t="shared" ref="L198:L205" si="57">Z198&amp;"_"&amp;IF(AD198&lt;&gt;"Norge","EU","Norge")</f>
        <v>Extern medfinansiering_EU</v>
      </c>
      <c r="P198" s="340"/>
      <c r="Q198" s="340"/>
      <c r="R198" s="341"/>
      <c r="S198" s="342"/>
      <c r="T198" s="342"/>
      <c r="U198" s="341"/>
      <c r="V198" s="368"/>
      <c r="W198" s="341"/>
      <c r="X198" s="343"/>
      <c r="Y198" s="340"/>
      <c r="Z198" s="340" t="s">
        <v>152</v>
      </c>
      <c r="AA198" s="348" t="str">
        <f t="shared" ref="AA198:AA205" si="58">IF(OR(AB198="",Y198="",X198=""),"",ROUND(X198/VLOOKUP(AB198,setup_currency,MATCH(Y198&amp;"/EUR",setup_currency_header,0),FALSE),2))</f>
        <v/>
      </c>
      <c r="AB198" s="349" t="str">
        <f t="shared" ref="AB198:AB205" si="59">IF(T198="","",IF(OR(T198&lt;setup_start_date,T198&gt;setup_end_date),"INVALID DATE",VLOOKUP(T198,setup_periods,2,TRUE)))</f>
        <v/>
      </c>
      <c r="AC198" s="341"/>
      <c r="AD198" s="350" t="str">
        <f t="shared" ref="AD198:AD205" si="60">IF(AC198="","",VLOOKUP(AC198,setup_partners,2,FALSE))</f>
        <v/>
      </c>
    </row>
    <row r="199" spans="2:30" x14ac:dyDescent="0.45">
      <c r="B199" s="145" t="str">
        <f t="shared" si="51"/>
        <v>NOT INCLUDED</v>
      </c>
      <c r="C199" s="146" t="e">
        <f t="shared" si="52"/>
        <v>#N/A</v>
      </c>
      <c r="D199" s="158" t="e">
        <f>AB199&amp;"_"&amp;#REF!&amp;IF(afstemning_partner&lt;&gt;"","_"&amp;AC199,"")</f>
        <v>#REF!</v>
      </c>
      <c r="E199" s="158" t="str">
        <f t="shared" si="53"/>
        <v>Extern medfinansiering</v>
      </c>
      <c r="F199" s="158" t="e">
        <f t="shared" si="54"/>
        <v>#N/A</v>
      </c>
      <c r="G199" s="158" t="str">
        <f>'EXTERN MEDFINANSIERING'!Z199&amp;IF(regnskab_filter_periode&gt;=AB199,"INCLUDE"&amp;IF(regnskab_filter_land&lt;&gt;"",IF(regnskab_filter_land="EU",F199,AD199),""),"EXCLUDE")</f>
        <v>Extern medfinansieringEXCLUDE</v>
      </c>
      <c r="H199" s="158" t="str">
        <f t="shared" si="55"/>
        <v>Extern medfinansiering</v>
      </c>
      <c r="I199" s="158" t="str">
        <f>'EXTERN MEDFINANSIERING'!Z199&amp;IF(regnskab_filter_periode_partner&gt;=AB199,"INCLUDE"&amp;IF(regnskab_filter_land_partner&lt;&gt;"",IF(regnskab_filter_land_partner="EU",F199,AD199),""),"EXCLUDE")&amp;AC199</f>
        <v>Extern medfinansieringEXCLUDE</v>
      </c>
      <c r="J199" s="158" t="e">
        <f t="shared" si="56"/>
        <v>#N/A</v>
      </c>
      <c r="L199" s="158" t="str">
        <f t="shared" si="57"/>
        <v>Extern medfinansiering_EU</v>
      </c>
      <c r="P199" s="340"/>
      <c r="Q199" s="340"/>
      <c r="R199" s="341"/>
      <c r="S199" s="342"/>
      <c r="T199" s="342"/>
      <c r="U199" s="341"/>
      <c r="V199" s="368"/>
      <c r="W199" s="341"/>
      <c r="X199" s="343"/>
      <c r="Y199" s="340"/>
      <c r="Z199" s="340" t="s">
        <v>152</v>
      </c>
      <c r="AA199" s="348" t="str">
        <f t="shared" si="58"/>
        <v/>
      </c>
      <c r="AB199" s="349" t="str">
        <f t="shared" si="59"/>
        <v/>
      </c>
      <c r="AC199" s="341"/>
      <c r="AD199" s="350" t="str">
        <f t="shared" si="60"/>
        <v/>
      </c>
    </row>
    <row r="200" spans="2:30" x14ac:dyDescent="0.45">
      <c r="B200" s="145" t="str">
        <f t="shared" si="51"/>
        <v>NOT INCLUDED</v>
      </c>
      <c r="C200" s="146" t="e">
        <f t="shared" si="52"/>
        <v>#N/A</v>
      </c>
      <c r="D200" s="158" t="e">
        <f>AB200&amp;"_"&amp;#REF!&amp;IF(afstemning_partner&lt;&gt;"","_"&amp;AC200,"")</f>
        <v>#REF!</v>
      </c>
      <c r="E200" s="158" t="str">
        <f t="shared" si="53"/>
        <v>Extern medfinansiering</v>
      </c>
      <c r="F200" s="158" t="e">
        <f t="shared" si="54"/>
        <v>#N/A</v>
      </c>
      <c r="G200" s="158" t="str">
        <f>'EXTERN MEDFINANSIERING'!Z200&amp;IF(regnskab_filter_periode&gt;=AB200,"INCLUDE"&amp;IF(regnskab_filter_land&lt;&gt;"",IF(regnskab_filter_land="EU",F200,AD200),""),"EXCLUDE")</f>
        <v>Extern medfinansieringEXCLUDE</v>
      </c>
      <c r="H200" s="158" t="str">
        <f t="shared" si="55"/>
        <v>Extern medfinansiering</v>
      </c>
      <c r="I200" s="158" t="str">
        <f>'EXTERN MEDFINANSIERING'!Z200&amp;IF(regnskab_filter_periode_partner&gt;=AB200,"INCLUDE"&amp;IF(regnskab_filter_land_partner&lt;&gt;"",IF(regnskab_filter_land_partner="EU",F200,AD200),""),"EXCLUDE")&amp;AC200</f>
        <v>Extern medfinansieringEXCLUDE</v>
      </c>
      <c r="J200" s="158" t="e">
        <f t="shared" si="56"/>
        <v>#N/A</v>
      </c>
      <c r="L200" s="158" t="str">
        <f t="shared" si="57"/>
        <v>Extern medfinansiering_EU</v>
      </c>
      <c r="P200" s="340"/>
      <c r="Q200" s="340"/>
      <c r="R200" s="341"/>
      <c r="S200" s="342"/>
      <c r="T200" s="342"/>
      <c r="U200" s="341"/>
      <c r="V200" s="368"/>
      <c r="W200" s="341"/>
      <c r="X200" s="343"/>
      <c r="Y200" s="340"/>
      <c r="Z200" s="340" t="s">
        <v>152</v>
      </c>
      <c r="AA200" s="348" t="str">
        <f t="shared" si="58"/>
        <v/>
      </c>
      <c r="AB200" s="349" t="str">
        <f t="shared" si="59"/>
        <v/>
      </c>
      <c r="AC200" s="341"/>
      <c r="AD200" s="350" t="str">
        <f t="shared" si="60"/>
        <v/>
      </c>
    </row>
    <row r="201" spans="2:30" x14ac:dyDescent="0.45">
      <c r="B201" s="145" t="str">
        <f t="shared" si="51"/>
        <v>NOT INCLUDED</v>
      </c>
      <c r="C201" s="146" t="e">
        <f t="shared" si="52"/>
        <v>#N/A</v>
      </c>
      <c r="D201" s="158" t="e">
        <f>AB201&amp;"_"&amp;#REF!&amp;IF(afstemning_partner&lt;&gt;"","_"&amp;AC201,"")</f>
        <v>#REF!</v>
      </c>
      <c r="E201" s="158" t="str">
        <f t="shared" si="53"/>
        <v>Extern medfinansiering</v>
      </c>
      <c r="F201" s="158" t="e">
        <f t="shared" si="54"/>
        <v>#N/A</v>
      </c>
      <c r="G201" s="158" t="str">
        <f>'EXTERN MEDFINANSIERING'!Z201&amp;IF(regnskab_filter_periode&gt;=AB201,"INCLUDE"&amp;IF(regnskab_filter_land&lt;&gt;"",IF(regnskab_filter_land="EU",F201,AD201),""),"EXCLUDE")</f>
        <v>Extern medfinansieringEXCLUDE</v>
      </c>
      <c r="H201" s="158" t="str">
        <f t="shared" si="55"/>
        <v>Extern medfinansiering</v>
      </c>
      <c r="I201" s="158" t="str">
        <f>'EXTERN MEDFINANSIERING'!Z201&amp;IF(regnskab_filter_periode_partner&gt;=AB201,"INCLUDE"&amp;IF(regnskab_filter_land_partner&lt;&gt;"",IF(regnskab_filter_land_partner="EU",F201,AD201),""),"EXCLUDE")&amp;AC201</f>
        <v>Extern medfinansieringEXCLUDE</v>
      </c>
      <c r="J201" s="158" t="e">
        <f t="shared" si="56"/>
        <v>#N/A</v>
      </c>
      <c r="L201" s="158" t="str">
        <f t="shared" si="57"/>
        <v>Extern medfinansiering_EU</v>
      </c>
      <c r="P201" s="340"/>
      <c r="Q201" s="340"/>
      <c r="R201" s="341"/>
      <c r="S201" s="342"/>
      <c r="T201" s="342"/>
      <c r="U201" s="341"/>
      <c r="V201" s="368"/>
      <c r="W201" s="341"/>
      <c r="X201" s="343"/>
      <c r="Y201" s="340"/>
      <c r="Z201" s="340" t="s">
        <v>152</v>
      </c>
      <c r="AA201" s="348" t="str">
        <f t="shared" si="58"/>
        <v/>
      </c>
      <c r="AB201" s="349" t="str">
        <f t="shared" si="59"/>
        <v/>
      </c>
      <c r="AC201" s="341"/>
      <c r="AD201" s="350" t="str">
        <f t="shared" si="60"/>
        <v/>
      </c>
    </row>
    <row r="202" spans="2:30" x14ac:dyDescent="0.45">
      <c r="B202" s="145" t="str">
        <f t="shared" si="51"/>
        <v>NOT INCLUDED</v>
      </c>
      <c r="C202" s="146" t="e">
        <f t="shared" si="52"/>
        <v>#N/A</v>
      </c>
      <c r="D202" s="158" t="e">
        <f>AB202&amp;"_"&amp;#REF!&amp;IF(afstemning_partner&lt;&gt;"","_"&amp;AC202,"")</f>
        <v>#REF!</v>
      </c>
      <c r="E202" s="158" t="str">
        <f t="shared" si="53"/>
        <v>Extern medfinansiering</v>
      </c>
      <c r="F202" s="158" t="e">
        <f t="shared" si="54"/>
        <v>#N/A</v>
      </c>
      <c r="G202" s="158" t="str">
        <f>'EXTERN MEDFINANSIERING'!Z202&amp;IF(regnskab_filter_periode&gt;=AB202,"INCLUDE"&amp;IF(regnskab_filter_land&lt;&gt;"",IF(regnskab_filter_land="EU",F202,AD202),""),"EXCLUDE")</f>
        <v>Extern medfinansieringEXCLUDE</v>
      </c>
      <c r="H202" s="158" t="str">
        <f t="shared" si="55"/>
        <v>Extern medfinansiering</v>
      </c>
      <c r="I202" s="158" t="str">
        <f>'EXTERN MEDFINANSIERING'!Z202&amp;IF(regnskab_filter_periode_partner&gt;=AB202,"INCLUDE"&amp;IF(regnskab_filter_land_partner&lt;&gt;"",IF(regnskab_filter_land_partner="EU",F202,AD202),""),"EXCLUDE")&amp;AC202</f>
        <v>Extern medfinansieringEXCLUDE</v>
      </c>
      <c r="J202" s="158" t="e">
        <f t="shared" si="56"/>
        <v>#N/A</v>
      </c>
      <c r="L202" s="158" t="str">
        <f t="shared" si="57"/>
        <v>Extern medfinansiering_EU</v>
      </c>
      <c r="P202" s="340"/>
      <c r="Q202" s="340"/>
      <c r="R202" s="341"/>
      <c r="S202" s="342"/>
      <c r="T202" s="342"/>
      <c r="U202" s="341"/>
      <c r="V202" s="368"/>
      <c r="W202" s="341"/>
      <c r="X202" s="343"/>
      <c r="Y202" s="340"/>
      <c r="Z202" s="340" t="s">
        <v>152</v>
      </c>
      <c r="AA202" s="348" t="str">
        <f t="shared" si="58"/>
        <v/>
      </c>
      <c r="AB202" s="349" t="str">
        <f t="shared" si="59"/>
        <v/>
      </c>
      <c r="AC202" s="341"/>
      <c r="AD202" s="350" t="str">
        <f t="shared" si="60"/>
        <v/>
      </c>
    </row>
    <row r="203" spans="2:30" x14ac:dyDescent="0.45">
      <c r="B203" s="145" t="str">
        <f t="shared" si="51"/>
        <v>NOT INCLUDED</v>
      </c>
      <c r="C203" s="146" t="e">
        <f t="shared" si="52"/>
        <v>#N/A</v>
      </c>
      <c r="D203" s="158" t="e">
        <f>AB203&amp;"_"&amp;#REF!&amp;IF(afstemning_partner&lt;&gt;"","_"&amp;AC203,"")</f>
        <v>#REF!</v>
      </c>
      <c r="E203" s="158" t="str">
        <f t="shared" si="53"/>
        <v>Extern medfinansiering</v>
      </c>
      <c r="F203" s="158" t="e">
        <f t="shared" si="54"/>
        <v>#N/A</v>
      </c>
      <c r="G203" s="158" t="str">
        <f>'EXTERN MEDFINANSIERING'!Z203&amp;IF(regnskab_filter_periode&gt;=AB203,"INCLUDE"&amp;IF(regnskab_filter_land&lt;&gt;"",IF(regnskab_filter_land="EU",F203,AD203),""),"EXCLUDE")</f>
        <v>Extern medfinansieringEXCLUDE</v>
      </c>
      <c r="H203" s="158" t="str">
        <f t="shared" si="55"/>
        <v>Extern medfinansiering</v>
      </c>
      <c r="I203" s="158" t="str">
        <f>'EXTERN MEDFINANSIERING'!Z203&amp;IF(regnskab_filter_periode_partner&gt;=AB203,"INCLUDE"&amp;IF(regnskab_filter_land_partner&lt;&gt;"",IF(regnskab_filter_land_partner="EU",F203,AD203),""),"EXCLUDE")&amp;AC203</f>
        <v>Extern medfinansieringEXCLUDE</v>
      </c>
      <c r="J203" s="158" t="e">
        <f t="shared" si="56"/>
        <v>#N/A</v>
      </c>
      <c r="L203" s="158" t="str">
        <f t="shared" si="57"/>
        <v>Extern medfinansiering_EU</v>
      </c>
      <c r="P203" s="340"/>
      <c r="Q203" s="340"/>
      <c r="R203" s="341"/>
      <c r="S203" s="342"/>
      <c r="T203" s="342"/>
      <c r="U203" s="341"/>
      <c r="V203" s="368"/>
      <c r="W203" s="341"/>
      <c r="X203" s="343"/>
      <c r="Y203" s="340"/>
      <c r="Z203" s="340" t="s">
        <v>152</v>
      </c>
      <c r="AA203" s="348" t="str">
        <f t="shared" si="58"/>
        <v/>
      </c>
      <c r="AB203" s="349" t="str">
        <f t="shared" si="59"/>
        <v/>
      </c>
      <c r="AC203" s="341"/>
      <c r="AD203" s="350" t="str">
        <f t="shared" si="60"/>
        <v/>
      </c>
    </row>
    <row r="204" spans="2:30" x14ac:dyDescent="0.45">
      <c r="B204" s="145" t="str">
        <f t="shared" si="51"/>
        <v>NOT INCLUDED</v>
      </c>
      <c r="C204" s="146" t="e">
        <f t="shared" si="52"/>
        <v>#N/A</v>
      </c>
      <c r="D204" s="158" t="e">
        <f>AB204&amp;"_"&amp;#REF!&amp;IF(afstemning_partner&lt;&gt;"","_"&amp;AC204,"")</f>
        <v>#REF!</v>
      </c>
      <c r="E204" s="158" t="str">
        <f t="shared" si="53"/>
        <v>Extern medfinansiering</v>
      </c>
      <c r="F204" s="158" t="e">
        <f t="shared" si="54"/>
        <v>#N/A</v>
      </c>
      <c r="G204" s="158" t="str">
        <f>'EXTERN MEDFINANSIERING'!Z204&amp;IF(regnskab_filter_periode&gt;=AB204,"INCLUDE"&amp;IF(regnskab_filter_land&lt;&gt;"",IF(regnskab_filter_land="EU",F204,AD204),""),"EXCLUDE")</f>
        <v>Extern medfinansieringEXCLUDE</v>
      </c>
      <c r="H204" s="158" t="str">
        <f t="shared" si="55"/>
        <v>Extern medfinansiering</v>
      </c>
      <c r="I204" s="158" t="str">
        <f>'EXTERN MEDFINANSIERING'!Z204&amp;IF(regnskab_filter_periode_partner&gt;=AB204,"INCLUDE"&amp;IF(regnskab_filter_land_partner&lt;&gt;"",IF(regnskab_filter_land_partner="EU",F204,AD204),""),"EXCLUDE")&amp;AC204</f>
        <v>Extern medfinansieringEXCLUDE</v>
      </c>
      <c r="J204" s="158" t="e">
        <f t="shared" si="56"/>
        <v>#N/A</v>
      </c>
      <c r="L204" s="158" t="str">
        <f t="shared" si="57"/>
        <v>Extern medfinansiering_EU</v>
      </c>
      <c r="P204" s="340"/>
      <c r="Q204" s="340"/>
      <c r="R204" s="341"/>
      <c r="S204" s="342"/>
      <c r="T204" s="342"/>
      <c r="U204" s="341"/>
      <c r="V204" s="368"/>
      <c r="W204" s="341"/>
      <c r="X204" s="343"/>
      <c r="Y204" s="340"/>
      <c r="Z204" s="340" t="s">
        <v>152</v>
      </c>
      <c r="AA204" s="348" t="str">
        <f t="shared" si="58"/>
        <v/>
      </c>
      <c r="AB204" s="349" t="str">
        <f t="shared" si="59"/>
        <v/>
      </c>
      <c r="AC204" s="341"/>
      <c r="AD204" s="350" t="str">
        <f t="shared" si="60"/>
        <v/>
      </c>
    </row>
    <row r="205" spans="2:30" x14ac:dyDescent="0.45">
      <c r="B205" s="145" t="str">
        <f t="shared" si="51"/>
        <v>NOT INCLUDED</v>
      </c>
      <c r="C205" s="146" t="e">
        <f t="shared" si="52"/>
        <v>#N/A</v>
      </c>
      <c r="D205" s="158" t="e">
        <f>AB205&amp;"_"&amp;#REF!&amp;IF(afstemning_partner&lt;&gt;"","_"&amp;AC205,"")</f>
        <v>#REF!</v>
      </c>
      <c r="E205" s="158" t="str">
        <f t="shared" si="53"/>
        <v>Extern medfinansiering</v>
      </c>
      <c r="F205" s="158" t="e">
        <f t="shared" si="54"/>
        <v>#N/A</v>
      </c>
      <c r="G205" s="158" t="str">
        <f>'EXTERN MEDFINANSIERING'!Z205&amp;IF(regnskab_filter_periode&gt;=AB205,"INCLUDE"&amp;IF(regnskab_filter_land&lt;&gt;"",IF(regnskab_filter_land="EU",F205,AD205),""),"EXCLUDE")</f>
        <v>Extern medfinansieringEXCLUDE</v>
      </c>
      <c r="H205" s="158" t="str">
        <f t="shared" si="55"/>
        <v>Extern medfinansiering</v>
      </c>
      <c r="I205" s="158" t="str">
        <f>'EXTERN MEDFINANSIERING'!Z205&amp;IF(regnskab_filter_periode_partner&gt;=AB205,"INCLUDE"&amp;IF(regnskab_filter_land_partner&lt;&gt;"",IF(regnskab_filter_land_partner="EU",F205,AD205),""),"EXCLUDE")&amp;AC205</f>
        <v>Extern medfinansieringEXCLUDE</v>
      </c>
      <c r="J205" s="158" t="e">
        <f t="shared" si="56"/>
        <v>#N/A</v>
      </c>
      <c r="L205" s="158" t="str">
        <f t="shared" si="57"/>
        <v>Extern medfinansiering_EU</v>
      </c>
      <c r="P205" s="340"/>
      <c r="Q205" s="340"/>
      <c r="R205" s="341"/>
      <c r="S205" s="342"/>
      <c r="T205" s="342"/>
      <c r="U205" s="341"/>
      <c r="V205" s="368"/>
      <c r="W205" s="341"/>
      <c r="X205" s="343"/>
      <c r="Y205" s="340"/>
      <c r="Z205" s="340" t="s">
        <v>152</v>
      </c>
      <c r="AA205" s="348" t="str">
        <f t="shared" si="58"/>
        <v/>
      </c>
      <c r="AB205" s="349" t="str">
        <f t="shared" si="59"/>
        <v/>
      </c>
      <c r="AC205" s="341"/>
      <c r="AD205" s="350" t="str">
        <f t="shared" si="60"/>
        <v/>
      </c>
    </row>
  </sheetData>
  <sheetProtection algorithmName="SHA-512" hashValue="VpW/SIEw7O01lmEQG5Y6oDRM6m7sfXY4vgNy4ynN2wlaMTeJ5P/v3ZxtJL4b6TmYfJwOwyYUas4ir+VT0uTbVw==" saltValue="tLIOJ2c+DGh6muQY7WmC/A==" spinCount="100000" sheet="1" autoFilter="0"/>
  <autoFilter ref="P5:AD205" xr:uid="{00000000-0009-0000-0000-000005000000}"/>
  <dataValidations count="2">
    <dataValidation type="list" allowBlank="1" showInputMessage="1" showErrorMessage="1" sqref="Y6:Z205" xr:uid="{00000000-0002-0000-0500-000000000000}">
      <formula1>lst_currency</formula1>
    </dataValidation>
    <dataValidation type="list" allowBlank="1" showInputMessage="1" showErrorMessage="1" sqref="AC6:AC205" xr:uid="{00000000-0002-0000-0500-000001000000}">
      <formula1>lst_partners</formula1>
    </dataValidation>
  </dataValidations>
  <pageMargins left="0.70866141732283472" right="0.70866141732283472" top="0.62992125984251968" bottom="0.47244094488188981" header="0.43307086614173229" footer="0.19685039370078741"/>
  <pageSetup paperSize="9" scale="45" fitToHeight="0" orientation="landscape" r:id="rId1"/>
  <headerFooter>
    <oddFooter>&amp;L&amp;F &amp;A &amp;D&amp;R&amp;P  av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10"/>
    <pageSetUpPr fitToPage="1"/>
  </sheetPr>
  <dimension ref="A1:V95"/>
  <sheetViews>
    <sheetView showGridLines="0" topLeftCell="A57" zoomScaleNormal="100" workbookViewId="0">
      <selection activeCell="I25" sqref="I25"/>
    </sheetView>
  </sheetViews>
  <sheetFormatPr defaultColWidth="9.15625" defaultRowHeight="14.1" x14ac:dyDescent="0.5"/>
  <cols>
    <col min="1" max="1" width="9.578125" style="84" customWidth="1"/>
    <col min="2" max="2" width="9.15625" style="84"/>
    <col min="3" max="3" width="9.15625" style="84" customWidth="1"/>
    <col min="4" max="4" width="16.578125" style="84" customWidth="1"/>
    <col min="5" max="5" width="1.15625" style="84" customWidth="1"/>
    <col min="6" max="6" width="16.578125" style="84" customWidth="1"/>
    <col min="7" max="7" width="1.15625" style="84" customWidth="1"/>
    <col min="8" max="8" width="16.578125" style="84" customWidth="1"/>
    <col min="9" max="9" width="1.15625" style="84" customWidth="1"/>
    <col min="10" max="10" width="10" style="84" customWidth="1"/>
    <col min="11" max="11" width="1.15625" style="84" customWidth="1"/>
    <col min="12" max="12" width="16.578125" style="84" customWidth="1"/>
    <col min="13" max="13" width="1.41796875" style="84" customWidth="1"/>
    <col min="14" max="14" width="8.68359375" style="84" bestFit="1" customWidth="1"/>
    <col min="15" max="16384" width="9.15625" style="84"/>
  </cols>
  <sheetData>
    <row r="1" spans="1:15" s="1" customFormat="1" ht="12.6" x14ac:dyDescent="0.45"/>
    <row r="2" spans="1:15" x14ac:dyDescent="0.5">
      <c r="B2" s="1"/>
      <c r="C2" s="1"/>
      <c r="D2" s="1"/>
      <c r="E2" s="1"/>
      <c r="F2" s="1"/>
      <c r="G2" s="1"/>
      <c r="H2" s="1"/>
      <c r="I2" s="1"/>
      <c r="J2" s="1"/>
      <c r="K2" s="1"/>
      <c r="L2" s="1"/>
      <c r="M2" s="1"/>
      <c r="N2" s="1"/>
    </row>
    <row r="3" spans="1:15" x14ac:dyDescent="0.5">
      <c r="B3" s="1"/>
      <c r="C3" s="1"/>
      <c r="D3" s="1"/>
      <c r="E3" s="1"/>
      <c r="F3" s="1"/>
      <c r="G3" s="1"/>
      <c r="H3" s="1"/>
      <c r="I3" s="1"/>
      <c r="J3" s="1"/>
      <c r="K3" s="1"/>
      <c r="L3" s="1"/>
      <c r="M3" s="1"/>
      <c r="N3" s="1"/>
    </row>
    <row r="4" spans="1:15" x14ac:dyDescent="0.5">
      <c r="B4" s="1"/>
      <c r="C4" s="1"/>
      <c r="D4" s="1"/>
      <c r="E4" s="1"/>
      <c r="F4" s="1"/>
      <c r="G4" s="1"/>
      <c r="H4" s="1"/>
      <c r="I4" s="1"/>
      <c r="J4" s="1"/>
      <c r="K4" s="1"/>
      <c r="L4" s="1"/>
      <c r="M4" s="1"/>
      <c r="N4" s="1"/>
    </row>
    <row r="5" spans="1:15" ht="10.5" customHeight="1" x14ac:dyDescent="0.5"/>
    <row r="6" spans="1:15" ht="20.25" customHeight="1" x14ac:dyDescent="0.75">
      <c r="A6" s="79"/>
      <c r="B6" s="9"/>
      <c r="C6" s="79"/>
      <c r="D6" s="11" t="s">
        <v>31</v>
      </c>
      <c r="E6" s="9"/>
      <c r="F6" s="9"/>
      <c r="G6" s="9"/>
      <c r="H6" s="9"/>
      <c r="I6" s="9"/>
      <c r="J6" s="9"/>
      <c r="K6" s="9"/>
      <c r="L6" s="9"/>
      <c r="M6" s="9"/>
      <c r="N6" s="9"/>
      <c r="O6" s="79"/>
    </row>
    <row r="7" spans="1:15" ht="10.5" customHeight="1" x14ac:dyDescent="0.5">
      <c r="A7" s="9"/>
      <c r="B7" s="9"/>
      <c r="C7" s="9"/>
      <c r="D7" s="9"/>
      <c r="E7" s="9"/>
      <c r="F7" s="9"/>
      <c r="G7" s="9"/>
      <c r="H7" s="9"/>
      <c r="I7" s="9"/>
      <c r="J7" s="9"/>
      <c r="K7" s="9"/>
      <c r="L7" s="9"/>
      <c r="M7" s="9"/>
      <c r="N7" s="9"/>
      <c r="O7" s="79"/>
    </row>
    <row r="8" spans="1:15" ht="14.25" customHeight="1" x14ac:dyDescent="1">
      <c r="A8" s="12" t="s">
        <v>5</v>
      </c>
      <c r="B8" s="13"/>
      <c r="C8" s="13"/>
      <c r="D8" s="13"/>
      <c r="E8" s="13"/>
      <c r="F8" s="13"/>
      <c r="G8" s="13"/>
      <c r="H8" s="14"/>
      <c r="I8" s="13"/>
      <c r="J8" s="14"/>
      <c r="K8" s="13"/>
      <c r="L8" s="13"/>
      <c r="M8" s="13"/>
      <c r="N8" s="13"/>
      <c r="O8" s="73"/>
    </row>
    <row r="9" spans="1:15" ht="16.5" customHeight="1" x14ac:dyDescent="0.5">
      <c r="A9" s="428" t="e">
        <f>#REF!</f>
        <v>#REF!</v>
      </c>
      <c r="B9" s="429"/>
      <c r="C9" s="429"/>
      <c r="D9" s="429"/>
      <c r="E9" s="429"/>
      <c r="F9" s="429"/>
      <c r="G9" s="429"/>
      <c r="H9" s="429"/>
      <c r="I9" s="16"/>
      <c r="J9" s="437"/>
      <c r="K9" s="438"/>
      <c r="L9" s="438"/>
      <c r="M9" s="438"/>
      <c r="N9" s="438"/>
      <c r="O9" s="88"/>
    </row>
    <row r="10" spans="1:15" ht="12.75" customHeight="1" x14ac:dyDescent="1">
      <c r="A10" s="12" t="s">
        <v>23</v>
      </c>
      <c r="B10" s="13"/>
      <c r="C10" s="13"/>
      <c r="D10" s="13"/>
      <c r="E10" s="13"/>
      <c r="F10" s="13"/>
      <c r="G10" s="13"/>
      <c r="H10" s="14"/>
      <c r="I10" s="18"/>
      <c r="J10" s="19" t="s">
        <v>22</v>
      </c>
      <c r="K10" s="20"/>
      <c r="L10" s="20"/>
      <c r="M10" s="13"/>
      <c r="N10" s="13"/>
      <c r="O10" s="73"/>
    </row>
    <row r="11" spans="1:15" ht="16.5" customHeight="1" x14ac:dyDescent="0.5">
      <c r="A11" s="428" t="e">
        <f>#REF!</f>
        <v>#REF!</v>
      </c>
      <c r="B11" s="439"/>
      <c r="C11" s="439"/>
      <c r="D11" s="439"/>
      <c r="E11" s="439"/>
      <c r="F11" s="439"/>
      <c r="G11" s="439"/>
      <c r="H11" s="439"/>
      <c r="I11" s="21"/>
      <c r="J11" s="428" t="e">
        <f>#REF!</f>
        <v>#REF!</v>
      </c>
      <c r="K11" s="439"/>
      <c r="L11" s="439"/>
      <c r="M11" s="439"/>
      <c r="N11" s="439"/>
      <c r="O11" s="440"/>
    </row>
    <row r="12" spans="1:15" x14ac:dyDescent="0.5">
      <c r="A12" s="22"/>
      <c r="B12" s="22"/>
      <c r="C12" s="22"/>
      <c r="D12" s="22"/>
      <c r="E12" s="22"/>
      <c r="F12" s="22"/>
      <c r="G12" s="22"/>
      <c r="H12" s="22"/>
      <c r="I12" s="22"/>
      <c r="J12" s="22"/>
      <c r="K12" s="22"/>
      <c r="L12" s="22"/>
      <c r="M12" s="22"/>
      <c r="N12" s="22"/>
      <c r="O12" s="79"/>
    </row>
    <row r="13" spans="1:15" x14ac:dyDescent="0.5">
      <c r="A13" s="23" t="s">
        <v>18</v>
      </c>
      <c r="B13" s="22"/>
      <c r="C13" s="22"/>
      <c r="D13" s="22"/>
      <c r="E13" s="22"/>
      <c r="F13" s="24" t="s">
        <v>2</v>
      </c>
      <c r="G13" s="25"/>
      <c r="H13" s="424">
        <f>report_period_start</f>
        <v>0</v>
      </c>
      <c r="I13" s="436"/>
      <c r="J13" s="436"/>
      <c r="K13" s="25"/>
      <c r="L13" s="180" t="s">
        <v>6</v>
      </c>
      <c r="M13" s="162"/>
      <c r="N13" s="424">
        <f>report_period_end</f>
        <v>0</v>
      </c>
      <c r="O13" s="425"/>
    </row>
    <row r="14" spans="1:15" ht="6.75" customHeight="1" x14ac:dyDescent="0.5">
      <c r="A14" s="23"/>
      <c r="B14" s="22"/>
      <c r="C14" s="22"/>
      <c r="D14" s="22"/>
      <c r="E14" s="22"/>
      <c r="F14" s="23"/>
      <c r="G14" s="26"/>
      <c r="H14" s="26"/>
      <c r="I14" s="26"/>
      <c r="J14" s="27"/>
      <c r="K14" s="26"/>
      <c r="L14" s="26"/>
      <c r="M14" s="22"/>
      <c r="N14" s="22"/>
      <c r="O14" s="79"/>
    </row>
    <row r="15" spans="1:15" ht="38.25" customHeight="1" x14ac:dyDescent="0.5">
      <c r="A15" s="28" t="s">
        <v>32</v>
      </c>
      <c r="B15" s="29"/>
      <c r="C15" s="25"/>
      <c r="D15" s="25" t="s">
        <v>9</v>
      </c>
      <c r="E15" s="25"/>
      <c r="F15" s="30" t="s">
        <v>10</v>
      </c>
      <c r="G15" s="25"/>
      <c r="H15" s="30" t="s">
        <v>20</v>
      </c>
      <c r="I15" s="25"/>
      <c r="J15" s="31"/>
      <c r="K15" s="25"/>
      <c r="L15" s="30" t="s">
        <v>13</v>
      </c>
      <c r="M15" s="25"/>
      <c r="N15" s="25"/>
      <c r="O15" s="90"/>
    </row>
    <row r="16" spans="1:15" ht="6.75" customHeight="1" x14ac:dyDescent="0.5">
      <c r="A16" s="33"/>
      <c r="B16" s="34"/>
      <c r="C16" s="22"/>
      <c r="D16" s="35"/>
      <c r="E16" s="22"/>
      <c r="F16" s="36"/>
      <c r="G16" s="22"/>
      <c r="H16" s="36"/>
      <c r="I16" s="22"/>
      <c r="J16" s="23"/>
      <c r="K16" s="22"/>
      <c r="L16" s="36"/>
      <c r="M16" s="22"/>
      <c r="N16" s="22"/>
      <c r="O16" s="83"/>
    </row>
    <row r="17" spans="1:15" ht="16.5" customHeight="1" x14ac:dyDescent="0.5">
      <c r="A17" s="38"/>
      <c r="B17" s="22"/>
      <c r="C17" s="22"/>
      <c r="D17" s="100"/>
      <c r="E17" s="101"/>
      <c r="F17" s="100"/>
      <c r="G17" s="101"/>
      <c r="H17" s="102" t="e">
        <f>+#REF!</f>
        <v>#REF!</v>
      </c>
      <c r="I17" s="101"/>
      <c r="J17" s="103"/>
      <c r="K17" s="101"/>
      <c r="L17" s="102" t="e">
        <f>F17+H17</f>
        <v>#REF!</v>
      </c>
      <c r="M17" s="22"/>
      <c r="N17" s="22"/>
      <c r="O17" s="83"/>
    </row>
    <row r="18" spans="1:15" ht="6.75" customHeight="1" x14ac:dyDescent="0.5">
      <c r="A18" s="39"/>
      <c r="B18" s="35"/>
      <c r="C18" s="35"/>
      <c r="D18" s="104"/>
      <c r="E18" s="104"/>
      <c r="F18" s="105"/>
      <c r="G18" s="104"/>
      <c r="H18" s="104"/>
      <c r="I18" s="104"/>
      <c r="J18" s="105"/>
      <c r="K18" s="104"/>
      <c r="L18" s="104"/>
      <c r="M18" s="35"/>
      <c r="N18" s="35"/>
      <c r="O18" s="88"/>
    </row>
    <row r="19" spans="1:15" ht="9" customHeight="1" x14ac:dyDescent="0.5">
      <c r="A19" s="41"/>
      <c r="B19" s="9"/>
      <c r="C19" s="35"/>
      <c r="D19" s="106"/>
      <c r="E19" s="107"/>
      <c r="F19" s="108"/>
      <c r="G19" s="107"/>
      <c r="H19" s="107"/>
      <c r="I19" s="107"/>
      <c r="J19" s="107"/>
      <c r="K19" s="107"/>
      <c r="L19" s="107"/>
      <c r="M19" s="9"/>
      <c r="N19" s="9"/>
      <c r="O19" s="79"/>
    </row>
    <row r="20" spans="1:15" ht="15" x14ac:dyDescent="0.5">
      <c r="A20" s="43" t="s">
        <v>7</v>
      </c>
      <c r="B20" s="26"/>
      <c r="C20" s="22"/>
      <c r="D20" s="109"/>
      <c r="E20" s="109"/>
      <c r="F20" s="110"/>
      <c r="G20" s="111"/>
      <c r="H20" s="111"/>
      <c r="I20" s="111"/>
      <c r="J20" s="111"/>
      <c r="K20" s="111"/>
      <c r="L20" s="111"/>
      <c r="M20" s="26"/>
      <c r="N20" s="26"/>
      <c r="O20" s="73"/>
    </row>
    <row r="21" spans="1:15" ht="36.9" x14ac:dyDescent="0.5">
      <c r="A21" s="46" t="s">
        <v>29</v>
      </c>
      <c r="B21" s="47"/>
      <c r="C21" s="47"/>
      <c r="D21" s="112" t="s">
        <v>49</v>
      </c>
      <c r="E21" s="112"/>
      <c r="F21" s="112" t="s">
        <v>50</v>
      </c>
      <c r="G21" s="112"/>
      <c r="H21" s="112" t="s">
        <v>51</v>
      </c>
      <c r="I21" s="112"/>
      <c r="J21" s="112" t="s">
        <v>12</v>
      </c>
      <c r="K21" s="112"/>
      <c r="L21" s="112" t="s">
        <v>52</v>
      </c>
      <c r="M21" s="47"/>
      <c r="N21" s="47"/>
      <c r="O21" s="88"/>
    </row>
    <row r="22" spans="1:15" ht="16.5" customHeight="1" x14ac:dyDescent="0.5">
      <c r="A22" s="167" t="s">
        <v>111</v>
      </c>
      <c r="B22" s="22"/>
      <c r="C22" s="22"/>
      <c r="D22" s="101"/>
      <c r="E22" s="101"/>
      <c r="F22" s="207">
        <f>SUMIF(TRANSAKTIONER!C:C,"INCLUDE_PREVIOUS_NO_"&amp;A22,TRANSAKTIONER!AA:AA)*VLOOKUP(report_period,setup_currency,MATCH("NOK/EUR",setup_currency_header,0),FALSE)-F38</f>
        <v>0</v>
      </c>
      <c r="G22" s="208"/>
      <c r="H22" s="209">
        <f>SUMIF(TRANSAKTIONER!C:C,"INCLUDE_CURRENT_NO_"&amp;A22,TRANSAKTIONER!AA:AA)*VLOOKUP(report_period,setup_currency,MATCH("NOK/EUR",setup_currency_header,0),FALSE)-H38</f>
        <v>0</v>
      </c>
      <c r="I22" s="101"/>
      <c r="J22" s="101"/>
      <c r="K22" s="101"/>
      <c r="L22" s="101"/>
      <c r="M22" s="22"/>
      <c r="N22" s="22"/>
      <c r="O22" s="83"/>
    </row>
    <row r="23" spans="1:15" ht="16.5" customHeight="1" x14ac:dyDescent="0.5">
      <c r="A23" s="419"/>
      <c r="B23" s="420"/>
      <c r="C23" s="421"/>
      <c r="D23" s="113"/>
      <c r="E23" s="101"/>
      <c r="F23" s="197">
        <f>SUMIF(TRANSAKTIONER!J:J,"INCLUDE_PREVIOUS_NO_"&amp;A$22&amp;"_"&amp;$A23,TRANSAKTIONER!AA:AA)*VLOOKUP(report_period,setup_currency,MATCH("NOK/EUR",setup_currency_header,0),FALSE)</f>
        <v>0</v>
      </c>
      <c r="G23" s="198"/>
      <c r="H23" s="197">
        <f>SUMIF(TRANSAKTIONER!J:J,"INCLUDE_CURRENT_NO_"&amp;A$22&amp;"_"&amp;$A23,TRANSAKTIONER!AA:AA)*VLOOKUP(report_period,setup_currency,MATCH("NOK/EUR",setup_currency_header,0),FALSE)</f>
        <v>0</v>
      </c>
      <c r="I23" s="101"/>
      <c r="J23" s="188"/>
      <c r="K23" s="101"/>
      <c r="L23" s="199">
        <f t="shared" ref="L23:L37" si="0">F23+H23</f>
        <v>0</v>
      </c>
      <c r="M23" s="22"/>
      <c r="N23" s="422"/>
      <c r="O23" s="423"/>
    </row>
    <row r="24" spans="1:15" ht="16.5" customHeight="1" x14ac:dyDescent="0.5">
      <c r="A24" s="419"/>
      <c r="B24" s="420"/>
      <c r="C24" s="421"/>
      <c r="D24" s="113"/>
      <c r="E24" s="101"/>
      <c r="F24" s="197">
        <f>SUMIF(TRANSAKTIONER!J:J,"INCLUDE_PREVIOUS_NO_"&amp;A$22&amp;"_"&amp;$A24,TRANSAKTIONER!AA:AA)*VLOOKUP(report_period,setup_currency,MATCH("NOK/EUR",setup_currency_header,0),FALSE)</f>
        <v>0</v>
      </c>
      <c r="G24" s="198"/>
      <c r="H24" s="197">
        <f>SUMIF(TRANSAKTIONER!J:J,"INCLUDE_CURRENT_NO_"&amp;A$22&amp;"_"&amp;$A24,TRANSAKTIONER!AA:AA)*VLOOKUP(report_period,setup_currency,MATCH("NOK/EUR",setup_currency_header,0),FALSE)</f>
        <v>0</v>
      </c>
      <c r="I24" s="101"/>
      <c r="J24" s="188"/>
      <c r="K24" s="101"/>
      <c r="L24" s="199">
        <f t="shared" si="0"/>
        <v>0</v>
      </c>
      <c r="M24" s="22"/>
      <c r="N24" s="183"/>
      <c r="O24" s="184"/>
    </row>
    <row r="25" spans="1:15" ht="16.5" customHeight="1" x14ac:dyDescent="0.5">
      <c r="A25" s="419"/>
      <c r="B25" s="420"/>
      <c r="C25" s="421"/>
      <c r="D25" s="113"/>
      <c r="E25" s="101"/>
      <c r="F25" s="197">
        <f>SUMIF(TRANSAKTIONER!J:J,"INCLUDE_PREVIOUS_NO_"&amp;A$22&amp;"_"&amp;$A25,TRANSAKTIONER!AA:AA)*VLOOKUP(report_period,setup_currency,MATCH("NOK/EUR",setup_currency_header,0),FALSE)</f>
        <v>0</v>
      </c>
      <c r="G25" s="198"/>
      <c r="H25" s="197">
        <f>SUMIF(TRANSAKTIONER!J:J,"INCLUDE_CURRENT_NO_"&amp;A$22&amp;"_"&amp;$A25,TRANSAKTIONER!AA:AA)*VLOOKUP(report_period,setup_currency,MATCH("NOK/EUR",setup_currency_header,0),FALSE)</f>
        <v>0</v>
      </c>
      <c r="I25" s="101"/>
      <c r="J25" s="188"/>
      <c r="K25" s="101"/>
      <c r="L25" s="199">
        <f t="shared" si="0"/>
        <v>0</v>
      </c>
      <c r="M25" s="22"/>
      <c r="N25" s="183"/>
      <c r="O25" s="184"/>
    </row>
    <row r="26" spans="1:15" ht="16.5" customHeight="1" x14ac:dyDescent="0.5">
      <c r="A26" s="419"/>
      <c r="B26" s="420"/>
      <c r="C26" s="421"/>
      <c r="D26" s="113"/>
      <c r="E26" s="101"/>
      <c r="F26" s="197">
        <f>SUMIF(TRANSAKTIONER!J:J,"INCLUDE_PREVIOUS_NO_"&amp;A$22&amp;"_"&amp;$A26,TRANSAKTIONER!AA:AA)*VLOOKUP(report_period,setup_currency,MATCH("NOK/EUR",setup_currency_header,0),FALSE)</f>
        <v>0</v>
      </c>
      <c r="G26" s="198"/>
      <c r="H26" s="197">
        <f>SUMIF(TRANSAKTIONER!J:J,"INCLUDE_CURRENT_NO_"&amp;A$22&amp;"_"&amp;$A26,TRANSAKTIONER!AA:AA)*VLOOKUP(report_period,setup_currency,MATCH("NOK/EUR",setup_currency_header,0),FALSE)</f>
        <v>0</v>
      </c>
      <c r="I26" s="101"/>
      <c r="J26" s="188"/>
      <c r="K26" s="101"/>
      <c r="L26" s="199">
        <f t="shared" si="0"/>
        <v>0</v>
      </c>
      <c r="M26" s="22"/>
      <c r="N26" s="183"/>
      <c r="O26" s="184"/>
    </row>
    <row r="27" spans="1:15" ht="16.5" customHeight="1" x14ac:dyDescent="0.5">
      <c r="A27" s="419"/>
      <c r="B27" s="420"/>
      <c r="C27" s="421"/>
      <c r="D27" s="113"/>
      <c r="E27" s="101"/>
      <c r="F27" s="197">
        <f>SUMIF(TRANSAKTIONER!J:J,"INCLUDE_PREVIOUS_NO_"&amp;A$22&amp;"_"&amp;$A27,TRANSAKTIONER!AA:AA)*VLOOKUP(report_period,setup_currency,MATCH("NOK/EUR",setup_currency_header,0),FALSE)</f>
        <v>0</v>
      </c>
      <c r="G27" s="198"/>
      <c r="H27" s="197">
        <f>SUMIF(TRANSAKTIONER!J:J,"INCLUDE_CURRENT_NO_"&amp;A$22&amp;"_"&amp;$A27,TRANSAKTIONER!AA:AA)*VLOOKUP(report_period,setup_currency,MATCH("NOK/EUR",setup_currency_header,0),FALSE)</f>
        <v>0</v>
      </c>
      <c r="I27" s="101"/>
      <c r="J27" s="188"/>
      <c r="K27" s="101"/>
      <c r="L27" s="199">
        <f t="shared" si="0"/>
        <v>0</v>
      </c>
      <c r="M27" s="22"/>
      <c r="N27" s="183"/>
      <c r="O27" s="184"/>
    </row>
    <row r="28" spans="1:15" ht="16.5" customHeight="1" x14ac:dyDescent="0.5">
      <c r="A28" s="419"/>
      <c r="B28" s="420"/>
      <c r="C28" s="421"/>
      <c r="D28" s="113"/>
      <c r="E28" s="101"/>
      <c r="F28" s="197">
        <f>SUMIF(TRANSAKTIONER!J:J,"INCLUDE_PREVIOUS_NO_"&amp;A$22&amp;"_"&amp;$A28,TRANSAKTIONER!AA:AA)*VLOOKUP(report_period,setup_currency,MATCH("NOK/EUR",setup_currency_header,0),FALSE)</f>
        <v>0</v>
      </c>
      <c r="G28" s="198"/>
      <c r="H28" s="197">
        <f>SUMIF(TRANSAKTIONER!J:J,"INCLUDE_CURRENT_NO_"&amp;A$22&amp;"_"&amp;$A28,TRANSAKTIONER!AA:AA)*VLOOKUP(report_period,setup_currency,MATCH("NOK/EUR",setup_currency_header,0),FALSE)</f>
        <v>0</v>
      </c>
      <c r="I28" s="101"/>
      <c r="J28" s="188"/>
      <c r="K28" s="101"/>
      <c r="L28" s="199">
        <f t="shared" si="0"/>
        <v>0</v>
      </c>
      <c r="M28" s="22"/>
      <c r="N28" s="183"/>
      <c r="O28" s="184"/>
    </row>
    <row r="29" spans="1:15" ht="16.5" customHeight="1" x14ac:dyDescent="0.5">
      <c r="A29" s="419"/>
      <c r="B29" s="420"/>
      <c r="C29" s="421"/>
      <c r="D29" s="113"/>
      <c r="E29" s="101"/>
      <c r="F29" s="197">
        <f>SUMIF(TRANSAKTIONER!J:J,"INCLUDE_PREVIOUS_NO_"&amp;A$22&amp;"_"&amp;$A29,TRANSAKTIONER!AA:AA)*VLOOKUP(report_period,setup_currency,MATCH("NOK/EUR",setup_currency_header,0),FALSE)</f>
        <v>0</v>
      </c>
      <c r="G29" s="198"/>
      <c r="H29" s="197">
        <f>SUMIF(TRANSAKTIONER!J:J,"INCLUDE_CURRENT_NO_"&amp;A$22&amp;"_"&amp;$A29,TRANSAKTIONER!AA:AA)*VLOOKUP(report_period,setup_currency,MATCH("NOK/EUR",setup_currency_header,0),FALSE)</f>
        <v>0</v>
      </c>
      <c r="I29" s="101"/>
      <c r="J29" s="188"/>
      <c r="K29" s="101"/>
      <c r="L29" s="199">
        <f t="shared" si="0"/>
        <v>0</v>
      </c>
      <c r="M29" s="22"/>
      <c r="N29" s="183"/>
      <c r="O29" s="184"/>
    </row>
    <row r="30" spans="1:15" ht="16.5" customHeight="1" x14ac:dyDescent="0.5">
      <c r="A30" s="419"/>
      <c r="B30" s="420"/>
      <c r="C30" s="421"/>
      <c r="D30" s="113"/>
      <c r="E30" s="101"/>
      <c r="F30" s="197">
        <f>SUMIF(TRANSAKTIONER!J:J,"INCLUDE_PREVIOUS_NO_"&amp;A$22&amp;"_"&amp;$A30,TRANSAKTIONER!AA:AA)*VLOOKUP(report_period,setup_currency,MATCH("NOK/EUR",setup_currency_header,0),FALSE)</f>
        <v>0</v>
      </c>
      <c r="G30" s="198"/>
      <c r="H30" s="197">
        <f>SUMIF(TRANSAKTIONER!J:J,"INCLUDE_CURRENT_NO_"&amp;A$22&amp;"_"&amp;$A30,TRANSAKTIONER!AA:AA)*VLOOKUP(report_period,setup_currency,MATCH("NOK/EUR",setup_currency_header,0),FALSE)</f>
        <v>0</v>
      </c>
      <c r="I30" s="101"/>
      <c r="J30" s="188"/>
      <c r="K30" s="101"/>
      <c r="L30" s="199">
        <f t="shared" si="0"/>
        <v>0</v>
      </c>
      <c r="M30" s="22"/>
      <c r="N30" s="183"/>
      <c r="O30" s="184"/>
    </row>
    <row r="31" spans="1:15" ht="16.5" customHeight="1" x14ac:dyDescent="0.5">
      <c r="A31" s="419"/>
      <c r="B31" s="420"/>
      <c r="C31" s="421"/>
      <c r="D31" s="113"/>
      <c r="E31" s="101"/>
      <c r="F31" s="197">
        <f>SUMIF(TRANSAKTIONER!J:J,"INCLUDE_PREVIOUS_NO_"&amp;A$22&amp;"_"&amp;$A31,TRANSAKTIONER!AA:AA)*VLOOKUP(report_period,setup_currency,MATCH("NOK/EUR",setup_currency_header,0),FALSE)</f>
        <v>0</v>
      </c>
      <c r="G31" s="198"/>
      <c r="H31" s="197">
        <f>SUMIF(TRANSAKTIONER!J:J,"INCLUDE_CURRENT_NO_"&amp;A$22&amp;"_"&amp;$A31,TRANSAKTIONER!AA:AA)*VLOOKUP(report_period,setup_currency,MATCH("NOK/EUR",setup_currency_header,0),FALSE)</f>
        <v>0</v>
      </c>
      <c r="I31" s="101"/>
      <c r="J31" s="188"/>
      <c r="K31" s="101"/>
      <c r="L31" s="199">
        <f t="shared" si="0"/>
        <v>0</v>
      </c>
      <c r="M31" s="22"/>
      <c r="N31" s="183"/>
      <c r="O31" s="184"/>
    </row>
    <row r="32" spans="1:15" ht="16.5" customHeight="1" x14ac:dyDescent="0.5">
      <c r="A32" s="419"/>
      <c r="B32" s="420"/>
      <c r="C32" s="421"/>
      <c r="D32" s="113"/>
      <c r="E32" s="101"/>
      <c r="F32" s="197">
        <f>SUMIF(TRANSAKTIONER!J:J,"INCLUDE_PREVIOUS_NO_"&amp;A$22&amp;"_"&amp;$A32,TRANSAKTIONER!AA:AA)*VLOOKUP(report_period,setup_currency,MATCH("NOK/EUR",setup_currency_header,0),FALSE)</f>
        <v>0</v>
      </c>
      <c r="G32" s="198"/>
      <c r="H32" s="197">
        <f>SUMIF(TRANSAKTIONER!J:J,"INCLUDE_CURRENT_NO_"&amp;A$22&amp;"_"&amp;$A32,TRANSAKTIONER!AA:AA)*VLOOKUP(report_period,setup_currency,MATCH("NOK/EUR",setup_currency_header,0),FALSE)</f>
        <v>0</v>
      </c>
      <c r="I32" s="101"/>
      <c r="J32" s="188"/>
      <c r="K32" s="101"/>
      <c r="L32" s="199">
        <f t="shared" si="0"/>
        <v>0</v>
      </c>
      <c r="M32" s="22"/>
      <c r="N32" s="422"/>
      <c r="O32" s="423"/>
    </row>
    <row r="33" spans="1:22" ht="16.5" customHeight="1" x14ac:dyDescent="0.5">
      <c r="A33" s="419"/>
      <c r="B33" s="420"/>
      <c r="C33" s="421"/>
      <c r="D33" s="113"/>
      <c r="E33" s="101"/>
      <c r="F33" s="197">
        <f>SUMIF(TRANSAKTIONER!J:J,"INCLUDE_PREVIOUS_NO_"&amp;A$22&amp;"_"&amp;$A33,TRANSAKTIONER!AA:AA)*VLOOKUP(report_period,setup_currency,MATCH("NOK/EUR",setup_currency_header,0),FALSE)</f>
        <v>0</v>
      </c>
      <c r="G33" s="198"/>
      <c r="H33" s="197">
        <f>SUMIF(TRANSAKTIONER!J:J,"INCLUDE_CURRENT_NO_"&amp;A$22&amp;"_"&amp;$A33,TRANSAKTIONER!AA:AA)*VLOOKUP(report_period,setup_currency,MATCH("NOK/EUR",setup_currency_header,0),FALSE)</f>
        <v>0</v>
      </c>
      <c r="I33" s="101"/>
      <c r="J33" s="188"/>
      <c r="K33" s="101"/>
      <c r="L33" s="199">
        <f t="shared" si="0"/>
        <v>0</v>
      </c>
      <c r="M33" s="22"/>
      <c r="N33" s="422"/>
      <c r="O33" s="423"/>
    </row>
    <row r="34" spans="1:22" ht="16.5" customHeight="1" x14ac:dyDescent="0.5">
      <c r="A34" s="419"/>
      <c r="B34" s="420"/>
      <c r="C34" s="421"/>
      <c r="D34" s="113"/>
      <c r="E34" s="101"/>
      <c r="F34" s="197">
        <f>SUMIF(TRANSAKTIONER!J:J,"INCLUDE_PREVIOUS_NO_"&amp;A$22&amp;"_"&amp;$A34,TRANSAKTIONER!AA:AA)*VLOOKUP(report_period,setup_currency,MATCH("NOK/EUR",setup_currency_header,0),FALSE)</f>
        <v>0</v>
      </c>
      <c r="G34" s="198"/>
      <c r="H34" s="197">
        <f>SUMIF(TRANSAKTIONER!J:J,"INCLUDE_CURRENT_NO_"&amp;A$22&amp;"_"&amp;$A34,TRANSAKTIONER!AA:AA)*VLOOKUP(report_period,setup_currency,MATCH("NOK/EUR",setup_currency_header,0),FALSE)</f>
        <v>0</v>
      </c>
      <c r="I34" s="101"/>
      <c r="J34" s="188"/>
      <c r="K34" s="101"/>
      <c r="L34" s="199">
        <f t="shared" si="0"/>
        <v>0</v>
      </c>
      <c r="M34" s="22"/>
      <c r="N34" s="422"/>
      <c r="O34" s="423"/>
      <c r="Q34" s="160"/>
    </row>
    <row r="35" spans="1:22" ht="16.5" customHeight="1" x14ac:dyDescent="0.5">
      <c r="A35" s="419"/>
      <c r="B35" s="420"/>
      <c r="C35" s="421"/>
      <c r="D35" s="113"/>
      <c r="E35" s="101"/>
      <c r="F35" s="197">
        <f>SUMIF(TRANSAKTIONER!J:J,"INCLUDE_PREVIOUS_NO_"&amp;A$22&amp;"_"&amp;$A35,TRANSAKTIONER!AA:AA)*VLOOKUP(report_period,setup_currency,MATCH("NOK/EUR",setup_currency_header,0),FALSE)</f>
        <v>0</v>
      </c>
      <c r="G35" s="198"/>
      <c r="H35" s="197">
        <f>SUMIF(TRANSAKTIONER!J:J,"INCLUDE_CURRENT_NO_"&amp;A$22&amp;"_"&amp;$A35,TRANSAKTIONER!AA:AA)*VLOOKUP(report_period,setup_currency,MATCH("NOK/EUR",setup_currency_header,0),FALSE)</f>
        <v>0</v>
      </c>
      <c r="I35" s="101"/>
      <c r="J35" s="188"/>
      <c r="K35" s="101"/>
      <c r="L35" s="199">
        <f t="shared" si="0"/>
        <v>0</v>
      </c>
      <c r="M35" s="22"/>
      <c r="N35" s="422"/>
      <c r="O35" s="423"/>
      <c r="Q35" s="160"/>
    </row>
    <row r="36" spans="1:22" ht="16.5" customHeight="1" x14ac:dyDescent="0.5">
      <c r="A36" s="419"/>
      <c r="B36" s="420"/>
      <c r="C36" s="421"/>
      <c r="D36" s="113"/>
      <c r="E36" s="101"/>
      <c r="F36" s="197">
        <f>SUMIF(TRANSAKTIONER!J:J,"INCLUDE_PREVIOUS_NO_"&amp;A$22&amp;"_"&amp;$A36,TRANSAKTIONER!AA:AA)*VLOOKUP(report_period,setup_currency,MATCH("NOK/EUR",setup_currency_header,0),FALSE)</f>
        <v>0</v>
      </c>
      <c r="G36" s="198"/>
      <c r="H36" s="197">
        <f>SUMIF(TRANSAKTIONER!J:J,"INCLUDE_CURRENT_NO_"&amp;A$22&amp;"_"&amp;$A36,TRANSAKTIONER!AA:AA)*VLOOKUP(report_period,setup_currency,MATCH("NOK/EUR",setup_currency_header,0),FALSE)</f>
        <v>0</v>
      </c>
      <c r="I36" s="101"/>
      <c r="J36" s="188"/>
      <c r="K36" s="101"/>
      <c r="L36" s="199">
        <f t="shared" si="0"/>
        <v>0</v>
      </c>
      <c r="M36" s="22"/>
      <c r="N36" s="422"/>
      <c r="O36" s="423"/>
      <c r="Q36" s="160"/>
    </row>
    <row r="37" spans="1:22" ht="16.5" customHeight="1" x14ac:dyDescent="0.5">
      <c r="A37" s="419"/>
      <c r="B37" s="420"/>
      <c r="C37" s="421"/>
      <c r="D37" s="100"/>
      <c r="E37" s="101"/>
      <c r="F37" s="197">
        <f>SUMIF(TRANSAKTIONER!J:J,"INCLUDE_PREVIOUS_NO_"&amp;A$22&amp;"_"&amp;$A37,TRANSAKTIONER!AA:AA)*VLOOKUP(report_period,setup_currency,MATCH("NOK/EUR",setup_currency_header,0),FALSE)</f>
        <v>0</v>
      </c>
      <c r="G37" s="198"/>
      <c r="H37" s="197">
        <f>SUMIF(TRANSAKTIONER!J:J,"INCLUDE_CURRENT_NO_"&amp;A$22&amp;"_"&amp;$A37,TRANSAKTIONER!AA:AA)*VLOOKUP(report_period,setup_currency,MATCH("NOK/EUR",setup_currency_header,0),FALSE)</f>
        <v>0</v>
      </c>
      <c r="I37" s="101"/>
      <c r="J37" s="188"/>
      <c r="K37" s="101"/>
      <c r="L37" s="199">
        <f t="shared" si="0"/>
        <v>0</v>
      </c>
      <c r="M37" s="22"/>
      <c r="N37" s="422"/>
      <c r="O37" s="423"/>
      <c r="Q37" s="160"/>
    </row>
    <row r="38" spans="1:22" ht="16.5" customHeight="1" x14ac:dyDescent="0.5">
      <c r="A38" s="86"/>
      <c r="B38" s="51"/>
      <c r="C38" s="49" t="s">
        <v>14</v>
      </c>
      <c r="D38" s="114">
        <f>SUM(D23:D37)</f>
        <v>0</v>
      </c>
      <c r="E38" s="101"/>
      <c r="F38" s="199">
        <f>SUM(F23:F37)</f>
        <v>0</v>
      </c>
      <c r="G38" s="200"/>
      <c r="H38" s="199">
        <f>SUM(H23:H37)</f>
        <v>0</v>
      </c>
      <c r="I38" s="101"/>
      <c r="J38" s="115"/>
      <c r="K38" s="101"/>
      <c r="L38" s="199">
        <f>SUM(L23:L37)</f>
        <v>0</v>
      </c>
      <c r="M38" s="22"/>
      <c r="N38" s="51"/>
      <c r="O38" s="83"/>
      <c r="Q38" s="160"/>
    </row>
    <row r="39" spans="1:22" ht="16.5" customHeight="1" x14ac:dyDescent="0.5">
      <c r="A39" s="168" t="s">
        <v>69</v>
      </c>
      <c r="B39" s="169"/>
      <c r="C39" s="169"/>
      <c r="D39" s="101"/>
      <c r="E39" s="101"/>
      <c r="F39" s="101"/>
      <c r="G39" s="101"/>
      <c r="H39" s="101"/>
      <c r="I39" s="101"/>
      <c r="J39" s="101"/>
      <c r="K39" s="101"/>
      <c r="L39" s="101"/>
      <c r="M39" s="22"/>
      <c r="N39" s="22"/>
      <c r="O39" s="70"/>
      <c r="P39" s="85"/>
      <c r="Q39" s="161"/>
      <c r="R39" s="3"/>
      <c r="S39" s="3"/>
      <c r="T39" s="3"/>
      <c r="U39" s="3"/>
      <c r="V39" s="3"/>
    </row>
    <row r="40" spans="1:22" ht="16.5" customHeight="1" x14ac:dyDescent="0.5">
      <c r="A40" s="206" t="str">
        <f>IF(SETUP!D45&lt;&gt;"",SETUP!D45,"")</f>
        <v/>
      </c>
      <c r="B40" s="206"/>
      <c r="C40" s="206" t="str">
        <f>IF(SETUP!F45&lt;&gt;"",SETUP!F45,"")</f>
        <v/>
      </c>
      <c r="D40" s="113"/>
      <c r="E40" s="101"/>
      <c r="F40" s="197">
        <f>SUMIF(TRANSAKTIONER!J:J,"INCLUDE_PREVIOUS_NO_"&amp;A$39&amp;"_"&amp;$A40,TRANSAKTIONER!AA:AA)*VLOOKUP(report_period,setup_currency,MATCH("NOK/EUR",setup_currency_header,0),FALSE)</f>
        <v>0</v>
      </c>
      <c r="G40" s="198"/>
      <c r="H40" s="197">
        <f>SUMIF(TRANSAKTIONER!J:J,"INCLUDE_CURRENT_NO_"&amp;A$39&amp;"_"&amp;$A40,TRANSAKTIONER!AA:AA)*VLOOKUP(report_period,setup_currency,MATCH("NOK/EUR",setup_currency_header,0),FALSE)</f>
        <v>0</v>
      </c>
      <c r="I40" s="101"/>
      <c r="J40" s="188"/>
      <c r="K40" s="101"/>
      <c r="L40" s="199">
        <f t="shared" ref="L40:L68" si="1">F40+H40</f>
        <v>0</v>
      </c>
      <c r="M40" s="22"/>
      <c r="N40" s="22"/>
      <c r="O40" s="70"/>
      <c r="P40" s="85"/>
      <c r="Q40" s="161"/>
      <c r="R40" s="3"/>
      <c r="S40" s="3"/>
      <c r="T40" s="3"/>
      <c r="U40" s="3"/>
      <c r="V40" s="3"/>
    </row>
    <row r="41" spans="1:22" ht="16.5" customHeight="1" x14ac:dyDescent="0.5">
      <c r="A41" s="206" t="str">
        <f>IF(SETUP!D46&lt;&gt;"",SETUP!D46,"")</f>
        <v/>
      </c>
      <c r="B41" s="206"/>
      <c r="C41" s="206" t="str">
        <f>IF(SETUP!F46&lt;&gt;"",SETUP!F46,"")</f>
        <v/>
      </c>
      <c r="D41" s="113"/>
      <c r="E41" s="101"/>
      <c r="F41" s="197">
        <f>SUMIF(TRANSAKTIONER!J:J,"INCLUDE_PREVIOUS_NO_"&amp;A$39&amp;"_"&amp;$A41,TRANSAKTIONER!AA:AA)*VLOOKUP(report_period,setup_currency,MATCH("NOK/EUR",setup_currency_header,0),FALSE)</f>
        <v>0</v>
      </c>
      <c r="G41" s="198"/>
      <c r="H41" s="197">
        <f>SUMIF(TRANSAKTIONER!J:J,"INCLUDE_CURRENT_NO_"&amp;A$39&amp;"_"&amp;$A41,TRANSAKTIONER!AA:AA)*VLOOKUP(report_period,setup_currency,MATCH("NOK/EUR",setup_currency_header,0),FALSE)</f>
        <v>0</v>
      </c>
      <c r="I41" s="101"/>
      <c r="J41" s="188"/>
      <c r="K41" s="101"/>
      <c r="L41" s="199">
        <f t="shared" si="1"/>
        <v>0</v>
      </c>
      <c r="M41" s="22"/>
      <c r="N41" s="422"/>
      <c r="O41" s="423"/>
      <c r="Q41" s="160"/>
    </row>
    <row r="42" spans="1:22" ht="16.5" customHeight="1" x14ac:dyDescent="0.5">
      <c r="A42" s="206" t="str">
        <f>IF(SETUP!D47&lt;&gt;"",SETUP!D47,"")</f>
        <v/>
      </c>
      <c r="B42" s="206"/>
      <c r="C42" s="206" t="str">
        <f>IF(SETUP!F47&lt;&gt;"",SETUP!F47,"")</f>
        <v/>
      </c>
      <c r="D42" s="113"/>
      <c r="E42" s="101"/>
      <c r="F42" s="197">
        <f>SUMIF(TRANSAKTIONER!J:J,"INCLUDE_PREVIOUS_NO_"&amp;A$39&amp;"_"&amp;$A42,TRANSAKTIONER!AA:AA)*VLOOKUP(report_period,setup_currency,MATCH("NOK/EUR",setup_currency_header,0),FALSE)</f>
        <v>0</v>
      </c>
      <c r="G42" s="198"/>
      <c r="H42" s="197">
        <f>SUMIF(TRANSAKTIONER!J:J,"INCLUDE_CURRENT_NO_"&amp;A$39&amp;"_"&amp;$A42,TRANSAKTIONER!AA:AA)*VLOOKUP(report_period,setup_currency,MATCH("NOK/EUR",setup_currency_header,0),FALSE)</f>
        <v>0</v>
      </c>
      <c r="I42" s="101"/>
      <c r="J42" s="188"/>
      <c r="K42" s="101"/>
      <c r="L42" s="199">
        <f t="shared" si="1"/>
        <v>0</v>
      </c>
      <c r="M42" s="22"/>
      <c r="N42" s="422"/>
      <c r="O42" s="423"/>
      <c r="Q42" s="160"/>
    </row>
    <row r="43" spans="1:22" ht="16.5" customHeight="1" x14ac:dyDescent="0.5">
      <c r="A43" s="206" t="str">
        <f>IF(SETUP!D48&lt;&gt;"",SETUP!D48,"")</f>
        <v/>
      </c>
      <c r="B43" s="206"/>
      <c r="C43" s="206" t="str">
        <f>IF(SETUP!F48&lt;&gt;"",SETUP!F48,"")</f>
        <v/>
      </c>
      <c r="D43" s="113"/>
      <c r="E43" s="101"/>
      <c r="F43" s="197">
        <f>SUMIF(TRANSAKTIONER!J:J,"INCLUDE_PREVIOUS_NO_"&amp;A$39&amp;"_"&amp;$A43,TRANSAKTIONER!AA:AA)*VLOOKUP(report_period,setup_currency,MATCH("NOK/EUR",setup_currency_header,0),FALSE)</f>
        <v>0</v>
      </c>
      <c r="G43" s="198"/>
      <c r="H43" s="197">
        <f>SUMIF(TRANSAKTIONER!J:J,"INCLUDE_CURRENT_NO_"&amp;A$39&amp;"_"&amp;$A43,TRANSAKTIONER!AA:AA)*VLOOKUP(report_period,setup_currency,MATCH("NOK/EUR",setup_currency_header,0),FALSE)</f>
        <v>0</v>
      </c>
      <c r="I43" s="101"/>
      <c r="J43" s="188"/>
      <c r="K43" s="101"/>
      <c r="L43" s="199">
        <f t="shared" si="1"/>
        <v>0</v>
      </c>
      <c r="M43" s="22"/>
      <c r="N43" s="422"/>
      <c r="O43" s="423"/>
      <c r="Q43" s="160"/>
    </row>
    <row r="44" spans="1:22" ht="16.5" customHeight="1" x14ac:dyDescent="0.5">
      <c r="A44" s="206" t="str">
        <f>IF(SETUP!D49&lt;&gt;"",SETUP!D49,"")</f>
        <v/>
      </c>
      <c r="B44" s="206"/>
      <c r="C44" s="206" t="str">
        <f>IF(SETUP!F49&lt;&gt;"",SETUP!F49,"")</f>
        <v/>
      </c>
      <c r="D44" s="113"/>
      <c r="E44" s="101"/>
      <c r="F44" s="197">
        <f>SUMIF(TRANSAKTIONER!J:J,"INCLUDE_PREVIOUS_NO_"&amp;A$39&amp;"_"&amp;$A44,TRANSAKTIONER!AA:AA)*VLOOKUP(report_period,setup_currency,MATCH("NOK/EUR",setup_currency_header,0),FALSE)</f>
        <v>0</v>
      </c>
      <c r="G44" s="198"/>
      <c r="H44" s="197">
        <f>SUMIF(TRANSAKTIONER!J:J,"INCLUDE_CURRENT_NO_"&amp;A$39&amp;"_"&amp;$A44,TRANSAKTIONER!AA:AA)*VLOOKUP(report_period,setup_currency,MATCH("NOK/EUR",setup_currency_header,0),FALSE)</f>
        <v>0</v>
      </c>
      <c r="I44" s="101"/>
      <c r="J44" s="188"/>
      <c r="K44" s="101"/>
      <c r="L44" s="199">
        <f t="shared" si="1"/>
        <v>0</v>
      </c>
      <c r="M44" s="22"/>
      <c r="N44" s="422"/>
      <c r="O44" s="423"/>
      <c r="Q44" s="160"/>
    </row>
    <row r="45" spans="1:22" ht="16.5" customHeight="1" x14ac:dyDescent="0.5">
      <c r="A45" s="206" t="str">
        <f>IF(SETUP!D50&lt;&gt;"",SETUP!D50,"")</f>
        <v/>
      </c>
      <c r="B45" s="206"/>
      <c r="C45" s="206" t="str">
        <f>IF(SETUP!F50&lt;&gt;"",SETUP!F50,"")</f>
        <v/>
      </c>
      <c r="D45" s="113"/>
      <c r="E45" s="101"/>
      <c r="F45" s="197">
        <f>SUMIF(TRANSAKTIONER!J:J,"INCLUDE_PREVIOUS_NO_"&amp;A$39&amp;"_"&amp;$A45,TRANSAKTIONER!AA:AA)*VLOOKUP(report_period,setup_currency,MATCH("NOK/EUR",setup_currency_header,0),FALSE)</f>
        <v>0</v>
      </c>
      <c r="G45" s="198"/>
      <c r="H45" s="197">
        <f>SUMIF(TRANSAKTIONER!J:J,"INCLUDE_CURRENT_NO_"&amp;A$39&amp;"_"&amp;$A45,TRANSAKTIONER!AA:AA)*VLOOKUP(report_period,setup_currency,MATCH("NOK/EUR",setup_currency_header,0),FALSE)</f>
        <v>0</v>
      </c>
      <c r="I45" s="101"/>
      <c r="J45" s="188"/>
      <c r="K45" s="101"/>
      <c r="L45" s="199">
        <f t="shared" si="1"/>
        <v>0</v>
      </c>
      <c r="M45" s="22"/>
      <c r="N45" s="422"/>
      <c r="O45" s="423"/>
      <c r="Q45" s="160"/>
    </row>
    <row r="46" spans="1:22" ht="16.5" customHeight="1" x14ac:dyDescent="0.5">
      <c r="A46" s="206" t="str">
        <f>IF(SETUP!D51&lt;&gt;"",SETUP!D51,"")</f>
        <v/>
      </c>
      <c r="B46" s="206"/>
      <c r="C46" s="206" t="str">
        <f>IF(SETUP!F51&lt;&gt;"",SETUP!F51,"")</f>
        <v/>
      </c>
      <c r="D46" s="113"/>
      <c r="E46" s="101"/>
      <c r="F46" s="197">
        <f>SUMIF(TRANSAKTIONER!J:J,"INCLUDE_PREVIOUS_NO_"&amp;A$39&amp;"_"&amp;$A46,TRANSAKTIONER!AA:AA)*VLOOKUP(report_period,setup_currency,MATCH("NOK/EUR",setup_currency_header,0),FALSE)</f>
        <v>0</v>
      </c>
      <c r="G46" s="198"/>
      <c r="H46" s="197">
        <f>SUMIF(TRANSAKTIONER!J:J,"INCLUDE_CURRENT_NO_"&amp;A$39&amp;"_"&amp;$A46,TRANSAKTIONER!AA:AA)*VLOOKUP(report_period,setup_currency,MATCH("NOK/EUR",setup_currency_header,0),FALSE)</f>
        <v>0</v>
      </c>
      <c r="I46" s="101"/>
      <c r="J46" s="188"/>
      <c r="K46" s="101"/>
      <c r="L46" s="199">
        <f t="shared" si="1"/>
        <v>0</v>
      </c>
      <c r="M46" s="22"/>
      <c r="N46" s="422"/>
      <c r="O46" s="423"/>
    </row>
    <row r="47" spans="1:22" ht="16.5" customHeight="1" x14ac:dyDescent="0.5">
      <c r="A47" s="206" t="str">
        <f>IF(SETUP!D52&lt;&gt;"",SETUP!D52,"")</f>
        <v/>
      </c>
      <c r="B47" s="206"/>
      <c r="C47" s="206" t="str">
        <f>IF(SETUP!F52&lt;&gt;"",SETUP!F52,"")</f>
        <v/>
      </c>
      <c r="D47" s="113"/>
      <c r="E47" s="101"/>
      <c r="F47" s="197">
        <f>SUMIF(TRANSAKTIONER!J:J,"INCLUDE_PREVIOUS_NO_"&amp;A$39&amp;"_"&amp;$A47,TRANSAKTIONER!AA:AA)*VLOOKUP(report_period,setup_currency,MATCH("NOK/EUR",setup_currency_header,0),FALSE)</f>
        <v>0</v>
      </c>
      <c r="G47" s="198"/>
      <c r="H47" s="197">
        <f>SUMIF(TRANSAKTIONER!J:J,"INCLUDE_CURRENT_NO_"&amp;A$39&amp;"_"&amp;$A47,TRANSAKTIONER!AA:AA)*VLOOKUP(report_period,setup_currency,MATCH("NOK/EUR",setup_currency_header,0),FALSE)</f>
        <v>0</v>
      </c>
      <c r="I47" s="101"/>
      <c r="J47" s="188"/>
      <c r="K47" s="101"/>
      <c r="L47" s="199">
        <f t="shared" si="1"/>
        <v>0</v>
      </c>
      <c r="M47" s="22"/>
      <c r="N47" s="422"/>
      <c r="O47" s="423"/>
    </row>
    <row r="48" spans="1:22" ht="16.5" customHeight="1" x14ac:dyDescent="0.5">
      <c r="A48" s="206" t="str">
        <f>IF(SETUP!D53&lt;&gt;"",SETUP!D53,"")</f>
        <v/>
      </c>
      <c r="B48" s="206"/>
      <c r="C48" s="206" t="str">
        <f>IF(SETUP!F53&lt;&gt;"",SETUP!F53,"")</f>
        <v/>
      </c>
      <c r="D48" s="113"/>
      <c r="E48" s="101"/>
      <c r="F48" s="197">
        <f>SUMIF(TRANSAKTIONER!J:J,"INCLUDE_PREVIOUS_NO_"&amp;A$39&amp;"_"&amp;$A48,TRANSAKTIONER!AA:AA)*VLOOKUP(report_period,setup_currency,MATCH("NOK/EUR",setup_currency_header,0),FALSE)</f>
        <v>0</v>
      </c>
      <c r="G48" s="198"/>
      <c r="H48" s="197">
        <f>SUMIF(TRANSAKTIONER!J:J,"INCLUDE_CURRENT_NO_"&amp;A$39&amp;"_"&amp;$A48,TRANSAKTIONER!AA:AA)*VLOOKUP(report_period,setup_currency,MATCH("NOK/EUR",setup_currency_header,0),FALSE)</f>
        <v>0</v>
      </c>
      <c r="I48" s="101"/>
      <c r="J48" s="188"/>
      <c r="K48" s="101"/>
      <c r="L48" s="199">
        <f t="shared" si="1"/>
        <v>0</v>
      </c>
      <c r="M48" s="22"/>
      <c r="N48" s="422"/>
      <c r="O48" s="423"/>
    </row>
    <row r="49" spans="1:15" ht="16.5" customHeight="1" x14ac:dyDescent="0.5">
      <c r="A49" s="206" t="str">
        <f>IF(SETUP!D54&lt;&gt;"",SETUP!D54,"")</f>
        <v/>
      </c>
      <c r="B49" s="206"/>
      <c r="C49" s="206" t="str">
        <f>IF(SETUP!F54&lt;&gt;"",SETUP!F54,"")</f>
        <v/>
      </c>
      <c r="D49" s="113"/>
      <c r="E49" s="101"/>
      <c r="F49" s="197">
        <f>SUMIF(TRANSAKTIONER!J:J,"INCLUDE_PREVIOUS_NO_"&amp;A$39&amp;"_"&amp;$A49,TRANSAKTIONER!AA:AA)*VLOOKUP(report_period,setup_currency,MATCH("NOK/EUR",setup_currency_header,0),FALSE)</f>
        <v>0</v>
      </c>
      <c r="G49" s="198"/>
      <c r="H49" s="197">
        <f>SUMIF(TRANSAKTIONER!J:J,"INCLUDE_CURRENT_NO_"&amp;A$39&amp;"_"&amp;$A49,TRANSAKTIONER!AA:AA)*VLOOKUP(report_period,setup_currency,MATCH("NOK/EUR",setup_currency_header,0),FALSE)</f>
        <v>0</v>
      </c>
      <c r="I49" s="101"/>
      <c r="J49" s="188"/>
      <c r="K49" s="101"/>
      <c r="L49" s="199">
        <f t="shared" si="1"/>
        <v>0</v>
      </c>
      <c r="M49" s="22"/>
      <c r="N49" s="422"/>
      <c r="O49" s="423"/>
    </row>
    <row r="50" spans="1:15" ht="16.5" customHeight="1" x14ac:dyDescent="0.5">
      <c r="A50" s="206" t="str">
        <f>IF(SETUP!D55&lt;&gt;"",SETUP!D55,"")</f>
        <v/>
      </c>
      <c r="B50" s="206"/>
      <c r="C50" s="206" t="str">
        <f>IF(SETUP!F55&lt;&gt;"",SETUP!F55,"")</f>
        <v/>
      </c>
      <c r="D50" s="113"/>
      <c r="E50" s="101"/>
      <c r="F50" s="197">
        <f>SUMIF(TRANSAKTIONER!J:J,"INCLUDE_PREVIOUS_NO_"&amp;A$39&amp;"_"&amp;$A50,TRANSAKTIONER!AA:AA)*VLOOKUP(report_period,setup_currency,MATCH("NOK/EUR",setup_currency_header,0),FALSE)</f>
        <v>0</v>
      </c>
      <c r="G50" s="198"/>
      <c r="H50" s="197">
        <f>SUMIF(TRANSAKTIONER!J:J,"INCLUDE_CURRENT_NO_"&amp;A$39&amp;"_"&amp;$A50,TRANSAKTIONER!AA:AA)*VLOOKUP(report_period,setup_currency,MATCH("NOK/EUR",setup_currency_header,0),FALSE)</f>
        <v>0</v>
      </c>
      <c r="I50" s="101"/>
      <c r="J50" s="188"/>
      <c r="K50" s="101"/>
      <c r="L50" s="199">
        <f t="shared" si="1"/>
        <v>0</v>
      </c>
      <c r="M50" s="22"/>
      <c r="N50" s="422"/>
      <c r="O50" s="423"/>
    </row>
    <row r="51" spans="1:15" ht="16.5" customHeight="1" x14ac:dyDescent="0.5">
      <c r="A51" s="206" t="str">
        <f>IF(SETUP!D56&lt;&gt;"",SETUP!D56,"")</f>
        <v/>
      </c>
      <c r="B51" s="206"/>
      <c r="C51" s="206" t="str">
        <f>IF(SETUP!F56&lt;&gt;"",SETUP!F56,"")</f>
        <v/>
      </c>
      <c r="D51" s="113"/>
      <c r="E51" s="101"/>
      <c r="F51" s="197">
        <f>SUMIF(TRANSAKTIONER!J:J,"INCLUDE_PREVIOUS_NO_"&amp;A$39&amp;"_"&amp;$A51,TRANSAKTIONER!AA:AA)*VLOOKUP(report_period,setup_currency,MATCH("NOK/EUR",setup_currency_header,0),FALSE)</f>
        <v>0</v>
      </c>
      <c r="G51" s="198"/>
      <c r="H51" s="197">
        <f>SUMIF(TRANSAKTIONER!J:J,"INCLUDE_CURRENT_NO_"&amp;A$39&amp;"_"&amp;$A51,TRANSAKTIONER!AA:AA)*VLOOKUP(report_period,setup_currency,MATCH("NOK/EUR",setup_currency_header,0),FALSE)</f>
        <v>0</v>
      </c>
      <c r="I51" s="101"/>
      <c r="J51" s="188"/>
      <c r="K51" s="101"/>
      <c r="L51" s="199">
        <f t="shared" si="1"/>
        <v>0</v>
      </c>
      <c r="M51" s="22"/>
      <c r="N51" s="422"/>
      <c r="O51" s="423"/>
    </row>
    <row r="52" spans="1:15" ht="16.5" customHeight="1" x14ac:dyDescent="0.5">
      <c r="A52" s="206" t="str">
        <f>IF(SETUP!D57&lt;&gt;"",SETUP!D57,"")</f>
        <v/>
      </c>
      <c r="B52" s="206"/>
      <c r="C52" s="206" t="str">
        <f>IF(SETUP!F57&lt;&gt;"",SETUP!F57,"")</f>
        <v/>
      </c>
      <c r="D52" s="113"/>
      <c r="E52" s="101"/>
      <c r="F52" s="197">
        <f>SUMIF(TRANSAKTIONER!J:J,"INCLUDE_PREVIOUS_NO_"&amp;A$39&amp;"_"&amp;$A52,TRANSAKTIONER!AA:AA)*VLOOKUP(report_period,setup_currency,MATCH("NOK/EUR",setup_currency_header,0),FALSE)</f>
        <v>0</v>
      </c>
      <c r="G52" s="198"/>
      <c r="H52" s="197">
        <f>SUMIF(TRANSAKTIONER!J:J,"INCLUDE_CURRENT_NO_"&amp;A$39&amp;"_"&amp;$A52,TRANSAKTIONER!AA:AA)*VLOOKUP(report_period,setup_currency,MATCH("NOK/EUR",setup_currency_header,0),FALSE)</f>
        <v>0</v>
      </c>
      <c r="I52" s="101"/>
      <c r="J52" s="188"/>
      <c r="K52" s="101"/>
      <c r="L52" s="199">
        <f t="shared" si="1"/>
        <v>0</v>
      </c>
      <c r="M52" s="22"/>
      <c r="N52" s="422"/>
      <c r="O52" s="423"/>
    </row>
    <row r="53" spans="1:15" ht="16.5" customHeight="1" x14ac:dyDescent="0.5">
      <c r="A53" s="206" t="str">
        <f>IF(SETUP!D58&lt;&gt;"",SETUP!D58,"")</f>
        <v/>
      </c>
      <c r="B53" s="206"/>
      <c r="C53" s="206" t="str">
        <f>IF(SETUP!F58&lt;&gt;"",SETUP!F58,"")</f>
        <v/>
      </c>
      <c r="D53" s="113"/>
      <c r="E53" s="101"/>
      <c r="F53" s="197">
        <f>SUMIF(TRANSAKTIONER!J:J,"INCLUDE_PREVIOUS_NO_"&amp;A$39&amp;"_"&amp;$A53,TRANSAKTIONER!AA:AA)*VLOOKUP(report_period,setup_currency,MATCH("NOK/EUR",setup_currency_header,0),FALSE)</f>
        <v>0</v>
      </c>
      <c r="G53" s="198"/>
      <c r="H53" s="197">
        <f>SUMIF(TRANSAKTIONER!J:J,"INCLUDE_CURRENT_NO_"&amp;A$39&amp;"_"&amp;$A53,TRANSAKTIONER!AA:AA)*VLOOKUP(report_period,setup_currency,MATCH("NOK/EUR",setup_currency_header,0),FALSE)</f>
        <v>0</v>
      </c>
      <c r="I53" s="101"/>
      <c r="J53" s="188"/>
      <c r="K53" s="101"/>
      <c r="L53" s="199">
        <f t="shared" si="1"/>
        <v>0</v>
      </c>
      <c r="M53" s="22"/>
      <c r="N53" s="422"/>
      <c r="O53" s="423"/>
    </row>
    <row r="54" spans="1:15" ht="16.5" customHeight="1" x14ac:dyDescent="0.5">
      <c r="A54" s="206" t="str">
        <f>IF(SETUP!D59&lt;&gt;"",SETUP!D59,"")</f>
        <v/>
      </c>
      <c r="B54" s="206"/>
      <c r="C54" s="206" t="str">
        <f>IF(SETUP!F59&lt;&gt;"",SETUP!F59,"")</f>
        <v/>
      </c>
      <c r="D54" s="113"/>
      <c r="E54" s="101"/>
      <c r="F54" s="197">
        <f>SUMIF(TRANSAKTIONER!J:J,"INCLUDE_PREVIOUS_NO_"&amp;A$39&amp;"_"&amp;$A54,TRANSAKTIONER!AA:AA)*VLOOKUP(report_period,setup_currency,MATCH("NOK/EUR",setup_currency_header,0),FALSE)</f>
        <v>0</v>
      </c>
      <c r="G54" s="198"/>
      <c r="H54" s="197">
        <f>SUMIF(TRANSAKTIONER!J:J,"INCLUDE_CURRENT_NO_"&amp;A$39&amp;"_"&amp;$A54,TRANSAKTIONER!AA:AA)*VLOOKUP(report_period,setup_currency,MATCH("NOK/EUR",setup_currency_header,0),FALSE)</f>
        <v>0</v>
      </c>
      <c r="I54" s="101"/>
      <c r="J54" s="188"/>
      <c r="K54" s="101"/>
      <c r="L54" s="199">
        <f t="shared" si="1"/>
        <v>0</v>
      </c>
      <c r="M54" s="22"/>
      <c r="N54" s="422"/>
      <c r="O54" s="423"/>
    </row>
    <row r="55" spans="1:15" ht="16.5" customHeight="1" x14ac:dyDescent="0.5">
      <c r="A55" s="206" t="str">
        <f>IF(SETUP!D60&lt;&gt;"",SETUP!D60,"")</f>
        <v/>
      </c>
      <c r="B55" s="206"/>
      <c r="C55" s="206" t="str">
        <f>IF(SETUP!F60&lt;&gt;"",SETUP!F60,"")</f>
        <v/>
      </c>
      <c r="D55" s="113"/>
      <c r="E55" s="101"/>
      <c r="F55" s="197">
        <f>SUMIF(TRANSAKTIONER!J:J,"INCLUDE_PREVIOUS_NO_"&amp;A$39&amp;"_"&amp;$A55,TRANSAKTIONER!AA:AA)*VLOOKUP(report_period,setup_currency,MATCH("NOK/EUR",setup_currency_header,0),FALSE)</f>
        <v>0</v>
      </c>
      <c r="G55" s="198"/>
      <c r="H55" s="197">
        <f>SUMIF(TRANSAKTIONER!J:J,"INCLUDE_CURRENT_NO_"&amp;A$39&amp;"_"&amp;$A55,TRANSAKTIONER!AA:AA)*VLOOKUP(report_period,setup_currency,MATCH("NOK/EUR",setup_currency_header,0),FALSE)</f>
        <v>0</v>
      </c>
      <c r="I55" s="101"/>
      <c r="J55" s="188"/>
      <c r="K55" s="101"/>
      <c r="L55" s="199">
        <f t="shared" si="1"/>
        <v>0</v>
      </c>
      <c r="M55" s="22"/>
      <c r="N55" s="422"/>
      <c r="O55" s="423"/>
    </row>
    <row r="56" spans="1:15" ht="16.5" customHeight="1" x14ac:dyDescent="0.5">
      <c r="A56" s="206" t="str">
        <f>IF(SETUP!D61&lt;&gt;"",SETUP!D61,"")</f>
        <v/>
      </c>
      <c r="B56" s="206"/>
      <c r="C56" s="206" t="str">
        <f>IF(SETUP!F61&lt;&gt;"",SETUP!F61,"")</f>
        <v/>
      </c>
      <c r="D56" s="113"/>
      <c r="E56" s="101"/>
      <c r="F56" s="197">
        <f>SUMIF(TRANSAKTIONER!J:J,"INCLUDE_PREVIOUS_NO_"&amp;A$39&amp;"_"&amp;$A56,TRANSAKTIONER!AA:AA)*VLOOKUP(report_period,setup_currency,MATCH("NOK/EUR",setup_currency_header,0),FALSE)</f>
        <v>0</v>
      </c>
      <c r="G56" s="198"/>
      <c r="H56" s="197">
        <f>SUMIF(TRANSAKTIONER!J:J,"INCLUDE_CURRENT_NO_"&amp;A$39&amp;"_"&amp;$A56,TRANSAKTIONER!AA:AA)*VLOOKUP(report_period,setup_currency,MATCH("NOK/EUR",setup_currency_header,0),FALSE)</f>
        <v>0</v>
      </c>
      <c r="I56" s="101"/>
      <c r="J56" s="188"/>
      <c r="K56" s="101"/>
      <c r="L56" s="199">
        <f t="shared" si="1"/>
        <v>0</v>
      </c>
      <c r="M56" s="22"/>
      <c r="N56" s="422"/>
      <c r="O56" s="423"/>
    </row>
    <row r="57" spans="1:15" ht="16.5" customHeight="1" x14ac:dyDescent="0.5">
      <c r="A57" s="206" t="str">
        <f>IF(SETUP!D62&lt;&gt;"",SETUP!D62,"")</f>
        <v/>
      </c>
      <c r="B57" s="206"/>
      <c r="C57" s="206" t="str">
        <f>IF(SETUP!F62&lt;&gt;"",SETUP!F62,"")</f>
        <v/>
      </c>
      <c r="D57" s="113"/>
      <c r="E57" s="101"/>
      <c r="F57" s="197">
        <f>SUMIF(TRANSAKTIONER!J:J,"INCLUDE_PREVIOUS_NO_"&amp;A$39&amp;"_"&amp;$A57,TRANSAKTIONER!AA:AA)*VLOOKUP(report_period,setup_currency,MATCH("NOK/EUR",setup_currency_header,0),FALSE)</f>
        <v>0</v>
      </c>
      <c r="G57" s="198"/>
      <c r="H57" s="197">
        <f>SUMIF(TRANSAKTIONER!J:J,"INCLUDE_CURRENT_NO_"&amp;A$39&amp;"_"&amp;$A57,TRANSAKTIONER!AA:AA)*VLOOKUP(report_period,setup_currency,MATCH("NOK/EUR",setup_currency_header,0),FALSE)</f>
        <v>0</v>
      </c>
      <c r="I57" s="101"/>
      <c r="J57" s="188"/>
      <c r="K57" s="101"/>
      <c r="L57" s="199">
        <f t="shared" si="1"/>
        <v>0</v>
      </c>
      <c r="M57" s="22"/>
      <c r="N57" s="422"/>
      <c r="O57" s="423"/>
    </row>
    <row r="58" spans="1:15" ht="16.5" customHeight="1" x14ac:dyDescent="0.5">
      <c r="A58" s="206" t="str">
        <f>IF(SETUP!D63&lt;&gt;"",SETUP!D63,"")</f>
        <v/>
      </c>
      <c r="B58" s="206"/>
      <c r="C58" s="206" t="str">
        <f>IF(SETUP!F63&lt;&gt;"",SETUP!F63,"")</f>
        <v/>
      </c>
      <c r="D58" s="113"/>
      <c r="E58" s="101"/>
      <c r="F58" s="197">
        <f>SUMIF(TRANSAKTIONER!J:J,"INCLUDE_PREVIOUS_NO_"&amp;A$39&amp;"_"&amp;$A58,TRANSAKTIONER!AA:AA)*VLOOKUP(report_period,setup_currency,MATCH("NOK/EUR",setup_currency_header,0),FALSE)</f>
        <v>0</v>
      </c>
      <c r="G58" s="198"/>
      <c r="H58" s="197">
        <f>SUMIF(TRANSAKTIONER!J:J,"INCLUDE_CURRENT_NO_"&amp;A$39&amp;"_"&amp;$A58,TRANSAKTIONER!AA:AA)*VLOOKUP(report_period,setup_currency,MATCH("NOK/EUR",setup_currency_header,0),FALSE)</f>
        <v>0</v>
      </c>
      <c r="I58" s="101"/>
      <c r="J58" s="188"/>
      <c r="K58" s="101"/>
      <c r="L58" s="199">
        <f t="shared" si="1"/>
        <v>0</v>
      </c>
      <c r="M58" s="22"/>
      <c r="N58" s="422"/>
      <c r="O58" s="423"/>
    </row>
    <row r="59" spans="1:15" ht="16.5" customHeight="1" x14ac:dyDescent="0.5">
      <c r="A59" s="206" t="str">
        <f>IF(SETUP!D64&lt;&gt;"",SETUP!D64,"")</f>
        <v/>
      </c>
      <c r="B59" s="206"/>
      <c r="C59" s="206" t="str">
        <f>IF(SETUP!F64&lt;&gt;"",SETUP!F64,"")</f>
        <v/>
      </c>
      <c r="D59" s="113"/>
      <c r="E59" s="101"/>
      <c r="F59" s="197">
        <f>SUMIF(TRANSAKTIONER!J:J,"INCLUDE_PREVIOUS_NO_"&amp;A$39&amp;"_"&amp;$A59,TRANSAKTIONER!AA:AA)*VLOOKUP(report_period,setup_currency,MATCH("NOK/EUR",setup_currency_header,0),FALSE)</f>
        <v>0</v>
      </c>
      <c r="G59" s="198"/>
      <c r="H59" s="197">
        <f>SUMIF(TRANSAKTIONER!J:J,"INCLUDE_CURRENT_NO_"&amp;A$39&amp;"_"&amp;$A59,TRANSAKTIONER!AA:AA)*VLOOKUP(report_period,setup_currency,MATCH("NOK/EUR",setup_currency_header,0),FALSE)</f>
        <v>0</v>
      </c>
      <c r="I59" s="101"/>
      <c r="J59" s="188"/>
      <c r="K59" s="101"/>
      <c r="L59" s="199">
        <f t="shared" si="1"/>
        <v>0</v>
      </c>
      <c r="M59" s="22"/>
      <c r="N59" s="422"/>
      <c r="O59" s="423"/>
    </row>
    <row r="60" spans="1:15" ht="16.5" customHeight="1" x14ac:dyDescent="0.5">
      <c r="A60" s="206" t="str">
        <f>IF(SETUP!D65&lt;&gt;"",SETUP!D65,"")</f>
        <v/>
      </c>
      <c r="B60" s="206"/>
      <c r="C60" s="206" t="str">
        <f>IF(SETUP!F65&lt;&gt;"",SETUP!F65,"")</f>
        <v/>
      </c>
      <c r="D60" s="113"/>
      <c r="E60" s="101"/>
      <c r="F60" s="197">
        <f>SUMIF(TRANSAKTIONER!J:J,"INCLUDE_PREVIOUS_NO_"&amp;A$39&amp;"_"&amp;$A60,TRANSAKTIONER!AA:AA)*VLOOKUP(report_period,setup_currency,MATCH("NOK/EUR",setup_currency_header,0),FALSE)</f>
        <v>0</v>
      </c>
      <c r="G60" s="198"/>
      <c r="H60" s="197">
        <f>SUMIF(TRANSAKTIONER!J:J,"INCLUDE_CURRENT_NO_"&amp;A$39&amp;"_"&amp;$A60,TRANSAKTIONER!AA:AA)*VLOOKUP(report_period,setup_currency,MATCH("NOK/EUR",setup_currency_header,0),FALSE)</f>
        <v>0</v>
      </c>
      <c r="I60" s="101"/>
      <c r="J60" s="188"/>
      <c r="K60" s="101"/>
      <c r="L60" s="199">
        <f t="shared" si="1"/>
        <v>0</v>
      </c>
      <c r="M60" s="22"/>
      <c r="N60" s="422"/>
      <c r="O60" s="423"/>
    </row>
    <row r="61" spans="1:15" ht="16.5" customHeight="1" x14ac:dyDescent="0.5">
      <c r="A61" s="206" t="str">
        <f>IF(SETUP!D66&lt;&gt;"",SETUP!D66,"")</f>
        <v/>
      </c>
      <c r="B61" s="206"/>
      <c r="C61" s="206" t="str">
        <f>IF(SETUP!F66&lt;&gt;"",SETUP!F66,"")</f>
        <v/>
      </c>
      <c r="D61" s="113"/>
      <c r="E61" s="101"/>
      <c r="F61" s="197">
        <f>SUMIF(TRANSAKTIONER!J:J,"INCLUDE_PREVIOUS_NO_"&amp;A$39&amp;"_"&amp;$A61,TRANSAKTIONER!AA:AA)*VLOOKUP(report_period,setup_currency,MATCH("NOK/EUR",setup_currency_header,0),FALSE)</f>
        <v>0</v>
      </c>
      <c r="G61" s="198"/>
      <c r="H61" s="197">
        <f>SUMIF(TRANSAKTIONER!J:J,"INCLUDE_CURRENT_NO_"&amp;A$39&amp;"_"&amp;$A61,TRANSAKTIONER!AA:AA)*VLOOKUP(report_period,setup_currency,MATCH("NOK/EUR",setup_currency_header,0),FALSE)</f>
        <v>0</v>
      </c>
      <c r="I61" s="101"/>
      <c r="J61" s="188"/>
      <c r="K61" s="101"/>
      <c r="L61" s="199">
        <f t="shared" si="1"/>
        <v>0</v>
      </c>
      <c r="M61" s="22"/>
      <c r="N61" s="422"/>
      <c r="O61" s="423"/>
    </row>
    <row r="62" spans="1:15" ht="16.5" customHeight="1" x14ac:dyDescent="0.5">
      <c r="A62" s="206" t="str">
        <f>IF(SETUP!D67&lt;&gt;"",SETUP!D67,"")</f>
        <v/>
      </c>
      <c r="B62" s="206"/>
      <c r="C62" s="206" t="str">
        <f>IF(SETUP!F67&lt;&gt;"",SETUP!F67,"")</f>
        <v/>
      </c>
      <c r="D62" s="113"/>
      <c r="E62" s="101"/>
      <c r="F62" s="197">
        <f>SUMIF(TRANSAKTIONER!J:J,"INCLUDE_PREVIOUS_NO_"&amp;A$39&amp;"_"&amp;$A62,TRANSAKTIONER!AA:AA)*VLOOKUP(report_period,setup_currency,MATCH("NOK/EUR",setup_currency_header,0),FALSE)</f>
        <v>0</v>
      </c>
      <c r="G62" s="198"/>
      <c r="H62" s="197">
        <f>SUMIF(TRANSAKTIONER!J:J,"INCLUDE_CURRENT_NO_"&amp;A$39&amp;"_"&amp;$A62,TRANSAKTIONER!AA:AA)*VLOOKUP(report_period,setup_currency,MATCH("NOK/EUR",setup_currency_header,0),FALSE)</f>
        <v>0</v>
      </c>
      <c r="I62" s="101"/>
      <c r="J62" s="188"/>
      <c r="K62" s="101"/>
      <c r="L62" s="199">
        <f t="shared" si="1"/>
        <v>0</v>
      </c>
      <c r="M62" s="22"/>
      <c r="N62" s="422"/>
      <c r="O62" s="423"/>
    </row>
    <row r="63" spans="1:15" ht="16.5" customHeight="1" x14ac:dyDescent="0.5">
      <c r="A63" s="206" t="str">
        <f>IF(SETUP!D68&lt;&gt;"",SETUP!D68,"")</f>
        <v/>
      </c>
      <c r="B63" s="206"/>
      <c r="C63" s="206" t="str">
        <f>IF(SETUP!F68&lt;&gt;"",SETUP!F68,"")</f>
        <v/>
      </c>
      <c r="D63" s="113"/>
      <c r="E63" s="101"/>
      <c r="F63" s="197">
        <f>SUMIF(TRANSAKTIONER!J:J,"INCLUDE_PREVIOUS_NO_"&amp;A$39&amp;"_"&amp;$A63,TRANSAKTIONER!AA:AA)*VLOOKUP(report_period,setup_currency,MATCH("NOK/EUR",setup_currency_header,0),FALSE)</f>
        <v>0</v>
      </c>
      <c r="G63" s="198"/>
      <c r="H63" s="197">
        <f>SUMIF(TRANSAKTIONER!J:J,"INCLUDE_CURRENT_NO_"&amp;A$39&amp;"_"&amp;$A63,TRANSAKTIONER!AA:AA)*VLOOKUP(report_period,setup_currency,MATCH("NOK/EUR",setup_currency_header,0),FALSE)</f>
        <v>0</v>
      </c>
      <c r="I63" s="101"/>
      <c r="J63" s="188"/>
      <c r="K63" s="101"/>
      <c r="L63" s="199">
        <f t="shared" si="1"/>
        <v>0</v>
      </c>
      <c r="M63" s="22"/>
      <c r="N63" s="422"/>
      <c r="O63" s="423"/>
    </row>
    <row r="64" spans="1:15" ht="16.5" customHeight="1" x14ac:dyDescent="0.5">
      <c r="A64" s="206" t="str">
        <f>IF(SETUP!D69&lt;&gt;"",SETUP!D69,"")</f>
        <v/>
      </c>
      <c r="B64" s="206"/>
      <c r="C64" s="206" t="str">
        <f>IF(SETUP!F69&lt;&gt;"",SETUP!F69,"")</f>
        <v/>
      </c>
      <c r="D64" s="113"/>
      <c r="E64" s="101"/>
      <c r="F64" s="197">
        <f>SUMIF(TRANSAKTIONER!J:J,"INCLUDE_PREVIOUS_NO_"&amp;A$39&amp;"_"&amp;$A64,TRANSAKTIONER!AA:AA)*VLOOKUP(report_period,setup_currency,MATCH("NOK/EUR",setup_currency_header,0),FALSE)</f>
        <v>0</v>
      </c>
      <c r="G64" s="198"/>
      <c r="H64" s="197">
        <f>SUMIF(TRANSAKTIONER!J:J,"INCLUDE_CURRENT_NO_"&amp;A$39&amp;"_"&amp;$A64,TRANSAKTIONER!AA:AA)*VLOOKUP(report_period,setup_currency,MATCH("NOK/EUR",setup_currency_header,0),FALSE)</f>
        <v>0</v>
      </c>
      <c r="I64" s="101"/>
      <c r="J64" s="188"/>
      <c r="K64" s="101"/>
      <c r="L64" s="199">
        <f t="shared" si="1"/>
        <v>0</v>
      </c>
      <c r="M64" s="22"/>
      <c r="N64" s="422"/>
      <c r="O64" s="423"/>
    </row>
    <row r="65" spans="1:16" ht="16.5" customHeight="1" x14ac:dyDescent="0.5">
      <c r="A65" s="206" t="str">
        <f>IF(SETUP!D70&lt;&gt;"",SETUP!D70,"")</f>
        <v/>
      </c>
      <c r="B65" s="206"/>
      <c r="C65" s="206" t="str">
        <f>IF(SETUP!F70&lt;&gt;"",SETUP!F70,"")</f>
        <v/>
      </c>
      <c r="D65" s="113"/>
      <c r="E65" s="101"/>
      <c r="F65" s="197">
        <f>SUMIF(TRANSAKTIONER!J:J,"INCLUDE_PREVIOUS_NO_"&amp;A$39&amp;"_"&amp;$A65,TRANSAKTIONER!AA:AA)*VLOOKUP(report_period,setup_currency,MATCH("NOK/EUR",setup_currency_header,0),FALSE)</f>
        <v>0</v>
      </c>
      <c r="G65" s="198"/>
      <c r="H65" s="197">
        <f>SUMIF(TRANSAKTIONER!J:J,"INCLUDE_CURRENT_NO_"&amp;A$39&amp;"_"&amp;$A65,TRANSAKTIONER!AA:AA)*VLOOKUP(report_period,setup_currency,MATCH("NOK/EUR",setup_currency_header,0),FALSE)</f>
        <v>0</v>
      </c>
      <c r="I65" s="101"/>
      <c r="J65" s="188"/>
      <c r="K65" s="101"/>
      <c r="L65" s="199">
        <f t="shared" si="1"/>
        <v>0</v>
      </c>
      <c r="M65" s="22"/>
      <c r="N65" s="422"/>
      <c r="O65" s="423"/>
    </row>
    <row r="66" spans="1:16" ht="16.5" customHeight="1" x14ac:dyDescent="0.5">
      <c r="A66" s="206" t="str">
        <f>IF(SETUP!D71&lt;&gt;"",SETUP!D71,"")</f>
        <v/>
      </c>
      <c r="B66" s="206"/>
      <c r="C66" s="206" t="str">
        <f>IF(SETUP!F71&lt;&gt;"",SETUP!F71,"")</f>
        <v/>
      </c>
      <c r="D66" s="113"/>
      <c r="E66" s="101"/>
      <c r="F66" s="197">
        <f>SUMIF(TRANSAKTIONER!J:J,"INCLUDE_PREVIOUS_NO_"&amp;A$39&amp;"_"&amp;$A66,TRANSAKTIONER!AA:AA)*VLOOKUP(report_period,setup_currency,MATCH("NOK/EUR",setup_currency_header,0),FALSE)</f>
        <v>0</v>
      </c>
      <c r="G66" s="198"/>
      <c r="H66" s="197">
        <f>SUMIF(TRANSAKTIONER!J:J,"INCLUDE_CURRENT_NO_"&amp;A$39&amp;"_"&amp;$A66,TRANSAKTIONER!AA:AA)*VLOOKUP(report_period,setup_currency,MATCH("NOK/EUR",setup_currency_header,0),FALSE)</f>
        <v>0</v>
      </c>
      <c r="I66" s="101"/>
      <c r="J66" s="188"/>
      <c r="K66" s="101"/>
      <c r="L66" s="199">
        <f t="shared" si="1"/>
        <v>0</v>
      </c>
      <c r="M66" s="22"/>
      <c r="N66" s="422"/>
      <c r="O66" s="423"/>
      <c r="P66" s="3"/>
    </row>
    <row r="67" spans="1:16" ht="16.5" customHeight="1" x14ac:dyDescent="0.5">
      <c r="A67" s="206" t="str">
        <f>IF(SETUP!D72&lt;&gt;"",SETUP!D72,"")</f>
        <v/>
      </c>
      <c r="B67" s="206"/>
      <c r="C67" s="206" t="str">
        <f>IF(SETUP!F72&lt;&gt;"",SETUP!F72,"")</f>
        <v/>
      </c>
      <c r="D67" s="113"/>
      <c r="E67" s="101"/>
      <c r="F67" s="197">
        <f>SUMIF(TRANSAKTIONER!J:J,"INCLUDE_PREVIOUS_NO_"&amp;A$39&amp;"_"&amp;$A67,TRANSAKTIONER!AA:AA)*VLOOKUP(report_period,setup_currency,MATCH("NOK/EUR",setup_currency_header,0),FALSE)</f>
        <v>0</v>
      </c>
      <c r="G67" s="198"/>
      <c r="H67" s="197">
        <f>SUMIF(TRANSAKTIONER!J:J,"INCLUDE_CURRENT_NO_"&amp;A$39&amp;"_"&amp;$A67,TRANSAKTIONER!AA:AA)*VLOOKUP(report_period,setup_currency,MATCH("NOK/EUR",setup_currency_header,0),FALSE)</f>
        <v>0</v>
      </c>
      <c r="I67" s="101"/>
      <c r="J67" s="188"/>
      <c r="K67" s="101"/>
      <c r="L67" s="199">
        <f t="shared" si="1"/>
        <v>0</v>
      </c>
      <c r="M67" s="22"/>
      <c r="N67" s="422"/>
      <c r="O67" s="423"/>
    </row>
    <row r="68" spans="1:16" ht="16.5" customHeight="1" x14ac:dyDescent="0.5">
      <c r="A68" s="206" t="str">
        <f>IF(SETUP!D73&lt;&gt;"",SETUP!D73,"")</f>
        <v/>
      </c>
      <c r="B68" s="206"/>
      <c r="C68" s="206" t="str">
        <f>IF(SETUP!F73&lt;&gt;"",SETUP!F73,"")</f>
        <v/>
      </c>
      <c r="D68" s="113"/>
      <c r="E68" s="101"/>
      <c r="F68" s="197">
        <f>SUMIF(TRANSAKTIONER!J:J,"INCLUDE_PREVIOUS_NO_"&amp;A$39&amp;"_"&amp;$A68,TRANSAKTIONER!AA:AA)*VLOOKUP(report_period,setup_currency,MATCH("NOK/EUR",setup_currency_header,0),FALSE)</f>
        <v>0</v>
      </c>
      <c r="G68" s="198"/>
      <c r="H68" s="197">
        <f>SUMIF(TRANSAKTIONER!J:J,"INCLUDE_CURRENT_NO_"&amp;A$39&amp;"_"&amp;$A68,TRANSAKTIONER!AA:AA)*VLOOKUP(report_period,setup_currency,MATCH("NOK/EUR",setup_currency_header,0),FALSE)</f>
        <v>0</v>
      </c>
      <c r="I68" s="101"/>
      <c r="J68" s="188"/>
      <c r="K68" s="101"/>
      <c r="L68" s="199">
        <f t="shared" si="1"/>
        <v>0</v>
      </c>
      <c r="M68" s="22"/>
      <c r="N68" s="422"/>
      <c r="O68" s="423"/>
    </row>
    <row r="69" spans="1:16" ht="16.5" customHeight="1" x14ac:dyDescent="0.5">
      <c r="A69" s="206" t="str">
        <f>IF(SETUP!D74&lt;&gt;"",SETUP!D74,"")</f>
        <v/>
      </c>
      <c r="B69" s="206"/>
      <c r="C69" s="206" t="str">
        <f>IF(SETUP!F74&lt;&gt;"",SETUP!F74,"")</f>
        <v/>
      </c>
      <c r="D69" s="113"/>
      <c r="E69" s="101"/>
      <c r="F69" s="197">
        <f>SUMIF(TRANSAKTIONER!J:J,"INCLUDE_PREVIOUS_NO_"&amp;A$39&amp;"_"&amp;$A69,TRANSAKTIONER!AA:AA)*VLOOKUP(report_period,setup_currency,MATCH("NOK/EUR",setup_currency_header,0),FALSE)</f>
        <v>0</v>
      </c>
      <c r="G69" s="198"/>
      <c r="H69" s="197">
        <f>SUMIF(TRANSAKTIONER!J:J,"INCLUDE_CURRENT_NO_"&amp;A$39&amp;"_"&amp;$A69,TRANSAKTIONER!AA:AA)*VLOOKUP(report_period,setup_currency,MATCH("NOK/EUR",setup_currency_header,0),FALSE)</f>
        <v>0</v>
      </c>
      <c r="I69" s="101"/>
      <c r="J69" s="188"/>
      <c r="K69" s="101"/>
      <c r="L69" s="199">
        <f>F69+H69</f>
        <v>0</v>
      </c>
      <c r="M69" s="22"/>
      <c r="N69" s="422"/>
      <c r="O69" s="423"/>
    </row>
    <row r="70" spans="1:16" ht="16.5" customHeight="1" x14ac:dyDescent="0.5">
      <c r="A70" s="86"/>
      <c r="B70" s="51"/>
      <c r="C70" s="87" t="s">
        <v>14</v>
      </c>
      <c r="D70" s="199">
        <f>SUM(D40:D69)</f>
        <v>0</v>
      </c>
      <c r="E70" s="101"/>
      <c r="F70" s="197">
        <f>SUM(F40:F69)</f>
        <v>0</v>
      </c>
      <c r="G70" s="198"/>
      <c r="H70" s="197">
        <f>SUM(H40:H69)</f>
        <v>0</v>
      </c>
      <c r="I70" s="101"/>
      <c r="J70" s="115"/>
      <c r="K70" s="101"/>
      <c r="L70" s="199">
        <f>SUM(L40:L69)</f>
        <v>0</v>
      </c>
      <c r="M70" s="22"/>
      <c r="N70" s="53"/>
      <c r="O70" s="83"/>
    </row>
    <row r="71" spans="1:16" ht="16.5" customHeight="1" x14ac:dyDescent="0.5">
      <c r="A71" s="168" t="s">
        <v>70</v>
      </c>
      <c r="B71" s="169"/>
      <c r="C71" s="169"/>
      <c r="D71" s="106"/>
      <c r="E71" s="116"/>
      <c r="F71" s="201"/>
      <c r="G71" s="202"/>
      <c r="H71" s="201"/>
      <c r="I71" s="116"/>
      <c r="J71" s="101"/>
      <c r="K71" s="116"/>
      <c r="L71" s="205"/>
      <c r="M71" s="22"/>
      <c r="N71" s="22"/>
      <c r="O71" s="83"/>
    </row>
    <row r="72" spans="1:16" ht="16.5" customHeight="1" x14ac:dyDescent="0.5">
      <c r="A72" s="433"/>
      <c r="B72" s="434"/>
      <c r="C72" s="435"/>
      <c r="D72" s="113"/>
      <c r="E72" s="101"/>
      <c r="F72" s="197" t="e">
        <f>#REF!</f>
        <v>#REF!</v>
      </c>
      <c r="G72" s="198"/>
      <c r="H72" s="197" t="e">
        <f>#REF!</f>
        <v>#REF!</v>
      </c>
      <c r="I72" s="101"/>
      <c r="J72" s="188"/>
      <c r="K72" s="101"/>
      <c r="L72" s="199" t="e">
        <f>F72+H72</f>
        <v>#REF!</v>
      </c>
      <c r="M72" s="22"/>
      <c r="N72" s="422"/>
      <c r="O72" s="423"/>
    </row>
    <row r="73" spans="1:16" ht="16.5" customHeight="1" x14ac:dyDescent="0.5">
      <c r="A73" s="80"/>
      <c r="B73" s="185"/>
      <c r="C73" s="87" t="s">
        <v>14</v>
      </c>
      <c r="D73" s="199">
        <f>SUM(D72:D72)</f>
        <v>0</v>
      </c>
      <c r="E73" s="101"/>
      <c r="F73" s="197" t="e">
        <f>SUM(F72:F72)</f>
        <v>#REF!</v>
      </c>
      <c r="G73" s="198"/>
      <c r="H73" s="197" t="e">
        <f>SUM(H72:H72)</f>
        <v>#REF!</v>
      </c>
      <c r="I73" s="101"/>
      <c r="J73" s="115"/>
      <c r="K73" s="101"/>
      <c r="L73" s="199" t="e">
        <f>SUM(L72:L72)</f>
        <v>#REF!</v>
      </c>
      <c r="M73" s="22"/>
      <c r="N73" s="22"/>
      <c r="O73" s="83"/>
    </row>
    <row r="74" spans="1:16" ht="16.5" customHeight="1" x14ac:dyDescent="0.5">
      <c r="A74" s="168" t="s">
        <v>71</v>
      </c>
      <c r="B74" s="169"/>
      <c r="C74" s="169"/>
      <c r="D74" s="106"/>
      <c r="E74" s="116"/>
      <c r="F74" s="201"/>
      <c r="G74" s="202"/>
      <c r="H74" s="201"/>
      <c r="I74" s="116"/>
      <c r="J74" s="101"/>
      <c r="K74" s="116"/>
      <c r="L74" s="205"/>
      <c r="M74" s="22"/>
      <c r="N74" s="22"/>
      <c r="O74" s="83"/>
    </row>
    <row r="75" spans="1:16" ht="16.5" customHeight="1" x14ac:dyDescent="0.5">
      <c r="A75" s="433"/>
      <c r="B75" s="434"/>
      <c r="C75" s="435"/>
      <c r="D75" s="113"/>
      <c r="E75" s="101"/>
      <c r="F75" s="197" t="e">
        <f>#REF!</f>
        <v>#REF!</v>
      </c>
      <c r="G75" s="198"/>
      <c r="H75" s="197" t="e">
        <f>#REF!</f>
        <v>#REF!</v>
      </c>
      <c r="I75" s="101"/>
      <c r="J75" s="188"/>
      <c r="K75" s="101"/>
      <c r="L75" s="199" t="e">
        <f>F75+H75</f>
        <v>#REF!</v>
      </c>
      <c r="M75" s="22"/>
      <c r="N75" s="422"/>
      <c r="O75" s="423"/>
    </row>
    <row r="76" spans="1:16" x14ac:dyDescent="0.5">
      <c r="A76" s="71"/>
      <c r="B76" s="68"/>
      <c r="C76" s="87" t="s">
        <v>14</v>
      </c>
      <c r="D76" s="199">
        <f>SUM(D75:D75)</f>
        <v>0</v>
      </c>
      <c r="E76" s="101"/>
      <c r="F76" s="197" t="e">
        <f>SUM(F75:F75)</f>
        <v>#REF!</v>
      </c>
      <c r="G76" s="198"/>
      <c r="H76" s="197" t="e">
        <f>SUM(H75:H75)</f>
        <v>#REF!</v>
      </c>
      <c r="I76" s="101"/>
      <c r="J76" s="115"/>
      <c r="K76" s="101"/>
      <c r="L76" s="199" t="e">
        <f>SUM(L75:L75)</f>
        <v>#REF!</v>
      </c>
      <c r="M76" s="22"/>
      <c r="N76" s="68"/>
      <c r="O76" s="81"/>
    </row>
    <row r="77" spans="1:16" x14ac:dyDescent="0.5">
      <c r="A77" s="430" t="s">
        <v>3</v>
      </c>
      <c r="B77" s="431"/>
      <c r="C77" s="432"/>
      <c r="D77" s="203">
        <f t="shared" ref="D77:I77" si="2">D38+D70+D73+D76</f>
        <v>0</v>
      </c>
      <c r="E77" s="117">
        <f t="shared" si="2"/>
        <v>0</v>
      </c>
      <c r="F77" s="203" t="e">
        <f t="shared" si="2"/>
        <v>#REF!</v>
      </c>
      <c r="G77" s="204">
        <f t="shared" si="2"/>
        <v>0</v>
      </c>
      <c r="H77" s="203" t="e">
        <f t="shared" si="2"/>
        <v>#REF!</v>
      </c>
      <c r="I77" s="116">
        <f t="shared" si="2"/>
        <v>0</v>
      </c>
      <c r="J77" s="116"/>
      <c r="K77" s="116">
        <f>K38+K70+K73+K76</f>
        <v>0</v>
      </c>
      <c r="L77" s="203" t="e">
        <f>L38+L70+L73+L76</f>
        <v>#REF!</v>
      </c>
      <c r="M77" s="22"/>
      <c r="N77" s="68"/>
      <c r="O77" s="81"/>
    </row>
    <row r="78" spans="1:16" x14ac:dyDescent="0.5">
      <c r="A78" s="71"/>
      <c r="B78" s="68"/>
      <c r="C78" s="68"/>
      <c r="D78" s="101"/>
      <c r="E78" s="101"/>
      <c r="F78" s="101"/>
      <c r="G78" s="101"/>
      <c r="H78" s="101"/>
      <c r="I78" s="101"/>
      <c r="J78" s="101"/>
      <c r="K78" s="101"/>
      <c r="L78" s="101"/>
      <c r="M78" s="22"/>
      <c r="N78" s="68"/>
      <c r="O78" s="81"/>
    </row>
    <row r="79" spans="1:16" ht="15" x14ac:dyDescent="0.5">
      <c r="A79" s="43" t="s">
        <v>15</v>
      </c>
      <c r="B79" s="72"/>
      <c r="C79" s="26"/>
      <c r="D79" s="111"/>
      <c r="E79" s="111"/>
      <c r="F79" s="111"/>
      <c r="G79" s="111"/>
      <c r="H79" s="111"/>
      <c r="I79" s="111"/>
      <c r="J79" s="111"/>
      <c r="K79" s="111"/>
      <c r="L79" s="111"/>
      <c r="M79" s="26"/>
      <c r="N79" s="26"/>
      <c r="O79" s="73"/>
    </row>
    <row r="80" spans="1:16" ht="36.9" x14ac:dyDescent="0.5">
      <c r="A80" s="46" t="s">
        <v>8</v>
      </c>
      <c r="B80" s="47"/>
      <c r="C80" s="47"/>
      <c r="D80" s="112" t="s">
        <v>9</v>
      </c>
      <c r="E80" s="112"/>
      <c r="F80" s="112" t="s">
        <v>10</v>
      </c>
      <c r="G80" s="112"/>
      <c r="H80" s="112" t="s">
        <v>11</v>
      </c>
      <c r="I80" s="112"/>
      <c r="J80" s="112" t="s">
        <v>16</v>
      </c>
      <c r="K80" s="112"/>
      <c r="L80" s="112" t="s">
        <v>13</v>
      </c>
      <c r="M80" s="47"/>
      <c r="N80" s="47"/>
      <c r="O80" s="88"/>
    </row>
    <row r="81" spans="1:15" ht="16.5" customHeight="1" x14ac:dyDescent="0.5">
      <c r="A81" s="168" t="s">
        <v>112</v>
      </c>
      <c r="B81" s="57"/>
      <c r="C81" s="57"/>
      <c r="D81" s="112"/>
      <c r="E81" s="118"/>
      <c r="F81" s="171">
        <f>SUMIF(TRANSAKTIONER!C:C,"INCLUDE_PREVIOUS_NO_"&amp;A81,TRANSAKTIONER!AA:AA)*VLOOKUP(report_period,setup_currency,MATCH("NOK/EUR",setup_currency_header,0),FALSE)-F85</f>
        <v>0</v>
      </c>
      <c r="G81" s="189"/>
      <c r="H81" s="172">
        <f>SUMIF(TRANSAKTIONER!C:C,"INCLUDE_CURRENT_NO_"&amp;A81,TRANSAKTIONER!AA:AA)*VLOOKUP(report_period,setup_currency,MATCH("NOK/EUR",setup_currency_header,0),FALSE)-H85</f>
        <v>0</v>
      </c>
      <c r="I81" s="118"/>
      <c r="J81" s="119"/>
      <c r="K81" s="118"/>
      <c r="L81" s="112"/>
      <c r="M81" s="57"/>
      <c r="N81" s="60"/>
      <c r="O81" s="73"/>
    </row>
    <row r="82" spans="1:15" ht="16.5" customHeight="1" x14ac:dyDescent="0.5">
      <c r="A82" s="419"/>
      <c r="B82" s="420"/>
      <c r="C82" s="421"/>
      <c r="D82" s="113"/>
      <c r="E82" s="101"/>
      <c r="F82" s="113"/>
      <c r="G82" s="101"/>
      <c r="H82" s="113"/>
      <c r="I82" s="101"/>
      <c r="J82" s="188"/>
      <c r="K82" s="101"/>
      <c r="L82" s="199">
        <f>F82+H82</f>
        <v>0</v>
      </c>
      <c r="M82" s="61"/>
      <c r="N82" s="186"/>
      <c r="O82" s="83"/>
    </row>
    <row r="83" spans="1:15" ht="16.5" customHeight="1" x14ac:dyDescent="0.5">
      <c r="A83" s="419"/>
      <c r="B83" s="420"/>
      <c r="C83" s="421"/>
      <c r="D83" s="113"/>
      <c r="E83" s="101"/>
      <c r="F83" s="113"/>
      <c r="G83" s="101"/>
      <c r="H83" s="113"/>
      <c r="I83" s="101"/>
      <c r="J83" s="188"/>
      <c r="K83" s="101"/>
      <c r="L83" s="199">
        <f>F83+H83</f>
        <v>0</v>
      </c>
      <c r="M83" s="61"/>
      <c r="N83" s="186"/>
      <c r="O83" s="187"/>
    </row>
    <row r="84" spans="1:15" ht="16.5" customHeight="1" x14ac:dyDescent="0.5">
      <c r="A84" s="419"/>
      <c r="B84" s="420"/>
      <c r="C84" s="421"/>
      <c r="D84" s="113"/>
      <c r="E84" s="101"/>
      <c r="F84" s="113"/>
      <c r="G84" s="101"/>
      <c r="H84" s="113"/>
      <c r="I84" s="101"/>
      <c r="J84" s="188"/>
      <c r="K84" s="101"/>
      <c r="L84" s="199">
        <f>F84+H84</f>
        <v>0</v>
      </c>
      <c r="M84" s="61"/>
      <c r="N84" s="186"/>
      <c r="O84" s="187"/>
    </row>
    <row r="85" spans="1:15" ht="16.5" customHeight="1" x14ac:dyDescent="0.5">
      <c r="A85" s="426" t="s">
        <v>17</v>
      </c>
      <c r="B85" s="427"/>
      <c r="C85" s="427"/>
      <c r="D85" s="210">
        <f>SUM(D82:D84)</f>
        <v>0</v>
      </c>
      <c r="E85" s="116"/>
      <c r="F85" s="210">
        <f>SUM(F82:F84)</f>
        <v>0</v>
      </c>
      <c r="G85" s="116"/>
      <c r="H85" s="210">
        <f>SUM(H82:H84)</f>
        <v>0</v>
      </c>
      <c r="I85" s="101"/>
      <c r="J85" s="101"/>
      <c r="K85" s="101"/>
      <c r="L85" s="210">
        <f>SUM(L82:L84)</f>
        <v>0</v>
      </c>
      <c r="M85" s="61"/>
      <c r="N85" s="22"/>
      <c r="O85" s="83"/>
    </row>
    <row r="86" spans="1:15" x14ac:dyDescent="0.5">
      <c r="A86" s="62"/>
      <c r="B86" s="35"/>
      <c r="C86" s="35"/>
      <c r="D86" s="35"/>
      <c r="E86" s="35"/>
      <c r="F86" s="35"/>
      <c r="G86" s="35"/>
      <c r="H86" s="35"/>
      <c r="I86" s="35"/>
      <c r="J86" s="35"/>
      <c r="K86" s="35"/>
      <c r="L86" s="35"/>
      <c r="M86" s="35"/>
      <c r="N86" s="35"/>
      <c r="O86" s="88"/>
    </row>
    <row r="87" spans="1:15" x14ac:dyDescent="0.5">
      <c r="A87" s="89"/>
      <c r="B87" s="79"/>
      <c r="C87" s="79"/>
      <c r="D87" s="79"/>
      <c r="E87" s="79"/>
      <c r="F87" s="79"/>
      <c r="G87" s="79"/>
      <c r="H87" s="79"/>
      <c r="I87" s="79"/>
      <c r="J87" s="79"/>
      <c r="K87" s="79"/>
      <c r="L87" s="79"/>
      <c r="M87" s="79"/>
      <c r="N87" s="79"/>
      <c r="O87" s="79"/>
    </row>
    <row r="95" spans="1:15" x14ac:dyDescent="0.5">
      <c r="A95" s="63" t="s">
        <v>30</v>
      </c>
    </row>
  </sheetData>
  <sheetProtection password="CAAF" sheet="1"/>
  <mergeCells count="66">
    <mergeCell ref="N75:O75"/>
    <mergeCell ref="A35:C35"/>
    <mergeCell ref="A31:C31"/>
    <mergeCell ref="N59:O59"/>
    <mergeCell ref="N55:O55"/>
    <mergeCell ref="N56:O56"/>
    <mergeCell ref="N45:O45"/>
    <mergeCell ref="N52:O52"/>
    <mergeCell ref="N49:O49"/>
    <mergeCell ref="A36:C36"/>
    <mergeCell ref="N36:O36"/>
    <mergeCell ref="N50:O50"/>
    <mergeCell ref="N51:O51"/>
    <mergeCell ref="N44:O44"/>
    <mergeCell ref="N41:O41"/>
    <mergeCell ref="N42:O42"/>
    <mergeCell ref="N60:O60"/>
    <mergeCell ref="N66:O66"/>
    <mergeCell ref="N63:O63"/>
    <mergeCell ref="A72:C72"/>
    <mergeCell ref="N61:O61"/>
    <mergeCell ref="N65:O65"/>
    <mergeCell ref="N67:O67"/>
    <mergeCell ref="N72:O72"/>
    <mergeCell ref="N69:O69"/>
    <mergeCell ref="N64:O64"/>
    <mergeCell ref="N68:O68"/>
    <mergeCell ref="A85:C85"/>
    <mergeCell ref="A82:C82"/>
    <mergeCell ref="A83:C83"/>
    <mergeCell ref="A84:C84"/>
    <mergeCell ref="A9:H9"/>
    <mergeCell ref="A77:C77"/>
    <mergeCell ref="A75:C75"/>
    <mergeCell ref="A30:C30"/>
    <mergeCell ref="A24:C24"/>
    <mergeCell ref="A34:C34"/>
    <mergeCell ref="H13:J13"/>
    <mergeCell ref="A23:C23"/>
    <mergeCell ref="J9:N9"/>
    <mergeCell ref="A11:H11"/>
    <mergeCell ref="J11:O11"/>
    <mergeCell ref="N62:O62"/>
    <mergeCell ref="N13:O13"/>
    <mergeCell ref="N48:O48"/>
    <mergeCell ref="N58:O58"/>
    <mergeCell ref="N54:O54"/>
    <mergeCell ref="N35:O35"/>
    <mergeCell ref="N53:O53"/>
    <mergeCell ref="N57:O57"/>
    <mergeCell ref="N37:O37"/>
    <mergeCell ref="N47:O47"/>
    <mergeCell ref="N46:O46"/>
    <mergeCell ref="A37:C37"/>
    <mergeCell ref="N43:O43"/>
    <mergeCell ref="N23:O23"/>
    <mergeCell ref="A28:C28"/>
    <mergeCell ref="A29:C29"/>
    <mergeCell ref="N33:O33"/>
    <mergeCell ref="A32:C32"/>
    <mergeCell ref="A33:C33"/>
    <mergeCell ref="N34:O34"/>
    <mergeCell ref="A25:C25"/>
    <mergeCell ref="A26:C26"/>
    <mergeCell ref="A27:C27"/>
    <mergeCell ref="N32:O32"/>
  </mergeCells>
  <phoneticPr fontId="0" type="noConversion"/>
  <dataValidations count="1">
    <dataValidation type="list" allowBlank="1" showInputMessage="1" showErrorMessage="1" sqref="A23:A37 B23:C31" xr:uid="{00000000-0002-0000-0600-000000000000}">
      <formula1>lst_partners</formula1>
    </dataValidation>
  </dataValidations>
  <pageMargins left="0.59055118110236227" right="0.23622047244094491" top="0.39370078740157483" bottom="0.39370078740157483" header="0.51181102362204722" footer="0.51181102362204722"/>
  <pageSetup paperSize="9" scale="75" fitToHeight="9" orientation="portrait" r:id="rId1"/>
  <headerFooter alignWithMargins="0"/>
  <rowBreaks count="1" manualBreakCount="1">
    <brk id="70"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B1:H14"/>
  <sheetViews>
    <sheetView showGridLines="0" zoomScaleNormal="100" zoomScaleSheetLayoutView="100" workbookViewId="0">
      <selection activeCell="D13" sqref="D13"/>
    </sheetView>
  </sheetViews>
  <sheetFormatPr defaultColWidth="9.15625" defaultRowHeight="13.8" x14ac:dyDescent="0.45"/>
  <cols>
    <col min="1" max="1" width="2.15625" style="10" customWidth="1"/>
    <col min="2" max="3" width="9.15625" style="10" hidden="1" customWidth="1"/>
    <col min="4" max="4" width="43.41796875" style="10" customWidth="1"/>
    <col min="5" max="7" width="20.68359375" style="10" customWidth="1"/>
    <col min="8" max="8" width="23.15625" style="10" customWidth="1"/>
    <col min="9" max="16384" width="9.15625" style="10"/>
  </cols>
  <sheetData>
    <row r="1" spans="2:8" ht="15.75" customHeight="1" x14ac:dyDescent="0.45">
      <c r="D1" s="74"/>
      <c r="E1" s="74"/>
      <c r="F1" s="75"/>
      <c r="G1" s="74"/>
      <c r="H1" s="74"/>
    </row>
    <row r="2" spans="2:8" ht="15" customHeight="1" x14ac:dyDescent="0.5">
      <c r="D2" s="328" t="s">
        <v>149</v>
      </c>
      <c r="E2" s="329"/>
      <c r="F2" s="330"/>
      <c r="G2" s="330"/>
      <c r="H2" s="331"/>
    </row>
    <row r="3" spans="2:8" ht="25.15" customHeight="1" x14ac:dyDescent="0.6">
      <c r="D3" s="221" t="str">
        <f>"Kostnader avser perioden  " &amp; report_period</f>
        <v>Kostnader avser perioden  1</v>
      </c>
      <c r="E3" s="222" t="s">
        <v>121</v>
      </c>
      <c r="F3" s="220">
        <f>report_period_start</f>
        <v>0</v>
      </c>
      <c r="G3" s="223" t="s">
        <v>122</v>
      </c>
      <c r="H3" s="220">
        <f>report_period_end</f>
        <v>0</v>
      </c>
    </row>
    <row r="4" spans="2:8" ht="24.6" x14ac:dyDescent="0.5">
      <c r="B4" s="140" t="s">
        <v>87</v>
      </c>
      <c r="D4" s="5" t="s">
        <v>21</v>
      </c>
      <c r="E4" s="194" t="s">
        <v>0</v>
      </c>
      <c r="F4" s="195" t="s">
        <v>26</v>
      </c>
      <c r="G4" s="195" t="s">
        <v>27</v>
      </c>
      <c r="H4" s="196" t="s">
        <v>1</v>
      </c>
    </row>
    <row r="5" spans="2:8" ht="21.75" customHeight="1" x14ac:dyDescent="0.45">
      <c r="B5" s="136">
        <v>1</v>
      </c>
      <c r="D5" s="64" t="str">
        <f t="shared" ref="D5:D11" si="0">VLOOKUP(B5,setup_accounts,2,FALSE)</f>
        <v>Personal</v>
      </c>
      <c r="E5" s="230">
        <f t="shared" ref="E5:E11" si="1">VLOOKUP(D5,setup_budget,MATCH("Norge",setup_budget_header,0),FALSE)*setup_NOK_budgetrate</f>
        <v>0</v>
      </c>
      <c r="F5" s="231">
        <f>SUMIF(TRANSAKTIONER!C:C,"INCLUDE_PREVIOUS_NO_"&amp;D5,TRANSAKTIONER!AA:AA)*VLOOKUP(report_period,setup_currency,MATCH("NOK/EUR",setup_currency_header,0),FALSE)</f>
        <v>0</v>
      </c>
      <c r="G5" s="230">
        <f>SUMIF(TRANSAKTIONER!C:C,"INCLUDE_CURRENT_NO_"&amp;D5,TRANSAKTIONER!AA:AA)*VLOOKUP(report_period,setup_currency,MATCH("NOK/EUR",setup_currency_header,0),FALSE)</f>
        <v>0</v>
      </c>
      <c r="H5" s="230">
        <f t="shared" ref="H5:H11" si="2">SUM(F5:G5)</f>
        <v>0</v>
      </c>
    </row>
    <row r="6" spans="2:8" ht="21.75" customHeight="1" x14ac:dyDescent="0.45">
      <c r="B6" s="136">
        <v>2</v>
      </c>
      <c r="D6" s="64" t="str">
        <f t="shared" si="0"/>
        <v>Kontor och administration</v>
      </c>
      <c r="E6" s="230">
        <f t="shared" si="1"/>
        <v>0</v>
      </c>
      <c r="F6" s="231">
        <f>SUMIF(TRANSAKTIONER!C:C,"INCLUDE_PREVIOUS_NO_"&amp;D6,TRANSAKTIONER!AA:AA)*VLOOKUP(report_period,setup_currency,MATCH("NOK/EUR",setup_currency_header,0),FALSE)</f>
        <v>0</v>
      </c>
      <c r="G6" s="230">
        <f>SUMIF(TRANSAKTIONER!C:C,"INCLUDE_CURRENT_NO_"&amp;D6,TRANSAKTIONER!AA:AA)*VLOOKUP(report_period,setup_currency,MATCH("NOK/EUR",setup_currency_header,0),FALSE)</f>
        <v>0</v>
      </c>
      <c r="H6" s="230">
        <f t="shared" si="2"/>
        <v>0</v>
      </c>
    </row>
    <row r="7" spans="2:8" ht="21.75" customHeight="1" x14ac:dyDescent="0.45">
      <c r="B7" s="136">
        <v>3</v>
      </c>
      <c r="D7" s="64" t="str">
        <f t="shared" si="0"/>
        <v>Extern sakkunskap och externa tjänster</v>
      </c>
      <c r="E7" s="230">
        <f t="shared" si="1"/>
        <v>0</v>
      </c>
      <c r="F7" s="231">
        <f>SUMIF(TRANSAKTIONER!C:C,"INCLUDE_PREVIOUS_NO_"&amp;D7,TRANSAKTIONER!AA:AA)*VLOOKUP(report_period,setup_currency,MATCH("NOK/EUR",setup_currency_header,0),FALSE)</f>
        <v>0</v>
      </c>
      <c r="G7" s="230">
        <f>SUMIF(TRANSAKTIONER!C:C,"INCLUDE_CURRENT_NO_"&amp;D7,TRANSAKTIONER!AA:AA)*VLOOKUP(report_period,setup_currency,MATCH("NOK/EUR",setup_currency_header,0),FALSE)</f>
        <v>0</v>
      </c>
      <c r="H7" s="230">
        <f t="shared" si="2"/>
        <v>0</v>
      </c>
    </row>
    <row r="8" spans="2:8" ht="21.75" customHeight="1" x14ac:dyDescent="0.45">
      <c r="B8" s="136">
        <v>4</v>
      </c>
      <c r="D8" s="64" t="str">
        <f t="shared" si="0"/>
        <v>Resor och logi</v>
      </c>
      <c r="E8" s="230">
        <f t="shared" si="1"/>
        <v>0</v>
      </c>
      <c r="F8" s="231">
        <f>SUMIF(TRANSAKTIONER!C:C,"INCLUDE_PREVIOUS_NO_"&amp;D8,TRANSAKTIONER!AA:AA)*VLOOKUP(report_period,setup_currency,MATCH("NOK/EUR",setup_currency_header,0),FALSE)</f>
        <v>0</v>
      </c>
      <c r="G8" s="230">
        <f>SUMIF(TRANSAKTIONER!C:C,"INCLUDE_CURRENT_NO_"&amp;D8,TRANSAKTIONER!AA:AA)*VLOOKUP(report_period,setup_currency,MATCH("NOK/EUR",setup_currency_header,0),FALSE)</f>
        <v>0</v>
      </c>
      <c r="H8" s="230">
        <f t="shared" si="2"/>
        <v>0</v>
      </c>
    </row>
    <row r="9" spans="2:8" ht="21.75" customHeight="1" x14ac:dyDescent="0.45">
      <c r="B9" s="136">
        <v>5</v>
      </c>
      <c r="D9" s="64" t="str">
        <f t="shared" si="0"/>
        <v>Utrustning</v>
      </c>
      <c r="E9" s="230">
        <f t="shared" si="1"/>
        <v>0</v>
      </c>
      <c r="F9" s="231">
        <f>SUMIF(TRANSAKTIONER!C:C,"INCLUDE_PREVIOUS_NO_"&amp;D9,TRANSAKTIONER!AA:AA)*VLOOKUP(report_period,setup_currency,MATCH("NOK/EUR",setup_currency_header,0),FALSE)</f>
        <v>0</v>
      </c>
      <c r="G9" s="230">
        <f>SUMIF(TRANSAKTIONER!C:C,"INCLUDE_CURRENT_NO_"&amp;D9,TRANSAKTIONER!AA:AA)*VLOOKUP(report_period,setup_currency,MATCH("NOK/EUR",setup_currency_header,0),FALSE)</f>
        <v>0</v>
      </c>
      <c r="H9" s="230">
        <f t="shared" si="2"/>
        <v>0</v>
      </c>
    </row>
    <row r="10" spans="2:8" ht="21.75" customHeight="1" x14ac:dyDescent="0.45">
      <c r="B10" s="136">
        <v>6</v>
      </c>
      <c r="D10" s="64" t="str">
        <f t="shared" si="0"/>
        <v>Schablonkostnader</v>
      </c>
      <c r="E10" s="230">
        <f t="shared" si="1"/>
        <v>0</v>
      </c>
      <c r="F10" s="231">
        <f>SUMIF(TRANSAKTIONER!C:C,"INCLUDE_PREVIOUS_NO_"&amp;D10,TRANSAKTIONER!AA:AA)*VLOOKUP(report_period,setup_currency,MATCH("NOK/EUR",setup_currency_header,0),FALSE)</f>
        <v>0</v>
      </c>
      <c r="G10" s="230">
        <f>SUMIF(TRANSAKTIONER!C:C,"INCLUDE_CURRENT_NO_"&amp;D10,TRANSAKTIONER!AA:AA)*VLOOKUP(report_period,setup_currency,MATCH("NOK/EUR",setup_currency_header,0),FALSE)</f>
        <v>0</v>
      </c>
      <c r="H10" s="230">
        <f t="shared" si="2"/>
        <v>0</v>
      </c>
    </row>
    <row r="11" spans="2:8" ht="21.75" customHeight="1" x14ac:dyDescent="0.45">
      <c r="B11" s="136">
        <v>7</v>
      </c>
      <c r="D11" s="65" t="str">
        <f t="shared" si="0"/>
        <v>Avgår intäkter (negativ kostnad)</v>
      </c>
      <c r="E11" s="230">
        <f t="shared" si="1"/>
        <v>0</v>
      </c>
      <c r="F11" s="231">
        <f>SUMIF(TRANSAKTIONER!C:C,"INCLUDE_PREVIOUS_NO_"&amp;D11,TRANSAKTIONER!AA:AA)*VLOOKUP(report_period,setup_currency,MATCH("NOK/EUR",setup_currency_header,0),FALSE)</f>
        <v>0</v>
      </c>
      <c r="G11" s="230">
        <f>SUMIF(TRANSAKTIONER!C:C,"INCLUDE_CURRENT_NO_"&amp;D11,TRANSAKTIONER!AA:AA)*VLOOKUP(report_period,setup_currency,MATCH("NOK/EUR",setup_currency_header,0),FALSE)</f>
        <v>0</v>
      </c>
      <c r="H11" s="230">
        <f t="shared" si="2"/>
        <v>0</v>
      </c>
    </row>
    <row r="12" spans="2:8" ht="25.15" customHeight="1" x14ac:dyDescent="0.5">
      <c r="B12" s="136"/>
      <c r="D12" s="6" t="s">
        <v>34</v>
      </c>
      <c r="E12" s="232">
        <f>SUM(E5:E11)</f>
        <v>0</v>
      </c>
      <c r="F12" s="232">
        <f>SUM(F5:F11)</f>
        <v>0</v>
      </c>
      <c r="G12" s="232">
        <f>SUM(G5:G11)</f>
        <v>0</v>
      </c>
      <c r="H12" s="232">
        <f>SUM(H5:H11)</f>
        <v>0</v>
      </c>
    </row>
    <row r="13" spans="2:8" ht="25.15" customHeight="1" x14ac:dyDescent="0.5">
      <c r="B13" s="136"/>
      <c r="D13" s="332"/>
      <c r="E13" s="333"/>
      <c r="F13" s="333"/>
      <c r="G13" s="333"/>
      <c r="H13" s="333"/>
    </row>
    <row r="14" spans="2:8" ht="13.5" customHeight="1" x14ac:dyDescent="0.45">
      <c r="D14" s="8"/>
      <c r="E14" s="66"/>
      <c r="F14" s="67"/>
      <c r="G14" s="224"/>
      <c r="H14" s="67"/>
    </row>
  </sheetData>
  <phoneticPr fontId="0" type="noConversion"/>
  <conditionalFormatting sqref="H5:H11">
    <cfRule type="cellIs" dxfId="1" priority="1" stopIfTrue="1" operator="greaterThan">
      <formula>E5</formula>
    </cfRule>
  </conditionalFormatting>
  <pageMargins left="0.7" right="0.7" top="0.64" bottom="0.47" header="0.44" footer="0.19"/>
  <pageSetup paperSize="9" scale="68" fitToHeight="3" orientation="portrait" r:id="rId1"/>
  <headerFooter alignWithMargins="0">
    <oddFooter>&amp;L&amp;F &amp;A 2011-05-10&amp;R&amp;P  av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39"/>
    <pageSetUpPr fitToPage="1"/>
  </sheetPr>
  <dimension ref="B1:H18"/>
  <sheetViews>
    <sheetView showGridLines="0" zoomScaleNormal="100" zoomScaleSheetLayoutView="100" workbookViewId="0">
      <selection activeCell="D13" sqref="D13"/>
    </sheetView>
  </sheetViews>
  <sheetFormatPr defaultColWidth="9.15625" defaultRowHeight="13.8" x14ac:dyDescent="0.45"/>
  <cols>
    <col min="1" max="1" width="3" style="10" customWidth="1"/>
    <col min="2" max="2" width="9.15625" style="136" hidden="1" customWidth="1"/>
    <col min="3" max="3" width="9.15625" style="10" hidden="1" customWidth="1"/>
    <col min="4" max="4" width="55.15625" style="10" customWidth="1"/>
    <col min="5" max="5" width="18.68359375" style="10" customWidth="1"/>
    <col min="6" max="6" width="15.68359375" style="10" customWidth="1"/>
    <col min="7" max="7" width="16.41796875" style="10" customWidth="1"/>
    <col min="8" max="8" width="20.68359375" style="10" customWidth="1"/>
    <col min="9" max="16384" width="9.15625" style="10"/>
  </cols>
  <sheetData>
    <row r="1" spans="2:8" ht="15.75" customHeight="1" x14ac:dyDescent="0.45">
      <c r="D1" s="74"/>
      <c r="E1" s="74"/>
      <c r="F1" s="75"/>
      <c r="G1" s="74"/>
      <c r="H1" s="74"/>
    </row>
    <row r="2" spans="2:8" ht="15" customHeight="1" x14ac:dyDescent="0.5">
      <c r="D2" s="328" t="s">
        <v>150</v>
      </c>
      <c r="E2" s="329"/>
      <c r="F2" s="330"/>
      <c r="G2" s="330"/>
      <c r="H2" s="331"/>
    </row>
    <row r="3" spans="2:8" ht="25.15" customHeight="1" x14ac:dyDescent="0.6">
      <c r="D3" s="225" t="str">
        <f>"Kostnader avser perioden  " &amp; report_period</f>
        <v>Kostnader avser perioden  1</v>
      </c>
      <c r="E3" s="222" t="s">
        <v>121</v>
      </c>
      <c r="F3" s="220">
        <f>report_period_start</f>
        <v>0</v>
      </c>
      <c r="G3" s="223" t="s">
        <v>122</v>
      </c>
      <c r="H3" s="220">
        <f>report_period_end</f>
        <v>0</v>
      </c>
    </row>
    <row r="4" spans="2:8" ht="36.9" x14ac:dyDescent="0.5">
      <c r="B4" s="140" t="s">
        <v>87</v>
      </c>
      <c r="D4" s="5" t="s">
        <v>21</v>
      </c>
      <c r="E4" s="194" t="s">
        <v>0</v>
      </c>
      <c r="F4" s="195" t="s">
        <v>26</v>
      </c>
      <c r="G4" s="195" t="s">
        <v>27</v>
      </c>
      <c r="H4" s="196" t="s">
        <v>1</v>
      </c>
    </row>
    <row r="5" spans="2:8" ht="22.15" customHeight="1" x14ac:dyDescent="0.45">
      <c r="B5" s="136">
        <v>1</v>
      </c>
      <c r="D5" s="64" t="str">
        <f t="shared" ref="D5:D11" si="0">VLOOKUP(B5,setup_accounts,2,FALSE)</f>
        <v>Personal</v>
      </c>
      <c r="E5" s="227">
        <f t="shared" ref="E5:E11" si="1">VLOOKUP(D5,setup_budget,MATCH("EU",setup_budget_header,0),FALSE)</f>
        <v>0</v>
      </c>
      <c r="F5" s="227">
        <f>SUMIF(TRANSAKTIONER!C:C,"INCLUDE_PREVIOUS_EU_"&amp;D5,TRANSAKTIONER!AA:AA)</f>
        <v>0</v>
      </c>
      <c r="G5" s="227">
        <f>SUMIF(TRANSAKTIONER!C:C,"INCLUDE_CURRENT_EU_"&amp;D5,TRANSAKTIONER!AA:AA)</f>
        <v>0</v>
      </c>
      <c r="H5" s="228">
        <f>SUM(F5:G5)</f>
        <v>0</v>
      </c>
    </row>
    <row r="6" spans="2:8" ht="22.15" customHeight="1" x14ac:dyDescent="0.45">
      <c r="B6" s="136">
        <v>2</v>
      </c>
      <c r="D6" s="64" t="str">
        <f t="shared" si="0"/>
        <v>Kontor och administration</v>
      </c>
      <c r="E6" s="227">
        <f t="shared" si="1"/>
        <v>0</v>
      </c>
      <c r="F6" s="227">
        <f>SUMIF(TRANSAKTIONER!C:C,"INCLUDE_PREVIOUS_EU_"&amp;D6,TRANSAKTIONER!AA:AA)</f>
        <v>0</v>
      </c>
      <c r="G6" s="227">
        <f>SUMIF(TRANSAKTIONER!C:C,"INCLUDE_CURRENT_EU_"&amp;D6,TRANSAKTIONER!AA:AA)</f>
        <v>0</v>
      </c>
      <c r="H6" s="228">
        <f t="shared" ref="H6:H11" si="2">SUM(F6:G6)</f>
        <v>0</v>
      </c>
    </row>
    <row r="7" spans="2:8" ht="22.15" customHeight="1" x14ac:dyDescent="0.45">
      <c r="B7" s="136">
        <v>3</v>
      </c>
      <c r="D7" s="64" t="str">
        <f t="shared" si="0"/>
        <v>Extern sakkunskap och externa tjänster</v>
      </c>
      <c r="E7" s="227">
        <f t="shared" si="1"/>
        <v>0</v>
      </c>
      <c r="F7" s="227">
        <f>SUMIF(TRANSAKTIONER!C:C,"INCLUDE_PREVIOUS_EU_"&amp;D7,TRANSAKTIONER!AA:AA)</f>
        <v>0</v>
      </c>
      <c r="G7" s="227">
        <f>SUMIF(TRANSAKTIONER!C:C,"INCLUDE_CURRENT_EU_"&amp;D7,TRANSAKTIONER!AA:AA)</f>
        <v>0</v>
      </c>
      <c r="H7" s="228">
        <f t="shared" si="2"/>
        <v>0</v>
      </c>
    </row>
    <row r="8" spans="2:8" ht="22.15" customHeight="1" x14ac:dyDescent="0.45">
      <c r="B8" s="136">
        <v>4</v>
      </c>
      <c r="D8" s="64" t="str">
        <f t="shared" si="0"/>
        <v>Resor och logi</v>
      </c>
      <c r="E8" s="227">
        <f t="shared" si="1"/>
        <v>0</v>
      </c>
      <c r="F8" s="227">
        <f>SUMIF(TRANSAKTIONER!C:C,"INCLUDE_PREVIOUS_EU_"&amp;D8,TRANSAKTIONER!AA:AA)</f>
        <v>0</v>
      </c>
      <c r="G8" s="227">
        <f>SUMIF(TRANSAKTIONER!C:C,"INCLUDE_CURRENT_EU_"&amp;D8,TRANSAKTIONER!AA:AA)</f>
        <v>0</v>
      </c>
      <c r="H8" s="228">
        <f t="shared" si="2"/>
        <v>0</v>
      </c>
    </row>
    <row r="9" spans="2:8" ht="22.15" customHeight="1" x14ac:dyDescent="0.45">
      <c r="B9" s="136">
        <v>5</v>
      </c>
      <c r="D9" s="64" t="str">
        <f t="shared" si="0"/>
        <v>Utrustning</v>
      </c>
      <c r="E9" s="227">
        <f t="shared" si="1"/>
        <v>0</v>
      </c>
      <c r="F9" s="227">
        <f>SUMIF(TRANSAKTIONER!C:C,"INCLUDE_PREVIOUS_EU_"&amp;D9,TRANSAKTIONER!AA:AA)</f>
        <v>0</v>
      </c>
      <c r="G9" s="227">
        <f>SUMIF(TRANSAKTIONER!C:C,"INCLUDE_CURRENT_EU_"&amp;D9,TRANSAKTIONER!AA:AA)</f>
        <v>0</v>
      </c>
      <c r="H9" s="228">
        <f t="shared" si="2"/>
        <v>0</v>
      </c>
    </row>
    <row r="10" spans="2:8" ht="22.15" customHeight="1" x14ac:dyDescent="0.45">
      <c r="B10" s="136">
        <v>6</v>
      </c>
      <c r="D10" s="64" t="str">
        <f t="shared" si="0"/>
        <v>Schablonkostnader</v>
      </c>
      <c r="E10" s="227">
        <f t="shared" si="1"/>
        <v>0</v>
      </c>
      <c r="F10" s="227">
        <f>SUMIF(TRANSAKTIONER!C:C,"INCLUDE_PREVIOUS_EU_"&amp;D10,TRANSAKTIONER!AA:AA)</f>
        <v>0</v>
      </c>
      <c r="G10" s="227">
        <f>SUMIF(TRANSAKTIONER!C:C,"INCLUDE_CURRENT_EU_"&amp;D10,TRANSAKTIONER!AA:AA)</f>
        <v>0</v>
      </c>
      <c r="H10" s="228">
        <f t="shared" si="2"/>
        <v>0</v>
      </c>
    </row>
    <row r="11" spans="2:8" ht="22.15" customHeight="1" x14ac:dyDescent="0.45">
      <c r="B11" s="136">
        <v>7</v>
      </c>
      <c r="D11" s="65" t="str">
        <f t="shared" si="0"/>
        <v>Avgår intäkter (negativ kostnad)</v>
      </c>
      <c r="E11" s="227">
        <f t="shared" si="1"/>
        <v>0</v>
      </c>
      <c r="F11" s="227">
        <f>SUMIF(TRANSAKTIONER!C:C,"INCLUDE_PREVIOUS_EU_"&amp;D11,TRANSAKTIONER!AA:AA)</f>
        <v>0</v>
      </c>
      <c r="G11" s="227">
        <f>SUMIF(TRANSAKTIONER!C:C,"INCLUDE_CURRENT_EU_"&amp;D11,TRANSAKTIONER!AA:AA)</f>
        <v>0</v>
      </c>
      <c r="H11" s="228">
        <f t="shared" si="2"/>
        <v>0</v>
      </c>
    </row>
    <row r="12" spans="2:8" ht="25.15" customHeight="1" x14ac:dyDescent="0.5">
      <c r="D12" s="6" t="s">
        <v>34</v>
      </c>
      <c r="E12" s="229">
        <f>SUM(E5:E11)</f>
        <v>0</v>
      </c>
      <c r="F12" s="229">
        <f>SUM(F5:F11)</f>
        <v>0</v>
      </c>
      <c r="G12" s="229">
        <f>SUM(G5:G11)</f>
        <v>0</v>
      </c>
      <c r="H12" s="229">
        <f>SUM(H5:H11)</f>
        <v>0</v>
      </c>
    </row>
    <row r="13" spans="2:8" ht="13.5" customHeight="1" x14ac:dyDescent="0.45">
      <c r="D13" s="8"/>
      <c r="E13" s="66"/>
      <c r="F13" s="67"/>
      <c r="G13" s="67"/>
      <c r="H13" s="67"/>
    </row>
    <row r="14" spans="2:8" ht="13.5" customHeight="1" x14ac:dyDescent="0.45">
      <c r="D14" s="8"/>
      <c r="E14" s="66"/>
      <c r="F14" s="67"/>
      <c r="G14" s="67"/>
      <c r="H14" s="67"/>
    </row>
    <row r="15" spans="2:8" x14ac:dyDescent="0.45">
      <c r="D15" s="22"/>
      <c r="E15" s="69"/>
      <c r="F15" s="69"/>
      <c r="G15" s="69"/>
      <c r="H15" s="7"/>
    </row>
    <row r="16" spans="2:8" x14ac:dyDescent="0.45">
      <c r="D16" s="22"/>
      <c r="E16" s="69"/>
      <c r="F16" s="69"/>
      <c r="G16" s="69"/>
      <c r="H16" s="7"/>
    </row>
    <row r="17" spans="4:8" x14ac:dyDescent="0.45">
      <c r="D17" s="22"/>
      <c r="E17" s="69"/>
      <c r="F17" s="69"/>
      <c r="G17" s="69"/>
      <c r="H17" s="7"/>
    </row>
    <row r="18" spans="4:8" x14ac:dyDescent="0.45">
      <c r="D18" s="22"/>
      <c r="E18" s="69"/>
      <c r="F18" s="69"/>
      <c r="G18" s="69"/>
      <c r="H18" s="7"/>
    </row>
  </sheetData>
  <phoneticPr fontId="0" type="noConversion"/>
  <conditionalFormatting sqref="H5:H11">
    <cfRule type="cellIs" dxfId="0" priority="1" stopIfTrue="1" operator="greaterThan">
      <formula>E5</formula>
    </cfRule>
  </conditionalFormatting>
  <pageMargins left="0.7" right="0.7" top="0.64" bottom="0.47" header="0.44" footer="0.19"/>
  <pageSetup paperSize="9" scale="68" fitToHeight="3" orientation="portrait" r:id="rId1"/>
  <headerFooter alignWithMargins="0">
    <oddFooter>&amp;L&amp;F &amp;A 2011-05-10&amp;R&amp;P  av  &amp;N</oddFooter>
  </headerFooter>
  <rowBreaks count="1" manualBreakCount="1">
    <brk id="1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41</vt:i4>
      </vt:variant>
    </vt:vector>
  </HeadingPairs>
  <TitlesOfParts>
    <vt:vector size="51" baseType="lpstr">
      <vt:lpstr>INSTRUKTION</vt:lpstr>
      <vt:lpstr>SETUP</vt:lpstr>
      <vt:lpstr>REGNSKAB</vt:lpstr>
      <vt:lpstr>Total_Projekt</vt:lpstr>
      <vt:lpstr>TRANSAKTIONER</vt:lpstr>
      <vt:lpstr>EXTERN MEDFINANSIERING</vt:lpstr>
      <vt:lpstr>NO_FINANSIERING</vt:lpstr>
      <vt:lpstr>NO_ANSÖKAN</vt:lpstr>
      <vt:lpstr>EU_ANSÖKAN</vt:lpstr>
      <vt:lpstr>EU_FINANSIERING</vt:lpstr>
      <vt:lpstr>'EXTERN MEDFINANSIERING'!data_start</vt:lpstr>
      <vt:lpstr>data_start</vt:lpstr>
      <vt:lpstr>lst_accounts_all</vt:lpstr>
      <vt:lpstr>lst_accounts_start</vt:lpstr>
      <vt:lpstr>lst_country</vt:lpstr>
      <vt:lpstr>lst_currency</vt:lpstr>
      <vt:lpstr>lst_partner_dk</vt:lpstr>
      <vt:lpstr>lst_partner_no</vt:lpstr>
      <vt:lpstr>lst_partner_se</vt:lpstr>
      <vt:lpstr>lst_partners_all</vt:lpstr>
      <vt:lpstr>lst_partners_start</vt:lpstr>
      <vt:lpstr>lst_periods</vt:lpstr>
      <vt:lpstr>lst_regnskab_filter</vt:lpstr>
      <vt:lpstr>regnskab_filter_land</vt:lpstr>
      <vt:lpstr>regnskab_filter_land_partner</vt:lpstr>
      <vt:lpstr>regnskab_filter_periode</vt:lpstr>
      <vt:lpstr>regnskab_filter_periode_partner</vt:lpstr>
      <vt:lpstr>report_period</vt:lpstr>
      <vt:lpstr>report_period_end</vt:lpstr>
      <vt:lpstr>report_period_start</vt:lpstr>
      <vt:lpstr>setup_accounts</vt:lpstr>
      <vt:lpstr>setup_budget</vt:lpstr>
      <vt:lpstr>setup_budget_header</vt:lpstr>
      <vt:lpstr>setup_country_currency</vt:lpstr>
      <vt:lpstr>setup_country_group</vt:lpstr>
      <vt:lpstr>setup_currency</vt:lpstr>
      <vt:lpstr>setup_currency_header</vt:lpstr>
      <vt:lpstr>setup_end_date</vt:lpstr>
      <vt:lpstr>setup_NOK_budgetrate</vt:lpstr>
      <vt:lpstr>setup_partners</vt:lpstr>
      <vt:lpstr>setup_periods</vt:lpstr>
      <vt:lpstr>setup_periods_2</vt:lpstr>
      <vt:lpstr>setup_start_date</vt:lpstr>
      <vt:lpstr>'EXTERN MEDFINANSIERING'!Utskriftsområde</vt:lpstr>
      <vt:lpstr>NO_ANSÖKAN!Utskriftsområde</vt:lpstr>
      <vt:lpstr>SETUP!Utskriftsområde</vt:lpstr>
      <vt:lpstr>TRANSAKTIONER!Utskriftsområde</vt:lpstr>
      <vt:lpstr>'EXTERN MEDFINANSIERING'!Utskriftsrubriker</vt:lpstr>
      <vt:lpstr>REGNSKAB!Utskriftsrubriker</vt:lpstr>
      <vt:lpstr>SETUP!Utskriftsrubriker</vt:lpstr>
      <vt:lpstr>TRANSAKTIONER!Utskriftsrubriker</vt:lpstr>
    </vt:vector>
  </TitlesOfParts>
  <Company>SoftIT SK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 Modigh</dc:creator>
  <cp:lastModifiedBy>Emma Larsson</cp:lastModifiedBy>
  <cp:lastPrinted>2017-05-12T07:46:40Z</cp:lastPrinted>
  <dcterms:created xsi:type="dcterms:W3CDTF">2002-09-27T10:10:41Z</dcterms:created>
  <dcterms:modified xsi:type="dcterms:W3CDTF">2018-04-06T06:56:50Z</dcterms:modified>
</cp:coreProperties>
</file>